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Q:\4. GESTION LOCATIVEE\ANNEXES_TDB (adrien)\TDB_GL par Gestionnaires\"/>
    </mc:Choice>
  </mc:AlternateContent>
  <bookViews>
    <workbookView xWindow="0" yWindow="0" windowWidth="19320" windowHeight="9735"/>
  </bookViews>
  <sheets>
    <sheet name="TDB" sheetId="2" r:id="rId1"/>
    <sheet name="Donnees" sheetId="1" r:id="rId2"/>
    <sheet name="TABLE DES MATIERES" sheetId="3" r:id="rId3"/>
    <sheet name="INFORMATION GENERAL" sheetId="4" r:id="rId4"/>
  </sheets>
  <definedNames>
    <definedName name="_xlnm._FilterDatabase" localSheetId="1" hidden="1">Donnees!$A$10:$E$3048</definedName>
    <definedName name="Montants_TDB_Immob">OFFSET(Donnees!$C$11,0,0,COUNTA(Donnees!$B:$B)-1)</definedName>
    <definedName name="Periode_TDB_Immob">OFFSET(Donnees!$B$11,0,0,COUNTA(Donnees!$B:$B)-1)</definedName>
    <definedName name="Type_TDB_Immob">OFFSET(Donnees!$D$11,0,0,COUNTA(Donnees!$B:$B)-1)</definedName>
    <definedName name="Z_5FF248AD_B9E6_4DAA_8497_EBAF9F498FA7_.wvu.FilterData" localSheetId="1" hidden="1">Donnees!$B$10:$D$10</definedName>
    <definedName name="Z_78FE081D_2F7A_4341_837F_35931EE2381A_.wvu.Cols" localSheetId="0" hidden="1">TDB!$C:$I</definedName>
    <definedName name="Z_78FE081D_2F7A_4341_837F_35931EE2381A_.wvu.FilterData" localSheetId="1" hidden="1">Donnees!$B$10:$D$10</definedName>
    <definedName name="_xlnm.Print_Area" localSheetId="3">'INFORMATION GENERAL'!$A$1:$L$40</definedName>
    <definedName name="_xlnm.Print_Area" localSheetId="0">TDB!$A$7:$S$478</definedName>
  </definedNames>
  <calcPr calcId="152511"/>
  <customWorkbookViews>
    <customWorkbookView name="Année courante" guid="{78FE081D-2F7A-4341-837F-35931EE2381A}" maximized="1" xWindow="1" yWindow="1" windowWidth="1916" windowHeight="851" activeSheetId="2"/>
    <customWorkbookView name="Global" guid="{5FF248AD-B9E6-4DAA-8497-EBAF9F498FA7}" maximized="1" xWindow="1" yWindow="1" windowWidth="1916" windowHeight="851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E11" i="1"/>
  <c r="A12" i="1"/>
  <c r="E12" i="1"/>
  <c r="A13" i="1"/>
  <c r="E13" i="1"/>
  <c r="A14" i="1"/>
  <c r="E14" i="1"/>
  <c r="A15" i="1"/>
  <c r="E15" i="1"/>
  <c r="A16" i="1"/>
  <c r="E16" i="1"/>
  <c r="A17" i="1"/>
  <c r="E17" i="1"/>
  <c r="A18" i="1"/>
  <c r="E18" i="1"/>
  <c r="A19" i="1"/>
  <c r="E19" i="1"/>
  <c r="A20" i="1"/>
  <c r="E20" i="1"/>
  <c r="A21" i="1"/>
  <c r="E21" i="1"/>
  <c r="A22" i="1"/>
  <c r="E22" i="1"/>
  <c r="A23" i="1"/>
  <c r="E23" i="1"/>
  <c r="A24" i="1"/>
  <c r="E24" i="1"/>
  <c r="A25" i="1"/>
  <c r="E25" i="1"/>
  <c r="A26" i="1"/>
  <c r="E26" i="1"/>
  <c r="A27" i="1"/>
  <c r="E27" i="1"/>
  <c r="A28" i="1"/>
  <c r="E28" i="1"/>
  <c r="A29" i="1"/>
  <c r="E29" i="1"/>
  <c r="A30" i="1"/>
  <c r="E30" i="1"/>
  <c r="A31" i="1"/>
  <c r="E31" i="1"/>
  <c r="A32" i="1"/>
  <c r="E32" i="1"/>
  <c r="A33" i="1"/>
  <c r="E33" i="1"/>
  <c r="A34" i="1"/>
  <c r="E34" i="1"/>
  <c r="A35" i="1"/>
  <c r="E35" i="1"/>
  <c r="A36" i="1"/>
  <c r="E36" i="1"/>
  <c r="A37" i="1"/>
  <c r="E37" i="1"/>
  <c r="A38" i="1"/>
  <c r="E38" i="1"/>
  <c r="A39" i="1"/>
  <c r="E39" i="1"/>
  <c r="A40" i="1"/>
  <c r="E40" i="1"/>
  <c r="A41" i="1"/>
  <c r="E41" i="1"/>
  <c r="A42" i="1"/>
  <c r="E42" i="1"/>
  <c r="A43" i="1"/>
  <c r="E43" i="1"/>
  <c r="A44" i="1"/>
  <c r="E44" i="1"/>
  <c r="A45" i="1"/>
  <c r="E45" i="1"/>
  <c r="A46" i="1"/>
  <c r="E46" i="1"/>
  <c r="A47" i="1"/>
  <c r="E47" i="1"/>
  <c r="A48" i="1"/>
  <c r="E48" i="1"/>
  <c r="A49" i="1"/>
  <c r="E49" i="1"/>
  <c r="A50" i="1"/>
  <c r="E50" i="1"/>
  <c r="A51" i="1"/>
  <c r="E51" i="1"/>
  <c r="A52" i="1"/>
  <c r="E52" i="1"/>
  <c r="A53" i="1"/>
  <c r="E53" i="1"/>
  <c r="A54" i="1"/>
  <c r="E54" i="1"/>
  <c r="A55" i="1"/>
  <c r="E55" i="1"/>
  <c r="A56" i="1"/>
  <c r="E56" i="1"/>
  <c r="A57" i="1"/>
  <c r="E57" i="1"/>
  <c r="A58" i="1"/>
  <c r="E58" i="1"/>
  <c r="A59" i="1"/>
  <c r="E59" i="1"/>
  <c r="A60" i="1"/>
  <c r="E60" i="1"/>
  <c r="A61" i="1"/>
  <c r="E61" i="1"/>
  <c r="A62" i="1"/>
  <c r="E62" i="1"/>
  <c r="A63" i="1"/>
  <c r="E63" i="1"/>
  <c r="A64" i="1"/>
  <c r="E64" i="1"/>
  <c r="A65" i="1"/>
  <c r="E65" i="1"/>
  <c r="A66" i="1"/>
  <c r="E66" i="1"/>
  <c r="A67" i="1"/>
  <c r="E67" i="1"/>
  <c r="A68" i="1"/>
  <c r="E68" i="1"/>
  <c r="A69" i="1"/>
  <c r="E69" i="1"/>
  <c r="A70" i="1"/>
  <c r="E70" i="1"/>
  <c r="A71" i="1"/>
  <c r="E71" i="1"/>
  <c r="A72" i="1"/>
  <c r="E72" i="1"/>
  <c r="A73" i="1"/>
  <c r="E73" i="1"/>
  <c r="A74" i="1"/>
  <c r="E74" i="1"/>
  <c r="A75" i="1"/>
  <c r="E75" i="1"/>
  <c r="A76" i="1"/>
  <c r="E76" i="1"/>
  <c r="A77" i="1"/>
  <c r="E77" i="1"/>
  <c r="A78" i="1"/>
  <c r="E78" i="1"/>
  <c r="A79" i="1"/>
  <c r="E79" i="1"/>
  <c r="A80" i="1"/>
  <c r="E80" i="1"/>
  <c r="A81" i="1"/>
  <c r="E81" i="1"/>
  <c r="A82" i="1"/>
  <c r="E82" i="1"/>
  <c r="A83" i="1"/>
  <c r="E83" i="1"/>
  <c r="A84" i="1"/>
  <c r="E84" i="1"/>
  <c r="A85" i="1"/>
  <c r="E85" i="1"/>
  <c r="A86" i="1"/>
  <c r="E86" i="1"/>
  <c r="A87" i="1"/>
  <c r="E87" i="1"/>
  <c r="A88" i="1"/>
  <c r="E88" i="1"/>
  <c r="A89" i="1"/>
  <c r="E89" i="1"/>
  <c r="A90" i="1"/>
  <c r="E90" i="1"/>
  <c r="A91" i="1"/>
  <c r="E91" i="1"/>
  <c r="A92" i="1"/>
  <c r="E92" i="1"/>
  <c r="A93" i="1"/>
  <c r="E93" i="1"/>
  <c r="A94" i="1"/>
  <c r="E94" i="1"/>
  <c r="A95" i="1"/>
  <c r="E95" i="1"/>
  <c r="A96" i="1"/>
  <c r="E96" i="1"/>
  <c r="A97" i="1"/>
  <c r="E97" i="1"/>
  <c r="A98" i="1"/>
  <c r="E98" i="1"/>
  <c r="A99" i="1"/>
  <c r="E99" i="1"/>
  <c r="A100" i="1"/>
  <c r="E100" i="1"/>
  <c r="A101" i="1"/>
  <c r="E101" i="1"/>
  <c r="A102" i="1"/>
  <c r="E102" i="1"/>
  <c r="A103" i="1"/>
  <c r="E103" i="1"/>
  <c r="A104" i="1"/>
  <c r="E104" i="1"/>
  <c r="A105" i="1"/>
  <c r="E105" i="1"/>
  <c r="A106" i="1"/>
  <c r="E106" i="1"/>
  <c r="A107" i="1"/>
  <c r="E107" i="1"/>
  <c r="A108" i="1"/>
  <c r="E108" i="1"/>
  <c r="A109" i="1"/>
  <c r="E109" i="1"/>
  <c r="A110" i="1"/>
  <c r="E110" i="1"/>
  <c r="A111" i="1"/>
  <c r="E111" i="1"/>
  <c r="A112" i="1"/>
  <c r="E112" i="1"/>
  <c r="A113" i="1"/>
  <c r="E113" i="1"/>
  <c r="A114" i="1"/>
  <c r="E114" i="1"/>
  <c r="A115" i="1"/>
  <c r="E115" i="1"/>
  <c r="A116" i="1"/>
  <c r="E116" i="1"/>
  <c r="A117" i="1"/>
  <c r="E117" i="1"/>
  <c r="A118" i="1"/>
  <c r="E118" i="1"/>
  <c r="A119" i="1"/>
  <c r="E119" i="1"/>
  <c r="A120" i="1"/>
  <c r="E120" i="1"/>
  <c r="A121" i="1"/>
  <c r="E121" i="1"/>
  <c r="A122" i="1"/>
  <c r="E122" i="1"/>
  <c r="A123" i="1"/>
  <c r="E123" i="1"/>
  <c r="A124" i="1"/>
  <c r="E124" i="1"/>
  <c r="A125" i="1"/>
  <c r="E125" i="1"/>
  <c r="A126" i="1"/>
  <c r="E126" i="1"/>
  <c r="A127" i="1"/>
  <c r="E127" i="1"/>
  <c r="A128" i="1"/>
  <c r="E128" i="1"/>
  <c r="A129" i="1"/>
  <c r="E129" i="1"/>
  <c r="A130" i="1"/>
  <c r="E130" i="1"/>
  <c r="A131" i="1"/>
  <c r="E131" i="1"/>
  <c r="A132" i="1"/>
  <c r="E132" i="1"/>
  <c r="A133" i="1"/>
  <c r="E133" i="1"/>
  <c r="A134" i="1"/>
  <c r="E134" i="1"/>
  <c r="A135" i="1"/>
  <c r="E135" i="1"/>
  <c r="A136" i="1"/>
  <c r="E136" i="1"/>
  <c r="A137" i="1"/>
  <c r="E137" i="1"/>
  <c r="A138" i="1"/>
  <c r="E138" i="1"/>
  <c r="A139" i="1"/>
  <c r="E139" i="1"/>
  <c r="A140" i="1"/>
  <c r="E140" i="1"/>
  <c r="A141" i="1"/>
  <c r="E141" i="1"/>
  <c r="A142" i="1"/>
  <c r="E142" i="1"/>
  <c r="A143" i="1"/>
  <c r="E143" i="1"/>
  <c r="A144" i="1"/>
  <c r="E144" i="1"/>
  <c r="A145" i="1"/>
  <c r="E145" i="1"/>
  <c r="A146" i="1"/>
  <c r="E146" i="1"/>
  <c r="A147" i="1"/>
  <c r="E147" i="1"/>
  <c r="A148" i="1"/>
  <c r="E148" i="1"/>
  <c r="A149" i="1"/>
  <c r="E149" i="1"/>
  <c r="A150" i="1"/>
  <c r="E150" i="1"/>
  <c r="A151" i="1"/>
  <c r="E151" i="1"/>
  <c r="A152" i="1"/>
  <c r="E152" i="1"/>
  <c r="A153" i="1"/>
  <c r="E153" i="1"/>
  <c r="A154" i="1"/>
  <c r="E154" i="1"/>
  <c r="A155" i="1"/>
  <c r="E155" i="1"/>
  <c r="A156" i="1"/>
  <c r="E156" i="1"/>
  <c r="A157" i="1"/>
  <c r="E157" i="1"/>
  <c r="A158" i="1"/>
  <c r="E158" i="1"/>
  <c r="A159" i="1"/>
  <c r="E159" i="1"/>
  <c r="A160" i="1"/>
  <c r="E160" i="1"/>
  <c r="A161" i="1"/>
  <c r="E161" i="1"/>
  <c r="A162" i="1"/>
  <c r="E162" i="1"/>
  <c r="A163" i="1"/>
  <c r="E163" i="1"/>
  <c r="A164" i="1"/>
  <c r="E164" i="1"/>
  <c r="A165" i="1"/>
  <c r="E165" i="1"/>
  <c r="A166" i="1"/>
  <c r="E166" i="1"/>
  <c r="A167" i="1"/>
  <c r="E167" i="1"/>
  <c r="A168" i="1"/>
  <c r="E168" i="1"/>
  <c r="A169" i="1"/>
  <c r="E169" i="1"/>
  <c r="A170" i="1"/>
  <c r="E170" i="1"/>
  <c r="A171" i="1"/>
  <c r="E171" i="1"/>
  <c r="A172" i="1"/>
  <c r="E172" i="1"/>
  <c r="A173" i="1"/>
  <c r="E173" i="1"/>
  <c r="A174" i="1"/>
  <c r="E174" i="1"/>
  <c r="A175" i="1"/>
  <c r="E175" i="1"/>
  <c r="A176" i="1"/>
  <c r="E176" i="1"/>
  <c r="A177" i="1"/>
  <c r="E177" i="1"/>
  <c r="A178" i="1"/>
  <c r="E178" i="1"/>
  <c r="A179" i="1"/>
  <c r="E179" i="1"/>
  <c r="A180" i="1"/>
  <c r="E180" i="1"/>
  <c r="A181" i="1"/>
  <c r="E181" i="1"/>
  <c r="A182" i="1"/>
  <c r="E182" i="1"/>
  <c r="A183" i="1"/>
  <c r="E183" i="1"/>
  <c r="A184" i="1"/>
  <c r="E184" i="1"/>
  <c r="A185" i="1"/>
  <c r="E185" i="1"/>
  <c r="A186" i="1"/>
  <c r="E186" i="1"/>
  <c r="A187" i="1"/>
  <c r="E187" i="1"/>
  <c r="A188" i="1"/>
  <c r="E188" i="1"/>
  <c r="A189" i="1"/>
  <c r="E189" i="1"/>
  <c r="A190" i="1"/>
  <c r="E190" i="1"/>
  <c r="A191" i="1"/>
  <c r="E191" i="1"/>
  <c r="A192" i="1"/>
  <c r="E192" i="1"/>
  <c r="A193" i="1"/>
  <c r="E193" i="1"/>
  <c r="A194" i="1"/>
  <c r="E194" i="1"/>
  <c r="A195" i="1"/>
  <c r="E195" i="1"/>
  <c r="A196" i="1"/>
  <c r="E196" i="1"/>
  <c r="A197" i="1"/>
  <c r="E197" i="1"/>
  <c r="A198" i="1"/>
  <c r="E198" i="1"/>
  <c r="A199" i="1"/>
  <c r="E199" i="1"/>
  <c r="A200" i="1"/>
  <c r="E200" i="1"/>
  <c r="A201" i="1"/>
  <c r="E201" i="1"/>
  <c r="A202" i="1"/>
  <c r="E202" i="1"/>
  <c r="A203" i="1"/>
  <c r="E203" i="1"/>
  <c r="A204" i="1"/>
  <c r="E204" i="1"/>
  <c r="A205" i="1"/>
  <c r="E205" i="1"/>
  <c r="A206" i="1"/>
  <c r="E206" i="1"/>
  <c r="A207" i="1"/>
  <c r="E207" i="1"/>
  <c r="A208" i="1"/>
  <c r="E208" i="1"/>
  <c r="A209" i="1"/>
  <c r="E209" i="1"/>
  <c r="A210" i="1"/>
  <c r="E210" i="1"/>
  <c r="A211" i="1"/>
  <c r="E211" i="1"/>
  <c r="A212" i="1"/>
  <c r="E212" i="1"/>
  <c r="A213" i="1"/>
  <c r="E213" i="1"/>
  <c r="A214" i="1"/>
  <c r="E214" i="1"/>
  <c r="A215" i="1"/>
  <c r="E215" i="1"/>
  <c r="A216" i="1"/>
  <c r="E216" i="1"/>
  <c r="A217" i="1"/>
  <c r="E217" i="1"/>
  <c r="A218" i="1"/>
  <c r="E218" i="1"/>
  <c r="A219" i="1"/>
  <c r="E219" i="1"/>
  <c r="A220" i="1"/>
  <c r="E220" i="1"/>
  <c r="A221" i="1"/>
  <c r="E221" i="1"/>
  <c r="A222" i="1"/>
  <c r="E222" i="1"/>
  <c r="A223" i="1"/>
  <c r="E223" i="1"/>
  <c r="A224" i="1"/>
  <c r="E224" i="1"/>
  <c r="A225" i="1"/>
  <c r="E225" i="1"/>
  <c r="A226" i="1"/>
  <c r="E226" i="1"/>
  <c r="A227" i="1"/>
  <c r="E227" i="1"/>
  <c r="A228" i="1"/>
  <c r="E228" i="1"/>
  <c r="A229" i="1"/>
  <c r="E229" i="1"/>
  <c r="A230" i="1"/>
  <c r="E230" i="1"/>
  <c r="A231" i="1"/>
  <c r="E231" i="1"/>
  <c r="A232" i="1"/>
  <c r="E232" i="1"/>
  <c r="A233" i="1"/>
  <c r="E233" i="1"/>
  <c r="A234" i="1"/>
  <c r="E234" i="1"/>
  <c r="A235" i="1"/>
  <c r="E235" i="1"/>
  <c r="A236" i="1"/>
  <c r="E236" i="1"/>
  <c r="A237" i="1"/>
  <c r="E237" i="1"/>
  <c r="A238" i="1"/>
  <c r="E238" i="1"/>
  <c r="A239" i="1"/>
  <c r="E239" i="1"/>
  <c r="A240" i="1"/>
  <c r="E240" i="1"/>
  <c r="A241" i="1"/>
  <c r="E241" i="1"/>
  <c r="A242" i="1"/>
  <c r="E242" i="1"/>
  <c r="A243" i="1"/>
  <c r="E243" i="1"/>
  <c r="A244" i="1"/>
  <c r="E244" i="1"/>
  <c r="A245" i="1"/>
  <c r="E245" i="1"/>
  <c r="A246" i="1"/>
  <c r="E246" i="1"/>
  <c r="A247" i="1"/>
  <c r="E247" i="1"/>
  <c r="A248" i="1"/>
  <c r="E248" i="1"/>
  <c r="A249" i="1"/>
  <c r="E249" i="1"/>
  <c r="A250" i="1"/>
  <c r="E250" i="1"/>
  <c r="A251" i="1"/>
  <c r="E251" i="1"/>
  <c r="A252" i="1"/>
  <c r="E252" i="1"/>
  <c r="A253" i="1"/>
  <c r="E253" i="1"/>
  <c r="A254" i="1"/>
  <c r="E254" i="1"/>
  <c r="A255" i="1"/>
  <c r="E255" i="1"/>
  <c r="A256" i="1"/>
  <c r="E256" i="1"/>
  <c r="A257" i="1"/>
  <c r="E257" i="1"/>
  <c r="A258" i="1"/>
  <c r="E258" i="1"/>
  <c r="A259" i="1"/>
  <c r="E259" i="1"/>
  <c r="A260" i="1"/>
  <c r="E260" i="1"/>
  <c r="A261" i="1"/>
  <c r="E261" i="1"/>
  <c r="A262" i="1"/>
  <c r="E262" i="1"/>
  <c r="A263" i="1"/>
  <c r="E263" i="1"/>
  <c r="A264" i="1"/>
  <c r="E264" i="1"/>
  <c r="A265" i="1"/>
  <c r="E265" i="1"/>
  <c r="A266" i="1"/>
  <c r="E266" i="1"/>
  <c r="A267" i="1"/>
  <c r="E267" i="1"/>
  <c r="A268" i="1"/>
  <c r="E268" i="1"/>
  <c r="A269" i="1"/>
  <c r="E269" i="1"/>
  <c r="A270" i="1"/>
  <c r="E270" i="1"/>
  <c r="A271" i="1"/>
  <c r="E271" i="1"/>
  <c r="A272" i="1"/>
  <c r="E272" i="1"/>
  <c r="A273" i="1"/>
  <c r="E273" i="1"/>
  <c r="A274" i="1"/>
  <c r="E274" i="1"/>
  <c r="A275" i="1"/>
  <c r="E275" i="1"/>
  <c r="A276" i="1"/>
  <c r="E276" i="1"/>
  <c r="A277" i="1"/>
  <c r="E277" i="1"/>
  <c r="A278" i="1"/>
  <c r="E278" i="1"/>
  <c r="A279" i="1"/>
  <c r="E279" i="1"/>
  <c r="A280" i="1"/>
  <c r="E280" i="1"/>
  <c r="A281" i="1"/>
  <c r="E281" i="1"/>
  <c r="A282" i="1"/>
  <c r="E282" i="1"/>
  <c r="A283" i="1"/>
  <c r="E283" i="1"/>
  <c r="A284" i="1"/>
  <c r="E284" i="1"/>
  <c r="A285" i="1"/>
  <c r="E285" i="1"/>
  <c r="A286" i="1"/>
  <c r="E286" i="1"/>
  <c r="A287" i="1"/>
  <c r="E287" i="1"/>
  <c r="A288" i="1"/>
  <c r="E288" i="1"/>
  <c r="A289" i="1"/>
  <c r="E289" i="1"/>
  <c r="A290" i="1"/>
  <c r="E290" i="1"/>
  <c r="A291" i="1"/>
  <c r="E291" i="1"/>
  <c r="A292" i="1"/>
  <c r="E292" i="1"/>
  <c r="A293" i="1"/>
  <c r="E293" i="1"/>
  <c r="A294" i="1"/>
  <c r="E294" i="1"/>
  <c r="A295" i="1"/>
  <c r="E295" i="1"/>
  <c r="A296" i="1"/>
  <c r="E296" i="1"/>
  <c r="A297" i="1"/>
  <c r="E297" i="1"/>
  <c r="A298" i="1"/>
  <c r="E298" i="1"/>
  <c r="A299" i="1"/>
  <c r="E299" i="1"/>
  <c r="A300" i="1"/>
  <c r="E300" i="1"/>
  <c r="A301" i="1"/>
  <c r="E301" i="1"/>
  <c r="A302" i="1"/>
  <c r="E302" i="1"/>
  <c r="A303" i="1"/>
  <c r="E303" i="1"/>
  <c r="A304" i="1"/>
  <c r="E304" i="1"/>
  <c r="A305" i="1"/>
  <c r="E305" i="1"/>
  <c r="A306" i="1"/>
  <c r="E306" i="1"/>
  <c r="A307" i="1"/>
  <c r="E307" i="1"/>
  <c r="A308" i="1"/>
  <c r="E308" i="1"/>
  <c r="A309" i="1"/>
  <c r="E309" i="1"/>
  <c r="A310" i="1"/>
  <c r="E310" i="1"/>
  <c r="A311" i="1"/>
  <c r="E311" i="1"/>
  <c r="A312" i="1"/>
  <c r="E312" i="1"/>
  <c r="A313" i="1"/>
  <c r="E313" i="1"/>
  <c r="A314" i="1"/>
  <c r="E314" i="1"/>
  <c r="A315" i="1"/>
  <c r="E315" i="1"/>
  <c r="A316" i="1"/>
  <c r="E316" i="1"/>
  <c r="A317" i="1"/>
  <c r="E317" i="1"/>
  <c r="A318" i="1"/>
  <c r="E318" i="1"/>
  <c r="A319" i="1"/>
  <c r="E319" i="1"/>
  <c r="A320" i="1"/>
  <c r="E320" i="1"/>
  <c r="A321" i="1"/>
  <c r="E321" i="1"/>
  <c r="A322" i="1"/>
  <c r="E322" i="1"/>
  <c r="A323" i="1"/>
  <c r="E323" i="1"/>
  <c r="A324" i="1"/>
  <c r="E324" i="1"/>
  <c r="A325" i="1"/>
  <c r="E325" i="1"/>
  <c r="A326" i="1"/>
  <c r="E326" i="1"/>
  <c r="A327" i="1"/>
  <c r="E327" i="1"/>
  <c r="A328" i="1"/>
  <c r="E328" i="1"/>
  <c r="A329" i="1"/>
  <c r="E329" i="1"/>
  <c r="A330" i="1"/>
  <c r="E330" i="1"/>
  <c r="A331" i="1"/>
  <c r="E331" i="1"/>
  <c r="A332" i="1"/>
  <c r="E332" i="1"/>
  <c r="A333" i="1"/>
  <c r="E333" i="1"/>
  <c r="A334" i="1"/>
  <c r="E334" i="1"/>
  <c r="A335" i="1"/>
  <c r="E335" i="1"/>
  <c r="A336" i="1"/>
  <c r="E336" i="1"/>
  <c r="A337" i="1"/>
  <c r="E337" i="1"/>
  <c r="A338" i="1"/>
  <c r="E338" i="1"/>
  <c r="A339" i="1"/>
  <c r="E339" i="1"/>
  <c r="A340" i="1"/>
  <c r="E340" i="1"/>
  <c r="A341" i="1"/>
  <c r="E341" i="1"/>
  <c r="A342" i="1"/>
  <c r="E342" i="1"/>
  <c r="A343" i="1"/>
  <c r="E343" i="1"/>
  <c r="A344" i="1"/>
  <c r="E344" i="1"/>
  <c r="A345" i="1"/>
  <c r="E345" i="1"/>
  <c r="A346" i="1"/>
  <c r="E346" i="1"/>
  <c r="A347" i="1"/>
  <c r="E347" i="1"/>
  <c r="A348" i="1"/>
  <c r="E348" i="1"/>
  <c r="A349" i="1"/>
  <c r="E349" i="1"/>
  <c r="A350" i="1"/>
  <c r="E350" i="1"/>
  <c r="A351" i="1"/>
  <c r="E351" i="1"/>
  <c r="A352" i="1"/>
  <c r="E352" i="1"/>
  <c r="A353" i="1"/>
  <c r="E353" i="1"/>
  <c r="A354" i="1"/>
  <c r="E354" i="1"/>
  <c r="A355" i="1"/>
  <c r="E355" i="1"/>
  <c r="A356" i="1"/>
  <c r="E356" i="1"/>
  <c r="A357" i="1"/>
  <c r="E357" i="1"/>
  <c r="A358" i="1"/>
  <c r="E358" i="1"/>
  <c r="A359" i="1"/>
  <c r="E359" i="1"/>
  <c r="A360" i="1"/>
  <c r="E360" i="1"/>
  <c r="A361" i="1"/>
  <c r="E361" i="1"/>
  <c r="A362" i="1"/>
  <c r="E362" i="1"/>
  <c r="A363" i="1"/>
  <c r="E363" i="1"/>
  <c r="A364" i="1"/>
  <c r="E364" i="1"/>
  <c r="A365" i="1"/>
  <c r="E365" i="1"/>
  <c r="A366" i="1"/>
  <c r="E366" i="1"/>
  <c r="A367" i="1"/>
  <c r="E367" i="1"/>
  <c r="A368" i="1"/>
  <c r="E368" i="1"/>
  <c r="A369" i="1"/>
  <c r="E369" i="1"/>
  <c r="A370" i="1"/>
  <c r="E370" i="1"/>
  <c r="A371" i="1"/>
  <c r="E371" i="1"/>
  <c r="A372" i="1"/>
  <c r="E372" i="1"/>
  <c r="A373" i="1"/>
  <c r="E373" i="1"/>
  <c r="A374" i="1"/>
  <c r="E374" i="1"/>
  <c r="A375" i="1"/>
  <c r="E375" i="1"/>
  <c r="A376" i="1"/>
  <c r="E376" i="1"/>
  <c r="A377" i="1"/>
  <c r="E377" i="1"/>
  <c r="A378" i="1"/>
  <c r="E378" i="1"/>
  <c r="A379" i="1"/>
  <c r="E379" i="1"/>
  <c r="A380" i="1"/>
  <c r="E380" i="1"/>
  <c r="A381" i="1"/>
  <c r="E381" i="1"/>
  <c r="A382" i="1"/>
  <c r="E382" i="1"/>
  <c r="A383" i="1"/>
  <c r="E383" i="1"/>
  <c r="A384" i="1"/>
  <c r="E384" i="1"/>
  <c r="A385" i="1"/>
  <c r="E385" i="1"/>
  <c r="A386" i="1"/>
  <c r="E386" i="1"/>
  <c r="A387" i="1"/>
  <c r="E387" i="1"/>
  <c r="A388" i="1"/>
  <c r="E388" i="1"/>
  <c r="A389" i="1"/>
  <c r="E389" i="1"/>
  <c r="A390" i="1"/>
  <c r="E390" i="1"/>
  <c r="A391" i="1"/>
  <c r="E391" i="1"/>
  <c r="A392" i="1"/>
  <c r="E392" i="1"/>
  <c r="A393" i="1"/>
  <c r="E393" i="1"/>
  <c r="A394" i="1"/>
  <c r="E394" i="1"/>
  <c r="A395" i="1"/>
  <c r="E395" i="1"/>
  <c r="A396" i="1"/>
  <c r="E396" i="1"/>
  <c r="A397" i="1"/>
  <c r="E397" i="1"/>
  <c r="A398" i="1"/>
  <c r="E398" i="1"/>
  <c r="A399" i="1"/>
  <c r="E399" i="1"/>
  <c r="A400" i="1"/>
  <c r="E400" i="1"/>
  <c r="A401" i="1"/>
  <c r="E401" i="1"/>
  <c r="A402" i="1"/>
  <c r="E402" i="1"/>
  <c r="A403" i="1"/>
  <c r="E403" i="1"/>
  <c r="A404" i="1"/>
  <c r="E404" i="1"/>
  <c r="A405" i="1"/>
  <c r="E405" i="1"/>
  <c r="A406" i="1"/>
  <c r="E406" i="1"/>
  <c r="A407" i="1"/>
  <c r="E407" i="1"/>
  <c r="A408" i="1"/>
  <c r="E408" i="1"/>
  <c r="A409" i="1"/>
  <c r="E409" i="1"/>
  <c r="A410" i="1"/>
  <c r="E410" i="1"/>
  <c r="A411" i="1"/>
  <c r="E411" i="1"/>
  <c r="A412" i="1"/>
  <c r="E412" i="1"/>
  <c r="A413" i="1"/>
  <c r="E413" i="1"/>
  <c r="A414" i="1"/>
  <c r="E414" i="1"/>
  <c r="A415" i="1"/>
  <c r="E415" i="1"/>
  <c r="A416" i="1"/>
  <c r="E416" i="1"/>
  <c r="A417" i="1"/>
  <c r="E417" i="1"/>
  <c r="A418" i="1"/>
  <c r="E418" i="1"/>
  <c r="A419" i="1"/>
  <c r="E419" i="1"/>
  <c r="A420" i="1"/>
  <c r="E420" i="1"/>
  <c r="A421" i="1"/>
  <c r="E421" i="1"/>
  <c r="A422" i="1"/>
  <c r="E422" i="1"/>
  <c r="A423" i="1"/>
  <c r="E423" i="1"/>
  <c r="A424" i="1"/>
  <c r="E424" i="1"/>
  <c r="A425" i="1"/>
  <c r="E425" i="1"/>
  <c r="A426" i="1"/>
  <c r="E426" i="1"/>
  <c r="A427" i="1"/>
  <c r="E427" i="1"/>
  <c r="A428" i="1"/>
  <c r="E428" i="1"/>
  <c r="A429" i="1"/>
  <c r="E429" i="1"/>
  <c r="A430" i="1"/>
  <c r="E430" i="1"/>
  <c r="A431" i="1"/>
  <c r="E431" i="1"/>
  <c r="A432" i="1"/>
  <c r="E432" i="1"/>
  <c r="A433" i="1"/>
  <c r="E433" i="1"/>
  <c r="A434" i="1"/>
  <c r="E434" i="1"/>
  <c r="A435" i="1"/>
  <c r="E435" i="1"/>
  <c r="A436" i="1"/>
  <c r="E436" i="1"/>
  <c r="A437" i="1"/>
  <c r="E437" i="1"/>
  <c r="A438" i="1"/>
  <c r="E438" i="1"/>
  <c r="A439" i="1"/>
  <c r="E439" i="1"/>
  <c r="A440" i="1"/>
  <c r="E440" i="1"/>
  <c r="A441" i="1"/>
  <c r="E441" i="1"/>
  <c r="A442" i="1"/>
  <c r="E442" i="1"/>
  <c r="A443" i="1"/>
  <c r="E443" i="1"/>
  <c r="A444" i="1"/>
  <c r="E444" i="1"/>
  <c r="A445" i="1"/>
  <c r="E445" i="1"/>
  <c r="A446" i="1"/>
  <c r="E446" i="1"/>
  <c r="A447" i="1"/>
  <c r="E447" i="1"/>
  <c r="A448" i="1"/>
  <c r="E448" i="1"/>
  <c r="A449" i="1"/>
  <c r="E449" i="1"/>
  <c r="A450" i="1"/>
  <c r="E450" i="1"/>
  <c r="A451" i="1"/>
  <c r="E451" i="1"/>
  <c r="A452" i="1"/>
  <c r="E452" i="1"/>
  <c r="A453" i="1"/>
  <c r="E453" i="1"/>
  <c r="A454" i="1"/>
  <c r="E454" i="1"/>
  <c r="A455" i="1"/>
  <c r="E455" i="1"/>
  <c r="A456" i="1"/>
  <c r="E456" i="1"/>
  <c r="A457" i="1"/>
  <c r="E457" i="1"/>
  <c r="A458" i="1"/>
  <c r="E458" i="1"/>
  <c r="A459" i="1"/>
  <c r="E459" i="1"/>
  <c r="A460" i="1"/>
  <c r="E460" i="1"/>
  <c r="A461" i="1"/>
  <c r="E461" i="1"/>
  <c r="A462" i="1"/>
  <c r="E462" i="1"/>
  <c r="A463" i="1"/>
  <c r="E463" i="1"/>
  <c r="A464" i="1"/>
  <c r="E464" i="1"/>
  <c r="A465" i="1"/>
  <c r="E465" i="1"/>
  <c r="A466" i="1"/>
  <c r="E466" i="1"/>
  <c r="A467" i="1"/>
  <c r="E467" i="1"/>
  <c r="A468" i="1"/>
  <c r="E468" i="1"/>
  <c r="A469" i="1"/>
  <c r="E469" i="1"/>
  <c r="A470" i="1"/>
  <c r="E470" i="1"/>
  <c r="A471" i="1"/>
  <c r="E471" i="1"/>
  <c r="A472" i="1"/>
  <c r="E472" i="1"/>
  <c r="A473" i="1"/>
  <c r="E473" i="1"/>
  <c r="A474" i="1"/>
  <c r="E474" i="1"/>
  <c r="A475" i="1"/>
  <c r="E475" i="1"/>
  <c r="A476" i="1"/>
  <c r="E476" i="1"/>
  <c r="A477" i="1"/>
  <c r="E477" i="1"/>
  <c r="A478" i="1"/>
  <c r="E478" i="1"/>
  <c r="A479" i="1"/>
  <c r="E479" i="1"/>
  <c r="A480" i="1"/>
  <c r="E480" i="1"/>
  <c r="A481" i="1"/>
  <c r="E481" i="1"/>
  <c r="A482" i="1"/>
  <c r="E482" i="1"/>
  <c r="A483" i="1"/>
  <c r="E483" i="1"/>
  <c r="A484" i="1"/>
  <c r="E484" i="1"/>
  <c r="A485" i="1"/>
  <c r="E485" i="1"/>
  <c r="A486" i="1"/>
  <c r="E486" i="1"/>
  <c r="A487" i="1"/>
  <c r="E487" i="1"/>
  <c r="A488" i="1"/>
  <c r="E488" i="1"/>
  <c r="A489" i="1"/>
  <c r="E489" i="1"/>
  <c r="A490" i="1"/>
  <c r="E490" i="1"/>
  <c r="A491" i="1"/>
  <c r="E491" i="1"/>
  <c r="A492" i="1"/>
  <c r="E492" i="1"/>
  <c r="A493" i="1"/>
  <c r="E493" i="1"/>
  <c r="A494" i="1"/>
  <c r="E494" i="1"/>
  <c r="A495" i="1"/>
  <c r="E495" i="1"/>
  <c r="A496" i="1"/>
  <c r="E496" i="1"/>
  <c r="A497" i="1"/>
  <c r="E497" i="1"/>
  <c r="A498" i="1"/>
  <c r="E498" i="1"/>
  <c r="A499" i="1"/>
  <c r="E499" i="1"/>
  <c r="A500" i="1"/>
  <c r="E500" i="1"/>
  <c r="A501" i="1"/>
  <c r="E501" i="1"/>
  <c r="A502" i="1"/>
  <c r="E502" i="1"/>
  <c r="A503" i="1"/>
  <c r="E503" i="1"/>
  <c r="A504" i="1"/>
  <c r="E504" i="1"/>
  <c r="A505" i="1"/>
  <c r="E505" i="1"/>
  <c r="A506" i="1"/>
  <c r="E506" i="1"/>
  <c r="A507" i="1"/>
  <c r="E507" i="1"/>
  <c r="A508" i="1"/>
  <c r="E508" i="1"/>
  <c r="A509" i="1"/>
  <c r="E509" i="1"/>
  <c r="A510" i="1"/>
  <c r="E510" i="1"/>
  <c r="A511" i="1"/>
  <c r="E511" i="1"/>
  <c r="A512" i="1"/>
  <c r="E512" i="1"/>
  <c r="A513" i="1"/>
  <c r="E513" i="1"/>
  <c r="A514" i="1"/>
  <c r="E514" i="1"/>
  <c r="A515" i="1"/>
  <c r="E515" i="1"/>
  <c r="A516" i="1"/>
  <c r="E516" i="1"/>
  <c r="A517" i="1"/>
  <c r="E517" i="1"/>
  <c r="A518" i="1"/>
  <c r="E518" i="1"/>
  <c r="A519" i="1"/>
  <c r="E519" i="1"/>
  <c r="A520" i="1"/>
  <c r="E520" i="1"/>
  <c r="A521" i="1"/>
  <c r="E521" i="1"/>
  <c r="A522" i="1"/>
  <c r="E522" i="1"/>
  <c r="A523" i="1"/>
  <c r="E523" i="1"/>
  <c r="A524" i="1"/>
  <c r="E524" i="1"/>
  <c r="A525" i="1"/>
  <c r="E525" i="1"/>
  <c r="A526" i="1"/>
  <c r="E526" i="1"/>
  <c r="A527" i="1"/>
  <c r="E527" i="1"/>
  <c r="A528" i="1"/>
  <c r="E528" i="1"/>
  <c r="A529" i="1"/>
  <c r="E529" i="1"/>
  <c r="A530" i="1"/>
  <c r="E530" i="1"/>
  <c r="A531" i="1"/>
  <c r="E531" i="1"/>
  <c r="A532" i="1"/>
  <c r="E532" i="1"/>
  <c r="A533" i="1"/>
  <c r="E533" i="1"/>
  <c r="A534" i="1"/>
  <c r="E534" i="1"/>
  <c r="A535" i="1"/>
  <c r="E535" i="1"/>
  <c r="A536" i="1"/>
  <c r="E536" i="1"/>
  <c r="A537" i="1"/>
  <c r="E537" i="1"/>
  <c r="A538" i="1"/>
  <c r="E538" i="1"/>
  <c r="A539" i="1"/>
  <c r="E539" i="1"/>
  <c r="A540" i="1"/>
  <c r="E540" i="1"/>
  <c r="A541" i="1"/>
  <c r="E541" i="1"/>
  <c r="A542" i="1"/>
  <c r="E542" i="1"/>
  <c r="A543" i="1"/>
  <c r="E543" i="1"/>
  <c r="A544" i="1"/>
  <c r="E544" i="1"/>
  <c r="A545" i="1"/>
  <c r="E545" i="1"/>
  <c r="A546" i="1"/>
  <c r="E546" i="1"/>
  <c r="A547" i="1"/>
  <c r="E547" i="1"/>
  <c r="A548" i="1"/>
  <c r="E548" i="1"/>
  <c r="A549" i="1"/>
  <c r="E549" i="1"/>
  <c r="A550" i="1"/>
  <c r="E550" i="1"/>
  <c r="A551" i="1"/>
  <c r="E551" i="1"/>
  <c r="A552" i="1"/>
  <c r="E552" i="1"/>
  <c r="A553" i="1"/>
  <c r="E553" i="1"/>
  <c r="A554" i="1"/>
  <c r="E554" i="1"/>
  <c r="A555" i="1"/>
  <c r="E555" i="1"/>
  <c r="A556" i="1"/>
  <c r="E556" i="1"/>
  <c r="A557" i="1"/>
  <c r="E557" i="1"/>
  <c r="A558" i="1"/>
  <c r="E558" i="1"/>
  <c r="A559" i="1"/>
  <c r="E559" i="1"/>
  <c r="A560" i="1"/>
  <c r="E560" i="1"/>
  <c r="A561" i="1"/>
  <c r="E561" i="1"/>
  <c r="A562" i="1"/>
  <c r="E562" i="1"/>
  <c r="A563" i="1"/>
  <c r="E563" i="1"/>
  <c r="A564" i="1"/>
  <c r="E564" i="1"/>
  <c r="A565" i="1"/>
  <c r="E565" i="1"/>
  <c r="A566" i="1"/>
  <c r="E566" i="1"/>
  <c r="A567" i="1"/>
  <c r="E567" i="1"/>
  <c r="A568" i="1"/>
  <c r="E568" i="1"/>
  <c r="A569" i="1"/>
  <c r="E569" i="1"/>
  <c r="A570" i="1"/>
  <c r="E570" i="1"/>
  <c r="A571" i="1"/>
  <c r="E571" i="1"/>
  <c r="A572" i="1"/>
  <c r="E572" i="1"/>
  <c r="A573" i="1"/>
  <c r="E573" i="1"/>
  <c r="A574" i="1"/>
  <c r="E574" i="1"/>
  <c r="A575" i="1"/>
  <c r="E575" i="1"/>
  <c r="A576" i="1"/>
  <c r="E576" i="1"/>
  <c r="A577" i="1"/>
  <c r="E577" i="1"/>
  <c r="A578" i="1"/>
  <c r="E578" i="1"/>
  <c r="A579" i="1"/>
  <c r="E579" i="1"/>
  <c r="A580" i="1"/>
  <c r="E580" i="1"/>
  <c r="A581" i="1"/>
  <c r="E581" i="1"/>
  <c r="A582" i="1"/>
  <c r="E582" i="1"/>
  <c r="A583" i="1"/>
  <c r="E583" i="1"/>
  <c r="A584" i="1"/>
  <c r="E584" i="1"/>
  <c r="A585" i="1"/>
  <c r="E585" i="1"/>
  <c r="A586" i="1"/>
  <c r="E586" i="1"/>
  <c r="A587" i="1"/>
  <c r="E587" i="1"/>
  <c r="A588" i="1"/>
  <c r="E588" i="1"/>
  <c r="A589" i="1"/>
  <c r="E589" i="1"/>
  <c r="A590" i="1"/>
  <c r="E590" i="1"/>
  <c r="A591" i="1"/>
  <c r="E591" i="1"/>
  <c r="A592" i="1"/>
  <c r="E592" i="1"/>
  <c r="A593" i="1"/>
  <c r="E593" i="1"/>
  <c r="A594" i="1"/>
  <c r="E594" i="1"/>
  <c r="A595" i="1"/>
  <c r="E595" i="1"/>
  <c r="A596" i="1"/>
  <c r="E596" i="1"/>
  <c r="A597" i="1"/>
  <c r="E597" i="1"/>
  <c r="A598" i="1"/>
  <c r="E598" i="1"/>
  <c r="A599" i="1"/>
  <c r="E599" i="1"/>
  <c r="A600" i="1"/>
  <c r="E600" i="1"/>
  <c r="A601" i="1"/>
  <c r="E601" i="1"/>
  <c r="A602" i="1"/>
  <c r="E602" i="1"/>
  <c r="A603" i="1"/>
  <c r="E603" i="1"/>
  <c r="A604" i="1"/>
  <c r="E604" i="1"/>
  <c r="A605" i="1"/>
  <c r="E605" i="1"/>
  <c r="A606" i="1"/>
  <c r="E606" i="1"/>
  <c r="A607" i="1"/>
  <c r="E607" i="1"/>
  <c r="A608" i="1"/>
  <c r="E608" i="1"/>
  <c r="A609" i="1"/>
  <c r="E609" i="1"/>
  <c r="A610" i="1"/>
  <c r="E610" i="1"/>
  <c r="A611" i="1"/>
  <c r="E611" i="1"/>
  <c r="A612" i="1"/>
  <c r="E612" i="1"/>
  <c r="A613" i="1"/>
  <c r="E613" i="1"/>
  <c r="A614" i="1"/>
  <c r="E614" i="1"/>
  <c r="A615" i="1"/>
  <c r="E615" i="1"/>
  <c r="A616" i="1"/>
  <c r="E616" i="1"/>
  <c r="A617" i="1"/>
  <c r="E617" i="1"/>
  <c r="A618" i="1"/>
  <c r="E618" i="1"/>
  <c r="A619" i="1"/>
  <c r="E619" i="1"/>
  <c r="A620" i="1"/>
  <c r="E620" i="1"/>
  <c r="A621" i="1"/>
  <c r="E621" i="1"/>
  <c r="A622" i="1"/>
  <c r="E622" i="1"/>
  <c r="A623" i="1"/>
  <c r="E623" i="1"/>
  <c r="A624" i="1"/>
  <c r="E624" i="1"/>
  <c r="A625" i="1"/>
  <c r="E625" i="1"/>
  <c r="A626" i="1"/>
  <c r="E626" i="1"/>
  <c r="A627" i="1"/>
  <c r="E627" i="1"/>
  <c r="A628" i="1"/>
  <c r="E628" i="1"/>
  <c r="A629" i="1"/>
  <c r="E629" i="1"/>
  <c r="A630" i="1"/>
  <c r="E630" i="1"/>
  <c r="A631" i="1"/>
  <c r="E631" i="1"/>
  <c r="A632" i="1"/>
  <c r="E632" i="1"/>
  <c r="A633" i="1"/>
  <c r="E633" i="1"/>
  <c r="A634" i="1"/>
  <c r="E634" i="1"/>
  <c r="A635" i="1"/>
  <c r="E635" i="1"/>
  <c r="A636" i="1"/>
  <c r="E636" i="1"/>
  <c r="A637" i="1"/>
  <c r="E637" i="1"/>
  <c r="A638" i="1"/>
  <c r="E638" i="1"/>
  <c r="A639" i="1"/>
  <c r="E639" i="1"/>
  <c r="A640" i="1"/>
  <c r="E640" i="1"/>
  <c r="A641" i="1"/>
  <c r="E641" i="1"/>
  <c r="A642" i="1"/>
  <c r="E642" i="1"/>
  <c r="A643" i="1"/>
  <c r="E643" i="1"/>
  <c r="A644" i="1"/>
  <c r="E644" i="1"/>
  <c r="A645" i="1"/>
  <c r="E645" i="1"/>
  <c r="A646" i="1"/>
  <c r="E646" i="1"/>
  <c r="A647" i="1"/>
  <c r="E647" i="1"/>
  <c r="A648" i="1"/>
  <c r="E648" i="1"/>
  <c r="A649" i="1"/>
  <c r="E649" i="1"/>
  <c r="A650" i="1"/>
  <c r="E650" i="1"/>
  <c r="A651" i="1"/>
  <c r="E651" i="1"/>
  <c r="A652" i="1"/>
  <c r="E652" i="1"/>
  <c r="A653" i="1"/>
  <c r="E653" i="1"/>
  <c r="A654" i="1"/>
  <c r="E654" i="1"/>
  <c r="A655" i="1"/>
  <c r="E655" i="1"/>
  <c r="A656" i="1"/>
  <c r="E656" i="1"/>
  <c r="A657" i="1"/>
  <c r="E657" i="1"/>
  <c r="A658" i="1"/>
  <c r="E658" i="1"/>
  <c r="A659" i="1"/>
  <c r="E659" i="1"/>
  <c r="A660" i="1"/>
  <c r="E660" i="1"/>
  <c r="A661" i="1"/>
  <c r="E661" i="1"/>
  <c r="A662" i="1"/>
  <c r="E662" i="1"/>
  <c r="A663" i="1"/>
  <c r="E663" i="1"/>
  <c r="A664" i="1"/>
  <c r="E664" i="1"/>
  <c r="A665" i="1"/>
  <c r="E665" i="1"/>
  <c r="A666" i="1"/>
  <c r="E666" i="1"/>
  <c r="A667" i="1"/>
  <c r="E667" i="1"/>
  <c r="A668" i="1"/>
  <c r="E668" i="1"/>
  <c r="A669" i="1"/>
  <c r="E669" i="1"/>
  <c r="A670" i="1"/>
  <c r="E670" i="1"/>
  <c r="A671" i="1"/>
  <c r="E671" i="1"/>
  <c r="A672" i="1"/>
  <c r="E672" i="1"/>
  <c r="A673" i="1"/>
  <c r="E673" i="1"/>
  <c r="A674" i="1"/>
  <c r="E674" i="1"/>
  <c r="A675" i="1"/>
  <c r="E675" i="1"/>
  <c r="A676" i="1"/>
  <c r="E676" i="1"/>
  <c r="A677" i="1"/>
  <c r="E677" i="1"/>
  <c r="A678" i="1"/>
  <c r="E678" i="1"/>
  <c r="A679" i="1"/>
  <c r="E679" i="1"/>
  <c r="A680" i="1"/>
  <c r="E680" i="1"/>
  <c r="A681" i="1"/>
  <c r="E681" i="1"/>
  <c r="A682" i="1"/>
  <c r="E682" i="1"/>
  <c r="A683" i="1"/>
  <c r="E683" i="1"/>
  <c r="A684" i="1"/>
  <c r="E684" i="1"/>
  <c r="A685" i="1"/>
  <c r="E685" i="1"/>
  <c r="A686" i="1"/>
  <c r="E686" i="1"/>
  <c r="A687" i="1"/>
  <c r="E687" i="1"/>
  <c r="A688" i="1"/>
  <c r="E688" i="1"/>
  <c r="A689" i="1"/>
  <c r="E689" i="1"/>
  <c r="A690" i="1"/>
  <c r="E690" i="1"/>
  <c r="A691" i="1"/>
  <c r="E691" i="1"/>
  <c r="A692" i="1"/>
  <c r="E692" i="1"/>
  <c r="A693" i="1"/>
  <c r="E693" i="1"/>
  <c r="A694" i="1"/>
  <c r="E694" i="1"/>
  <c r="A695" i="1"/>
  <c r="E695" i="1"/>
  <c r="A696" i="1"/>
  <c r="E696" i="1"/>
  <c r="A697" i="1"/>
  <c r="E697" i="1"/>
  <c r="A698" i="1"/>
  <c r="E698" i="1"/>
  <c r="A699" i="1"/>
  <c r="E699" i="1"/>
  <c r="A700" i="1"/>
  <c r="E700" i="1"/>
  <c r="A701" i="1"/>
  <c r="E701" i="1"/>
  <c r="A702" i="1"/>
  <c r="E702" i="1"/>
  <c r="A703" i="1"/>
  <c r="E703" i="1"/>
  <c r="A704" i="1"/>
  <c r="E704" i="1"/>
  <c r="A705" i="1"/>
  <c r="E705" i="1"/>
  <c r="A706" i="1"/>
  <c r="E706" i="1"/>
  <c r="A707" i="1"/>
  <c r="E707" i="1"/>
  <c r="A708" i="1"/>
  <c r="E708" i="1"/>
  <c r="A709" i="1"/>
  <c r="E709" i="1"/>
  <c r="A710" i="1"/>
  <c r="E710" i="1"/>
  <c r="A711" i="1"/>
  <c r="E711" i="1"/>
  <c r="A712" i="1"/>
  <c r="E712" i="1"/>
  <c r="A713" i="1"/>
  <c r="E713" i="1"/>
  <c r="A714" i="1"/>
  <c r="E714" i="1"/>
  <c r="A715" i="1"/>
  <c r="E715" i="1"/>
  <c r="A716" i="1"/>
  <c r="E716" i="1"/>
  <c r="A717" i="1"/>
  <c r="E717" i="1"/>
  <c r="A718" i="1"/>
  <c r="E718" i="1"/>
  <c r="A719" i="1"/>
  <c r="E719" i="1"/>
  <c r="A720" i="1"/>
  <c r="E720" i="1"/>
  <c r="A721" i="1"/>
  <c r="E721" i="1"/>
  <c r="A722" i="1"/>
  <c r="E722" i="1"/>
  <c r="A723" i="1"/>
  <c r="E723" i="1"/>
  <c r="A724" i="1"/>
  <c r="E724" i="1"/>
  <c r="A725" i="1"/>
  <c r="E725" i="1"/>
  <c r="A726" i="1"/>
  <c r="E726" i="1"/>
  <c r="A727" i="1"/>
  <c r="E727" i="1"/>
  <c r="A728" i="1"/>
  <c r="E728" i="1"/>
  <c r="A729" i="1"/>
  <c r="E729" i="1"/>
  <c r="A730" i="1"/>
  <c r="E730" i="1"/>
  <c r="A731" i="1"/>
  <c r="E731" i="1"/>
  <c r="A732" i="1"/>
  <c r="E732" i="1"/>
  <c r="A733" i="1"/>
  <c r="E733" i="1"/>
  <c r="A734" i="1"/>
  <c r="E734" i="1"/>
  <c r="A735" i="1"/>
  <c r="E735" i="1"/>
  <c r="A736" i="1"/>
  <c r="E736" i="1"/>
  <c r="A737" i="1"/>
  <c r="E737" i="1"/>
  <c r="A738" i="1"/>
  <c r="E738" i="1"/>
  <c r="A739" i="1"/>
  <c r="E739" i="1"/>
  <c r="A740" i="1"/>
  <c r="E740" i="1"/>
  <c r="A741" i="1"/>
  <c r="E741" i="1"/>
  <c r="A742" i="1"/>
  <c r="E742" i="1"/>
  <c r="A743" i="1"/>
  <c r="E743" i="1"/>
  <c r="A744" i="1"/>
  <c r="E744" i="1"/>
  <c r="A745" i="1"/>
  <c r="E745" i="1"/>
  <c r="A746" i="1"/>
  <c r="E746" i="1"/>
  <c r="A747" i="1"/>
  <c r="E747" i="1"/>
  <c r="A748" i="1"/>
  <c r="E748" i="1"/>
  <c r="A749" i="1"/>
  <c r="E749" i="1"/>
  <c r="A750" i="1"/>
  <c r="E750" i="1"/>
  <c r="A751" i="1"/>
  <c r="E751" i="1"/>
  <c r="A752" i="1"/>
  <c r="E752" i="1"/>
  <c r="A753" i="1"/>
  <c r="E753" i="1"/>
  <c r="A754" i="1"/>
  <c r="E754" i="1"/>
  <c r="A755" i="1"/>
  <c r="E755" i="1"/>
  <c r="A756" i="1"/>
  <c r="E756" i="1"/>
  <c r="A757" i="1"/>
  <c r="E757" i="1"/>
  <c r="A758" i="1"/>
  <c r="E758" i="1"/>
  <c r="A759" i="1"/>
  <c r="E759" i="1"/>
  <c r="A760" i="1"/>
  <c r="E760" i="1"/>
  <c r="A761" i="1"/>
  <c r="E761" i="1"/>
  <c r="A762" i="1"/>
  <c r="E762" i="1"/>
  <c r="A763" i="1"/>
  <c r="E763" i="1"/>
  <c r="A764" i="1"/>
  <c r="E764" i="1"/>
  <c r="A765" i="1"/>
  <c r="E765" i="1"/>
  <c r="A766" i="1"/>
  <c r="E766" i="1"/>
  <c r="A767" i="1"/>
  <c r="E767" i="1"/>
  <c r="A768" i="1"/>
  <c r="E768" i="1"/>
  <c r="A769" i="1"/>
  <c r="E769" i="1"/>
  <c r="A770" i="1"/>
  <c r="E770" i="1"/>
  <c r="A771" i="1"/>
  <c r="E771" i="1"/>
  <c r="A772" i="1"/>
  <c r="E772" i="1"/>
  <c r="A773" i="1"/>
  <c r="E773" i="1"/>
  <c r="A774" i="1"/>
  <c r="E774" i="1"/>
  <c r="A775" i="1"/>
  <c r="E775" i="1"/>
  <c r="A776" i="1"/>
  <c r="E776" i="1"/>
  <c r="A777" i="1"/>
  <c r="E777" i="1"/>
  <c r="A778" i="1"/>
  <c r="E778" i="1"/>
  <c r="A779" i="1"/>
  <c r="E779" i="1"/>
  <c r="A780" i="1"/>
  <c r="E780" i="1"/>
  <c r="A781" i="1"/>
  <c r="E781" i="1"/>
  <c r="A782" i="1"/>
  <c r="E782" i="1"/>
  <c r="A783" i="1"/>
  <c r="E783" i="1"/>
  <c r="A784" i="1"/>
  <c r="E784" i="1"/>
  <c r="A785" i="1"/>
  <c r="E785" i="1"/>
  <c r="A786" i="1"/>
  <c r="E786" i="1"/>
  <c r="A787" i="1"/>
  <c r="E787" i="1"/>
  <c r="A788" i="1"/>
  <c r="E788" i="1"/>
  <c r="A789" i="1"/>
  <c r="E789" i="1"/>
  <c r="A790" i="1"/>
  <c r="E790" i="1"/>
  <c r="A791" i="1"/>
  <c r="E791" i="1"/>
  <c r="A792" i="1"/>
  <c r="E792" i="1"/>
  <c r="A793" i="1"/>
  <c r="E793" i="1"/>
  <c r="A794" i="1"/>
  <c r="E794" i="1"/>
  <c r="A795" i="1"/>
  <c r="E795" i="1"/>
  <c r="A796" i="1"/>
  <c r="E796" i="1"/>
  <c r="A797" i="1"/>
  <c r="E797" i="1"/>
  <c r="A798" i="1"/>
  <c r="E798" i="1"/>
  <c r="A799" i="1"/>
  <c r="E799" i="1"/>
  <c r="A800" i="1"/>
  <c r="E800" i="1"/>
  <c r="A801" i="1"/>
  <c r="E801" i="1"/>
  <c r="A802" i="1"/>
  <c r="E802" i="1"/>
  <c r="A803" i="1"/>
  <c r="E803" i="1"/>
  <c r="A804" i="1"/>
  <c r="E804" i="1"/>
  <c r="A805" i="1"/>
  <c r="E805" i="1"/>
  <c r="A806" i="1"/>
  <c r="E806" i="1"/>
  <c r="A807" i="1"/>
  <c r="E807" i="1"/>
  <c r="A808" i="1"/>
  <c r="E808" i="1"/>
  <c r="A809" i="1"/>
  <c r="E809" i="1"/>
  <c r="A810" i="1"/>
  <c r="E810" i="1"/>
  <c r="A811" i="1"/>
  <c r="E811" i="1"/>
  <c r="A812" i="1"/>
  <c r="E812" i="1"/>
  <c r="A813" i="1"/>
  <c r="E813" i="1"/>
  <c r="A814" i="1"/>
  <c r="E814" i="1"/>
  <c r="A815" i="1"/>
  <c r="E815" i="1"/>
  <c r="A816" i="1"/>
  <c r="E816" i="1"/>
  <c r="A817" i="1"/>
  <c r="E817" i="1"/>
  <c r="A818" i="1"/>
  <c r="E818" i="1"/>
  <c r="A819" i="1"/>
  <c r="E819" i="1"/>
  <c r="A820" i="1"/>
  <c r="E820" i="1"/>
  <c r="A821" i="1"/>
  <c r="E821" i="1"/>
  <c r="A822" i="1"/>
  <c r="E822" i="1"/>
  <c r="A823" i="1"/>
  <c r="E823" i="1"/>
  <c r="A824" i="1"/>
  <c r="E824" i="1"/>
  <c r="A825" i="1"/>
  <c r="E825" i="1"/>
  <c r="A826" i="1"/>
  <c r="E826" i="1"/>
  <c r="A827" i="1"/>
  <c r="E827" i="1"/>
  <c r="A828" i="1"/>
  <c r="E828" i="1"/>
  <c r="A829" i="1"/>
  <c r="E829" i="1"/>
  <c r="A830" i="1"/>
  <c r="E830" i="1"/>
  <c r="A831" i="1"/>
  <c r="E831" i="1"/>
  <c r="A832" i="1"/>
  <c r="E832" i="1"/>
  <c r="A833" i="1"/>
  <c r="E833" i="1"/>
  <c r="A834" i="1"/>
  <c r="E834" i="1"/>
  <c r="A835" i="1"/>
  <c r="E835" i="1"/>
  <c r="A836" i="1"/>
  <c r="E836" i="1"/>
  <c r="A837" i="1"/>
  <c r="E837" i="1"/>
  <c r="A838" i="1"/>
  <c r="E838" i="1"/>
  <c r="A839" i="1"/>
  <c r="E839" i="1"/>
  <c r="A840" i="1"/>
  <c r="E840" i="1"/>
  <c r="A841" i="1"/>
  <c r="E841" i="1"/>
  <c r="A842" i="1"/>
  <c r="E842" i="1"/>
  <c r="A843" i="1"/>
  <c r="E843" i="1"/>
  <c r="A844" i="1"/>
  <c r="E844" i="1"/>
  <c r="A845" i="1"/>
  <c r="E845" i="1"/>
  <c r="A846" i="1"/>
  <c r="E846" i="1"/>
  <c r="A847" i="1"/>
  <c r="E847" i="1"/>
  <c r="A848" i="1"/>
  <c r="E848" i="1"/>
  <c r="A849" i="1"/>
  <c r="E849" i="1"/>
  <c r="A850" i="1"/>
  <c r="E850" i="1"/>
  <c r="A851" i="1"/>
  <c r="E851" i="1"/>
  <c r="A852" i="1"/>
  <c r="E852" i="1"/>
  <c r="A853" i="1"/>
  <c r="E853" i="1"/>
  <c r="A854" i="1"/>
  <c r="E854" i="1"/>
  <c r="A855" i="1"/>
  <c r="E855" i="1"/>
  <c r="A856" i="1"/>
  <c r="E856" i="1"/>
  <c r="A857" i="1"/>
  <c r="E857" i="1"/>
  <c r="A858" i="1"/>
  <c r="E858" i="1"/>
  <c r="A859" i="1"/>
  <c r="E859" i="1"/>
  <c r="A860" i="1"/>
  <c r="E860" i="1"/>
  <c r="A861" i="1"/>
  <c r="E861" i="1"/>
  <c r="A862" i="1"/>
  <c r="E862" i="1"/>
  <c r="A863" i="1"/>
  <c r="E863" i="1"/>
  <c r="A864" i="1"/>
  <c r="E864" i="1"/>
  <c r="A865" i="1"/>
  <c r="E865" i="1"/>
  <c r="A866" i="1"/>
  <c r="E866" i="1"/>
  <c r="A867" i="1"/>
  <c r="E867" i="1"/>
  <c r="A868" i="1"/>
  <c r="E868" i="1"/>
  <c r="A869" i="1"/>
  <c r="E869" i="1"/>
  <c r="A870" i="1"/>
  <c r="E870" i="1"/>
  <c r="A871" i="1"/>
  <c r="E871" i="1"/>
  <c r="A872" i="1"/>
  <c r="E872" i="1"/>
  <c r="A873" i="1"/>
  <c r="E873" i="1"/>
  <c r="A874" i="1"/>
  <c r="E874" i="1"/>
  <c r="A875" i="1"/>
  <c r="E875" i="1"/>
  <c r="A876" i="1"/>
  <c r="E876" i="1"/>
  <c r="A877" i="1"/>
  <c r="E877" i="1"/>
  <c r="A878" i="1"/>
  <c r="E878" i="1"/>
  <c r="A879" i="1"/>
  <c r="E879" i="1"/>
  <c r="A880" i="1"/>
  <c r="E880" i="1"/>
  <c r="A881" i="1"/>
  <c r="E881" i="1"/>
  <c r="A882" i="1"/>
  <c r="E882" i="1"/>
  <c r="A883" i="1"/>
  <c r="E883" i="1"/>
  <c r="A884" i="1"/>
  <c r="E884" i="1"/>
  <c r="A885" i="1"/>
  <c r="E885" i="1"/>
  <c r="A886" i="1"/>
  <c r="E886" i="1"/>
  <c r="A887" i="1"/>
  <c r="E887" i="1"/>
  <c r="A888" i="1"/>
  <c r="E888" i="1"/>
  <c r="A889" i="1"/>
  <c r="E889" i="1"/>
  <c r="A890" i="1"/>
  <c r="E890" i="1"/>
  <c r="A891" i="1"/>
  <c r="E891" i="1"/>
  <c r="A892" i="1"/>
  <c r="E892" i="1"/>
  <c r="A893" i="1"/>
  <c r="E893" i="1"/>
  <c r="A894" i="1"/>
  <c r="E894" i="1"/>
  <c r="A895" i="1"/>
  <c r="E895" i="1"/>
  <c r="A896" i="1"/>
  <c r="E896" i="1"/>
  <c r="A897" i="1"/>
  <c r="E897" i="1"/>
  <c r="A898" i="1"/>
  <c r="E898" i="1"/>
  <c r="A899" i="1"/>
  <c r="E899" i="1"/>
  <c r="A900" i="1"/>
  <c r="E900" i="1"/>
  <c r="A901" i="1"/>
  <c r="E901" i="1"/>
  <c r="A902" i="1"/>
  <c r="E902" i="1"/>
  <c r="A903" i="1"/>
  <c r="E903" i="1"/>
  <c r="A904" i="1"/>
  <c r="E904" i="1"/>
  <c r="A905" i="1"/>
  <c r="E905" i="1"/>
  <c r="A906" i="1"/>
  <c r="E906" i="1"/>
  <c r="A907" i="1"/>
  <c r="E907" i="1"/>
  <c r="A908" i="1"/>
  <c r="E908" i="1"/>
  <c r="A909" i="1"/>
  <c r="E909" i="1"/>
  <c r="A910" i="1"/>
  <c r="E910" i="1"/>
  <c r="A911" i="1"/>
  <c r="E911" i="1"/>
  <c r="A912" i="1"/>
  <c r="E912" i="1"/>
  <c r="A913" i="1"/>
  <c r="E913" i="1"/>
  <c r="A914" i="1"/>
  <c r="E914" i="1"/>
  <c r="A915" i="1"/>
  <c r="E915" i="1"/>
  <c r="A916" i="1"/>
  <c r="E916" i="1"/>
  <c r="A917" i="1"/>
  <c r="E917" i="1"/>
  <c r="A918" i="1"/>
  <c r="E918" i="1"/>
  <c r="A919" i="1"/>
  <c r="E919" i="1"/>
  <c r="A920" i="1"/>
  <c r="E920" i="1"/>
  <c r="A921" i="1"/>
  <c r="E921" i="1"/>
  <c r="A922" i="1"/>
  <c r="E922" i="1"/>
  <c r="A923" i="1"/>
  <c r="E923" i="1"/>
  <c r="A924" i="1"/>
  <c r="E924" i="1"/>
  <c r="A925" i="1"/>
  <c r="E925" i="1"/>
  <c r="A926" i="1"/>
  <c r="E926" i="1"/>
  <c r="A927" i="1"/>
  <c r="E927" i="1"/>
  <c r="A928" i="1"/>
  <c r="E928" i="1"/>
  <c r="A929" i="1"/>
  <c r="E929" i="1"/>
  <c r="A930" i="1"/>
  <c r="E930" i="1"/>
  <c r="A931" i="1"/>
  <c r="E931" i="1"/>
  <c r="A932" i="1"/>
  <c r="E932" i="1"/>
  <c r="A933" i="1"/>
  <c r="E933" i="1"/>
  <c r="A934" i="1"/>
  <c r="E934" i="1"/>
  <c r="A935" i="1"/>
  <c r="E935" i="1"/>
  <c r="A936" i="1"/>
  <c r="E936" i="1"/>
  <c r="A937" i="1"/>
  <c r="E937" i="1"/>
  <c r="A938" i="1"/>
  <c r="E938" i="1"/>
  <c r="A939" i="1"/>
  <c r="E939" i="1"/>
  <c r="A940" i="1"/>
  <c r="E940" i="1"/>
  <c r="A941" i="1"/>
  <c r="E941" i="1"/>
  <c r="A942" i="1"/>
  <c r="E942" i="1"/>
  <c r="A943" i="1"/>
  <c r="E943" i="1"/>
  <c r="A944" i="1"/>
  <c r="E944" i="1"/>
  <c r="A945" i="1"/>
  <c r="E945" i="1"/>
  <c r="A946" i="1"/>
  <c r="E946" i="1"/>
  <c r="A947" i="1"/>
  <c r="E947" i="1"/>
  <c r="A948" i="1"/>
  <c r="E948" i="1"/>
  <c r="A949" i="1"/>
  <c r="E949" i="1"/>
  <c r="A950" i="1"/>
  <c r="E950" i="1"/>
  <c r="A951" i="1"/>
  <c r="E951" i="1"/>
  <c r="A952" i="1"/>
  <c r="E952" i="1"/>
  <c r="A953" i="1"/>
  <c r="E953" i="1"/>
  <c r="A954" i="1"/>
  <c r="E954" i="1"/>
  <c r="A955" i="1"/>
  <c r="E955" i="1"/>
  <c r="A956" i="1"/>
  <c r="E956" i="1"/>
  <c r="A957" i="1"/>
  <c r="E957" i="1"/>
  <c r="A958" i="1"/>
  <c r="E958" i="1"/>
  <c r="A959" i="1"/>
  <c r="E959" i="1"/>
  <c r="A960" i="1"/>
  <c r="E960" i="1"/>
  <c r="A961" i="1"/>
  <c r="E961" i="1"/>
  <c r="A962" i="1"/>
  <c r="E962" i="1"/>
  <c r="A963" i="1"/>
  <c r="E963" i="1"/>
  <c r="A964" i="1"/>
  <c r="E964" i="1"/>
  <c r="A965" i="1"/>
  <c r="E965" i="1"/>
  <c r="A966" i="1"/>
  <c r="E966" i="1"/>
  <c r="A967" i="1"/>
  <c r="E967" i="1"/>
  <c r="A968" i="1"/>
  <c r="E968" i="1"/>
  <c r="A969" i="1"/>
  <c r="E969" i="1"/>
  <c r="A970" i="1"/>
  <c r="E970" i="1"/>
  <c r="A971" i="1"/>
  <c r="E971" i="1"/>
  <c r="A972" i="1"/>
  <c r="E972" i="1"/>
  <c r="A973" i="1"/>
  <c r="E973" i="1"/>
  <c r="A974" i="1"/>
  <c r="E974" i="1"/>
  <c r="A975" i="1"/>
  <c r="E975" i="1"/>
  <c r="A976" i="1"/>
  <c r="E976" i="1"/>
  <c r="A977" i="1"/>
  <c r="E977" i="1"/>
  <c r="A978" i="1"/>
  <c r="E978" i="1"/>
  <c r="A979" i="1"/>
  <c r="E979" i="1"/>
  <c r="A980" i="1"/>
  <c r="E980" i="1"/>
  <c r="A981" i="1"/>
  <c r="E981" i="1"/>
  <c r="A982" i="1"/>
  <c r="E982" i="1"/>
  <c r="A983" i="1"/>
  <c r="E983" i="1"/>
  <c r="A984" i="1"/>
  <c r="E984" i="1"/>
  <c r="A985" i="1"/>
  <c r="E985" i="1"/>
  <c r="A986" i="1"/>
  <c r="E986" i="1"/>
  <c r="A987" i="1"/>
  <c r="E987" i="1"/>
  <c r="A988" i="1"/>
  <c r="E988" i="1"/>
  <c r="A989" i="1"/>
  <c r="E989" i="1"/>
  <c r="A990" i="1"/>
  <c r="E990" i="1"/>
  <c r="A991" i="1"/>
  <c r="E991" i="1"/>
  <c r="A992" i="1"/>
  <c r="E992" i="1"/>
  <c r="A993" i="1"/>
  <c r="E993" i="1"/>
  <c r="A994" i="1"/>
  <c r="E994" i="1"/>
  <c r="A995" i="1"/>
  <c r="E995" i="1"/>
  <c r="A996" i="1"/>
  <c r="E996" i="1"/>
  <c r="A997" i="1"/>
  <c r="E997" i="1"/>
  <c r="A998" i="1"/>
  <c r="E998" i="1"/>
  <c r="A999" i="1"/>
  <c r="E999" i="1"/>
  <c r="A1000" i="1"/>
  <c r="E1000" i="1"/>
  <c r="A1001" i="1"/>
  <c r="E1001" i="1"/>
  <c r="A1002" i="1"/>
  <c r="E1002" i="1"/>
  <c r="A1003" i="1"/>
  <c r="E1003" i="1"/>
  <c r="A1004" i="1"/>
  <c r="E1004" i="1"/>
  <c r="A1005" i="1"/>
  <c r="E1005" i="1"/>
  <c r="A1006" i="1"/>
  <c r="E1006" i="1"/>
  <c r="A1007" i="1"/>
  <c r="E1007" i="1"/>
  <c r="A1008" i="1"/>
  <c r="E1008" i="1"/>
  <c r="A1009" i="1"/>
  <c r="E1009" i="1"/>
  <c r="A1010" i="1"/>
  <c r="E1010" i="1"/>
  <c r="A1011" i="1"/>
  <c r="E1011" i="1"/>
  <c r="A1012" i="1"/>
  <c r="E1012" i="1"/>
  <c r="A1013" i="1"/>
  <c r="E1013" i="1"/>
  <c r="A1014" i="1"/>
  <c r="E1014" i="1"/>
  <c r="A1015" i="1"/>
  <c r="E1015" i="1"/>
  <c r="A1016" i="1"/>
  <c r="E1016" i="1"/>
  <c r="A1017" i="1"/>
  <c r="E1017" i="1"/>
  <c r="A1018" i="1"/>
  <c r="E1018" i="1"/>
  <c r="A1019" i="1"/>
  <c r="E1019" i="1"/>
  <c r="A1020" i="1"/>
  <c r="E1020" i="1"/>
  <c r="A1021" i="1"/>
  <c r="E1021" i="1"/>
  <c r="A1022" i="1"/>
  <c r="E1022" i="1"/>
  <c r="A1023" i="1"/>
  <c r="E1023" i="1"/>
  <c r="A1024" i="1"/>
  <c r="E1024" i="1"/>
  <c r="A1025" i="1"/>
  <c r="E1025" i="1"/>
  <c r="A1026" i="1"/>
  <c r="E1026" i="1"/>
  <c r="A1027" i="1"/>
  <c r="E1027" i="1"/>
  <c r="A1028" i="1"/>
  <c r="E1028" i="1"/>
  <c r="A1029" i="1"/>
  <c r="E1029" i="1"/>
  <c r="A1030" i="1"/>
  <c r="E1030" i="1"/>
  <c r="A1031" i="1"/>
  <c r="E1031" i="1"/>
  <c r="A1032" i="1"/>
  <c r="E1032" i="1"/>
  <c r="A1033" i="1"/>
  <c r="E1033" i="1"/>
  <c r="A1034" i="1"/>
  <c r="E1034" i="1"/>
  <c r="A1035" i="1"/>
  <c r="E1035" i="1"/>
  <c r="A1036" i="1"/>
  <c r="E1036" i="1"/>
  <c r="A1037" i="1"/>
  <c r="E1037" i="1"/>
  <c r="A1038" i="1"/>
  <c r="E1038" i="1"/>
  <c r="A1039" i="1"/>
  <c r="E1039" i="1"/>
  <c r="A1040" i="1"/>
  <c r="E1040" i="1"/>
  <c r="A1041" i="1"/>
  <c r="E1041" i="1"/>
  <c r="A1042" i="1"/>
  <c r="E1042" i="1"/>
  <c r="A1043" i="1"/>
  <c r="E1043" i="1"/>
  <c r="A1044" i="1"/>
  <c r="E1044" i="1"/>
  <c r="A1045" i="1"/>
  <c r="E1045" i="1"/>
  <c r="A1046" i="1"/>
  <c r="E1046" i="1"/>
  <c r="A1047" i="1"/>
  <c r="E1047" i="1"/>
  <c r="A1048" i="1"/>
  <c r="E1048" i="1"/>
  <c r="A1049" i="1"/>
  <c r="E1049" i="1"/>
  <c r="A1050" i="1"/>
  <c r="E1050" i="1"/>
  <c r="A1051" i="1"/>
  <c r="E1051" i="1"/>
  <c r="A1052" i="1"/>
  <c r="E1052" i="1"/>
  <c r="A1053" i="1"/>
  <c r="E1053" i="1"/>
  <c r="A1054" i="1"/>
  <c r="E1054" i="1"/>
  <c r="A1055" i="1"/>
  <c r="E1055" i="1"/>
  <c r="A1056" i="1"/>
  <c r="E1056" i="1"/>
  <c r="A1057" i="1"/>
  <c r="E1057" i="1"/>
  <c r="A1058" i="1"/>
  <c r="E1058" i="1"/>
  <c r="A1059" i="1"/>
  <c r="E1059" i="1"/>
  <c r="A1060" i="1"/>
  <c r="E1060" i="1"/>
  <c r="A1061" i="1"/>
  <c r="E1061" i="1"/>
  <c r="A1062" i="1"/>
  <c r="E1062" i="1"/>
  <c r="A1063" i="1"/>
  <c r="E1063" i="1"/>
  <c r="A1064" i="1"/>
  <c r="E1064" i="1"/>
  <c r="A1065" i="1"/>
  <c r="E1065" i="1"/>
  <c r="A1066" i="1"/>
  <c r="E1066" i="1"/>
  <c r="A1067" i="1"/>
  <c r="E1067" i="1"/>
  <c r="A1068" i="1"/>
  <c r="E1068" i="1"/>
  <c r="A1069" i="1"/>
  <c r="E1069" i="1"/>
  <c r="A1070" i="1"/>
  <c r="E1070" i="1"/>
  <c r="A1071" i="1"/>
  <c r="E1071" i="1"/>
  <c r="A1072" i="1"/>
  <c r="E1072" i="1"/>
  <c r="A1073" i="1"/>
  <c r="E1073" i="1"/>
  <c r="A1074" i="1"/>
  <c r="E1074" i="1"/>
  <c r="A1075" i="1"/>
  <c r="E1075" i="1"/>
  <c r="A1076" i="1"/>
  <c r="E1076" i="1"/>
  <c r="A1077" i="1"/>
  <c r="E1077" i="1"/>
  <c r="A1078" i="1"/>
  <c r="E1078" i="1"/>
  <c r="A1079" i="1"/>
  <c r="E1079" i="1"/>
  <c r="A1080" i="1"/>
  <c r="E1080" i="1"/>
  <c r="A1081" i="1"/>
  <c r="E1081" i="1"/>
  <c r="A1082" i="1"/>
  <c r="E1082" i="1"/>
  <c r="A1083" i="1"/>
  <c r="E1083" i="1"/>
  <c r="A1084" i="1"/>
  <c r="E1084" i="1"/>
  <c r="A1085" i="1"/>
  <c r="E1085" i="1"/>
  <c r="A1086" i="1"/>
  <c r="E1086" i="1"/>
  <c r="A1087" i="1"/>
  <c r="E1087" i="1"/>
  <c r="A1088" i="1"/>
  <c r="E1088" i="1"/>
  <c r="A1089" i="1"/>
  <c r="E1089" i="1"/>
  <c r="A1090" i="1"/>
  <c r="E1090" i="1"/>
  <c r="A1091" i="1"/>
  <c r="E1091" i="1"/>
  <c r="A1092" i="1"/>
  <c r="E1092" i="1"/>
  <c r="A1093" i="1"/>
  <c r="E1093" i="1"/>
  <c r="A1094" i="1"/>
  <c r="E1094" i="1"/>
  <c r="A1095" i="1"/>
  <c r="E1095" i="1"/>
  <c r="A1096" i="1"/>
  <c r="E1096" i="1"/>
  <c r="A1097" i="1"/>
  <c r="E1097" i="1"/>
  <c r="A1098" i="1"/>
  <c r="E1098" i="1"/>
  <c r="A1099" i="1"/>
  <c r="E1099" i="1"/>
  <c r="A1100" i="1"/>
  <c r="E1100" i="1"/>
  <c r="A1101" i="1"/>
  <c r="E1101" i="1"/>
  <c r="A1102" i="1"/>
  <c r="E1102" i="1"/>
  <c r="A1103" i="1"/>
  <c r="E1103" i="1"/>
  <c r="A1104" i="1"/>
  <c r="E1104" i="1"/>
  <c r="A1105" i="1"/>
  <c r="E1105" i="1"/>
  <c r="A1106" i="1"/>
  <c r="E1106" i="1"/>
  <c r="A1107" i="1"/>
  <c r="E1107" i="1"/>
  <c r="A1108" i="1"/>
  <c r="E1108" i="1"/>
  <c r="A1109" i="1"/>
  <c r="E1109" i="1"/>
  <c r="A1110" i="1"/>
  <c r="E1110" i="1"/>
  <c r="A1111" i="1"/>
  <c r="E1111" i="1"/>
  <c r="A1112" i="1"/>
  <c r="E1112" i="1"/>
  <c r="A1113" i="1"/>
  <c r="E1113" i="1"/>
  <c r="A1114" i="1"/>
  <c r="E1114" i="1"/>
  <c r="A1115" i="1"/>
  <c r="E1115" i="1"/>
  <c r="A1116" i="1"/>
  <c r="E1116" i="1"/>
  <c r="A1117" i="1"/>
  <c r="E1117" i="1"/>
  <c r="A1118" i="1"/>
  <c r="E1118" i="1"/>
  <c r="A1119" i="1"/>
  <c r="E1119" i="1"/>
  <c r="A1120" i="1"/>
  <c r="E1120" i="1"/>
  <c r="A1121" i="1"/>
  <c r="E1121" i="1"/>
  <c r="A1122" i="1"/>
  <c r="E1122" i="1"/>
  <c r="A1123" i="1"/>
  <c r="E1123" i="1"/>
  <c r="A1124" i="1"/>
  <c r="E1124" i="1"/>
  <c r="A1125" i="1"/>
  <c r="E1125" i="1"/>
  <c r="A1126" i="1"/>
  <c r="E1126" i="1"/>
  <c r="A1127" i="1"/>
  <c r="E1127" i="1"/>
  <c r="A1128" i="1"/>
  <c r="E1128" i="1"/>
  <c r="A1129" i="1"/>
  <c r="E1129" i="1"/>
  <c r="A1130" i="1"/>
  <c r="E1130" i="1"/>
  <c r="A1131" i="1"/>
  <c r="E1131" i="1"/>
  <c r="A1132" i="1"/>
  <c r="E1132" i="1"/>
  <c r="A1133" i="1"/>
  <c r="E1133" i="1"/>
  <c r="A1134" i="1"/>
  <c r="E1134" i="1"/>
  <c r="A1135" i="1"/>
  <c r="E1135" i="1"/>
  <c r="A1136" i="1"/>
  <c r="E1136" i="1"/>
  <c r="A1137" i="1"/>
  <c r="E1137" i="1"/>
  <c r="A1138" i="1"/>
  <c r="E1138" i="1"/>
  <c r="A1139" i="1"/>
  <c r="E1139" i="1"/>
  <c r="A1140" i="1"/>
  <c r="E1140" i="1"/>
  <c r="A1141" i="1"/>
  <c r="E1141" i="1"/>
  <c r="A1142" i="1"/>
  <c r="E1142" i="1"/>
  <c r="A1143" i="1"/>
  <c r="E1143" i="1"/>
  <c r="A1144" i="1"/>
  <c r="E1144" i="1"/>
  <c r="A1145" i="1"/>
  <c r="E1145" i="1"/>
  <c r="A1146" i="1"/>
  <c r="E1146" i="1"/>
  <c r="A1147" i="1"/>
  <c r="E1147" i="1"/>
  <c r="A1148" i="1"/>
  <c r="E1148" i="1"/>
  <c r="A1149" i="1"/>
  <c r="E1149" i="1"/>
  <c r="A1150" i="1"/>
  <c r="E1150" i="1"/>
  <c r="A1151" i="1"/>
  <c r="E1151" i="1"/>
  <c r="A1152" i="1"/>
  <c r="E1152" i="1"/>
  <c r="A1153" i="1"/>
  <c r="E1153" i="1"/>
  <c r="A1154" i="1"/>
  <c r="E1154" i="1"/>
  <c r="A1155" i="1"/>
  <c r="E1155" i="1"/>
  <c r="A1156" i="1"/>
  <c r="E1156" i="1"/>
  <c r="A1157" i="1"/>
  <c r="E1157" i="1"/>
  <c r="A1158" i="1"/>
  <c r="E1158" i="1"/>
  <c r="A1159" i="1"/>
  <c r="E1159" i="1"/>
  <c r="A1160" i="1"/>
  <c r="E1160" i="1"/>
  <c r="A1161" i="1"/>
  <c r="E1161" i="1"/>
  <c r="A1162" i="1"/>
  <c r="E1162" i="1"/>
  <c r="A1163" i="1"/>
  <c r="E1163" i="1"/>
  <c r="A1164" i="1"/>
  <c r="E1164" i="1"/>
  <c r="A1165" i="1"/>
  <c r="E1165" i="1"/>
  <c r="A1166" i="1"/>
  <c r="E1166" i="1"/>
  <c r="A1167" i="1"/>
  <c r="E1167" i="1"/>
  <c r="A1168" i="1"/>
  <c r="E1168" i="1"/>
  <c r="A1169" i="1"/>
  <c r="E1169" i="1"/>
  <c r="A1170" i="1"/>
  <c r="E1170" i="1"/>
  <c r="A1171" i="1"/>
  <c r="E1171" i="1"/>
  <c r="A1172" i="1"/>
  <c r="E1172" i="1"/>
  <c r="A1173" i="1"/>
  <c r="E1173" i="1"/>
  <c r="A1174" i="1"/>
  <c r="E1174" i="1"/>
  <c r="A1175" i="1"/>
  <c r="E1175" i="1"/>
  <c r="A1176" i="1"/>
  <c r="E1176" i="1"/>
  <c r="A1177" i="1"/>
  <c r="E1177" i="1"/>
  <c r="A1178" i="1"/>
  <c r="E1178" i="1"/>
  <c r="A1179" i="1"/>
  <c r="E1179" i="1"/>
  <c r="A1180" i="1"/>
  <c r="E1180" i="1"/>
  <c r="A1181" i="1"/>
  <c r="E1181" i="1"/>
  <c r="A1182" i="1"/>
  <c r="E1182" i="1"/>
  <c r="A1183" i="1"/>
  <c r="E1183" i="1"/>
  <c r="A1184" i="1"/>
  <c r="E1184" i="1"/>
  <c r="A1185" i="1"/>
  <c r="E1185" i="1"/>
  <c r="A1186" i="1"/>
  <c r="E1186" i="1"/>
  <c r="A1187" i="1"/>
  <c r="E1187" i="1"/>
  <c r="A1188" i="1"/>
  <c r="E1188" i="1"/>
  <c r="A1189" i="1"/>
  <c r="E1189" i="1"/>
  <c r="A1190" i="1"/>
  <c r="E1190" i="1"/>
  <c r="A1191" i="1"/>
  <c r="E1191" i="1"/>
  <c r="A1192" i="1"/>
  <c r="E1192" i="1"/>
  <c r="A1193" i="1"/>
  <c r="E1193" i="1"/>
  <c r="A1194" i="1"/>
  <c r="E1194" i="1"/>
  <c r="A1195" i="1"/>
  <c r="E1195" i="1"/>
  <c r="A1196" i="1"/>
  <c r="E1196" i="1"/>
  <c r="A1197" i="1"/>
  <c r="E1197" i="1"/>
  <c r="A1198" i="1"/>
  <c r="E1198" i="1"/>
  <c r="A1199" i="1"/>
  <c r="E1199" i="1"/>
  <c r="A1200" i="1"/>
  <c r="E1200" i="1"/>
  <c r="A1201" i="1"/>
  <c r="E1201" i="1"/>
  <c r="A1202" i="1"/>
  <c r="E1202" i="1"/>
  <c r="A1203" i="1"/>
  <c r="E1203" i="1"/>
  <c r="A1204" i="1"/>
  <c r="E1204" i="1"/>
  <c r="A1205" i="1"/>
  <c r="E1205" i="1"/>
  <c r="A1206" i="1"/>
  <c r="E1206" i="1"/>
  <c r="A1207" i="1"/>
  <c r="E1207" i="1"/>
  <c r="A1208" i="1"/>
  <c r="E1208" i="1"/>
  <c r="A1209" i="1"/>
  <c r="E1209" i="1"/>
  <c r="A1210" i="1"/>
  <c r="E1210" i="1"/>
  <c r="A1211" i="1"/>
  <c r="E1211" i="1"/>
  <c r="A1212" i="1"/>
  <c r="E1212" i="1"/>
  <c r="A1213" i="1"/>
  <c r="E1213" i="1"/>
  <c r="A1214" i="1"/>
  <c r="E1214" i="1"/>
  <c r="A1215" i="1"/>
  <c r="E1215" i="1"/>
  <c r="A1216" i="1"/>
  <c r="E1216" i="1"/>
  <c r="A1217" i="1"/>
  <c r="E1217" i="1"/>
  <c r="A1218" i="1"/>
  <c r="E1218" i="1"/>
  <c r="A1219" i="1"/>
  <c r="E1219" i="1"/>
  <c r="A1220" i="1"/>
  <c r="E1220" i="1"/>
  <c r="A1221" i="1"/>
  <c r="E1221" i="1"/>
  <c r="A1222" i="1"/>
  <c r="E1222" i="1"/>
  <c r="A1223" i="1"/>
  <c r="E1223" i="1"/>
  <c r="A1224" i="1"/>
  <c r="E1224" i="1"/>
  <c r="A1225" i="1"/>
  <c r="E1225" i="1"/>
  <c r="A1226" i="1"/>
  <c r="E1226" i="1"/>
  <c r="A1227" i="1"/>
  <c r="E1227" i="1"/>
  <c r="A1228" i="1"/>
  <c r="E1228" i="1"/>
  <c r="A1229" i="1"/>
  <c r="E1229" i="1"/>
  <c r="A1230" i="1"/>
  <c r="E1230" i="1"/>
  <c r="A1231" i="1"/>
  <c r="E1231" i="1"/>
  <c r="A1232" i="1"/>
  <c r="E1232" i="1"/>
  <c r="A1233" i="1"/>
  <c r="E1233" i="1"/>
  <c r="A1234" i="1"/>
  <c r="E1234" i="1"/>
  <c r="A1235" i="1"/>
  <c r="E1235" i="1"/>
  <c r="A1236" i="1"/>
  <c r="E1236" i="1"/>
  <c r="A1237" i="1"/>
  <c r="E1237" i="1"/>
  <c r="A1238" i="1"/>
  <c r="E1238" i="1"/>
  <c r="A1239" i="1"/>
  <c r="E1239" i="1"/>
  <c r="A1240" i="1"/>
  <c r="E1240" i="1"/>
  <c r="A1241" i="1"/>
  <c r="E1241" i="1"/>
  <c r="A1242" i="1"/>
  <c r="E1242" i="1"/>
  <c r="A1243" i="1"/>
  <c r="E1243" i="1"/>
  <c r="A1244" i="1"/>
  <c r="E1244" i="1"/>
  <c r="A1245" i="1"/>
  <c r="E1245" i="1"/>
  <c r="A1246" i="1"/>
  <c r="E1246" i="1"/>
  <c r="A1247" i="1"/>
  <c r="E1247" i="1"/>
  <c r="A1248" i="1"/>
  <c r="E1248" i="1"/>
  <c r="A1249" i="1"/>
  <c r="E1249" i="1"/>
  <c r="A1250" i="1"/>
  <c r="E1250" i="1"/>
  <c r="A1251" i="1"/>
  <c r="E1251" i="1"/>
  <c r="A1252" i="1"/>
  <c r="E1252" i="1"/>
  <c r="A1253" i="1"/>
  <c r="E1253" i="1"/>
  <c r="A1254" i="1"/>
  <c r="E1254" i="1"/>
  <c r="A1255" i="1"/>
  <c r="E1255" i="1"/>
  <c r="A1256" i="1"/>
  <c r="E1256" i="1"/>
  <c r="A1257" i="1"/>
  <c r="E1257" i="1"/>
  <c r="A1258" i="1"/>
  <c r="E1258" i="1"/>
  <c r="A1259" i="1"/>
  <c r="E1259" i="1"/>
  <c r="A1260" i="1"/>
  <c r="E1260" i="1"/>
  <c r="A1261" i="1"/>
  <c r="E1261" i="1"/>
  <c r="A1262" i="1"/>
  <c r="E1262" i="1"/>
  <c r="A1263" i="1"/>
  <c r="E1263" i="1"/>
  <c r="A1264" i="1"/>
  <c r="E1264" i="1"/>
  <c r="A1265" i="1"/>
  <c r="E1265" i="1"/>
  <c r="A1266" i="1"/>
  <c r="E1266" i="1"/>
  <c r="A1267" i="1"/>
  <c r="E1267" i="1"/>
  <c r="A1268" i="1"/>
  <c r="E1268" i="1"/>
  <c r="A1269" i="1"/>
  <c r="E1269" i="1"/>
  <c r="A1270" i="1"/>
  <c r="E1270" i="1"/>
  <c r="A1271" i="1"/>
  <c r="E1271" i="1"/>
  <c r="A1272" i="1"/>
  <c r="E1272" i="1"/>
  <c r="A1273" i="1"/>
  <c r="E1273" i="1"/>
  <c r="A1274" i="1"/>
  <c r="E1274" i="1"/>
  <c r="A1275" i="1"/>
  <c r="E1275" i="1"/>
  <c r="A1276" i="1"/>
  <c r="E1276" i="1"/>
  <c r="A1277" i="1"/>
  <c r="E1277" i="1"/>
  <c r="A1278" i="1"/>
  <c r="E1278" i="1"/>
  <c r="A1279" i="1"/>
  <c r="E1279" i="1"/>
  <c r="A1280" i="1"/>
  <c r="E1280" i="1"/>
  <c r="A1281" i="1"/>
  <c r="E1281" i="1"/>
  <c r="A1282" i="1"/>
  <c r="E1282" i="1"/>
  <c r="A1283" i="1"/>
  <c r="E1283" i="1"/>
  <c r="A1284" i="1"/>
  <c r="E1284" i="1"/>
  <c r="A1285" i="1"/>
  <c r="E1285" i="1"/>
  <c r="A1286" i="1"/>
  <c r="E1286" i="1"/>
  <c r="A1287" i="1"/>
  <c r="E1287" i="1"/>
  <c r="A1288" i="1"/>
  <c r="E1288" i="1"/>
  <c r="A1289" i="1"/>
  <c r="E1289" i="1"/>
  <c r="A1290" i="1"/>
  <c r="E1290" i="1"/>
  <c r="A1291" i="1"/>
  <c r="E1291" i="1"/>
  <c r="A1292" i="1"/>
  <c r="E1292" i="1"/>
  <c r="A1293" i="1"/>
  <c r="E1293" i="1"/>
  <c r="A1294" i="1"/>
  <c r="E1294" i="1"/>
  <c r="A1295" i="1"/>
  <c r="E1295" i="1"/>
  <c r="A1296" i="1"/>
  <c r="E1296" i="1"/>
  <c r="A1297" i="1"/>
  <c r="E1297" i="1"/>
  <c r="A1298" i="1"/>
  <c r="E1298" i="1"/>
  <c r="A1299" i="1"/>
  <c r="E1299" i="1"/>
  <c r="A1300" i="1"/>
  <c r="E1300" i="1"/>
  <c r="A1301" i="1"/>
  <c r="E1301" i="1"/>
  <c r="A1302" i="1"/>
  <c r="E1302" i="1"/>
  <c r="A1303" i="1"/>
  <c r="E1303" i="1"/>
  <c r="A1304" i="1"/>
  <c r="E1304" i="1"/>
  <c r="A1305" i="1"/>
  <c r="E1305" i="1"/>
  <c r="A1306" i="1"/>
  <c r="E1306" i="1"/>
  <c r="A1307" i="1"/>
  <c r="E1307" i="1"/>
  <c r="A1308" i="1"/>
  <c r="E1308" i="1"/>
  <c r="A1309" i="1"/>
  <c r="E1309" i="1"/>
  <c r="A1310" i="1"/>
  <c r="E1310" i="1"/>
  <c r="A1311" i="1"/>
  <c r="E1311" i="1"/>
  <c r="A1312" i="1"/>
  <c r="E1312" i="1"/>
  <c r="A1313" i="1"/>
  <c r="E1313" i="1"/>
  <c r="A1314" i="1"/>
  <c r="E1314" i="1"/>
  <c r="A1315" i="1"/>
  <c r="E1315" i="1"/>
  <c r="A1316" i="1"/>
  <c r="E1316" i="1"/>
  <c r="A1317" i="1"/>
  <c r="E1317" i="1"/>
  <c r="A1318" i="1"/>
  <c r="E1318" i="1"/>
  <c r="A1319" i="1"/>
  <c r="E1319" i="1"/>
  <c r="A1320" i="1"/>
  <c r="E1320" i="1"/>
  <c r="A1321" i="1"/>
  <c r="E1321" i="1"/>
  <c r="A1322" i="1"/>
  <c r="E1322" i="1"/>
  <c r="A1323" i="1"/>
  <c r="E1323" i="1"/>
  <c r="A1324" i="1"/>
  <c r="E1324" i="1"/>
  <c r="A1325" i="1"/>
  <c r="E1325" i="1"/>
  <c r="A1326" i="1"/>
  <c r="E1326" i="1"/>
  <c r="A1327" i="1"/>
  <c r="E1327" i="1"/>
  <c r="A1328" i="1"/>
  <c r="E1328" i="1"/>
  <c r="A1329" i="1"/>
  <c r="E1329" i="1"/>
  <c r="A1330" i="1"/>
  <c r="E1330" i="1"/>
  <c r="A1331" i="1"/>
  <c r="E1331" i="1"/>
  <c r="A1332" i="1"/>
  <c r="E1332" i="1"/>
  <c r="A1333" i="1"/>
  <c r="E1333" i="1"/>
  <c r="A1334" i="1"/>
  <c r="E1334" i="1"/>
  <c r="A1335" i="1"/>
  <c r="E1335" i="1"/>
  <c r="A1336" i="1"/>
  <c r="E1336" i="1"/>
  <c r="A1337" i="1"/>
  <c r="E1337" i="1"/>
  <c r="A1338" i="1"/>
  <c r="E1338" i="1"/>
  <c r="A1339" i="1"/>
  <c r="E1339" i="1"/>
  <c r="A1340" i="1"/>
  <c r="E1340" i="1"/>
  <c r="A1341" i="1"/>
  <c r="E1341" i="1"/>
  <c r="A1342" i="1"/>
  <c r="E1342" i="1"/>
  <c r="A1343" i="1"/>
  <c r="E1343" i="1"/>
  <c r="A1344" i="1"/>
  <c r="E1344" i="1"/>
  <c r="A1345" i="1"/>
  <c r="E1345" i="1"/>
  <c r="A1346" i="1"/>
  <c r="E1346" i="1"/>
  <c r="A1347" i="1"/>
  <c r="E1347" i="1"/>
  <c r="A1348" i="1"/>
  <c r="E1348" i="1"/>
  <c r="A1349" i="1"/>
  <c r="E1349" i="1"/>
  <c r="A1350" i="1"/>
  <c r="E1350" i="1"/>
  <c r="A1351" i="1"/>
  <c r="E1351" i="1"/>
  <c r="A1352" i="1"/>
  <c r="E1352" i="1"/>
  <c r="A1353" i="1"/>
  <c r="E1353" i="1"/>
  <c r="A1354" i="1"/>
  <c r="E1354" i="1"/>
  <c r="A1355" i="1"/>
  <c r="E1355" i="1"/>
  <c r="A1356" i="1"/>
  <c r="E1356" i="1"/>
  <c r="A1357" i="1"/>
  <c r="E1357" i="1"/>
  <c r="A1358" i="1"/>
  <c r="E1358" i="1"/>
  <c r="A1359" i="1"/>
  <c r="E1359" i="1"/>
  <c r="A1360" i="1"/>
  <c r="E1360" i="1"/>
  <c r="A1361" i="1"/>
  <c r="E1361" i="1"/>
  <c r="A1362" i="1"/>
  <c r="E1362" i="1"/>
  <c r="A1363" i="1"/>
  <c r="E1363" i="1"/>
  <c r="A1364" i="1"/>
  <c r="E1364" i="1"/>
  <c r="A1365" i="1"/>
  <c r="E1365" i="1"/>
  <c r="A1366" i="1"/>
  <c r="E1366" i="1"/>
  <c r="M44" i="4" l="1"/>
  <c r="M45" i="4"/>
  <c r="M46" i="4"/>
  <c r="M47" i="4"/>
  <c r="M48" i="4"/>
  <c r="M49" i="4"/>
  <c r="M50" i="4"/>
  <c r="M51" i="4"/>
  <c r="M52" i="4"/>
  <c r="M53" i="4"/>
  <c r="M54" i="4"/>
  <c r="M43" i="4"/>
  <c r="K44" i="4"/>
  <c r="K45" i="4"/>
  <c r="K46" i="4"/>
  <c r="K47" i="4"/>
  <c r="K48" i="4"/>
  <c r="K49" i="4"/>
  <c r="K50" i="4"/>
  <c r="K51" i="4"/>
  <c r="K52" i="4"/>
  <c r="K53" i="4"/>
  <c r="K54" i="4"/>
  <c r="K43" i="4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E2790" i="1"/>
  <c r="A2790" i="1"/>
  <c r="E2789" i="1"/>
  <c r="A2789" i="1"/>
  <c r="A2722" i="1"/>
  <c r="A2723" i="1"/>
  <c r="A2724" i="1"/>
  <c r="A2725" i="1"/>
  <c r="A2726" i="1"/>
  <c r="E2660" i="1"/>
  <c r="A2660" i="1"/>
  <c r="E2659" i="1"/>
  <c r="A2659" i="1"/>
  <c r="E2595" i="1"/>
  <c r="A2595" i="1"/>
  <c r="E2594" i="1"/>
  <c r="A2594" i="1"/>
  <c r="E2530" i="1"/>
  <c r="A2530" i="1"/>
  <c r="E2529" i="1"/>
  <c r="A2529" i="1"/>
  <c r="E2465" i="1"/>
  <c r="A2465" i="1"/>
  <c r="E2464" i="1"/>
  <c r="A2464" i="1"/>
  <c r="E2400" i="1"/>
  <c r="A2400" i="1"/>
  <c r="E2399" i="1"/>
  <c r="A2399" i="1"/>
  <c r="E2335" i="1"/>
  <c r="A2335" i="1"/>
  <c r="E2334" i="1"/>
  <c r="A2334" i="1"/>
  <c r="E2270" i="1"/>
  <c r="A2270" i="1"/>
  <c r="E2269" i="1"/>
  <c r="A2269" i="1"/>
  <c r="E2205" i="1"/>
  <c r="A2205" i="1"/>
  <c r="E2204" i="1"/>
  <c r="A2204" i="1"/>
  <c r="E2140" i="1"/>
  <c r="A2140" i="1"/>
  <c r="E2139" i="1"/>
  <c r="A2139" i="1"/>
  <c r="E2074" i="1"/>
  <c r="E2075" i="1"/>
  <c r="A2074" i="1"/>
  <c r="A2075" i="1"/>
  <c r="E2458" i="1" l="1"/>
  <c r="E2459" i="1"/>
  <c r="E2460" i="1"/>
  <c r="E2461" i="1"/>
  <c r="E2462" i="1"/>
  <c r="E2463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A2847" i="1" l="1"/>
  <c r="A2846" i="1"/>
  <c r="A2845" i="1"/>
  <c r="A2844" i="1"/>
  <c r="A2843" i="1"/>
  <c r="A2842" i="1"/>
  <c r="A2841" i="1"/>
  <c r="A2840" i="1"/>
  <c r="A2839" i="1"/>
  <c r="A2838" i="1"/>
  <c r="A2837" i="1"/>
  <c r="A2836" i="1"/>
  <c r="A2835" i="1"/>
  <c r="A2834" i="1"/>
  <c r="A2833" i="1"/>
  <c r="A2832" i="1"/>
  <c r="A2831" i="1"/>
  <c r="A2830" i="1"/>
  <c r="A2829" i="1"/>
  <c r="A2828" i="1"/>
  <c r="A2827" i="1"/>
  <c r="A2826" i="1"/>
  <c r="A2825" i="1"/>
  <c r="A2824" i="1"/>
  <c r="A2823" i="1"/>
  <c r="A2822" i="1"/>
  <c r="A2821" i="1"/>
  <c r="A2820" i="1"/>
  <c r="A2819" i="1"/>
  <c r="A2818" i="1"/>
  <c r="A2817" i="1"/>
  <c r="A2816" i="1"/>
  <c r="A2815" i="1"/>
  <c r="A2814" i="1"/>
  <c r="A2813" i="1"/>
  <c r="A2812" i="1"/>
  <c r="A2811" i="1"/>
  <c r="A2810" i="1"/>
  <c r="A2809" i="1"/>
  <c r="A2808" i="1"/>
  <c r="A2807" i="1"/>
  <c r="A2806" i="1"/>
  <c r="A2805" i="1"/>
  <c r="A2804" i="1"/>
  <c r="A2803" i="1"/>
  <c r="A2802" i="1"/>
  <c r="A2801" i="1"/>
  <c r="A2800" i="1"/>
  <c r="A2799" i="1"/>
  <c r="A2798" i="1"/>
  <c r="A2797" i="1"/>
  <c r="A2796" i="1"/>
  <c r="A2795" i="1"/>
  <c r="A2794" i="1"/>
  <c r="A2793" i="1"/>
  <c r="A2792" i="1"/>
  <c r="A2791" i="1"/>
  <c r="A2788" i="1"/>
  <c r="A2787" i="1"/>
  <c r="A2786" i="1"/>
  <c r="A2785" i="1"/>
  <c r="A2784" i="1"/>
  <c r="A2783" i="1"/>
  <c r="A2782" i="1"/>
  <c r="A2781" i="1"/>
  <c r="A2780" i="1"/>
  <c r="A2779" i="1"/>
  <c r="A2778" i="1"/>
  <c r="A2777" i="1"/>
  <c r="A2776" i="1"/>
  <c r="A2775" i="1"/>
  <c r="A2774" i="1"/>
  <c r="A2773" i="1"/>
  <c r="A2772" i="1"/>
  <c r="A2771" i="1"/>
  <c r="A2770" i="1"/>
  <c r="A2769" i="1"/>
  <c r="A2768" i="1"/>
  <c r="A2767" i="1"/>
  <c r="A2766" i="1"/>
  <c r="A2765" i="1"/>
  <c r="A2764" i="1"/>
  <c r="A2763" i="1"/>
  <c r="A2762" i="1"/>
  <c r="A2761" i="1"/>
  <c r="A2760" i="1"/>
  <c r="A2759" i="1"/>
  <c r="A2758" i="1"/>
  <c r="A2757" i="1"/>
  <c r="A2756" i="1"/>
  <c r="A2755" i="1"/>
  <c r="A2754" i="1"/>
  <c r="A2753" i="1"/>
  <c r="A2752" i="1"/>
  <c r="A2751" i="1"/>
  <c r="A2750" i="1"/>
  <c r="A2749" i="1"/>
  <c r="A2748" i="1"/>
  <c r="A2747" i="1"/>
  <c r="A2746" i="1"/>
  <c r="A2745" i="1"/>
  <c r="A2744" i="1"/>
  <c r="A2743" i="1"/>
  <c r="A2742" i="1"/>
  <c r="A2741" i="1"/>
  <c r="A2740" i="1"/>
  <c r="A2739" i="1"/>
  <c r="A2738" i="1"/>
  <c r="A2737" i="1"/>
  <c r="A2736" i="1"/>
  <c r="A2735" i="1"/>
  <c r="A2734" i="1"/>
  <c r="A2733" i="1"/>
  <c r="A2732" i="1"/>
  <c r="A2731" i="1"/>
  <c r="A2730" i="1"/>
  <c r="A2729" i="1"/>
  <c r="A2728" i="1"/>
  <c r="A2727" i="1"/>
  <c r="A2721" i="1"/>
  <c r="A2720" i="1"/>
  <c r="A2719" i="1"/>
  <c r="A2718" i="1"/>
  <c r="A2717" i="1"/>
  <c r="A2716" i="1"/>
  <c r="A2715" i="1"/>
  <c r="A2714" i="1"/>
  <c r="A2713" i="1"/>
  <c r="A2712" i="1"/>
  <c r="A2711" i="1"/>
  <c r="A2710" i="1"/>
  <c r="A2709" i="1"/>
  <c r="A2708" i="1"/>
  <c r="A2707" i="1"/>
  <c r="A2706" i="1"/>
  <c r="A2705" i="1"/>
  <c r="A2704" i="1"/>
  <c r="A2703" i="1"/>
  <c r="A2702" i="1"/>
  <c r="A2701" i="1"/>
  <c r="A2700" i="1"/>
  <c r="A2699" i="1"/>
  <c r="A2698" i="1"/>
  <c r="A2697" i="1"/>
  <c r="A2696" i="1"/>
  <c r="A2695" i="1"/>
  <c r="A2694" i="1"/>
  <c r="A2693" i="1"/>
  <c r="A2692" i="1"/>
  <c r="A2691" i="1"/>
  <c r="A2690" i="1"/>
  <c r="A2689" i="1"/>
  <c r="A2688" i="1"/>
  <c r="A2687" i="1"/>
  <c r="A2686" i="1"/>
  <c r="A2685" i="1"/>
  <c r="A2684" i="1"/>
  <c r="A2683" i="1"/>
  <c r="A2682" i="1"/>
  <c r="A2681" i="1"/>
  <c r="A2680" i="1"/>
  <c r="A2679" i="1"/>
  <c r="A2678" i="1"/>
  <c r="A2677" i="1"/>
  <c r="A2676" i="1"/>
  <c r="A2675" i="1"/>
  <c r="A2674" i="1"/>
  <c r="A2673" i="1"/>
  <c r="A2672" i="1"/>
  <c r="A2671" i="1"/>
  <c r="A2670" i="1"/>
  <c r="A2669" i="1"/>
  <c r="A2668" i="1"/>
  <c r="A2667" i="1"/>
  <c r="A2666" i="1"/>
  <c r="A2665" i="1"/>
  <c r="A2664" i="1"/>
  <c r="A2663" i="1"/>
  <c r="A2662" i="1"/>
  <c r="A2661" i="1"/>
  <c r="A2658" i="1"/>
  <c r="A2657" i="1"/>
  <c r="A2656" i="1"/>
  <c r="A2655" i="1"/>
  <c r="A2654" i="1"/>
  <c r="A2653" i="1"/>
  <c r="A2652" i="1"/>
  <c r="A2651" i="1"/>
  <c r="A2650" i="1"/>
  <c r="A2649" i="1"/>
  <c r="A2648" i="1"/>
  <c r="A2647" i="1"/>
  <c r="A2646" i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3" i="1"/>
  <c r="A2332" i="1"/>
  <c r="A2331" i="1"/>
  <c r="A2330" i="1"/>
  <c r="A2329" i="1"/>
  <c r="A232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3" i="1"/>
  <c r="E2332" i="1"/>
  <c r="E2331" i="1"/>
  <c r="E2330" i="1"/>
  <c r="E2329" i="1"/>
  <c r="E2328" i="1"/>
  <c r="E2327" i="1"/>
  <c r="A2327" i="1"/>
  <c r="E2296" i="1"/>
  <c r="E2297" i="1"/>
  <c r="E2298" i="1"/>
  <c r="E2299" i="1"/>
  <c r="E2300" i="1"/>
  <c r="A2296" i="1"/>
  <c r="A2297" i="1"/>
  <c r="A2298" i="1"/>
  <c r="A2299" i="1"/>
  <c r="A2300" i="1"/>
  <c r="E2231" i="1"/>
  <c r="E2232" i="1"/>
  <c r="E2233" i="1"/>
  <c r="E2234" i="1"/>
  <c r="A2231" i="1"/>
  <c r="A2232" i="1"/>
  <c r="A2233" i="1"/>
  <c r="A2234" i="1"/>
  <c r="E2167" i="1"/>
  <c r="E2168" i="1"/>
  <c r="E2169" i="1"/>
  <c r="E2166" i="1"/>
  <c r="A2166" i="1"/>
  <c r="A2167" i="1"/>
  <c r="A2168" i="1"/>
  <c r="A2169" i="1"/>
  <c r="A2101" i="1"/>
  <c r="A2102" i="1"/>
  <c r="A2103" i="1"/>
  <c r="A2104" i="1"/>
  <c r="A2105" i="1"/>
  <c r="E2101" i="1"/>
  <c r="E2102" i="1"/>
  <c r="E2103" i="1"/>
  <c r="E2104" i="1"/>
  <c r="E2105" i="1"/>
  <c r="E2198" i="1" l="1"/>
  <c r="E2199" i="1"/>
  <c r="E2200" i="1"/>
  <c r="E2201" i="1"/>
  <c r="E2202" i="1"/>
  <c r="E2203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A2198" i="1"/>
  <c r="A2199" i="1"/>
  <c r="A2200" i="1"/>
  <c r="A2201" i="1"/>
  <c r="A2202" i="1"/>
  <c r="A2203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E2068" i="1" l="1"/>
  <c r="E2069" i="1"/>
  <c r="E2070" i="1"/>
  <c r="E2071" i="1"/>
  <c r="E2072" i="1"/>
  <c r="E2073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A2133" i="1" l="1"/>
  <c r="A2134" i="1"/>
  <c r="A2135" i="1"/>
  <c r="A2136" i="1"/>
  <c r="A2137" i="1"/>
  <c r="A2138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32" i="1" l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3" i="1"/>
  <c r="A2072" i="1"/>
  <c r="A2071" i="1"/>
  <c r="A2070" i="1"/>
  <c r="A2069" i="1"/>
  <c r="A2068" i="1"/>
  <c r="A2009" i="1"/>
  <c r="A2010" i="1" l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08" i="1" l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E1367" i="1" l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A1891" i="1" l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844" i="1" l="1"/>
  <c r="A1785" i="1"/>
  <c r="A1832" i="1" l="1"/>
  <c r="A1833" i="1"/>
  <c r="A1834" i="1"/>
  <c r="A1835" i="1"/>
  <c r="A1836" i="1"/>
  <c r="A1837" i="1"/>
  <c r="A1838" i="1"/>
  <c r="A1839" i="1"/>
  <c r="A1840" i="1"/>
  <c r="A1841" i="1"/>
  <c r="A1842" i="1"/>
  <c r="A1843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P21" i="2" l="1"/>
  <c r="K21" i="2" l="1"/>
  <c r="H20" i="2"/>
  <c r="M20" i="2"/>
  <c r="N20" i="2"/>
  <c r="K20" i="2"/>
  <c r="M21" i="2"/>
  <c r="N21" i="2"/>
  <c r="J20" i="2"/>
  <c r="P20" i="2"/>
  <c r="C21" i="2"/>
  <c r="H21" i="2"/>
  <c r="O20" i="2"/>
  <c r="D20" i="2"/>
  <c r="I20" i="2"/>
  <c r="D21" i="2"/>
  <c r="C20" i="2"/>
  <c r="E21" i="2"/>
  <c r="L20" i="2"/>
  <c r="G21" i="2"/>
  <c r="L21" i="2"/>
  <c r="J21" i="2"/>
  <c r="E20" i="2"/>
  <c r="F20" i="2"/>
  <c r="G20" i="2"/>
  <c r="I21" i="2"/>
  <c r="F21" i="2"/>
  <c r="O21" i="2"/>
  <c r="Q21" i="2" s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Q20" i="2" l="1"/>
  <c r="R21" i="2"/>
  <c r="R20" i="2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657" i="1" l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599" i="1" l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541" i="1" l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483" i="1" l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T448" i="2" l="1"/>
  <c r="T446" i="2"/>
  <c r="T444" i="2"/>
  <c r="A1481" i="1" l="1"/>
  <c r="A1482" i="1"/>
  <c r="A1423" i="1"/>
  <c r="A1424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T236" i="2" l="1"/>
  <c r="T234" i="2"/>
  <c r="T235" i="2"/>
  <c r="T215" i="2"/>
  <c r="T417" i="2" l="1"/>
  <c r="T418" i="2"/>
  <c r="T419" i="2"/>
  <c r="T427" i="2"/>
  <c r="T430" i="2"/>
  <c r="T431" i="2"/>
  <c r="T434" i="2"/>
  <c r="T435" i="2"/>
  <c r="T436" i="2"/>
  <c r="T438" i="2"/>
  <c r="T440" i="2"/>
  <c r="T416" i="2"/>
  <c r="T199" i="2"/>
  <c r="T200" i="2"/>
  <c r="T201" i="2"/>
  <c r="T202" i="2"/>
  <c r="T203" i="2"/>
  <c r="T204" i="2"/>
  <c r="T205" i="2"/>
  <c r="T206" i="2"/>
  <c r="T208" i="2"/>
  <c r="T209" i="2"/>
  <c r="T211" i="2"/>
  <c r="T212" i="2"/>
  <c r="T213" i="2"/>
  <c r="T214" i="2"/>
  <c r="T217" i="2"/>
  <c r="T218" i="2"/>
  <c r="T219" i="2"/>
  <c r="T220" i="2"/>
  <c r="T227" i="2"/>
  <c r="T228" i="2"/>
  <c r="T229" i="2"/>
  <c r="T230" i="2"/>
  <c r="T231" i="2"/>
  <c r="T233" i="2"/>
  <c r="T198" i="2"/>
  <c r="T106" i="2"/>
  <c r="T107" i="2"/>
  <c r="T108" i="2"/>
  <c r="T109" i="2"/>
  <c r="T110" i="2"/>
  <c r="T111" i="2"/>
  <c r="T105" i="2"/>
  <c r="T13" i="2"/>
  <c r="T14" i="2"/>
  <c r="T15" i="2"/>
  <c r="T16" i="2"/>
  <c r="T17" i="2"/>
  <c r="T18" i="2"/>
  <c r="T12" i="2"/>
  <c r="P12" i="2" l="1"/>
  <c r="P444" i="2" l="1"/>
  <c r="AH444" i="2" s="1"/>
  <c r="P15" i="2"/>
  <c r="P17" i="2"/>
  <c r="P13" i="2"/>
  <c r="P14" i="2"/>
  <c r="P16" i="2"/>
  <c r="P18" i="2"/>
  <c r="P231" i="2"/>
  <c r="AH12" i="2"/>
  <c r="P105" i="2"/>
  <c r="O12" i="2"/>
  <c r="P416" i="2"/>
  <c r="P417" i="2" s="1"/>
  <c r="P198" i="2"/>
  <c r="AH198" i="2" s="1"/>
  <c r="P222" i="2" l="1"/>
  <c r="P223" i="2"/>
  <c r="P224" i="2"/>
  <c r="P225" i="2"/>
  <c r="P448" i="2"/>
  <c r="AH448" i="2" s="1"/>
  <c r="P424" i="2"/>
  <c r="P422" i="2"/>
  <c r="P425" i="2"/>
  <c r="P421" i="2"/>
  <c r="AH105" i="2"/>
  <c r="P112" i="2"/>
  <c r="P436" i="2"/>
  <c r="AH436" i="2" s="1"/>
  <c r="P446" i="2"/>
  <c r="AH446" i="2" s="1"/>
  <c r="O198" i="2"/>
  <c r="AG198" i="2" s="1"/>
  <c r="O444" i="2"/>
  <c r="AG444" i="2" s="1"/>
  <c r="AH18" i="2"/>
  <c r="P106" i="2"/>
  <c r="P110" i="2"/>
  <c r="P109" i="2"/>
  <c r="P108" i="2"/>
  <c r="P107" i="2"/>
  <c r="P111" i="2"/>
  <c r="AH416" i="2"/>
  <c r="P205" i="2"/>
  <c r="P209" i="2"/>
  <c r="P211" i="2"/>
  <c r="P220" i="2"/>
  <c r="P230" i="2"/>
  <c r="P235" i="2"/>
  <c r="P434" i="2"/>
  <c r="AH434" i="2" s="1"/>
  <c r="P439" i="2"/>
  <c r="P214" i="2"/>
  <c r="P219" i="2"/>
  <c r="P229" i="2"/>
  <c r="P234" i="2"/>
  <c r="P419" i="2"/>
  <c r="AH419" i="2" s="1"/>
  <c r="P428" i="2"/>
  <c r="P213" i="2"/>
  <c r="P218" i="2"/>
  <c r="P228" i="2"/>
  <c r="P233" i="2"/>
  <c r="P418" i="2"/>
  <c r="AH418" i="2" s="1"/>
  <c r="P212" i="2"/>
  <c r="P217" i="2"/>
  <c r="P227" i="2"/>
  <c r="P427" i="2"/>
  <c r="AH427" i="2" s="1"/>
  <c r="P430" i="2"/>
  <c r="P433" i="2"/>
  <c r="P435" i="2"/>
  <c r="AH435" i="2" s="1"/>
  <c r="P438" i="2"/>
  <c r="AH438" i="2" s="1"/>
  <c r="P440" i="2"/>
  <c r="P431" i="2"/>
  <c r="P203" i="2"/>
  <c r="P201" i="2"/>
  <c r="P208" i="2"/>
  <c r="P200" i="2"/>
  <c r="P202" i="2"/>
  <c r="P204" i="2"/>
  <c r="P206" i="2"/>
  <c r="P199" i="2"/>
  <c r="O231" i="2"/>
  <c r="AG231" i="2" s="1"/>
  <c r="O15" i="2"/>
  <c r="AG15" i="2" s="1"/>
  <c r="O17" i="2"/>
  <c r="AG17" i="2" s="1"/>
  <c r="O13" i="2"/>
  <c r="AG13" i="2" s="1"/>
  <c r="O14" i="2"/>
  <c r="AG14" i="2" s="1"/>
  <c r="O16" i="2"/>
  <c r="Q16" i="2" s="1"/>
  <c r="O18" i="2"/>
  <c r="AG18" i="2" s="1"/>
  <c r="O105" i="2"/>
  <c r="AH231" i="2"/>
  <c r="AH17" i="2"/>
  <c r="AH15" i="2"/>
  <c r="AH14" i="2"/>
  <c r="AH13" i="2"/>
  <c r="AG12" i="2"/>
  <c r="N12" i="2"/>
  <c r="N444" i="2" s="1"/>
  <c r="AF444" i="2" s="1"/>
  <c r="O416" i="2"/>
  <c r="O223" i="2" l="1"/>
  <c r="O224" i="2"/>
  <c r="O225" i="2"/>
  <c r="O222" i="2"/>
  <c r="O448" i="2"/>
  <c r="AG448" i="2" s="1"/>
  <c r="O424" i="2"/>
  <c r="O421" i="2"/>
  <c r="O422" i="2"/>
  <c r="O425" i="2"/>
  <c r="AG105" i="2"/>
  <c r="O112" i="2"/>
  <c r="Q112" i="2" s="1"/>
  <c r="Q15" i="2"/>
  <c r="Q13" i="2"/>
  <c r="O446" i="2"/>
  <c r="AH108" i="2"/>
  <c r="AH109" i="2"/>
  <c r="AH107" i="2"/>
  <c r="AH110" i="2"/>
  <c r="AH106" i="2"/>
  <c r="Q17" i="2"/>
  <c r="Q18" i="2"/>
  <c r="AH234" i="2"/>
  <c r="AH235" i="2"/>
  <c r="AH227" i="2"/>
  <c r="AH230" i="2"/>
  <c r="AH228" i="2"/>
  <c r="AH219" i="2"/>
  <c r="AH218" i="2"/>
  <c r="AH217" i="2"/>
  <c r="AH220" i="2"/>
  <c r="AH212" i="2"/>
  <c r="AH211" i="2"/>
  <c r="AH213" i="2"/>
  <c r="AH209" i="2"/>
  <c r="AH208" i="2"/>
  <c r="AH201" i="2"/>
  <c r="AH202" i="2"/>
  <c r="AH206" i="2"/>
  <c r="AH204" i="2"/>
  <c r="AH203" i="2"/>
  <c r="AH205" i="2"/>
  <c r="AH199" i="2"/>
  <c r="AH214" i="2"/>
  <c r="AH111" i="2"/>
  <c r="P114" i="2"/>
  <c r="AH200" i="2"/>
  <c r="P236" i="2"/>
  <c r="AH233" i="2"/>
  <c r="O107" i="2"/>
  <c r="AG107" i="2" s="1"/>
  <c r="O111" i="2"/>
  <c r="Q111" i="2" s="1"/>
  <c r="O106" i="2"/>
  <c r="AG106" i="2" s="1"/>
  <c r="O110" i="2"/>
  <c r="AG110" i="2" s="1"/>
  <c r="O109" i="2"/>
  <c r="AG109" i="2" s="1"/>
  <c r="O108" i="2"/>
  <c r="AG108" i="2" s="1"/>
  <c r="N14" i="2"/>
  <c r="AF14" i="2" s="1"/>
  <c r="N16" i="2"/>
  <c r="N18" i="2"/>
  <c r="AF18" i="2" s="1"/>
  <c r="N231" i="2"/>
  <c r="AF231" i="2" s="1"/>
  <c r="N15" i="2"/>
  <c r="AF15" i="2" s="1"/>
  <c r="N17" i="2"/>
  <c r="AF17" i="2" s="1"/>
  <c r="N13" i="2"/>
  <c r="AF13" i="2" s="1"/>
  <c r="AG416" i="2"/>
  <c r="O212" i="2"/>
  <c r="AG212" i="2" s="1"/>
  <c r="O217" i="2"/>
  <c r="AG217" i="2" s="1"/>
  <c r="O227" i="2"/>
  <c r="AG227" i="2" s="1"/>
  <c r="O427" i="2"/>
  <c r="AG427" i="2" s="1"/>
  <c r="O430" i="2"/>
  <c r="O433" i="2"/>
  <c r="O438" i="2"/>
  <c r="AG438" i="2" s="1"/>
  <c r="O206" i="2"/>
  <c r="AG206" i="2" s="1"/>
  <c r="O211" i="2"/>
  <c r="AG211" i="2" s="1"/>
  <c r="O220" i="2"/>
  <c r="AG220" i="2" s="1"/>
  <c r="O230" i="2"/>
  <c r="AG230" i="2" s="1"/>
  <c r="O235" i="2"/>
  <c r="AG235" i="2" s="1"/>
  <c r="O417" i="2"/>
  <c r="O214" i="2"/>
  <c r="O219" i="2"/>
  <c r="AG219" i="2" s="1"/>
  <c r="O229" i="2"/>
  <c r="AG229" i="2" s="1"/>
  <c r="O234" i="2"/>
  <c r="AG234" i="2" s="1"/>
  <c r="O419" i="2"/>
  <c r="AG419" i="2" s="1"/>
  <c r="O428" i="2"/>
  <c r="O431" i="2"/>
  <c r="O434" i="2"/>
  <c r="AG434" i="2" s="1"/>
  <c r="O436" i="2"/>
  <c r="AG436" i="2" s="1"/>
  <c r="O439" i="2"/>
  <c r="O213" i="2"/>
  <c r="AG213" i="2" s="1"/>
  <c r="O218" i="2"/>
  <c r="AG218" i="2" s="1"/>
  <c r="O228" i="2"/>
  <c r="AG228" i="2" s="1"/>
  <c r="O233" i="2"/>
  <c r="Q233" i="2" s="1"/>
  <c r="O418" i="2"/>
  <c r="AG418" i="2" s="1"/>
  <c r="O435" i="2"/>
  <c r="AG435" i="2" s="1"/>
  <c r="O440" i="2"/>
  <c r="O209" i="2"/>
  <c r="AG209" i="2" s="1"/>
  <c r="O201" i="2"/>
  <c r="AG201" i="2" s="1"/>
  <c r="O203" i="2"/>
  <c r="AG203" i="2" s="1"/>
  <c r="O199" i="2"/>
  <c r="AG199" i="2" s="1"/>
  <c r="O205" i="2"/>
  <c r="AG205" i="2" s="1"/>
  <c r="O208" i="2"/>
  <c r="AG208" i="2" s="1"/>
  <c r="O200" i="2"/>
  <c r="Q200" i="2" s="1"/>
  <c r="O202" i="2"/>
  <c r="AG202" i="2" s="1"/>
  <c r="O204" i="2"/>
  <c r="AG204" i="2" s="1"/>
  <c r="N105" i="2"/>
  <c r="AH430" i="2"/>
  <c r="AH431" i="2"/>
  <c r="AH229" i="2"/>
  <c r="AH16" i="2"/>
  <c r="AF12" i="2"/>
  <c r="AH440" i="2"/>
  <c r="AG16" i="2"/>
  <c r="AH417" i="2"/>
  <c r="M12" i="2"/>
  <c r="M444" i="2" s="1"/>
  <c r="AE444" i="2" s="1"/>
  <c r="N416" i="2"/>
  <c r="N198" i="2"/>
  <c r="AF198" i="2" s="1"/>
  <c r="N224" i="2" l="1"/>
  <c r="N225" i="2"/>
  <c r="N222" i="2"/>
  <c r="N223" i="2"/>
  <c r="Q448" i="2"/>
  <c r="N448" i="2"/>
  <c r="AF448" i="2" s="1"/>
  <c r="N425" i="2"/>
  <c r="N422" i="2"/>
  <c r="N424" i="2"/>
  <c r="N421" i="2"/>
  <c r="AF105" i="2"/>
  <c r="N112" i="2"/>
  <c r="Q446" i="2"/>
  <c r="AG446" i="2"/>
  <c r="N446" i="2"/>
  <c r="AF446" i="2" s="1"/>
  <c r="Q107" i="2"/>
  <c r="Q108" i="2"/>
  <c r="Q106" i="2"/>
  <c r="Q234" i="2"/>
  <c r="AH236" i="2"/>
  <c r="Q228" i="2"/>
  <c r="Q235" i="2"/>
  <c r="Q230" i="2"/>
  <c r="Q227" i="2"/>
  <c r="Q229" i="2"/>
  <c r="Q203" i="2"/>
  <c r="Q204" i="2"/>
  <c r="Q202" i="2"/>
  <c r="Q201" i="2"/>
  <c r="Q199" i="2"/>
  <c r="AG214" i="2"/>
  <c r="AG111" i="2"/>
  <c r="O114" i="2"/>
  <c r="Q114" i="2" s="1"/>
  <c r="AG200" i="2"/>
  <c r="O236" i="2"/>
  <c r="AG236" i="2" s="1"/>
  <c r="AG233" i="2"/>
  <c r="AF416" i="2"/>
  <c r="N213" i="2"/>
  <c r="AF213" i="2" s="1"/>
  <c r="N218" i="2"/>
  <c r="AF218" i="2" s="1"/>
  <c r="N228" i="2"/>
  <c r="AF228" i="2" s="1"/>
  <c r="N233" i="2"/>
  <c r="N418" i="2"/>
  <c r="AF418" i="2" s="1"/>
  <c r="N433" i="2"/>
  <c r="N438" i="2"/>
  <c r="AF438" i="2" s="1"/>
  <c r="N212" i="2"/>
  <c r="AF212" i="2" s="1"/>
  <c r="N217" i="2"/>
  <c r="AF217" i="2" s="1"/>
  <c r="N227" i="2"/>
  <c r="AF227" i="2" s="1"/>
  <c r="N427" i="2"/>
  <c r="AF427" i="2" s="1"/>
  <c r="N430" i="2"/>
  <c r="N200" i="2"/>
  <c r="N208" i="2"/>
  <c r="AF208" i="2" s="1"/>
  <c r="N211" i="2"/>
  <c r="AF211" i="2" s="1"/>
  <c r="N220" i="2"/>
  <c r="AF220" i="2" s="1"/>
  <c r="N230" i="2"/>
  <c r="AF230" i="2" s="1"/>
  <c r="N235" i="2"/>
  <c r="AF235" i="2" s="1"/>
  <c r="N417" i="2"/>
  <c r="N214" i="2"/>
  <c r="N219" i="2"/>
  <c r="AF219" i="2" s="1"/>
  <c r="N229" i="2"/>
  <c r="AF229" i="2" s="1"/>
  <c r="N234" i="2"/>
  <c r="AF234" i="2" s="1"/>
  <c r="N419" i="2"/>
  <c r="AF419" i="2" s="1"/>
  <c r="N428" i="2"/>
  <c r="N431" i="2"/>
  <c r="N434" i="2"/>
  <c r="AF434" i="2" s="1"/>
  <c r="N436" i="2"/>
  <c r="AF436" i="2" s="1"/>
  <c r="N439" i="2"/>
  <c r="N435" i="2"/>
  <c r="AF435" i="2" s="1"/>
  <c r="N440" i="2"/>
  <c r="N204" i="2"/>
  <c r="AF204" i="2" s="1"/>
  <c r="N206" i="2"/>
  <c r="AF206" i="2" s="1"/>
  <c r="N209" i="2"/>
  <c r="AF209" i="2" s="1"/>
  <c r="N201" i="2"/>
  <c r="AF201" i="2" s="1"/>
  <c r="N199" i="2"/>
  <c r="AF199" i="2" s="1"/>
  <c r="N205" i="2"/>
  <c r="AF205" i="2" s="1"/>
  <c r="N203" i="2"/>
  <c r="AF203" i="2" s="1"/>
  <c r="N202" i="2"/>
  <c r="AF202" i="2" s="1"/>
  <c r="M13" i="2"/>
  <c r="AE13" i="2" s="1"/>
  <c r="M14" i="2"/>
  <c r="AE14" i="2" s="1"/>
  <c r="M16" i="2"/>
  <c r="M18" i="2"/>
  <c r="AE18" i="2" s="1"/>
  <c r="M231" i="2"/>
  <c r="AE231" i="2" s="1"/>
  <c r="M15" i="2"/>
  <c r="AE15" i="2" s="1"/>
  <c r="M17" i="2"/>
  <c r="AE17" i="2" s="1"/>
  <c r="N108" i="2"/>
  <c r="AF108" i="2" s="1"/>
  <c r="N107" i="2"/>
  <c r="AF107" i="2" s="1"/>
  <c r="N111" i="2"/>
  <c r="N106" i="2"/>
  <c r="AF106" i="2" s="1"/>
  <c r="N110" i="2"/>
  <c r="AF110" i="2" s="1"/>
  <c r="N109" i="2"/>
  <c r="AF109" i="2" s="1"/>
  <c r="M105" i="2"/>
  <c r="AG430" i="2"/>
  <c r="AG431" i="2"/>
  <c r="AE12" i="2"/>
  <c r="AG440" i="2"/>
  <c r="AG417" i="2"/>
  <c r="AF16" i="2"/>
  <c r="L12" i="2"/>
  <c r="L444" i="2" s="1"/>
  <c r="AD444" i="2" s="1"/>
  <c r="M416" i="2"/>
  <c r="M198" i="2"/>
  <c r="AE198" i="2" s="1"/>
  <c r="M225" i="2" l="1"/>
  <c r="M222" i="2"/>
  <c r="M223" i="2"/>
  <c r="M224" i="2"/>
  <c r="M448" i="2"/>
  <c r="AE448" i="2" s="1"/>
  <c r="M425" i="2"/>
  <c r="M422" i="2"/>
  <c r="M421" i="2"/>
  <c r="M424" i="2"/>
  <c r="AE105" i="2"/>
  <c r="M112" i="2"/>
  <c r="M446" i="2"/>
  <c r="AE446" i="2" s="1"/>
  <c r="Q236" i="2"/>
  <c r="AF214" i="2"/>
  <c r="AF111" i="2"/>
  <c r="N114" i="2"/>
  <c r="AF200" i="2"/>
  <c r="N236" i="2"/>
  <c r="AF236" i="2" s="1"/>
  <c r="AF233" i="2"/>
  <c r="AE416" i="2"/>
  <c r="M204" i="2"/>
  <c r="AE204" i="2" s="1"/>
  <c r="M214" i="2"/>
  <c r="M219" i="2"/>
  <c r="AE219" i="2" s="1"/>
  <c r="M229" i="2"/>
  <c r="AE229" i="2" s="1"/>
  <c r="M234" i="2"/>
  <c r="AE234" i="2" s="1"/>
  <c r="M419" i="2"/>
  <c r="AE419" i="2" s="1"/>
  <c r="M428" i="2"/>
  <c r="M431" i="2"/>
  <c r="M436" i="2"/>
  <c r="AE436" i="2" s="1"/>
  <c r="M209" i="2"/>
  <c r="AE209" i="2" s="1"/>
  <c r="M213" i="2"/>
  <c r="AE213" i="2" s="1"/>
  <c r="M218" i="2"/>
  <c r="AE218" i="2" s="1"/>
  <c r="M228" i="2"/>
  <c r="AE228" i="2" s="1"/>
  <c r="M233" i="2"/>
  <c r="M418" i="2"/>
  <c r="AE418" i="2" s="1"/>
  <c r="M212" i="2"/>
  <c r="AE212" i="2" s="1"/>
  <c r="M217" i="2"/>
  <c r="AE217" i="2" s="1"/>
  <c r="M227" i="2"/>
  <c r="AE227" i="2" s="1"/>
  <c r="M427" i="2"/>
  <c r="AE427" i="2" s="1"/>
  <c r="M430" i="2"/>
  <c r="M433" i="2"/>
  <c r="M435" i="2"/>
  <c r="AE435" i="2" s="1"/>
  <c r="M438" i="2"/>
  <c r="AE438" i="2" s="1"/>
  <c r="M440" i="2"/>
  <c r="M203" i="2"/>
  <c r="AE203" i="2" s="1"/>
  <c r="M211" i="2"/>
  <c r="AE211" i="2" s="1"/>
  <c r="M220" i="2"/>
  <c r="AE220" i="2" s="1"/>
  <c r="M230" i="2"/>
  <c r="AE230" i="2" s="1"/>
  <c r="M235" i="2"/>
  <c r="AE235" i="2" s="1"/>
  <c r="M417" i="2"/>
  <c r="M434" i="2"/>
  <c r="AE434" i="2" s="1"/>
  <c r="M439" i="2"/>
  <c r="M208" i="2"/>
  <c r="AE208" i="2" s="1"/>
  <c r="M202" i="2"/>
  <c r="AE202" i="2" s="1"/>
  <c r="M200" i="2"/>
  <c r="M201" i="2"/>
  <c r="AE201" i="2" s="1"/>
  <c r="M206" i="2"/>
  <c r="AE206" i="2" s="1"/>
  <c r="M199" i="2"/>
  <c r="AE199" i="2" s="1"/>
  <c r="M205" i="2"/>
  <c r="AE205" i="2" s="1"/>
  <c r="M109" i="2"/>
  <c r="AE109" i="2" s="1"/>
  <c r="M108" i="2"/>
  <c r="AE108" i="2" s="1"/>
  <c r="M107" i="2"/>
  <c r="AE107" i="2" s="1"/>
  <c r="M111" i="2"/>
  <c r="M106" i="2"/>
  <c r="AE106" i="2" s="1"/>
  <c r="M110" i="2"/>
  <c r="AE110" i="2" s="1"/>
  <c r="L15" i="2"/>
  <c r="AD15" i="2" s="1"/>
  <c r="L17" i="2"/>
  <c r="AD17" i="2" s="1"/>
  <c r="L13" i="2"/>
  <c r="AD13" i="2" s="1"/>
  <c r="L14" i="2"/>
  <c r="AD14" i="2" s="1"/>
  <c r="L16" i="2"/>
  <c r="L18" i="2"/>
  <c r="AD18" i="2" s="1"/>
  <c r="L231" i="2"/>
  <c r="AD231" i="2" s="1"/>
  <c r="L105" i="2"/>
  <c r="AF430" i="2"/>
  <c r="AF431" i="2"/>
  <c r="AD12" i="2"/>
  <c r="AF417" i="2"/>
  <c r="AE16" i="2"/>
  <c r="K12" i="2"/>
  <c r="K444" i="2" s="1"/>
  <c r="AC444" i="2" s="1"/>
  <c r="L416" i="2"/>
  <c r="L198" i="2"/>
  <c r="AD198" i="2" s="1"/>
  <c r="L222" i="2" l="1"/>
  <c r="L223" i="2"/>
  <c r="L224" i="2"/>
  <c r="L225" i="2"/>
  <c r="L448" i="2"/>
  <c r="AD448" i="2" s="1"/>
  <c r="L422" i="2"/>
  <c r="L424" i="2"/>
  <c r="L421" i="2"/>
  <c r="L425" i="2"/>
  <c r="AD105" i="2"/>
  <c r="L112" i="2"/>
  <c r="L446" i="2"/>
  <c r="AD446" i="2" s="1"/>
  <c r="AE214" i="2"/>
  <c r="AE111" i="2"/>
  <c r="M114" i="2"/>
  <c r="AE200" i="2"/>
  <c r="M236" i="2"/>
  <c r="AE236" i="2" s="1"/>
  <c r="AE233" i="2"/>
  <c r="K231" i="2"/>
  <c r="AC231" i="2" s="1"/>
  <c r="K15" i="2"/>
  <c r="AC15" i="2" s="1"/>
  <c r="K17" i="2"/>
  <c r="AC17" i="2" s="1"/>
  <c r="K13" i="2"/>
  <c r="AC13" i="2" s="1"/>
  <c r="K14" i="2"/>
  <c r="AC14" i="2" s="1"/>
  <c r="K16" i="2"/>
  <c r="K18" i="2"/>
  <c r="AC18" i="2" s="1"/>
  <c r="AD416" i="2"/>
  <c r="L211" i="2"/>
  <c r="AD211" i="2" s="1"/>
  <c r="L220" i="2"/>
  <c r="AD220" i="2" s="1"/>
  <c r="L230" i="2"/>
  <c r="AD230" i="2" s="1"/>
  <c r="L235" i="2"/>
  <c r="AD235" i="2" s="1"/>
  <c r="L417" i="2"/>
  <c r="L436" i="2"/>
  <c r="AD436" i="2" s="1"/>
  <c r="L205" i="2"/>
  <c r="AD205" i="2" s="1"/>
  <c r="L214" i="2"/>
  <c r="L219" i="2"/>
  <c r="AD219" i="2" s="1"/>
  <c r="L229" i="2"/>
  <c r="AD229" i="2" s="1"/>
  <c r="L234" i="2"/>
  <c r="AD234" i="2" s="1"/>
  <c r="L419" i="2"/>
  <c r="AD419" i="2" s="1"/>
  <c r="L428" i="2"/>
  <c r="L431" i="2"/>
  <c r="L209" i="2"/>
  <c r="AD209" i="2" s="1"/>
  <c r="L213" i="2"/>
  <c r="AD213" i="2" s="1"/>
  <c r="L218" i="2"/>
  <c r="AD218" i="2" s="1"/>
  <c r="L228" i="2"/>
  <c r="AD228" i="2" s="1"/>
  <c r="L233" i="2"/>
  <c r="L418" i="2"/>
  <c r="AD418" i="2" s="1"/>
  <c r="L212" i="2"/>
  <c r="AD212" i="2" s="1"/>
  <c r="L217" i="2"/>
  <c r="AD217" i="2" s="1"/>
  <c r="L227" i="2"/>
  <c r="AD227" i="2" s="1"/>
  <c r="L427" i="2"/>
  <c r="AD427" i="2" s="1"/>
  <c r="L430" i="2"/>
  <c r="L433" i="2"/>
  <c r="L435" i="2"/>
  <c r="AD435" i="2" s="1"/>
  <c r="L438" i="2"/>
  <c r="AD438" i="2" s="1"/>
  <c r="L440" i="2"/>
  <c r="L434" i="2"/>
  <c r="AD434" i="2" s="1"/>
  <c r="L439" i="2"/>
  <c r="L208" i="2"/>
  <c r="AD208" i="2" s="1"/>
  <c r="L200" i="2"/>
  <c r="L204" i="2"/>
  <c r="AD204" i="2" s="1"/>
  <c r="L206" i="2"/>
  <c r="AD206" i="2" s="1"/>
  <c r="L202" i="2"/>
  <c r="AD202" i="2" s="1"/>
  <c r="L199" i="2"/>
  <c r="AD199" i="2" s="1"/>
  <c r="L203" i="2"/>
  <c r="AD203" i="2" s="1"/>
  <c r="L201" i="2"/>
  <c r="AD201" i="2" s="1"/>
  <c r="L106" i="2"/>
  <c r="AD106" i="2" s="1"/>
  <c r="L110" i="2"/>
  <c r="AD110" i="2" s="1"/>
  <c r="L109" i="2"/>
  <c r="AD109" i="2" s="1"/>
  <c r="L108" i="2"/>
  <c r="AD108" i="2" s="1"/>
  <c r="L107" i="2"/>
  <c r="AD107" i="2" s="1"/>
  <c r="L111" i="2"/>
  <c r="K105" i="2"/>
  <c r="AE430" i="2"/>
  <c r="AE431" i="2"/>
  <c r="AC12" i="2"/>
  <c r="AF440" i="2"/>
  <c r="AE440" i="2"/>
  <c r="AD16" i="2"/>
  <c r="AE417" i="2"/>
  <c r="J12" i="2"/>
  <c r="J444" i="2" s="1"/>
  <c r="AB444" i="2" s="1"/>
  <c r="K416" i="2"/>
  <c r="K198" i="2"/>
  <c r="AC198" i="2" s="1"/>
  <c r="K223" i="2" l="1"/>
  <c r="K224" i="2"/>
  <c r="K225" i="2"/>
  <c r="K222" i="2"/>
  <c r="K448" i="2"/>
  <c r="AC448" i="2" s="1"/>
  <c r="K424" i="2"/>
  <c r="K422" i="2"/>
  <c r="K425" i="2"/>
  <c r="K421" i="2"/>
  <c r="AC105" i="2"/>
  <c r="K112" i="2"/>
  <c r="K446" i="2"/>
  <c r="AC446" i="2" s="1"/>
  <c r="AD214" i="2"/>
  <c r="AD111" i="2"/>
  <c r="L114" i="2"/>
  <c r="AD200" i="2"/>
  <c r="L236" i="2"/>
  <c r="AD236" i="2" s="1"/>
  <c r="AD233" i="2"/>
  <c r="J14" i="2"/>
  <c r="AB14" i="2" s="1"/>
  <c r="J16" i="2"/>
  <c r="J18" i="2"/>
  <c r="AB18" i="2" s="1"/>
  <c r="J231" i="2"/>
  <c r="AB231" i="2" s="1"/>
  <c r="J15" i="2"/>
  <c r="AB15" i="2" s="1"/>
  <c r="J17" i="2"/>
  <c r="AB17" i="2" s="1"/>
  <c r="J13" i="2"/>
  <c r="AB13" i="2" s="1"/>
  <c r="AC416" i="2"/>
  <c r="K212" i="2"/>
  <c r="AC212" i="2" s="1"/>
  <c r="K217" i="2"/>
  <c r="AC217" i="2" s="1"/>
  <c r="K227" i="2"/>
  <c r="AC227" i="2" s="1"/>
  <c r="K427" i="2"/>
  <c r="AC427" i="2" s="1"/>
  <c r="K430" i="2"/>
  <c r="K433" i="2"/>
  <c r="K435" i="2"/>
  <c r="AC435" i="2" s="1"/>
  <c r="K440" i="2"/>
  <c r="K211" i="2"/>
  <c r="AC211" i="2" s="1"/>
  <c r="K220" i="2"/>
  <c r="AC220" i="2" s="1"/>
  <c r="K230" i="2"/>
  <c r="AC230" i="2" s="1"/>
  <c r="K235" i="2"/>
  <c r="AC235" i="2" s="1"/>
  <c r="K417" i="2"/>
  <c r="K206" i="2"/>
  <c r="AC206" i="2" s="1"/>
  <c r="K214" i="2"/>
  <c r="K219" i="2"/>
  <c r="AC219" i="2" s="1"/>
  <c r="K229" i="2"/>
  <c r="AC229" i="2" s="1"/>
  <c r="K234" i="2"/>
  <c r="AC234" i="2" s="1"/>
  <c r="K419" i="2"/>
  <c r="AC419" i="2" s="1"/>
  <c r="K428" i="2"/>
  <c r="K431" i="2"/>
  <c r="K434" i="2"/>
  <c r="AC434" i="2" s="1"/>
  <c r="K436" i="2"/>
  <c r="AC436" i="2" s="1"/>
  <c r="K439" i="2"/>
  <c r="K199" i="2"/>
  <c r="AC199" i="2" s="1"/>
  <c r="K213" i="2"/>
  <c r="AC213" i="2" s="1"/>
  <c r="K218" i="2"/>
  <c r="AC218" i="2" s="1"/>
  <c r="K228" i="2"/>
  <c r="AC228" i="2" s="1"/>
  <c r="K233" i="2"/>
  <c r="K418" i="2"/>
  <c r="AC418" i="2" s="1"/>
  <c r="K438" i="2"/>
  <c r="AC438" i="2" s="1"/>
  <c r="K205" i="2"/>
  <c r="AC205" i="2" s="1"/>
  <c r="K208" i="2"/>
  <c r="AC208" i="2" s="1"/>
  <c r="K200" i="2"/>
  <c r="K204" i="2"/>
  <c r="AC204" i="2" s="1"/>
  <c r="K202" i="2"/>
  <c r="AC202" i="2" s="1"/>
  <c r="K203" i="2"/>
  <c r="AC203" i="2" s="1"/>
  <c r="K209" i="2"/>
  <c r="AC209" i="2" s="1"/>
  <c r="K201" i="2"/>
  <c r="AC201" i="2" s="1"/>
  <c r="K107" i="2"/>
  <c r="AC107" i="2" s="1"/>
  <c r="K111" i="2"/>
  <c r="K106" i="2"/>
  <c r="AC106" i="2" s="1"/>
  <c r="K110" i="2"/>
  <c r="AC110" i="2" s="1"/>
  <c r="K109" i="2"/>
  <c r="AC109" i="2" s="1"/>
  <c r="K108" i="2"/>
  <c r="AC108" i="2" s="1"/>
  <c r="J105" i="2"/>
  <c r="J112" i="2" s="1"/>
  <c r="AD430" i="2"/>
  <c r="AD431" i="2"/>
  <c r="AB12" i="2"/>
  <c r="AD440" i="2"/>
  <c r="AC16" i="2"/>
  <c r="AD417" i="2"/>
  <c r="I12" i="2"/>
  <c r="I444" i="2" s="1"/>
  <c r="AA444" i="2" s="1"/>
  <c r="J416" i="2"/>
  <c r="J198" i="2"/>
  <c r="AB198" i="2" s="1"/>
  <c r="J224" i="2" l="1"/>
  <c r="J225" i="2"/>
  <c r="J222" i="2"/>
  <c r="J223" i="2"/>
  <c r="J448" i="2"/>
  <c r="AB448" i="2" s="1"/>
  <c r="J424" i="2"/>
  <c r="J421" i="2"/>
  <c r="J422" i="2"/>
  <c r="J425" i="2"/>
  <c r="J446" i="2"/>
  <c r="AB446" i="2" s="1"/>
  <c r="AC214" i="2"/>
  <c r="AC111" i="2"/>
  <c r="K114" i="2"/>
  <c r="AC200" i="2"/>
  <c r="K236" i="2"/>
  <c r="AC236" i="2" s="1"/>
  <c r="AC233" i="2"/>
  <c r="AB416" i="2"/>
  <c r="J213" i="2"/>
  <c r="AB213" i="2" s="1"/>
  <c r="J218" i="2"/>
  <c r="AB218" i="2" s="1"/>
  <c r="J228" i="2"/>
  <c r="AB228" i="2" s="1"/>
  <c r="J233" i="2"/>
  <c r="J418" i="2"/>
  <c r="AB418" i="2" s="1"/>
  <c r="J435" i="2"/>
  <c r="AB435" i="2" s="1"/>
  <c r="J440" i="2"/>
  <c r="J212" i="2"/>
  <c r="AB212" i="2" s="1"/>
  <c r="J217" i="2"/>
  <c r="AB217" i="2" s="1"/>
  <c r="J227" i="2"/>
  <c r="AB227" i="2" s="1"/>
  <c r="J427" i="2"/>
  <c r="AB427" i="2" s="1"/>
  <c r="J430" i="2"/>
  <c r="J211" i="2"/>
  <c r="AB211" i="2" s="1"/>
  <c r="J220" i="2"/>
  <c r="AB220" i="2" s="1"/>
  <c r="J230" i="2"/>
  <c r="AB230" i="2" s="1"/>
  <c r="J235" i="2"/>
  <c r="AB235" i="2" s="1"/>
  <c r="J417" i="2"/>
  <c r="J208" i="2"/>
  <c r="AB208" i="2" s="1"/>
  <c r="J214" i="2"/>
  <c r="J219" i="2"/>
  <c r="AB219" i="2" s="1"/>
  <c r="J229" i="2"/>
  <c r="AB229" i="2" s="1"/>
  <c r="J234" i="2"/>
  <c r="AB234" i="2" s="1"/>
  <c r="J419" i="2"/>
  <c r="AB419" i="2" s="1"/>
  <c r="J428" i="2"/>
  <c r="J431" i="2"/>
  <c r="J434" i="2"/>
  <c r="AB434" i="2" s="1"/>
  <c r="J436" i="2"/>
  <c r="AB436" i="2" s="1"/>
  <c r="J439" i="2"/>
  <c r="J433" i="2"/>
  <c r="J438" i="2"/>
  <c r="AB438" i="2" s="1"/>
  <c r="J206" i="2"/>
  <c r="AB206" i="2" s="1"/>
  <c r="J200" i="2"/>
  <c r="J209" i="2"/>
  <c r="AB209" i="2" s="1"/>
  <c r="J201" i="2"/>
  <c r="AB201" i="2" s="1"/>
  <c r="J199" i="2"/>
  <c r="AB199" i="2" s="1"/>
  <c r="J205" i="2"/>
  <c r="AB205" i="2" s="1"/>
  <c r="J203" i="2"/>
  <c r="AB203" i="2" s="1"/>
  <c r="J202" i="2"/>
  <c r="AB202" i="2" s="1"/>
  <c r="J204" i="2"/>
  <c r="AB204" i="2" s="1"/>
  <c r="J108" i="2"/>
  <c r="AB108" i="2" s="1"/>
  <c r="J107" i="2"/>
  <c r="AB107" i="2" s="1"/>
  <c r="J111" i="2"/>
  <c r="J106" i="2"/>
  <c r="AB106" i="2" s="1"/>
  <c r="J110" i="2"/>
  <c r="AB110" i="2" s="1"/>
  <c r="J109" i="2"/>
  <c r="AB109" i="2" s="1"/>
  <c r="AB105" i="2"/>
  <c r="I13" i="2"/>
  <c r="AA13" i="2" s="1"/>
  <c r="I14" i="2"/>
  <c r="AA14" i="2" s="1"/>
  <c r="I16" i="2"/>
  <c r="I18" i="2"/>
  <c r="AA18" i="2" s="1"/>
  <c r="I231" i="2"/>
  <c r="AA231" i="2" s="1"/>
  <c r="I15" i="2"/>
  <c r="AA15" i="2" s="1"/>
  <c r="I17" i="2"/>
  <c r="AA17" i="2" s="1"/>
  <c r="I105" i="2"/>
  <c r="AC430" i="2"/>
  <c r="AC431" i="2"/>
  <c r="AA12" i="2"/>
  <c r="AC440" i="2"/>
  <c r="AC417" i="2"/>
  <c r="AB16" i="2"/>
  <c r="H12" i="2"/>
  <c r="H444" i="2" s="1"/>
  <c r="Z444" i="2" s="1"/>
  <c r="I416" i="2"/>
  <c r="I198" i="2"/>
  <c r="AA198" i="2" s="1"/>
  <c r="I225" i="2" l="1"/>
  <c r="I222" i="2"/>
  <c r="I223" i="2"/>
  <c r="I224" i="2"/>
  <c r="I448" i="2"/>
  <c r="AA448" i="2" s="1"/>
  <c r="I421" i="2"/>
  <c r="I422" i="2"/>
  <c r="I424" i="2"/>
  <c r="I425" i="2"/>
  <c r="AA105" i="2"/>
  <c r="I112" i="2"/>
  <c r="I446" i="2"/>
  <c r="AA446" i="2" s="1"/>
  <c r="AB214" i="2"/>
  <c r="AB111" i="2"/>
  <c r="J114" i="2"/>
  <c r="AB200" i="2"/>
  <c r="J236" i="2"/>
  <c r="AB236" i="2" s="1"/>
  <c r="AB233" i="2"/>
  <c r="I109" i="2"/>
  <c r="AA109" i="2" s="1"/>
  <c r="I108" i="2"/>
  <c r="AA108" i="2" s="1"/>
  <c r="I107" i="2"/>
  <c r="AA107" i="2" s="1"/>
  <c r="I111" i="2"/>
  <c r="I106" i="2"/>
  <c r="AA106" i="2" s="1"/>
  <c r="I110" i="2"/>
  <c r="AA110" i="2" s="1"/>
  <c r="H15" i="2"/>
  <c r="Z15" i="2" s="1"/>
  <c r="H17" i="2"/>
  <c r="Z17" i="2" s="1"/>
  <c r="H13" i="2"/>
  <c r="Z13" i="2" s="1"/>
  <c r="H14" i="2"/>
  <c r="Z14" i="2" s="1"/>
  <c r="H16" i="2"/>
  <c r="H18" i="2"/>
  <c r="Z18" i="2" s="1"/>
  <c r="H231" i="2"/>
  <c r="Z231" i="2" s="1"/>
  <c r="AA416" i="2"/>
  <c r="I214" i="2"/>
  <c r="I219" i="2"/>
  <c r="AA219" i="2" s="1"/>
  <c r="I229" i="2"/>
  <c r="AA229" i="2" s="1"/>
  <c r="I234" i="2"/>
  <c r="AA234" i="2" s="1"/>
  <c r="I419" i="2"/>
  <c r="AA419" i="2" s="1"/>
  <c r="I428" i="2"/>
  <c r="I431" i="2"/>
  <c r="I434" i="2"/>
  <c r="AA434" i="2" s="1"/>
  <c r="I439" i="2"/>
  <c r="I204" i="2"/>
  <c r="AA204" i="2" s="1"/>
  <c r="I213" i="2"/>
  <c r="AA213" i="2" s="1"/>
  <c r="I218" i="2"/>
  <c r="AA218" i="2" s="1"/>
  <c r="I228" i="2"/>
  <c r="AA228" i="2" s="1"/>
  <c r="I233" i="2"/>
  <c r="I418" i="2"/>
  <c r="AA418" i="2" s="1"/>
  <c r="I212" i="2"/>
  <c r="AA212" i="2" s="1"/>
  <c r="I217" i="2"/>
  <c r="AA217" i="2" s="1"/>
  <c r="I227" i="2"/>
  <c r="AA227" i="2" s="1"/>
  <c r="I427" i="2"/>
  <c r="AA427" i="2" s="1"/>
  <c r="I430" i="2"/>
  <c r="I433" i="2"/>
  <c r="I435" i="2"/>
  <c r="AA435" i="2" s="1"/>
  <c r="I438" i="2"/>
  <c r="AA438" i="2" s="1"/>
  <c r="I440" i="2"/>
  <c r="I209" i="2"/>
  <c r="AA209" i="2" s="1"/>
  <c r="I211" i="2"/>
  <c r="AA211" i="2" s="1"/>
  <c r="I220" i="2"/>
  <c r="AA220" i="2" s="1"/>
  <c r="I230" i="2"/>
  <c r="AA230" i="2" s="1"/>
  <c r="I235" i="2"/>
  <c r="AA235" i="2" s="1"/>
  <c r="I417" i="2"/>
  <c r="I436" i="2"/>
  <c r="AA436" i="2" s="1"/>
  <c r="I206" i="2"/>
  <c r="AA206" i="2" s="1"/>
  <c r="I199" i="2"/>
  <c r="AA199" i="2" s="1"/>
  <c r="I201" i="2"/>
  <c r="AA201" i="2" s="1"/>
  <c r="I205" i="2"/>
  <c r="AA205" i="2" s="1"/>
  <c r="I200" i="2"/>
  <c r="I208" i="2"/>
  <c r="AA208" i="2" s="1"/>
  <c r="I203" i="2"/>
  <c r="AA203" i="2" s="1"/>
  <c r="I202" i="2"/>
  <c r="AA202" i="2" s="1"/>
  <c r="H105" i="2"/>
  <c r="AB430" i="2"/>
  <c r="AB431" i="2"/>
  <c r="AB417" i="2"/>
  <c r="Z12" i="2"/>
  <c r="AB440" i="2"/>
  <c r="AA16" i="2"/>
  <c r="G12" i="2"/>
  <c r="G444" i="2" s="1"/>
  <c r="Y444" i="2" s="1"/>
  <c r="H416" i="2"/>
  <c r="H198" i="2"/>
  <c r="Z198" i="2" s="1"/>
  <c r="H222" i="2" l="1"/>
  <c r="H223" i="2"/>
  <c r="H225" i="2"/>
  <c r="H224" i="2"/>
  <c r="H448" i="2"/>
  <c r="Z448" i="2" s="1"/>
  <c r="H422" i="2"/>
  <c r="H421" i="2"/>
  <c r="H425" i="2"/>
  <c r="H424" i="2"/>
  <c r="Z105" i="2"/>
  <c r="H112" i="2"/>
  <c r="H446" i="2"/>
  <c r="Z446" i="2" s="1"/>
  <c r="AA214" i="2"/>
  <c r="AA111" i="2"/>
  <c r="I114" i="2"/>
  <c r="AA200" i="2"/>
  <c r="I236" i="2"/>
  <c r="AA236" i="2" s="1"/>
  <c r="AA233" i="2"/>
  <c r="G231" i="2"/>
  <c r="Y231" i="2" s="1"/>
  <c r="G15" i="2"/>
  <c r="Y15" i="2" s="1"/>
  <c r="G17" i="2"/>
  <c r="Y17" i="2" s="1"/>
  <c r="G13" i="2"/>
  <c r="Y13" i="2" s="1"/>
  <c r="G14" i="2"/>
  <c r="Y14" i="2" s="1"/>
  <c r="G16" i="2"/>
  <c r="G18" i="2"/>
  <c r="Y18" i="2" s="1"/>
  <c r="Z416" i="2"/>
  <c r="H209" i="2"/>
  <c r="Z209" i="2" s="1"/>
  <c r="H211" i="2"/>
  <c r="Z211" i="2" s="1"/>
  <c r="H220" i="2"/>
  <c r="Z220" i="2" s="1"/>
  <c r="H230" i="2"/>
  <c r="Z230" i="2" s="1"/>
  <c r="H235" i="2"/>
  <c r="Z235" i="2" s="1"/>
  <c r="H417" i="2"/>
  <c r="H434" i="2"/>
  <c r="Z434" i="2" s="1"/>
  <c r="H439" i="2"/>
  <c r="H214" i="2"/>
  <c r="H219" i="2"/>
  <c r="Z219" i="2" s="1"/>
  <c r="H229" i="2"/>
  <c r="Z229" i="2" s="1"/>
  <c r="H234" i="2"/>
  <c r="Z234" i="2" s="1"/>
  <c r="H419" i="2"/>
  <c r="Z419" i="2" s="1"/>
  <c r="H428" i="2"/>
  <c r="H431" i="2"/>
  <c r="H205" i="2"/>
  <c r="Z205" i="2" s="1"/>
  <c r="H213" i="2"/>
  <c r="Z213" i="2" s="1"/>
  <c r="H218" i="2"/>
  <c r="Z218" i="2" s="1"/>
  <c r="H228" i="2"/>
  <c r="Z228" i="2" s="1"/>
  <c r="H233" i="2"/>
  <c r="H418" i="2"/>
  <c r="Z418" i="2" s="1"/>
  <c r="H212" i="2"/>
  <c r="Z212" i="2" s="1"/>
  <c r="H217" i="2"/>
  <c r="Z217" i="2" s="1"/>
  <c r="H227" i="2"/>
  <c r="Z227" i="2" s="1"/>
  <c r="H427" i="2"/>
  <c r="Z427" i="2" s="1"/>
  <c r="H430" i="2"/>
  <c r="H433" i="2"/>
  <c r="H435" i="2"/>
  <c r="Z435" i="2" s="1"/>
  <c r="H438" i="2"/>
  <c r="Z438" i="2" s="1"/>
  <c r="H440" i="2"/>
  <c r="H436" i="2"/>
  <c r="Z436" i="2" s="1"/>
  <c r="H204" i="2"/>
  <c r="Z204" i="2" s="1"/>
  <c r="H206" i="2"/>
  <c r="Z206" i="2" s="1"/>
  <c r="H199" i="2"/>
  <c r="Z199" i="2" s="1"/>
  <c r="H203" i="2"/>
  <c r="Z203" i="2" s="1"/>
  <c r="H201" i="2"/>
  <c r="Z201" i="2" s="1"/>
  <c r="H202" i="2"/>
  <c r="Z202" i="2" s="1"/>
  <c r="H208" i="2"/>
  <c r="Z208" i="2" s="1"/>
  <c r="H200" i="2"/>
  <c r="H106" i="2"/>
  <c r="Z106" i="2" s="1"/>
  <c r="H110" i="2"/>
  <c r="Z110" i="2" s="1"/>
  <c r="H109" i="2"/>
  <c r="Z109" i="2" s="1"/>
  <c r="H108" i="2"/>
  <c r="Z108" i="2" s="1"/>
  <c r="H107" i="2"/>
  <c r="Z107" i="2" s="1"/>
  <c r="H111" i="2"/>
  <c r="G105" i="2"/>
  <c r="AA430" i="2"/>
  <c r="AA431" i="2"/>
  <c r="Y12" i="2"/>
  <c r="AA440" i="2"/>
  <c r="AA417" i="2"/>
  <c r="Z16" i="2"/>
  <c r="F12" i="2"/>
  <c r="F444" i="2" s="1"/>
  <c r="X444" i="2" s="1"/>
  <c r="G416" i="2"/>
  <c r="G198" i="2"/>
  <c r="Y198" i="2" s="1"/>
  <c r="G223" i="2" l="1"/>
  <c r="G224" i="2"/>
  <c r="G225" i="2"/>
  <c r="G222" i="2"/>
  <c r="G448" i="2"/>
  <c r="Y448" i="2" s="1"/>
  <c r="G422" i="2"/>
  <c r="G421" i="2"/>
  <c r="G425" i="2"/>
  <c r="G424" i="2"/>
  <c r="Y105" i="2"/>
  <c r="G112" i="2"/>
  <c r="G446" i="2"/>
  <c r="Y446" i="2" s="1"/>
  <c r="Z214" i="2"/>
  <c r="Z111" i="2"/>
  <c r="H114" i="2"/>
  <c r="Z200" i="2"/>
  <c r="H236" i="2"/>
  <c r="Z236" i="2" s="1"/>
  <c r="Z233" i="2"/>
  <c r="F14" i="2"/>
  <c r="X14" i="2" s="1"/>
  <c r="F16" i="2"/>
  <c r="F18" i="2"/>
  <c r="X18" i="2" s="1"/>
  <c r="F231" i="2"/>
  <c r="X231" i="2" s="1"/>
  <c r="F15" i="2"/>
  <c r="X15" i="2" s="1"/>
  <c r="F17" i="2"/>
  <c r="X17" i="2" s="1"/>
  <c r="F13" i="2"/>
  <c r="X13" i="2" s="1"/>
  <c r="Y416" i="2"/>
  <c r="G212" i="2"/>
  <c r="Y212" i="2" s="1"/>
  <c r="G217" i="2"/>
  <c r="Y217" i="2" s="1"/>
  <c r="G227" i="2"/>
  <c r="Y227" i="2" s="1"/>
  <c r="G427" i="2"/>
  <c r="Y427" i="2" s="1"/>
  <c r="G430" i="2"/>
  <c r="G433" i="2"/>
  <c r="G438" i="2"/>
  <c r="Y438" i="2" s="1"/>
  <c r="G211" i="2"/>
  <c r="Y211" i="2" s="1"/>
  <c r="G220" i="2"/>
  <c r="Y220" i="2" s="1"/>
  <c r="G230" i="2"/>
  <c r="Y230" i="2" s="1"/>
  <c r="G235" i="2"/>
  <c r="Y235" i="2" s="1"/>
  <c r="G417" i="2"/>
  <c r="G214" i="2"/>
  <c r="G219" i="2"/>
  <c r="Y219" i="2" s="1"/>
  <c r="G229" i="2"/>
  <c r="Y229" i="2" s="1"/>
  <c r="G234" i="2"/>
  <c r="Y234" i="2" s="1"/>
  <c r="G419" i="2"/>
  <c r="Y419" i="2" s="1"/>
  <c r="G428" i="2"/>
  <c r="G431" i="2"/>
  <c r="G434" i="2"/>
  <c r="Y434" i="2" s="1"/>
  <c r="G436" i="2"/>
  <c r="Y436" i="2" s="1"/>
  <c r="G439" i="2"/>
  <c r="G206" i="2"/>
  <c r="Y206" i="2" s="1"/>
  <c r="G213" i="2"/>
  <c r="Y213" i="2" s="1"/>
  <c r="G218" i="2"/>
  <c r="Y218" i="2" s="1"/>
  <c r="G228" i="2"/>
  <c r="Y228" i="2" s="1"/>
  <c r="G233" i="2"/>
  <c r="G418" i="2"/>
  <c r="Y418" i="2" s="1"/>
  <c r="G435" i="2"/>
  <c r="Y435" i="2" s="1"/>
  <c r="G440" i="2"/>
  <c r="G205" i="2"/>
  <c r="Y205" i="2" s="1"/>
  <c r="G208" i="2"/>
  <c r="Y208" i="2" s="1"/>
  <c r="G203" i="2"/>
  <c r="Y203" i="2" s="1"/>
  <c r="G200" i="2"/>
  <c r="G204" i="2"/>
  <c r="Y204" i="2" s="1"/>
  <c r="G202" i="2"/>
  <c r="Y202" i="2" s="1"/>
  <c r="G209" i="2"/>
  <c r="Y209" i="2" s="1"/>
  <c r="G201" i="2"/>
  <c r="Y201" i="2" s="1"/>
  <c r="G199" i="2"/>
  <c r="Y199" i="2" s="1"/>
  <c r="G107" i="2"/>
  <c r="Y107" i="2" s="1"/>
  <c r="G111" i="2"/>
  <c r="G106" i="2"/>
  <c r="Y106" i="2" s="1"/>
  <c r="G110" i="2"/>
  <c r="Y110" i="2" s="1"/>
  <c r="G109" i="2"/>
  <c r="Y109" i="2" s="1"/>
  <c r="G108" i="2"/>
  <c r="Y108" i="2" s="1"/>
  <c r="F105" i="2"/>
  <c r="Z430" i="2"/>
  <c r="Z431" i="2"/>
  <c r="X12" i="2"/>
  <c r="Z440" i="2"/>
  <c r="Z417" i="2"/>
  <c r="Y16" i="2"/>
  <c r="E12" i="2"/>
  <c r="E444" i="2" s="1"/>
  <c r="W444" i="2" s="1"/>
  <c r="F416" i="2"/>
  <c r="F198" i="2"/>
  <c r="X198" i="2" s="1"/>
  <c r="F224" i="2" l="1"/>
  <c r="F225" i="2"/>
  <c r="F222" i="2"/>
  <c r="F223" i="2"/>
  <c r="F448" i="2"/>
  <c r="X448" i="2" s="1"/>
  <c r="F425" i="2"/>
  <c r="F421" i="2"/>
  <c r="F422" i="2"/>
  <c r="F424" i="2"/>
  <c r="X105" i="2"/>
  <c r="F112" i="2"/>
  <c r="F446" i="2"/>
  <c r="X446" i="2" s="1"/>
  <c r="Y214" i="2"/>
  <c r="Y111" i="2"/>
  <c r="G114" i="2"/>
  <c r="Y200" i="2"/>
  <c r="G236" i="2"/>
  <c r="Y236" i="2" s="1"/>
  <c r="Y233" i="2"/>
  <c r="X416" i="2"/>
  <c r="F200" i="2"/>
  <c r="F208" i="2"/>
  <c r="X208" i="2" s="1"/>
  <c r="F213" i="2"/>
  <c r="X213" i="2" s="1"/>
  <c r="F218" i="2"/>
  <c r="X218" i="2" s="1"/>
  <c r="F228" i="2"/>
  <c r="X228" i="2" s="1"/>
  <c r="F233" i="2"/>
  <c r="F418" i="2"/>
  <c r="X418" i="2" s="1"/>
  <c r="F433" i="2"/>
  <c r="F438" i="2"/>
  <c r="X438" i="2" s="1"/>
  <c r="F212" i="2"/>
  <c r="X212" i="2" s="1"/>
  <c r="F217" i="2"/>
  <c r="X217" i="2" s="1"/>
  <c r="F227" i="2"/>
  <c r="X227" i="2" s="1"/>
  <c r="F427" i="2"/>
  <c r="X427" i="2" s="1"/>
  <c r="F430" i="2"/>
  <c r="F211" i="2"/>
  <c r="X211" i="2" s="1"/>
  <c r="F220" i="2"/>
  <c r="X220" i="2" s="1"/>
  <c r="F230" i="2"/>
  <c r="X230" i="2" s="1"/>
  <c r="F235" i="2"/>
  <c r="X235" i="2" s="1"/>
  <c r="F417" i="2"/>
  <c r="F214" i="2"/>
  <c r="F219" i="2"/>
  <c r="X219" i="2" s="1"/>
  <c r="F229" i="2"/>
  <c r="X229" i="2" s="1"/>
  <c r="F234" i="2"/>
  <c r="X234" i="2" s="1"/>
  <c r="F419" i="2"/>
  <c r="X419" i="2" s="1"/>
  <c r="F428" i="2"/>
  <c r="F431" i="2"/>
  <c r="F434" i="2"/>
  <c r="X434" i="2" s="1"/>
  <c r="F436" i="2"/>
  <c r="X436" i="2" s="1"/>
  <c r="F439" i="2"/>
  <c r="F435" i="2"/>
  <c r="X435" i="2" s="1"/>
  <c r="F440" i="2"/>
  <c r="F205" i="2"/>
  <c r="X205" i="2" s="1"/>
  <c r="F199" i="2"/>
  <c r="X199" i="2" s="1"/>
  <c r="F203" i="2"/>
  <c r="X203" i="2" s="1"/>
  <c r="F202" i="2"/>
  <c r="X202" i="2" s="1"/>
  <c r="F204" i="2"/>
  <c r="X204" i="2" s="1"/>
  <c r="F206" i="2"/>
  <c r="X206" i="2" s="1"/>
  <c r="F209" i="2"/>
  <c r="X209" i="2" s="1"/>
  <c r="F201" i="2"/>
  <c r="X201" i="2" s="1"/>
  <c r="E13" i="2"/>
  <c r="E14" i="2"/>
  <c r="E16" i="2"/>
  <c r="R16" i="2" s="1"/>
  <c r="E18" i="2"/>
  <c r="E231" i="2"/>
  <c r="R231" i="2" s="1"/>
  <c r="E15" i="2"/>
  <c r="E17" i="2"/>
  <c r="F108" i="2"/>
  <c r="X108" i="2" s="1"/>
  <c r="F107" i="2"/>
  <c r="X107" i="2" s="1"/>
  <c r="F111" i="2"/>
  <c r="F106" i="2"/>
  <c r="X106" i="2" s="1"/>
  <c r="F110" i="2"/>
  <c r="X110" i="2" s="1"/>
  <c r="F109" i="2"/>
  <c r="X109" i="2" s="1"/>
  <c r="E105" i="2"/>
  <c r="Y430" i="2"/>
  <c r="Y431" i="2"/>
  <c r="W12" i="2"/>
  <c r="X16" i="2"/>
  <c r="Y417" i="2"/>
  <c r="D12" i="2"/>
  <c r="D444" i="2" s="1"/>
  <c r="V444" i="2" s="1"/>
  <c r="E416" i="2"/>
  <c r="E198" i="2"/>
  <c r="W198" i="2" s="1"/>
  <c r="E225" i="2" l="1"/>
  <c r="R225" i="2" s="1"/>
  <c r="E222" i="2"/>
  <c r="R222" i="2" s="1"/>
  <c r="E223" i="2"/>
  <c r="R223" i="2" s="1"/>
  <c r="E224" i="2"/>
  <c r="R224" i="2" s="1"/>
  <c r="E448" i="2"/>
  <c r="W448" i="2" s="1"/>
  <c r="E421" i="2"/>
  <c r="E422" i="2"/>
  <c r="E424" i="2"/>
  <c r="E425" i="2"/>
  <c r="W105" i="2"/>
  <c r="E112" i="2"/>
  <c r="R112" i="2" s="1"/>
  <c r="E446" i="2"/>
  <c r="W231" i="2"/>
  <c r="W18" i="2"/>
  <c r="R18" i="2"/>
  <c r="W17" i="2"/>
  <c r="R17" i="2"/>
  <c r="W15" i="2"/>
  <c r="R15" i="2"/>
  <c r="W14" i="2"/>
  <c r="R14" i="2"/>
  <c r="W13" i="2"/>
  <c r="R13" i="2"/>
  <c r="X214" i="2"/>
  <c r="X111" i="2"/>
  <c r="F114" i="2"/>
  <c r="X200" i="2"/>
  <c r="F236" i="2"/>
  <c r="X236" i="2" s="1"/>
  <c r="X233" i="2"/>
  <c r="W416" i="2"/>
  <c r="E203" i="2"/>
  <c r="R203" i="2" s="1"/>
  <c r="E214" i="2"/>
  <c r="R214" i="2" s="1"/>
  <c r="E219" i="2"/>
  <c r="R219" i="2" s="1"/>
  <c r="E229" i="2"/>
  <c r="R229" i="2" s="1"/>
  <c r="E234" i="2"/>
  <c r="R234" i="2" s="1"/>
  <c r="E419" i="2"/>
  <c r="W419" i="2" s="1"/>
  <c r="E428" i="2"/>
  <c r="E431" i="2"/>
  <c r="E436" i="2"/>
  <c r="W436" i="2" s="1"/>
  <c r="E209" i="2"/>
  <c r="R209" i="2" s="1"/>
  <c r="E213" i="2"/>
  <c r="R213" i="2" s="1"/>
  <c r="E218" i="2"/>
  <c r="R218" i="2" s="1"/>
  <c r="E228" i="2"/>
  <c r="R228" i="2" s="1"/>
  <c r="E233" i="2"/>
  <c r="R233" i="2" s="1"/>
  <c r="E418" i="2"/>
  <c r="W418" i="2" s="1"/>
  <c r="E204" i="2"/>
  <c r="R204" i="2" s="1"/>
  <c r="E212" i="2"/>
  <c r="R212" i="2" s="1"/>
  <c r="E217" i="2"/>
  <c r="R217" i="2" s="1"/>
  <c r="E227" i="2"/>
  <c r="R227" i="2" s="1"/>
  <c r="E427" i="2"/>
  <c r="W427" i="2" s="1"/>
  <c r="E430" i="2"/>
  <c r="E433" i="2"/>
  <c r="E435" i="2"/>
  <c r="W435" i="2" s="1"/>
  <c r="E438" i="2"/>
  <c r="W438" i="2" s="1"/>
  <c r="E440" i="2"/>
  <c r="E220" i="2"/>
  <c r="R220" i="2" s="1"/>
  <c r="E230" i="2"/>
  <c r="R230" i="2" s="1"/>
  <c r="E235" i="2"/>
  <c r="R235" i="2" s="1"/>
  <c r="E417" i="2"/>
  <c r="E434" i="2"/>
  <c r="W434" i="2" s="1"/>
  <c r="E439" i="2"/>
  <c r="E205" i="2"/>
  <c r="R205" i="2" s="1"/>
  <c r="E208" i="2"/>
  <c r="R208" i="2" s="1"/>
  <c r="E211" i="2"/>
  <c r="R211" i="2" s="1"/>
  <c r="E201" i="2"/>
  <c r="R201" i="2" s="1"/>
  <c r="E202" i="2"/>
  <c r="R202" i="2" s="1"/>
  <c r="E200" i="2"/>
  <c r="R200" i="2" s="1"/>
  <c r="E206" i="2"/>
  <c r="R206" i="2" s="1"/>
  <c r="E199" i="2"/>
  <c r="E109" i="2"/>
  <c r="E108" i="2"/>
  <c r="E107" i="2"/>
  <c r="E111" i="2"/>
  <c r="R111" i="2" s="1"/>
  <c r="E106" i="2"/>
  <c r="E110" i="2"/>
  <c r="D15" i="2"/>
  <c r="D17" i="2"/>
  <c r="D13" i="2"/>
  <c r="D14" i="2"/>
  <c r="D16" i="2"/>
  <c r="D18" i="2"/>
  <c r="D231" i="2"/>
  <c r="D105" i="2"/>
  <c r="X430" i="2"/>
  <c r="X431" i="2"/>
  <c r="Y440" i="2"/>
  <c r="X440" i="2"/>
  <c r="V12" i="2"/>
  <c r="W16" i="2"/>
  <c r="X417" i="2"/>
  <c r="C12" i="2"/>
  <c r="C444" i="2" s="1"/>
  <c r="U444" i="2" s="1"/>
  <c r="D416" i="2"/>
  <c r="D198" i="2"/>
  <c r="V198" i="2" s="1"/>
  <c r="D222" i="2" l="1"/>
  <c r="D225" i="2"/>
  <c r="D223" i="2"/>
  <c r="D224" i="2"/>
  <c r="R448" i="2"/>
  <c r="D448" i="2"/>
  <c r="V448" i="2" s="1"/>
  <c r="D421" i="2"/>
  <c r="D425" i="2"/>
  <c r="D424" i="2"/>
  <c r="D422" i="2"/>
  <c r="V105" i="2"/>
  <c r="D112" i="2"/>
  <c r="R446" i="2"/>
  <c r="W446" i="2"/>
  <c r="D446" i="2"/>
  <c r="V446" i="2" s="1"/>
  <c r="W234" i="2"/>
  <c r="W235" i="2"/>
  <c r="W230" i="2"/>
  <c r="W227" i="2"/>
  <c r="W228" i="2"/>
  <c r="W229" i="2"/>
  <c r="W218" i="2"/>
  <c r="W219" i="2"/>
  <c r="W220" i="2"/>
  <c r="W217" i="2"/>
  <c r="W212" i="2"/>
  <c r="W211" i="2"/>
  <c r="W213" i="2"/>
  <c r="W209" i="2"/>
  <c r="W208" i="2"/>
  <c r="W201" i="2"/>
  <c r="W203" i="2"/>
  <c r="W206" i="2"/>
  <c r="W204" i="2"/>
  <c r="W202" i="2"/>
  <c r="W205" i="2"/>
  <c r="W199" i="2"/>
  <c r="R199" i="2"/>
  <c r="W107" i="2"/>
  <c r="R107" i="2"/>
  <c r="W110" i="2"/>
  <c r="R110" i="2"/>
  <c r="W108" i="2"/>
  <c r="R108" i="2"/>
  <c r="W109" i="2"/>
  <c r="R109" i="2"/>
  <c r="W106" i="2"/>
  <c r="R106" i="2"/>
  <c r="W214" i="2"/>
  <c r="W111" i="2"/>
  <c r="E114" i="2"/>
  <c r="R114" i="2" s="1"/>
  <c r="W200" i="2"/>
  <c r="E236" i="2"/>
  <c r="R236" i="2" s="1"/>
  <c r="W233" i="2"/>
  <c r="C15" i="2"/>
  <c r="U15" i="2" s="1"/>
  <c r="C17" i="2"/>
  <c r="U17" i="2" s="1"/>
  <c r="C14" i="2"/>
  <c r="U14" i="2" s="1"/>
  <c r="C16" i="2"/>
  <c r="C18" i="2"/>
  <c r="U18" i="2" s="1"/>
  <c r="V416" i="2"/>
  <c r="D220" i="2"/>
  <c r="V220" i="2" s="1"/>
  <c r="D230" i="2"/>
  <c r="D235" i="2"/>
  <c r="V235" i="2" s="1"/>
  <c r="D417" i="2"/>
  <c r="D436" i="2"/>
  <c r="V436" i="2" s="1"/>
  <c r="D202" i="2"/>
  <c r="D214" i="2"/>
  <c r="D219" i="2"/>
  <c r="V219" i="2" s="1"/>
  <c r="D229" i="2"/>
  <c r="D234" i="2"/>
  <c r="V234" i="2" s="1"/>
  <c r="D419" i="2"/>
  <c r="V419" i="2" s="1"/>
  <c r="D428" i="2"/>
  <c r="D431" i="2"/>
  <c r="D213" i="2"/>
  <c r="D218" i="2"/>
  <c r="D228" i="2"/>
  <c r="D233" i="2"/>
  <c r="D418" i="2"/>
  <c r="V418" i="2" s="1"/>
  <c r="D205" i="2"/>
  <c r="D211" i="2"/>
  <c r="D212" i="2"/>
  <c r="D217" i="2"/>
  <c r="D227" i="2"/>
  <c r="D427" i="2"/>
  <c r="V427" i="2" s="1"/>
  <c r="D430" i="2"/>
  <c r="D433" i="2"/>
  <c r="D435" i="2"/>
  <c r="V435" i="2" s="1"/>
  <c r="D438" i="2"/>
  <c r="V438" i="2" s="1"/>
  <c r="D440" i="2"/>
  <c r="D434" i="2"/>
  <c r="V434" i="2" s="1"/>
  <c r="D439" i="2"/>
  <c r="D204" i="2"/>
  <c r="D206" i="2"/>
  <c r="D199" i="2"/>
  <c r="D209" i="2"/>
  <c r="D203" i="2"/>
  <c r="V203" i="2" s="1"/>
  <c r="D201" i="2"/>
  <c r="D208" i="2"/>
  <c r="V208" i="2" s="1"/>
  <c r="D200" i="2"/>
  <c r="D106" i="2"/>
  <c r="V106" i="2" s="1"/>
  <c r="D110" i="2"/>
  <c r="V110" i="2" s="1"/>
  <c r="D109" i="2"/>
  <c r="D108" i="2"/>
  <c r="V108" i="2" s="1"/>
  <c r="D107" i="2"/>
  <c r="V107" i="2" s="1"/>
  <c r="D111" i="2"/>
  <c r="V18" i="2"/>
  <c r="C105" i="2"/>
  <c r="C231" i="2"/>
  <c r="U231" i="2" s="1"/>
  <c r="C13" i="2"/>
  <c r="U13" i="2" s="1"/>
  <c r="W430" i="2"/>
  <c r="W431" i="2"/>
  <c r="V231" i="2"/>
  <c r="V17" i="2"/>
  <c r="V15" i="2"/>
  <c r="V14" i="2"/>
  <c r="V13" i="2"/>
  <c r="U12" i="2"/>
  <c r="W440" i="2"/>
  <c r="W417" i="2"/>
  <c r="C416" i="2"/>
  <c r="C198" i="2"/>
  <c r="U198" i="2" s="1"/>
  <c r="C223" i="2" l="1"/>
  <c r="C222" i="2"/>
  <c r="C224" i="2"/>
  <c r="C225" i="2"/>
  <c r="C448" i="2"/>
  <c r="U448" i="2" s="1"/>
  <c r="C425" i="2"/>
  <c r="C424" i="2"/>
  <c r="C421" i="2"/>
  <c r="C422" i="2"/>
  <c r="U105" i="2"/>
  <c r="C112" i="2"/>
  <c r="C446" i="2"/>
  <c r="U446" i="2" s="1"/>
  <c r="W236" i="2"/>
  <c r="V214" i="2"/>
  <c r="D114" i="2"/>
  <c r="V206" i="2"/>
  <c r="V213" i="2"/>
  <c r="V202" i="2"/>
  <c r="V212" i="2"/>
  <c r="D236" i="2"/>
  <c r="V236" i="2" s="1"/>
  <c r="V201" i="2"/>
  <c r="V228" i="2"/>
  <c r="V227" i="2"/>
  <c r="V209" i="2"/>
  <c r="V205" i="2"/>
  <c r="V233" i="2"/>
  <c r="V200" i="2"/>
  <c r="V218" i="2"/>
  <c r="V230" i="2"/>
  <c r="V217" i="2"/>
  <c r="V199" i="2"/>
  <c r="V204" i="2"/>
  <c r="V211" i="2"/>
  <c r="U416" i="2"/>
  <c r="C230" i="2"/>
  <c r="U230" i="2" s="1"/>
  <c r="C220" i="2"/>
  <c r="U220" i="2" s="1"/>
  <c r="C211" i="2"/>
  <c r="U211" i="2" s="1"/>
  <c r="C201" i="2"/>
  <c r="U201" i="2" s="1"/>
  <c r="C205" i="2"/>
  <c r="U205" i="2" s="1"/>
  <c r="C427" i="2"/>
  <c r="U427" i="2" s="1"/>
  <c r="C430" i="2"/>
  <c r="C433" i="2"/>
  <c r="C435" i="2"/>
  <c r="U435" i="2" s="1"/>
  <c r="C440" i="2"/>
  <c r="C419" i="2"/>
  <c r="U419" i="2" s="1"/>
  <c r="C233" i="2"/>
  <c r="C227" i="2"/>
  <c r="U227" i="2" s="1"/>
  <c r="C217" i="2"/>
  <c r="U217" i="2" s="1"/>
  <c r="C212" i="2"/>
  <c r="U212" i="2" s="1"/>
  <c r="C200" i="2"/>
  <c r="C204" i="2"/>
  <c r="U204" i="2" s="1"/>
  <c r="C417" i="2"/>
  <c r="C234" i="2"/>
  <c r="U234" i="2" s="1"/>
  <c r="C228" i="2"/>
  <c r="U228" i="2" s="1"/>
  <c r="C218" i="2"/>
  <c r="U218" i="2" s="1"/>
  <c r="C213" i="2"/>
  <c r="U213" i="2" s="1"/>
  <c r="C208" i="2"/>
  <c r="U208" i="2" s="1"/>
  <c r="C203" i="2"/>
  <c r="U203" i="2" s="1"/>
  <c r="C199" i="2"/>
  <c r="U199" i="2" s="1"/>
  <c r="C428" i="2"/>
  <c r="C431" i="2"/>
  <c r="C434" i="2"/>
  <c r="U434" i="2" s="1"/>
  <c r="C436" i="2"/>
  <c r="U436" i="2" s="1"/>
  <c r="C439" i="2"/>
  <c r="C235" i="2"/>
  <c r="U235" i="2" s="1"/>
  <c r="C229" i="2"/>
  <c r="U229" i="2" s="1"/>
  <c r="C219" i="2"/>
  <c r="U219" i="2" s="1"/>
  <c r="C214" i="2"/>
  <c r="C215" i="2" s="1"/>
  <c r="U215" i="2" s="1"/>
  <c r="C209" i="2"/>
  <c r="U209" i="2" s="1"/>
  <c r="C202" i="2"/>
  <c r="U202" i="2" s="1"/>
  <c r="C206" i="2"/>
  <c r="U206" i="2" s="1"/>
  <c r="C418" i="2"/>
  <c r="U418" i="2" s="1"/>
  <c r="C438" i="2"/>
  <c r="U438" i="2" s="1"/>
  <c r="C109" i="2"/>
  <c r="U109" i="2" s="1"/>
  <c r="C108" i="2"/>
  <c r="U108" i="2" s="1"/>
  <c r="C106" i="2"/>
  <c r="U106" i="2" s="1"/>
  <c r="C107" i="2"/>
  <c r="U107" i="2" s="1"/>
  <c r="C111" i="2"/>
  <c r="C110" i="2"/>
  <c r="U110" i="2" s="1"/>
  <c r="V111" i="2"/>
  <c r="V109" i="2"/>
  <c r="V430" i="2"/>
  <c r="V431" i="2"/>
  <c r="V229" i="2"/>
  <c r="V16" i="2"/>
  <c r="V417" i="2"/>
  <c r="U16" i="2"/>
  <c r="U214" i="2" l="1"/>
  <c r="D215" i="2"/>
  <c r="E215" i="2" s="1"/>
  <c r="U111" i="2"/>
  <c r="C114" i="2"/>
  <c r="U200" i="2"/>
  <c r="C236" i="2"/>
  <c r="U236" i="2" s="1"/>
  <c r="U233" i="2"/>
  <c r="U430" i="2"/>
  <c r="U431" i="2"/>
  <c r="V440" i="2"/>
  <c r="U440" i="2"/>
  <c r="U417" i="2"/>
  <c r="F215" i="2" l="1"/>
  <c r="G215" i="2" s="1"/>
  <c r="H215" i="2" s="1"/>
  <c r="I215" i="2" s="1"/>
  <c r="J215" i="2" s="1"/>
  <c r="K215" i="2" s="1"/>
  <c r="L215" i="2" s="1"/>
  <c r="M215" i="2" s="1"/>
  <c r="N215" i="2" s="1"/>
  <c r="O215" i="2" s="1"/>
  <c r="P215" i="2" s="1"/>
  <c r="V215" i="2"/>
  <c r="R215" i="2" l="1"/>
</calcChain>
</file>

<file path=xl/sharedStrings.xml><?xml version="1.0" encoding="utf-8"?>
<sst xmlns="http://schemas.openxmlformats.org/spreadsheetml/2006/main" count="3375" uniqueCount="195">
  <si>
    <t>Periode</t>
  </si>
  <si>
    <t>Quitt_nouveaux_loyers_AP</t>
  </si>
  <si>
    <t>Quitt_provisions_charges</t>
  </si>
  <si>
    <t>Encaiss_Loyers</t>
  </si>
  <si>
    <t>Quitt_loyers_AP</t>
  </si>
  <si>
    <t>Quitt_loyers_PK</t>
  </si>
  <si>
    <t>Encaiss_APL</t>
  </si>
  <si>
    <t>Encaiss_AL</t>
  </si>
  <si>
    <t>Encaiss_DG</t>
  </si>
  <si>
    <t>Decaiss_DG</t>
  </si>
  <si>
    <t>Encaiss_bqe</t>
  </si>
  <si>
    <t>Contentieux_Nbs locs</t>
  </si>
  <si>
    <t>Contentieux_Montants</t>
  </si>
  <si>
    <t>Contentieux_locsPresents</t>
  </si>
  <si>
    <t>Contentieux_locsSortis</t>
  </si>
  <si>
    <t>Contentieux_Montantspresents</t>
  </si>
  <si>
    <t>Contentieux_Montantsortis</t>
  </si>
  <si>
    <t>Protocoles_mensuels</t>
  </si>
  <si>
    <t>Protocoles_termines</t>
  </si>
  <si>
    <t>SOFRA_nouveauxdossiers</t>
  </si>
  <si>
    <t>Prelevements_nombres</t>
  </si>
  <si>
    <t>Prelevements_montants</t>
  </si>
  <si>
    <t>Prelevements_nombres_rejeters</t>
  </si>
  <si>
    <t>Prelevements_montants_rejeters</t>
  </si>
  <si>
    <t>Dette &lt; 3mois</t>
  </si>
  <si>
    <t>Dette 3 à 6 mois</t>
  </si>
  <si>
    <t>Dette &gt; 6 mois</t>
  </si>
  <si>
    <t>Vacants_GestionLoc (hors Roanne)</t>
  </si>
  <si>
    <t>Vacants_ACLPME</t>
  </si>
  <si>
    <t>Vacants_Technique</t>
  </si>
  <si>
    <t>Vacants_Nbs de lots_Roanne</t>
  </si>
  <si>
    <t>Vacants_GestionLoc Roanne</t>
  </si>
  <si>
    <t>Vacants_NombresLocs Entrants</t>
  </si>
  <si>
    <t>Vacants_NombresLocs Sortants</t>
  </si>
  <si>
    <t>Vacants_NombresLocs Preavis</t>
  </si>
  <si>
    <t>Contentieux_Pertes</t>
  </si>
  <si>
    <t>Contentieux_Profits</t>
  </si>
  <si>
    <t>Contentieux_NouveauxDossiers</t>
  </si>
  <si>
    <t>Contentieux_MontantsNouveauxDossiers</t>
  </si>
  <si>
    <t>IMMOB</t>
  </si>
  <si>
    <t>TOTAL QUITTANCE TOUTES RUBRIQUES</t>
  </si>
  <si>
    <t>ENCAISSEMENTS</t>
  </si>
  <si>
    <t>Nouveaux Loyers</t>
  </si>
  <si>
    <t>CONTENTIEUX</t>
  </si>
  <si>
    <t>QUITTANCEMENTS</t>
  </si>
  <si>
    <t>VACANT</t>
  </si>
  <si>
    <t>% Vacants_GestionLoc (hors Roanne)</t>
  </si>
  <si>
    <t>% VACANTS_ACLPME</t>
  </si>
  <si>
    <t>% VACANTS_Technique</t>
  </si>
  <si>
    <t>% VACANTS_GestionLoc Roanne</t>
  </si>
  <si>
    <t>Total Quittance Toutes Rubriques</t>
  </si>
  <si>
    <t>Ecart_Type</t>
  </si>
  <si>
    <t>Moyenne</t>
  </si>
  <si>
    <t>Montants_Ouverture_Protocoles</t>
  </si>
  <si>
    <t>SOFRA_montantsOuvertureDossiers</t>
  </si>
  <si>
    <t>Montants</t>
  </si>
  <si>
    <t>Types</t>
  </si>
  <si>
    <t>Vacants_Total Exploitation/HE</t>
  </si>
  <si>
    <t>Vacants_Hors_Exploitation</t>
  </si>
  <si>
    <t>% Vacants_Exploitation/HE</t>
  </si>
  <si>
    <t>% Occupations</t>
  </si>
  <si>
    <t>Protocoles_Internes</t>
  </si>
  <si>
    <t>Total_Loyers</t>
  </si>
  <si>
    <t>SOFRA_nombresdossiersActifs</t>
  </si>
  <si>
    <t>SOFRA_montantsEncaisses</t>
  </si>
  <si>
    <t>% Impayés_Prelevements</t>
  </si>
  <si>
    <t>Total_Vacants Exploitation</t>
  </si>
  <si>
    <t>% Exploitation</t>
  </si>
  <si>
    <t>% Vacants_HE</t>
  </si>
  <si>
    <t>Nbs_Logements Total</t>
  </si>
  <si>
    <t>Cumuls_Montants_Protocoles_Ouverture</t>
  </si>
  <si>
    <t>LES DONNES DOIVENT ETRE IMPERATIVEMENT REMPLIS ICI UNIQUEMENT</t>
  </si>
  <si>
    <t>AUCUNE CORRECTION NE DOIT ETRE APPORTE SUR CE TABLEAU CAR VOUS DETRUIREZ</t>
  </si>
  <si>
    <t>TOUTES LES FORMULES EFFECTUES SUR L'ONGLET TABLEAU DE BORD EN VERT</t>
  </si>
  <si>
    <t xml:space="preserve">AFIN DE FACILITER VOTRE TRAVAIL JE VOUS PRIE DE BIEN VOULOIR POUR REMPLIR LE TABLEAU MOIS/MOIS </t>
  </si>
  <si>
    <t>RECOPIER LES DONNES DANS LA FEUILLE "TABLE DES MATIERES" ET D'Indiquer LES MOIS</t>
  </si>
  <si>
    <t>Typologie</t>
  </si>
  <si>
    <t>Loyer App</t>
  </si>
  <si>
    <t>Loyer PK</t>
  </si>
  <si>
    <t>Total Loyer</t>
  </si>
  <si>
    <t>Provisions sur charge</t>
  </si>
  <si>
    <t>Quitt toutes rubriques</t>
  </si>
  <si>
    <t>Loyers encaissers</t>
  </si>
  <si>
    <t>APL</t>
  </si>
  <si>
    <t>AL</t>
  </si>
  <si>
    <t>DG Factures</t>
  </si>
  <si>
    <t>DG Rembourser</t>
  </si>
  <si>
    <t>BANQUE</t>
  </si>
  <si>
    <t>Nbs locs debiteurs</t>
  </si>
  <si>
    <t>Montants Debiteurs</t>
  </si>
  <si>
    <t>Locs Presents</t>
  </si>
  <si>
    <t>Montants Presents</t>
  </si>
  <si>
    <t>Locs Sortis</t>
  </si>
  <si>
    <t>Montants Sortis</t>
  </si>
  <si>
    <t>Nouvelles dettes des nouveaux entrants</t>
  </si>
  <si>
    <t>Montants dettes des nouveaux entrants</t>
  </si>
  <si>
    <t>Profits</t>
  </si>
  <si>
    <t>Pertes</t>
  </si>
  <si>
    <t>Protocoles établis</t>
  </si>
  <si>
    <t>Protocoles terminés</t>
  </si>
  <si>
    <t>Protocoles en cours</t>
  </si>
  <si>
    <t>Montants Protocoles établis</t>
  </si>
  <si>
    <t>Nouveaux Dossiers Confiés SOFRA</t>
  </si>
  <si>
    <t>Nbs dossiers Actifs SOFRA</t>
  </si>
  <si>
    <t>Montants Dossiers SOFRA Ouverts</t>
  </si>
  <si>
    <t>Encaissements SOFRA</t>
  </si>
  <si>
    <t>Nbs Prelevements</t>
  </si>
  <si>
    <t>Montants Prelevements</t>
  </si>
  <si>
    <t>Nbs Rejets Prlv</t>
  </si>
  <si>
    <t>% impayés Prlv</t>
  </si>
  <si>
    <t>Montants des Rjts Prlv</t>
  </si>
  <si>
    <t>Vacants_Gestion Paris</t>
  </si>
  <si>
    <t>% vacant Paris</t>
  </si>
  <si>
    <t>Vacants ACL PME</t>
  </si>
  <si>
    <t>% vacant ACL PME</t>
  </si>
  <si>
    <t>Vacant technique</t>
  </si>
  <si>
    <t>% vacant technique</t>
  </si>
  <si>
    <t>Nbs de lots Roanne</t>
  </si>
  <si>
    <t>Vacants_Gestion Roanne</t>
  </si>
  <si>
    <t>% vacant Roanne</t>
  </si>
  <si>
    <t>Total Vacant Exploitation</t>
  </si>
  <si>
    <t>Vacant HE</t>
  </si>
  <si>
    <t>% vacant HE</t>
  </si>
  <si>
    <t>Nbs vacants Exploitation/HE</t>
  </si>
  <si>
    <t>% Vacance Exploitation/HE</t>
  </si>
  <si>
    <t>%Occupation</t>
  </si>
  <si>
    <t>Nbs loc Entrants</t>
  </si>
  <si>
    <t>Nbs locs Sortants</t>
  </si>
  <si>
    <t>Nbs locs en preavis</t>
  </si>
  <si>
    <t xml:space="preserve">MERCI DE PRENDRE CONNAISSANCE DE CE MESSAGE ET DE SUIVRE LES CONSIGNES COMME </t>
  </si>
  <si>
    <t>INDIQUER :</t>
  </si>
  <si>
    <t>1)</t>
  </si>
  <si>
    <t>IL EST IMPERATIVE DE NE PAS CHANGER OU MODIFIER L'ORTHOGRAPHE COMME INDIQUER</t>
  </si>
  <si>
    <t>JOINTS A CETTE FEUILLE EXCEL</t>
  </si>
  <si>
    <t>2)</t>
  </si>
  <si>
    <t xml:space="preserve">LES GESTIONNAIRES DE COMPTES NE DOIVENT REMPLIR QUE L'ONGLET EN ROUGE APPELLE </t>
  </si>
  <si>
    <t>"DONNEES" , ELLES ONT 60 LIGNES A REMPLIR ALLANT DU QUITTANCEMENT jusqu'au VACANT</t>
  </si>
  <si>
    <t>3)</t>
  </si>
  <si>
    <t>L'ONGLET "DONNEES" POSSEDENT UNE COLONNE E et F QUI DOIVENT ETRE REMPLIS PAR</t>
  </si>
  <si>
    <t xml:space="preserve">LE NOUVEAUX RESPONSABLE DU SERVICE GESTION LOC et Mr CHAUVELOT LORSQUE </t>
  </si>
  <si>
    <t>CEUX-CI VERIFIENT LES CHIFFRES DES GESTIONNAIRES et DE Mr BLANC</t>
  </si>
  <si>
    <t>4)</t>
  </si>
  <si>
    <t xml:space="preserve">L'ONGLET "TABLEAU DE BORD" EST VERROUILLE PAR UN MOT DE PASSE, IL EST DONC </t>
  </si>
  <si>
    <t>IMPOSSIBLE DE SUPPRIMER OU MODIFIER QUELLES CHOSES DANS CETTE BASE,</t>
  </si>
  <si>
    <t>CETTE PROTECTION A ÉTÉ ACTIVER PAR Mr BLANC DU FAIT QUE A CE JOUR LE TABLEAU</t>
  </si>
  <si>
    <t xml:space="preserve">EXISTANT FONCTIONNE PARFAITEMENT ET NE RENCONTRE PAS DE PROBLEMES </t>
  </si>
  <si>
    <t>(verifier par Mr BLANC)</t>
  </si>
  <si>
    <t>5)</t>
  </si>
  <si>
    <t>SI UNE MODIFICATION DOIT ETRE APPORTE SUR LE TABLEAU MERCI D'EN FAIRE PART AFIN DE</t>
  </si>
  <si>
    <t xml:space="preserve">MODIFIER CELUI-CI, où SI UNE ERREUR EST RENCONTRE LA PROCEDURE RESTE AUSSI LA </t>
  </si>
  <si>
    <t>MEME</t>
  </si>
  <si>
    <t>6)</t>
  </si>
  <si>
    <t>LE BUT DE CE CHANGEMENT DE TABLEAU DE BORD A POUR OBJECTIF DE POUVOIR DEROULER</t>
  </si>
  <si>
    <t>A LA CHAINE PLUSIEURS ANNEES (après analyse Mr BLANC estime que ce tableau peut avoir une</t>
  </si>
  <si>
    <t>existence de 30 ans avant de voir les formules mettrent un peu plus de temps à calculer les donnees)</t>
  </si>
  <si>
    <t>7)</t>
  </si>
  <si>
    <t xml:space="preserve">L'ONGLET "TABLEAU DE BORD" VOUS PERMETTRA DONC D'AVOIR UNE ANNEE COMPOSER DE </t>
  </si>
  <si>
    <t>13 MOIS (exemple : Septembre-13 à Octobre-14); CE QUI PERMETTRA D'APPRECIER LES CHIFFRES</t>
  </si>
  <si>
    <t xml:space="preserve">A LEURS JUSTES VALEURS. UNE MOYENNE GLISSANTE A ÉTÉ EFFECTUE SUR CE TABLEAU </t>
  </si>
  <si>
    <t xml:space="preserve">UNE MOYENNE GLISSANTE A ÉTÉ EFFECTUE SUR CE TABLEAU (hors tableau Vacant), </t>
  </si>
  <si>
    <t>AINSI QUE UN ECART-TYPE (hors tableau Vacant).</t>
  </si>
  <si>
    <t>SI VOUS LE FAITES VOUS ANNULEREZ PUREMENT ET AUTOMATIQUEMENT LES FORMULES</t>
  </si>
  <si>
    <t>8)</t>
  </si>
  <si>
    <t xml:space="preserve">ENFIN TOUJOURS DANS L'ONGLET "TABLEAU DE BORD" , JE VOUS PRIE DE BIEN VOULOIR </t>
  </si>
  <si>
    <t>CHANGER LA DATE EN COLONNE A1 AFIN DE MODIFIER LE TABLEAU AUTOMATIQUEMENT</t>
  </si>
  <si>
    <t>ELLES NE DOIVENT PAS NON PLUS OUBLIER DE RECOPIER DANS ONGLET "TABLES DES MATIERES"</t>
  </si>
  <si>
    <t>LES DONNES SITUES EN COLONNE A3 jusqu'à A62</t>
  </si>
  <si>
    <t>Total</t>
  </si>
  <si>
    <t>Taux_Encaissement</t>
  </si>
  <si>
    <t>Provisions_Compta_Primexis</t>
  </si>
  <si>
    <t>Compta_provisions_Primexis</t>
  </si>
  <si>
    <t>Provisions_Compta_Socalog</t>
  </si>
  <si>
    <t>Compta_provisions_Socalog</t>
  </si>
  <si>
    <t>PROVISIONS COMPTABLE SUR DETTE</t>
  </si>
  <si>
    <t xml:space="preserve"> </t>
  </si>
  <si>
    <t>Nbs logements Roanne</t>
  </si>
  <si>
    <t>Gain_Exceptionnel_Loyer Innocupation</t>
  </si>
  <si>
    <t>Loyers de non occupation</t>
  </si>
  <si>
    <t>Quittancement</t>
  </si>
  <si>
    <t>Encaissement</t>
  </si>
  <si>
    <t>Contentieux</t>
  </si>
  <si>
    <t>Vacant</t>
  </si>
  <si>
    <t>comptable</t>
  </si>
  <si>
    <t>FLEMMING_nouveauxdossiers</t>
  </si>
  <si>
    <t>Nouveaux Dossiers Confiés FLEMMING</t>
  </si>
  <si>
    <t>contentieux</t>
  </si>
  <si>
    <t>FLEMMING_nombresdosssiersActifs</t>
  </si>
  <si>
    <t>Nbs dossiers Actifs FLEMMING</t>
  </si>
  <si>
    <t>FLEMMING_montantsOuverturesDossiers</t>
  </si>
  <si>
    <t>Montants Dossiers FLEMMING Ouverts</t>
  </si>
  <si>
    <t>FLEMMING_montantsEncaissés</t>
  </si>
  <si>
    <t>Encaissements FLEMMING</t>
  </si>
  <si>
    <t>Quittance Moyenne</t>
  </si>
  <si>
    <t>Lots quittancé</t>
  </si>
  <si>
    <t>Lots quittancé (total app-vacant)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</si>
</sst>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#,##0.0000"/>
    <numFmt numFmtId="166" formatCode="#,##0.0"/>
  </numFmts>
  <fonts count="16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theme="1"/>
      <name val="Calibri"/>
      <family val="2"/>
      <scheme val="minor"/>
    </font>
    <font>
      <b/>
      <u/>
      <sz val="10"/>
      <color theme="1"/>
      <name val="Arial"/>
      <family val="2"/>
    </font>
    <font>
      <b/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0" tint="-4.9989318521683403E-2"/>
      <name val="Arial"/>
      <family val="2"/>
    </font>
    <font>
      <b/>
      <u/>
      <sz val="18"/>
      <color theme="0" tint="-4.9989318521683403E-2"/>
      <name val="Arial"/>
      <family val="2"/>
    </font>
    <font>
      <b/>
      <sz val="13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56">
    <xf numFmtId="0" fontId="0" fillId="0" borderId="0" xfId="0"/>
    <xf numFmtId="0" fontId="3" fillId="0" borderId="0" xfId="0" applyFont="1" applyFill="1" applyBorder="1"/>
    <xf numFmtId="164" fontId="3" fillId="0" borderId="0" xfId="0" applyNumberFormat="1" applyFont="1" applyFill="1" applyBorder="1"/>
    <xf numFmtId="14" fontId="3" fillId="0" borderId="0" xfId="0" applyNumberFormat="1" applyFont="1" applyFill="1"/>
    <xf numFmtId="0" fontId="3" fillId="0" borderId="0" xfId="0" applyFont="1" applyFill="1"/>
    <xf numFmtId="4" fontId="3" fillId="0" borderId="0" xfId="0" applyNumberFormat="1" applyFont="1" applyFill="1"/>
    <xf numFmtId="0" fontId="3" fillId="0" borderId="0" xfId="0" applyFont="1" applyFill="1" applyProtection="1">
      <protection hidden="1"/>
    </xf>
    <xf numFmtId="4" fontId="3" fillId="0" borderId="0" xfId="0" applyNumberFormat="1" applyFont="1" applyFill="1" applyProtection="1">
      <protection hidden="1"/>
    </xf>
    <xf numFmtId="17" fontId="3" fillId="0" borderId="0" xfId="0" applyNumberFormat="1" applyFont="1" applyFill="1" applyProtection="1">
      <protection hidden="1"/>
    </xf>
    <xf numFmtId="3" fontId="1" fillId="3" borderId="1" xfId="0" applyNumberFormat="1" applyFont="1" applyFill="1" applyBorder="1" applyProtection="1">
      <protection hidden="1"/>
    </xf>
    <xf numFmtId="3" fontId="3" fillId="0" borderId="0" xfId="0" applyNumberFormat="1" applyFont="1" applyFill="1" applyProtection="1">
      <protection hidden="1"/>
    </xf>
    <xf numFmtId="17" fontId="3" fillId="3" borderId="4" xfId="0" applyNumberFormat="1" applyFont="1" applyFill="1" applyBorder="1" applyProtection="1">
      <protection hidden="1"/>
    </xf>
    <xf numFmtId="4" fontId="3" fillId="0" borderId="0" xfId="0" applyNumberFormat="1" applyFont="1" applyFill="1" applyBorder="1" applyProtection="1">
      <protection hidden="1"/>
    </xf>
    <xf numFmtId="4" fontId="3" fillId="0" borderId="0" xfId="0" applyNumberFormat="1" applyFont="1" applyFill="1" applyBorder="1" applyAlignment="1" applyProtection="1">
      <alignment horizontal="right"/>
      <protection hidden="1"/>
    </xf>
    <xf numFmtId="0" fontId="7" fillId="0" borderId="0" xfId="0" applyFont="1" applyFill="1" applyProtection="1">
      <protection hidden="1"/>
    </xf>
    <xf numFmtId="10" fontId="1" fillId="3" borderId="1" xfId="1" applyNumberFormat="1" applyFont="1" applyFill="1" applyBorder="1" applyProtection="1">
      <protection hidden="1"/>
    </xf>
    <xf numFmtId="0" fontId="10" fillId="0" borderId="0" xfId="0" applyFont="1"/>
    <xf numFmtId="3" fontId="1" fillId="0" borderId="0" xfId="0" applyNumberFormat="1" applyFont="1" applyFill="1" applyBorder="1" applyProtection="1">
      <protection hidden="1"/>
    </xf>
    <xf numFmtId="9" fontId="1" fillId="3" borderId="1" xfId="1" applyFont="1" applyFill="1" applyBorder="1" applyProtection="1">
      <protection hidden="1"/>
    </xf>
    <xf numFmtId="17" fontId="3" fillId="0" borderId="0" xfId="0" applyNumberFormat="1" applyFont="1" applyFill="1" applyBorder="1" applyProtection="1">
      <protection hidden="1"/>
    </xf>
    <xf numFmtId="10" fontId="1" fillId="0" borderId="0" xfId="0" applyNumberFormat="1" applyFont="1" applyFill="1" applyBorder="1" applyProtection="1">
      <protection hidden="1"/>
    </xf>
    <xf numFmtId="0" fontId="9" fillId="0" borderId="0" xfId="0" applyFont="1" applyFill="1" applyBorder="1" applyAlignment="1" applyProtection="1">
      <alignment vertical="center"/>
      <protection hidden="1"/>
    </xf>
    <xf numFmtId="0" fontId="11" fillId="0" borderId="0" xfId="0" applyFont="1" applyFill="1" applyBorder="1"/>
    <xf numFmtId="0" fontId="1" fillId="0" borderId="0" xfId="0" applyFont="1" applyFill="1" applyBorder="1" applyAlignment="1" applyProtection="1">
      <alignment wrapText="1"/>
      <protection hidden="1"/>
    </xf>
    <xf numFmtId="0" fontId="10" fillId="0" borderId="0" xfId="0" applyFont="1" applyFill="1" applyBorder="1"/>
    <xf numFmtId="0" fontId="3" fillId="5" borderId="0" xfId="0" applyFont="1" applyFill="1" applyBorder="1"/>
    <xf numFmtId="0" fontId="1" fillId="0" borderId="1" xfId="0" applyNumberFormat="1" applyFont="1" applyBorder="1"/>
    <xf numFmtId="0" fontId="1" fillId="0" borderId="1" xfId="0" applyNumberFormat="1" applyFont="1" applyFill="1" applyBorder="1"/>
    <xf numFmtId="0" fontId="2" fillId="0" borderId="1" xfId="0" applyNumberFormat="1" applyFont="1" applyFill="1" applyBorder="1"/>
    <xf numFmtId="0" fontId="1" fillId="0" borderId="6" xfId="0" applyNumberFormat="1" applyFont="1" applyFill="1" applyBorder="1"/>
    <xf numFmtId="0" fontId="3" fillId="0" borderId="1" xfId="0" applyNumberFormat="1" applyFont="1" applyBorder="1"/>
    <xf numFmtId="0" fontId="3" fillId="0" borderId="1" xfId="0" applyNumberFormat="1" applyFont="1" applyFill="1" applyBorder="1"/>
    <xf numFmtId="0" fontId="3" fillId="0" borderId="6" xfId="0" applyNumberFormat="1" applyFont="1" applyFill="1" applyBorder="1"/>
    <xf numFmtId="0" fontId="1" fillId="4" borderId="1" xfId="0" applyNumberFormat="1" applyFont="1" applyFill="1" applyBorder="1"/>
    <xf numFmtId="0" fontId="3" fillId="4" borderId="1" xfId="0" applyNumberFormat="1" applyFont="1" applyFill="1" applyBorder="1"/>
    <xf numFmtId="0" fontId="1" fillId="4" borderId="6" xfId="0" applyNumberFormat="1" applyFont="1" applyFill="1" applyBorder="1"/>
    <xf numFmtId="0" fontId="5" fillId="0" borderId="1" xfId="0" applyNumberFormat="1" applyFont="1" applyFill="1" applyBorder="1"/>
    <xf numFmtId="0" fontId="6" fillId="0" borderId="1" xfId="0" applyNumberFormat="1" applyFont="1" applyFill="1" applyBorder="1"/>
    <xf numFmtId="0" fontId="2" fillId="0" borderId="1" xfId="0" applyNumberFormat="1" applyFont="1" applyBorder="1"/>
    <xf numFmtId="0" fontId="1" fillId="0" borderId="6" xfId="0" applyNumberFormat="1" applyFont="1" applyBorder="1"/>
    <xf numFmtId="0" fontId="3" fillId="0" borderId="6" xfId="0" applyNumberFormat="1" applyFont="1" applyBorder="1"/>
    <xf numFmtId="0" fontId="3" fillId="4" borderId="6" xfId="0" applyNumberFormat="1" applyFont="1" applyFill="1" applyBorder="1"/>
    <xf numFmtId="0" fontId="3" fillId="6" borderId="1" xfId="0" applyNumberFormat="1" applyFont="1" applyFill="1" applyBorder="1"/>
    <xf numFmtId="3" fontId="1" fillId="3" borderId="1" xfId="1" applyNumberFormat="1" applyFont="1" applyFill="1" applyBorder="1" applyProtection="1">
      <protection hidden="1"/>
    </xf>
    <xf numFmtId="2" fontId="1" fillId="4" borderId="1" xfId="0" applyNumberFormat="1" applyFont="1" applyFill="1" applyBorder="1"/>
    <xf numFmtId="2" fontId="3" fillId="4" borderId="1" xfId="0" applyNumberFormat="1" applyFont="1" applyFill="1" applyBorder="1"/>
    <xf numFmtId="0" fontId="8" fillId="0" borderId="0" xfId="0" applyFont="1" applyFill="1" applyBorder="1" applyAlignment="1" applyProtection="1">
      <protection hidden="1"/>
    </xf>
    <xf numFmtId="0" fontId="10" fillId="0" borderId="0" xfId="0" applyFont="1" applyFill="1" applyBorder="1" applyAlignment="1">
      <alignment horizontal="center" vertical="center"/>
    </xf>
    <xf numFmtId="14" fontId="15" fillId="0" borderId="0" xfId="0" applyNumberFormat="1" applyFont="1" applyFill="1" applyProtection="1">
      <protection locked="0"/>
    </xf>
    <xf numFmtId="10" fontId="1" fillId="3" borderId="1" xfId="0" applyNumberFormat="1" applyFont="1" applyFill="1" applyBorder="1" applyProtection="1">
      <protection hidden="1"/>
    </xf>
    <xf numFmtId="0" fontId="3" fillId="4" borderId="7" xfId="0" applyNumberFormat="1" applyFont="1" applyFill="1" applyBorder="1"/>
    <xf numFmtId="0" fontId="1" fillId="0" borderId="4" xfId="0" applyNumberFormat="1" applyFont="1" applyBorder="1"/>
    <xf numFmtId="9" fontId="0" fillId="0" borderId="0" xfId="1" applyFont="1"/>
    <xf numFmtId="3" fontId="2" fillId="3" borderId="1" xfId="0" applyNumberFormat="1" applyFont="1" applyFill="1" applyBorder="1" applyProtection="1">
      <protection hidden="1"/>
    </xf>
    <xf numFmtId="0" fontId="3" fillId="0" borderId="0" xfId="0" applyFont="1" applyFill="1" applyAlignment="1"/>
    <xf numFmtId="0" fontId="3" fillId="0" borderId="0" xfId="0" applyFont="1" applyFill="1" applyAlignment="1" applyProtection="1">
      <protection hidden="1"/>
    </xf>
    <xf numFmtId="0" fontId="1" fillId="7" borderId="4" xfId="0" applyFont="1" applyFill="1" applyBorder="1" applyAlignment="1" applyProtection="1">
      <protection hidden="1"/>
    </xf>
    <xf numFmtId="0" fontId="3" fillId="7" borderId="1" xfId="0" applyFont="1" applyFill="1" applyBorder="1" applyAlignment="1" applyProtection="1">
      <protection hidden="1"/>
    </xf>
    <xf numFmtId="0" fontId="10" fillId="7" borderId="1" xfId="0" applyFont="1" applyFill="1" applyBorder="1" applyAlignment="1"/>
    <xf numFmtId="0" fontId="1" fillId="7" borderId="1" xfId="0" applyFont="1" applyFill="1" applyBorder="1" applyAlignment="1" applyProtection="1">
      <protection hidden="1"/>
    </xf>
    <xf numFmtId="0" fontId="3" fillId="0" borderId="0" xfId="0" applyFont="1" applyFill="1" applyBorder="1" applyAlignment="1" applyProtection="1">
      <protection hidden="1"/>
    </xf>
    <xf numFmtId="0" fontId="3" fillId="7" borderId="1" xfId="0" applyFont="1" applyFill="1" applyBorder="1" applyAlignment="1"/>
    <xf numFmtId="3" fontId="1" fillId="0" borderId="0" xfId="0" applyNumberFormat="1" applyFont="1" applyFill="1" applyBorder="1" applyAlignment="1" applyProtection="1">
      <protection hidden="1"/>
    </xf>
    <xf numFmtId="0" fontId="3" fillId="8" borderId="0" xfId="0" applyFont="1" applyFill="1" applyBorder="1"/>
    <xf numFmtId="4" fontId="3" fillId="0" borderId="0" xfId="0" applyNumberFormat="1" applyFont="1" applyFill="1" applyBorder="1"/>
    <xf numFmtId="4" fontId="1" fillId="9" borderId="1" xfId="0" applyNumberFormat="1" applyFont="1" applyFill="1" applyBorder="1"/>
    <xf numFmtId="4" fontId="5" fillId="9" borderId="1" xfId="0" applyNumberFormat="1" applyFont="1" applyFill="1" applyBorder="1" applyAlignment="1">
      <alignment horizontal="right"/>
    </xf>
    <xf numFmtId="4" fontId="5" fillId="9" borderId="1" xfId="0" applyNumberFormat="1" applyFont="1" applyFill="1" applyBorder="1"/>
    <xf numFmtId="4" fontId="1" fillId="9" borderId="1" xfId="0" applyNumberFormat="1" applyFont="1" applyFill="1" applyBorder="1" applyAlignment="1">
      <alignment horizontal="right"/>
    </xf>
    <xf numFmtId="4" fontId="3" fillId="9" borderId="1" xfId="0" applyNumberFormat="1" applyFont="1" applyFill="1" applyBorder="1"/>
    <xf numFmtId="4" fontId="3" fillId="9" borderId="1" xfId="0" applyNumberFormat="1" applyFont="1" applyFill="1" applyBorder="1" applyAlignment="1">
      <alignment horizontal="right"/>
    </xf>
    <xf numFmtId="4" fontId="3" fillId="9" borderId="1" xfId="1" applyNumberFormat="1" applyFont="1" applyFill="1" applyBorder="1"/>
    <xf numFmtId="4" fontId="2" fillId="9" borderId="1" xfId="0" applyNumberFormat="1" applyFont="1" applyFill="1" applyBorder="1"/>
    <xf numFmtId="4" fontId="1" fillId="9" borderId="1" xfId="0" applyNumberFormat="1" applyFont="1" applyFill="1" applyBorder="1" applyAlignment="1">
      <alignment wrapText="1"/>
    </xf>
    <xf numFmtId="4" fontId="1" fillId="9" borderId="1" xfId="1" applyNumberFormat="1" applyFont="1" applyFill="1" applyBorder="1" applyAlignment="1">
      <alignment horizontal="right"/>
    </xf>
    <xf numFmtId="4" fontId="3" fillId="9" borderId="1" xfId="1" applyNumberFormat="1" applyFont="1" applyFill="1" applyBorder="1" applyAlignment="1">
      <alignment horizontal="right"/>
    </xf>
    <xf numFmtId="4" fontId="5" fillId="9" borderId="1" xfId="0" applyNumberFormat="1" applyFont="1" applyFill="1" applyBorder="1" applyAlignment="1">
      <alignment wrapText="1"/>
    </xf>
    <xf numFmtId="4" fontId="6" fillId="9" borderId="1" xfId="0" applyNumberFormat="1" applyFont="1" applyFill="1" applyBorder="1"/>
    <xf numFmtId="4" fontId="1" fillId="9" borderId="1" xfId="1" applyNumberFormat="1" applyFont="1" applyFill="1" applyBorder="1"/>
    <xf numFmtId="4" fontId="1" fillId="9" borderId="1" xfId="0" applyNumberFormat="1" applyFont="1" applyFill="1" applyBorder="1" applyAlignment="1" applyProtection="1"/>
    <xf numFmtId="10" fontId="3" fillId="9" borderId="1" xfId="1" applyNumberFormat="1" applyFont="1" applyFill="1" applyBorder="1"/>
    <xf numFmtId="4" fontId="1" fillId="3" borderId="1" xfId="0" applyNumberFormat="1" applyFont="1" applyFill="1" applyBorder="1" applyProtection="1">
      <protection hidden="1"/>
    </xf>
    <xf numFmtId="10" fontId="3" fillId="0" borderId="0" xfId="0" applyNumberFormat="1" applyFont="1" applyFill="1" applyBorder="1"/>
    <xf numFmtId="17" fontId="3" fillId="3" borderId="1" xfId="0" applyNumberFormat="1" applyFont="1" applyFill="1" applyBorder="1" applyProtection="1">
      <protection hidden="1"/>
    </xf>
    <xf numFmtId="0" fontId="3" fillId="10" borderId="0" xfId="0" applyFont="1" applyFill="1" applyBorder="1"/>
    <xf numFmtId="2" fontId="3" fillId="9" borderId="1" xfId="0" applyNumberFormat="1" applyFont="1" applyFill="1" applyBorder="1"/>
    <xf numFmtId="0" fontId="3" fillId="3" borderId="0" xfId="0" applyFont="1" applyFill="1" applyBorder="1"/>
    <xf numFmtId="164" fontId="3" fillId="3" borderId="0" xfId="0" applyNumberFormat="1" applyFont="1" applyFill="1" applyBorder="1"/>
    <xf numFmtId="0" fontId="1" fillId="8" borderId="0" xfId="0" applyFont="1" applyFill="1" applyBorder="1" applyAlignment="1" applyProtection="1">
      <alignment wrapText="1"/>
      <protection hidden="1"/>
    </xf>
    <xf numFmtId="0" fontId="10" fillId="8" borderId="0" xfId="0" applyFont="1" applyFill="1" applyBorder="1"/>
    <xf numFmtId="3" fontId="3" fillId="9" borderId="1" xfId="0" applyNumberFormat="1" applyFont="1" applyFill="1" applyBorder="1"/>
    <xf numFmtId="165" fontId="3" fillId="9" borderId="1" xfId="0" applyNumberFormat="1" applyFont="1" applyFill="1" applyBorder="1"/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10" fontId="3" fillId="9" borderId="1" xfId="0" applyNumberFormat="1" applyFont="1" applyFill="1" applyBorder="1"/>
    <xf numFmtId="166" fontId="3" fillId="9" borderId="1" xfId="0" applyNumberFormat="1" applyFont="1" applyFill="1" applyBorder="1"/>
    <xf numFmtId="164" fontId="3" fillId="3" borderId="0" xfId="0" applyNumberFormat="1" applyFont="1" applyFill="1" applyBorder="1" applyAlignment="1">
      <alignment horizontal="right"/>
    </xf>
    <xf numFmtId="0" fontId="0" fillId="0" borderId="0" xfId="0" applyFont="1"/>
    <xf numFmtId="17" fontId="3" fillId="3" borderId="0" xfId="0" applyNumberFormat="1" applyFont="1" applyFill="1" applyBorder="1"/>
    <xf numFmtId="0" fontId="3" fillId="11" borderId="0" xfId="0" applyFont="1" applyFill="1" applyBorder="1"/>
    <xf numFmtId="164" fontId="3" fillId="11" borderId="0" xfId="0" applyNumberFormat="1" applyFont="1" applyFill="1" applyBorder="1" applyAlignment="1">
      <alignment horizontal="right"/>
    </xf>
    <xf numFmtId="4" fontId="3" fillId="11" borderId="1" xfId="0" applyNumberFormat="1" applyFont="1" applyFill="1" applyBorder="1"/>
    <xf numFmtId="0" fontId="10" fillId="11" borderId="0" xfId="0" applyFont="1" applyFill="1" applyBorder="1"/>
    <xf numFmtId="17" fontId="3" fillId="11" borderId="0" xfId="0" applyNumberFormat="1" applyFont="1" applyFill="1" applyBorder="1"/>
    <xf numFmtId="17" fontId="3" fillId="8" borderId="0" xfId="0" applyNumberFormat="1" applyFont="1" applyFill="1" applyBorder="1"/>
    <xf numFmtId="0" fontId="3" fillId="12" borderId="0" xfId="0" applyFont="1" applyFill="1" applyBorder="1"/>
    <xf numFmtId="17" fontId="3" fillId="12" borderId="0" xfId="0" applyNumberFormat="1" applyFont="1" applyFill="1" applyBorder="1"/>
    <xf numFmtId="4" fontId="3" fillId="12" borderId="1" xfId="0" applyNumberFormat="1" applyFont="1" applyFill="1" applyBorder="1"/>
    <xf numFmtId="0" fontId="3" fillId="13" borderId="0" xfId="0" applyFont="1" applyFill="1" applyBorder="1"/>
    <xf numFmtId="17" fontId="3" fillId="13" borderId="0" xfId="0" applyNumberFormat="1" applyFont="1" applyFill="1" applyBorder="1"/>
    <xf numFmtId="4" fontId="3" fillId="13" borderId="1" xfId="0" applyNumberFormat="1" applyFont="1" applyFill="1" applyBorder="1"/>
    <xf numFmtId="4" fontId="3" fillId="8" borderId="1" xfId="0" applyNumberFormat="1" applyFont="1" applyFill="1" applyBorder="1"/>
    <xf numFmtId="0" fontId="3" fillId="14" borderId="0" xfId="0" applyFont="1" applyFill="1" applyBorder="1"/>
    <xf numFmtId="17" fontId="3" fillId="14" borderId="0" xfId="0" applyNumberFormat="1" applyFont="1" applyFill="1" applyBorder="1"/>
    <xf numFmtId="4" fontId="3" fillId="14" borderId="1" xfId="0" applyNumberFormat="1" applyFont="1" applyFill="1" applyBorder="1"/>
    <xf numFmtId="0" fontId="3" fillId="15" borderId="0" xfId="0" applyFont="1" applyFill="1" applyBorder="1"/>
    <xf numFmtId="17" fontId="3" fillId="15" borderId="0" xfId="0" applyNumberFormat="1" applyFont="1" applyFill="1" applyBorder="1"/>
    <xf numFmtId="4" fontId="3" fillId="15" borderId="1" xfId="0" applyNumberFormat="1" applyFont="1" applyFill="1" applyBorder="1"/>
    <xf numFmtId="0" fontId="10" fillId="15" borderId="0" xfId="0" applyFont="1" applyFill="1" applyBorder="1"/>
    <xf numFmtId="0" fontId="3" fillId="9" borderId="0" xfId="0" applyFont="1" applyFill="1" applyBorder="1"/>
    <xf numFmtId="17" fontId="3" fillId="9" borderId="0" xfId="0" applyNumberFormat="1" applyFont="1" applyFill="1" applyBorder="1"/>
    <xf numFmtId="0" fontId="10" fillId="9" borderId="0" xfId="0" applyFont="1" applyFill="1" applyBorder="1"/>
    <xf numFmtId="0" fontId="10" fillId="12" borderId="0" xfId="0" applyFont="1" applyFill="1" applyBorder="1"/>
    <xf numFmtId="0" fontId="3" fillId="16" borderId="0" xfId="0" applyFont="1" applyFill="1" applyBorder="1"/>
    <xf numFmtId="17" fontId="3" fillId="16" borderId="0" xfId="0" applyNumberFormat="1" applyFont="1" applyFill="1" applyBorder="1"/>
    <xf numFmtId="4" fontId="3" fillId="16" borderId="1" xfId="0" applyNumberFormat="1" applyFont="1" applyFill="1" applyBorder="1"/>
    <xf numFmtId="0" fontId="10" fillId="16" borderId="0" xfId="0" applyFont="1" applyFill="1" applyBorder="1"/>
    <xf numFmtId="0" fontId="10" fillId="14" borderId="0" xfId="0" applyFont="1" applyFill="1" applyBorder="1"/>
    <xf numFmtId="17" fontId="3" fillId="5" borderId="0" xfId="0" applyNumberFormat="1" applyFont="1" applyFill="1" applyBorder="1"/>
    <xf numFmtId="4" fontId="3" fillId="5" borderId="1" xfId="0" applyNumberFormat="1" applyFont="1" applyFill="1" applyBorder="1"/>
    <xf numFmtId="0" fontId="10" fillId="5" borderId="0" xfId="0" applyFont="1" applyFill="1" applyBorder="1"/>
    <xf numFmtId="0" fontId="1" fillId="5" borderId="0" xfId="0" applyFont="1" applyFill="1" applyBorder="1" applyAlignment="1" applyProtection="1">
      <alignment wrapText="1"/>
      <protection hidden="1"/>
    </xf>
    <xf numFmtId="17" fontId="3" fillId="17" borderId="0" xfId="0" applyNumberFormat="1" applyFont="1" applyFill="1" applyBorder="1"/>
    <xf numFmtId="4" fontId="3" fillId="17" borderId="1" xfId="0" applyNumberFormat="1" applyFont="1" applyFill="1" applyBorder="1"/>
    <xf numFmtId="0" fontId="10" fillId="17" borderId="0" xfId="0" applyFont="1" applyFill="1" applyBorder="1"/>
    <xf numFmtId="0" fontId="10" fillId="13" borderId="0" xfId="0" applyFont="1" applyFill="1" applyBorder="1"/>
    <xf numFmtId="0" fontId="3" fillId="17" borderId="0" xfId="0" applyFont="1" applyFill="1" applyBorder="1"/>
    <xf numFmtId="0" fontId="3" fillId="18" borderId="0" xfId="0" applyFont="1" applyFill="1" applyBorder="1"/>
    <xf numFmtId="17" fontId="3" fillId="18" borderId="0" xfId="0" applyNumberFormat="1" applyFont="1" applyFill="1" applyBorder="1"/>
    <xf numFmtId="4" fontId="3" fillId="18" borderId="1" xfId="0" applyNumberFormat="1" applyFont="1" applyFill="1" applyBorder="1"/>
    <xf numFmtId="0" fontId="10" fillId="18" borderId="0" xfId="0" applyFont="1" applyFill="1" applyBorder="1"/>
    <xf numFmtId="0" fontId="3" fillId="4" borderId="0" xfId="0" applyFont="1" applyFill="1" applyBorder="1"/>
    <xf numFmtId="0" fontId="10" fillId="2" borderId="0" xfId="0" applyFont="1" applyFill="1" applyBorder="1"/>
    <xf numFmtId="0" fontId="3" fillId="2" borderId="0" xfId="0" applyFont="1" applyFill="1" applyBorder="1"/>
    <xf numFmtId="0" fontId="10" fillId="19" borderId="0" xfId="0" applyFont="1" applyFill="1" applyBorder="1"/>
    <xf numFmtId="0" fontId="1" fillId="19" borderId="0" xfId="0" applyFont="1" applyFill="1" applyBorder="1" applyAlignment="1" applyProtection="1">
      <alignment wrapText="1"/>
      <protection hidden="1"/>
    </xf>
    <xf numFmtId="4" fontId="10" fillId="0" borderId="0" xfId="0" applyNumberFormat="1" applyFont="1"/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14" fillId="2" borderId="5" xfId="0" applyFont="1" applyFill="1" applyBorder="1" applyAlignment="1" applyProtection="1">
      <alignment horizontal="center" vertical="center"/>
      <protection locked="0"/>
    </xf>
    <xf numFmtId="0" fontId="12" fillId="2" borderId="2" xfId="0" applyFont="1" applyFill="1" applyBorder="1" applyAlignment="1" applyProtection="1">
      <alignment horizontal="center" vertical="center"/>
      <protection hidden="1"/>
    </xf>
    <xf numFmtId="0" fontId="12" fillId="2" borderId="3" xfId="0" applyFont="1" applyFill="1" applyBorder="1" applyAlignment="1" applyProtection="1">
      <alignment horizontal="center" vertical="center"/>
      <protection hidden="1"/>
    </xf>
    <xf numFmtId="0" fontId="12" fillId="2" borderId="5" xfId="0" applyFont="1" applyFill="1" applyBorder="1" applyAlignment="1" applyProtection="1">
      <alignment horizontal="center" vertical="center"/>
      <protection hidden="1"/>
    </xf>
    <xf numFmtId="0" fontId="13" fillId="2" borderId="2" xfId="0" applyFont="1" applyFill="1" applyBorder="1" applyAlignment="1" applyProtection="1">
      <alignment horizontal="center" vertical="center"/>
      <protection hidden="1"/>
    </xf>
    <xf numFmtId="0" fontId="13" fillId="2" borderId="3" xfId="0" applyFont="1" applyFill="1" applyBorder="1" applyAlignment="1" applyProtection="1">
      <alignment horizontal="center" vertical="center"/>
      <protection hidden="1"/>
    </xf>
    <xf numFmtId="0" fontId="13" fillId="2" borderId="5" xfId="0" applyFont="1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9933"/>
      <color rgb="FFF2FA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9"/>
    </mc:Choice>
    <mc:Fallback>
      <c:style val="39"/>
    </mc:Fallback>
  </mc:AlternateContent>
  <c:chart>
    <c:title>
      <c:layout/>
      <c:overlay val="0"/>
      <c:txPr>
        <a:bodyPr/>
        <a:lstStyle/>
        <a:p>
          <a:pPr>
            <a:defRPr u="sng">
              <a:latin typeface="Arial Black" pitchFamily="34" charset="0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/>
      <c:line3DChart>
        <c:grouping val="standard"/>
        <c:varyColors val="0"/>
        <c:ser>
          <c:idx val="3"/>
          <c:order val="0"/>
          <c:tx>
            <c:strRef>
              <c:f>TDB!$T$16</c:f>
              <c:strCache>
                <c:ptCount val="1"/>
                <c:pt idx="0">
                  <c:v>Total_Loyers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0"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TDB!$U$12:$AH$12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TDB!$U$16:$AH$16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250</c:v>
                </c:pt>
                <c:pt idx="3">
                  <c:v>250</c:v>
                </c:pt>
                <c:pt idx="4">
                  <c:v>250</c:v>
                </c:pt>
                <c:pt idx="5">
                  <c:v>#N/A</c:v>
                </c:pt>
                <c:pt idx="6">
                  <c:v>175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6472208"/>
        <c:axId val="113410800"/>
        <c:axId val="153864448"/>
      </c:line3DChart>
      <c:dateAx>
        <c:axId val="15647220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/>
          <a:lstStyle/>
          <a:p>
            <a:pPr>
              <a:defRPr b="0">
                <a:latin typeface="Arial Black" pitchFamily="34" charset="0"/>
              </a:defRPr>
            </a:pPr>
            <a:endParaRPr lang="fr-FR"/>
          </a:p>
        </c:txPr>
        <c:crossAx val="113410800"/>
        <c:crosses val="autoZero"/>
        <c:auto val="1"/>
        <c:lblOffset val="100"/>
        <c:baseTimeUnit val="months"/>
      </c:dateAx>
      <c:valAx>
        <c:axId val="11341080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b="0">
                <a:latin typeface="Arial Black" pitchFamily="34" charset="0"/>
              </a:defRPr>
            </a:pPr>
            <a:endParaRPr lang="fr-FR"/>
          </a:p>
        </c:txPr>
        <c:crossAx val="156472208"/>
        <c:crosses val="autoZero"/>
        <c:crossBetween val="between"/>
      </c:valAx>
      <c:serAx>
        <c:axId val="153864448"/>
        <c:scaling>
          <c:orientation val="minMax"/>
        </c:scaling>
        <c:delete val="1"/>
        <c:axPos val="b"/>
        <c:majorTickMark val="out"/>
        <c:minorTickMark val="none"/>
        <c:tickLblPos val="none"/>
        <c:crossAx val="113410800"/>
        <c:crosses val="autoZero"/>
      </c:serAx>
      <c:dTable>
        <c:showHorzBorder val="1"/>
        <c:showVertBorder val="1"/>
        <c:showOutline val="1"/>
        <c:showKeys val="0"/>
        <c:txPr>
          <a:bodyPr/>
          <a:lstStyle/>
          <a:p>
            <a:pPr rtl="0">
              <a:defRPr b="0">
                <a:latin typeface="Arial Black" pitchFamily="34" charset="0"/>
              </a:defRPr>
            </a:pPr>
            <a:endParaRPr lang="fr-FR"/>
          </a:p>
        </c:txPr>
      </c:dTable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layout/>
      <c:overlay val="0"/>
      <c:txPr>
        <a:bodyPr/>
        <a:lstStyle/>
        <a:p>
          <a:pPr>
            <a:defRPr u="sng">
              <a:latin typeface="Arial Black" pitchFamily="34" charset="0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/>
      <c:line3DChart>
        <c:grouping val="standard"/>
        <c:varyColors val="0"/>
        <c:ser>
          <c:idx val="4"/>
          <c:order val="0"/>
          <c:tx>
            <c:strRef>
              <c:f>TDB!$T$17</c:f>
              <c:strCache>
                <c:ptCount val="1"/>
                <c:pt idx="0">
                  <c:v>Quitt_provisions_charges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TDB!$U$12:$AH$12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TDB!$U$17:$AH$17</c:f>
              <c:numCache>
                <c:formatCode>#,##0</c:formatCode>
                <c:ptCount val="14"/>
                <c:pt idx="0">
                  <c:v>1111</c:v>
                </c:pt>
                <c:pt idx="1">
                  <c:v>222</c:v>
                </c:pt>
                <c:pt idx="2">
                  <c:v>75</c:v>
                </c:pt>
                <c:pt idx="3">
                  <c:v>75</c:v>
                </c:pt>
                <c:pt idx="4">
                  <c:v>75</c:v>
                </c:pt>
                <c:pt idx="5">
                  <c:v>65</c:v>
                </c:pt>
                <c:pt idx="6">
                  <c:v>300</c:v>
                </c:pt>
                <c:pt idx="7">
                  <c:v>150</c:v>
                </c:pt>
                <c:pt idx="8">
                  <c:v>150</c:v>
                </c:pt>
                <c:pt idx="9">
                  <c:v>111</c:v>
                </c:pt>
                <c:pt idx="10">
                  <c:v>300</c:v>
                </c:pt>
                <c:pt idx="11">
                  <c:v>250</c:v>
                </c:pt>
                <c:pt idx="12">
                  <c:v>111</c:v>
                </c:pt>
                <c:pt idx="13">
                  <c:v>555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5091304"/>
        <c:axId val="155090912"/>
        <c:axId val="153863600"/>
      </c:line3DChart>
      <c:dateAx>
        <c:axId val="15509130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low"/>
        <c:txPr>
          <a:bodyPr/>
          <a:lstStyle/>
          <a:p>
            <a:pPr>
              <a:defRPr b="1">
                <a:latin typeface="Arial Black" pitchFamily="34" charset="0"/>
              </a:defRPr>
            </a:pPr>
            <a:endParaRPr lang="fr-FR"/>
          </a:p>
        </c:txPr>
        <c:crossAx val="155090912"/>
        <c:crosses val="autoZero"/>
        <c:auto val="1"/>
        <c:lblOffset val="100"/>
        <c:baseTimeUnit val="months"/>
      </c:dateAx>
      <c:valAx>
        <c:axId val="15509091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b="1">
                <a:latin typeface="Arial Black" pitchFamily="34" charset="0"/>
              </a:defRPr>
            </a:pPr>
            <a:endParaRPr lang="fr-FR"/>
          </a:p>
        </c:txPr>
        <c:crossAx val="155091304"/>
        <c:crosses val="autoZero"/>
        <c:crossBetween val="between"/>
      </c:valAx>
      <c:serAx>
        <c:axId val="153863600"/>
        <c:scaling>
          <c:orientation val="minMax"/>
        </c:scaling>
        <c:delete val="1"/>
        <c:axPos val="b"/>
        <c:majorTickMark val="out"/>
        <c:minorTickMark val="none"/>
        <c:tickLblPos val="none"/>
        <c:crossAx val="155090912"/>
        <c:crosses val="autoZero"/>
      </c:serAx>
      <c:dTable>
        <c:showHorzBorder val="1"/>
        <c:showVertBorder val="1"/>
        <c:showOutline val="1"/>
        <c:showKeys val="0"/>
        <c:txPr>
          <a:bodyPr/>
          <a:lstStyle/>
          <a:p>
            <a:pPr rtl="0">
              <a:defRPr b="1">
                <a:latin typeface="Arial Black" pitchFamily="34" charset="0"/>
              </a:defRPr>
            </a:pPr>
            <a:endParaRPr lang="fr-FR"/>
          </a:p>
        </c:txPr>
      </c:dTable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txPr>
        <a:bodyPr/>
        <a:lstStyle/>
        <a:p>
          <a:pPr>
            <a:defRPr u="sng">
              <a:latin typeface="Arial Black" pitchFamily="34" charset="0"/>
            </a:defRPr>
          </a:pPr>
          <a:endParaRPr lang="fr-FR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5"/>
          <c:order val="0"/>
          <c:tx>
            <c:strRef>
              <c:f>TDB!$T$18</c:f>
              <c:strCache>
                <c:ptCount val="1"/>
                <c:pt idx="0">
                  <c:v>TOTAL QUITTANCE TOUTES RUBRIQUES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TDB!$U$12:$AH$12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TDB!$U$18:$AH$18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150</c:v>
                </c:pt>
                <c:pt idx="3">
                  <c:v>150</c:v>
                </c:pt>
                <c:pt idx="4">
                  <c:v>150</c:v>
                </c:pt>
                <c:pt idx="5">
                  <c:v>222</c:v>
                </c:pt>
                <c:pt idx="6">
                  <c:v>450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21835112"/>
        <c:axId val="221835504"/>
        <c:axId val="0"/>
      </c:bar3DChart>
      <c:dateAx>
        <c:axId val="22183511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/>
          <a:lstStyle/>
          <a:p>
            <a:pPr>
              <a:defRPr b="0">
                <a:latin typeface="Arial Black" pitchFamily="34" charset="0"/>
              </a:defRPr>
            </a:pPr>
            <a:endParaRPr lang="fr-FR"/>
          </a:p>
        </c:txPr>
        <c:crossAx val="221835504"/>
        <c:crosses val="autoZero"/>
        <c:auto val="1"/>
        <c:lblOffset val="100"/>
        <c:baseTimeUnit val="months"/>
      </c:dateAx>
      <c:valAx>
        <c:axId val="22183550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b="0">
                <a:latin typeface="Arial Black" pitchFamily="34" charset="0"/>
              </a:defRPr>
            </a:pPr>
            <a:endParaRPr lang="fr-FR"/>
          </a:p>
        </c:txPr>
        <c:crossAx val="221835112"/>
        <c:crosses val="autoZero"/>
        <c:crossBetween val="between"/>
      </c:valAx>
      <c:dTable>
        <c:showHorzBorder val="1"/>
        <c:showVertBorder val="1"/>
        <c:showOutline val="1"/>
        <c:showKeys val="0"/>
        <c:txPr>
          <a:bodyPr/>
          <a:lstStyle/>
          <a:p>
            <a:pPr rtl="0">
              <a:defRPr b="0">
                <a:latin typeface="Arial Black" pitchFamily="34" charset="0"/>
              </a:defRPr>
            </a:pPr>
            <a:endParaRPr lang="fr-FR"/>
          </a:p>
        </c:txPr>
      </c:dTable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u="sng">
                <a:latin typeface="Arial Black" pitchFamily="34" charset="0"/>
              </a:rPr>
              <a:t>Encaissement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TDB!$T$106</c:f>
              <c:strCache>
                <c:ptCount val="1"/>
                <c:pt idx="0">
                  <c:v>Encaiss_Loyers</c:v>
                </c:pt>
              </c:strCache>
            </c:strRef>
          </c:tx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0"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TDB!$U$105:$AH$105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TDB!$U$106:$AH$106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300</c:v>
                </c:pt>
                <c:pt idx="3">
                  <c:v>300</c:v>
                </c:pt>
                <c:pt idx="4">
                  <c:v>300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TDB!$T$107</c:f>
              <c:strCache>
                <c:ptCount val="1"/>
                <c:pt idx="0">
                  <c:v>Encaiss_APL</c:v>
                </c:pt>
              </c:strCache>
            </c:strRef>
          </c:tx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0"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TDB!$U$105:$AH$105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TDB!$U$107:$AH$107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450</c:v>
                </c:pt>
                <c:pt idx="3">
                  <c:v>450</c:v>
                </c:pt>
                <c:pt idx="4">
                  <c:v>450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TDB!$T$108</c:f>
              <c:strCache>
                <c:ptCount val="1"/>
                <c:pt idx="0">
                  <c:v>Encaiss_AL</c:v>
                </c:pt>
              </c:strCache>
            </c:strRef>
          </c:tx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0">
                    <a:latin typeface="Arial Black" pitchFamily="34" charset="0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TDB!$U$105:$AH$105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TDB!$U$108:$AH$108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225</c:v>
                </c:pt>
                <c:pt idx="3">
                  <c:v>225</c:v>
                </c:pt>
                <c:pt idx="4">
                  <c:v>225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1836680"/>
        <c:axId val="221837072"/>
      </c:lineChart>
      <c:dateAx>
        <c:axId val="22183668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one"/>
        <c:txPr>
          <a:bodyPr/>
          <a:lstStyle/>
          <a:p>
            <a:pPr>
              <a:defRPr b="1">
                <a:latin typeface="Arial Black" pitchFamily="34" charset="0"/>
              </a:defRPr>
            </a:pPr>
            <a:endParaRPr lang="fr-FR"/>
          </a:p>
        </c:txPr>
        <c:crossAx val="221837072"/>
        <c:crosses val="autoZero"/>
        <c:auto val="1"/>
        <c:lblOffset val="100"/>
        <c:baseTimeUnit val="months"/>
      </c:dateAx>
      <c:valAx>
        <c:axId val="22183707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b="0">
                <a:latin typeface="Arial Black" pitchFamily="34" charset="0"/>
              </a:defRPr>
            </a:pPr>
            <a:endParaRPr lang="fr-FR"/>
          </a:p>
        </c:txPr>
        <c:crossAx val="221836680"/>
        <c:crosses val="autoZero"/>
        <c:crossBetween val="between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b="0">
                <a:latin typeface="Arial Black" pitchFamily="34" charset="0"/>
              </a:defRPr>
            </a:pPr>
            <a:endParaRPr lang="fr-FR"/>
          </a:p>
        </c:txPr>
      </c:dTable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u="sng">
                <a:latin typeface="Arial Black" pitchFamily="34" charset="0"/>
              </a:rPr>
              <a:t>Depots de Garantie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3"/>
          <c:order val="0"/>
          <c:tx>
            <c:strRef>
              <c:f>TDB!$T$109</c:f>
              <c:strCache>
                <c:ptCount val="1"/>
                <c:pt idx="0">
                  <c:v>Encaiss_DG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0">
                    <a:latin typeface="Arial Black" pitchFamily="34" charset="0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TDB!$U$105:$AH$105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TDB!$U$109:$AH$109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300</c:v>
                </c:pt>
                <c:pt idx="3">
                  <c:v>300</c:v>
                </c:pt>
                <c:pt idx="4">
                  <c:v>300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TDB!$T$110</c:f>
              <c:strCache>
                <c:ptCount val="1"/>
                <c:pt idx="0">
                  <c:v>Decaiss_DG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latin typeface="Arial Black" pitchFamily="34" charset="0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TDB!$U$105:$AH$105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TDB!$U$110:$AH$110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450</c:v>
                </c:pt>
                <c:pt idx="3">
                  <c:v>450</c:v>
                </c:pt>
                <c:pt idx="4">
                  <c:v>450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22401256"/>
        <c:axId val="222401648"/>
      </c:lineChart>
      <c:dateAx>
        <c:axId val="22240125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one"/>
        <c:txPr>
          <a:bodyPr/>
          <a:lstStyle/>
          <a:p>
            <a:pPr>
              <a:defRPr b="1">
                <a:latin typeface="Arial Black" pitchFamily="34" charset="0"/>
              </a:defRPr>
            </a:pPr>
            <a:endParaRPr lang="fr-FR"/>
          </a:p>
        </c:txPr>
        <c:crossAx val="222401648"/>
        <c:crosses val="autoZero"/>
        <c:auto val="1"/>
        <c:lblOffset val="100"/>
        <c:baseTimeUnit val="months"/>
      </c:dateAx>
      <c:valAx>
        <c:axId val="22240164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b="0">
                <a:latin typeface="Arial Black" pitchFamily="34" charset="0"/>
              </a:defRPr>
            </a:pPr>
            <a:endParaRPr lang="fr-FR"/>
          </a:p>
        </c:txPr>
        <c:crossAx val="222401256"/>
        <c:crosses val="autoZero"/>
        <c:crossBetween val="between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b="0">
                <a:latin typeface="Arial Black" pitchFamily="34" charset="0"/>
              </a:defRPr>
            </a:pPr>
            <a:endParaRPr lang="fr-FR"/>
          </a:p>
        </c:txPr>
      </c:dTable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6"/>
    </mc:Choice>
    <mc:Fallback>
      <c:style val="36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u="sng">
                <a:latin typeface="Arial Black" pitchFamily="34" charset="0"/>
              </a:rPr>
              <a:t>Dossier/Montants Contentieux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TDB!$B$200</c:f>
              <c:strCache>
                <c:ptCount val="1"/>
                <c:pt idx="0">
                  <c:v>Contentieux_Montants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latin typeface="Arial Black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TDB!$C$198:$P$198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TDB!$C$200:$P$200</c:f>
              <c:numCache>
                <c:formatCode>#,##0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180</c:v>
                </c:pt>
                <c:pt idx="3">
                  <c:v>180</c:v>
                </c:pt>
                <c:pt idx="4">
                  <c:v>180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2765424"/>
        <c:axId val="222765032"/>
      </c:barChart>
      <c:lineChart>
        <c:grouping val="standard"/>
        <c:varyColors val="0"/>
        <c:ser>
          <c:idx val="0"/>
          <c:order val="0"/>
          <c:tx>
            <c:strRef>
              <c:f>TDB!$B$199</c:f>
              <c:strCache>
                <c:ptCount val="1"/>
                <c:pt idx="0">
                  <c:v>Contentieux_Nbs locs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0">
                    <a:latin typeface="Arial Black" panose="020B0A040201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f>TDB!$C$198:$P$198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TDB!$C$199:$P$199</c:f>
              <c:numCache>
                <c:formatCode>#,##0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300</c:v>
                </c:pt>
                <c:pt idx="3">
                  <c:v>300</c:v>
                </c:pt>
                <c:pt idx="4">
                  <c:v>300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2402824"/>
        <c:axId val="222403216"/>
      </c:lineChart>
      <c:dateAx>
        <c:axId val="22240282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/>
          <a:lstStyle/>
          <a:p>
            <a:pPr>
              <a:defRPr b="1">
                <a:latin typeface="Arial Black" pitchFamily="34" charset="0"/>
              </a:defRPr>
            </a:pPr>
            <a:endParaRPr lang="fr-FR"/>
          </a:p>
        </c:txPr>
        <c:crossAx val="222403216"/>
        <c:crosses val="autoZero"/>
        <c:auto val="1"/>
        <c:lblOffset val="100"/>
        <c:baseTimeUnit val="months"/>
      </c:dateAx>
      <c:valAx>
        <c:axId val="22240321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b="1">
                <a:latin typeface="Arial Black" pitchFamily="34" charset="0"/>
              </a:defRPr>
            </a:pPr>
            <a:endParaRPr lang="fr-FR"/>
          </a:p>
        </c:txPr>
        <c:crossAx val="222402824"/>
        <c:crosses val="autoZero"/>
        <c:crossBetween val="between"/>
      </c:valAx>
      <c:valAx>
        <c:axId val="222765032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2765424"/>
        <c:crosses val="max"/>
        <c:crossBetween val="between"/>
      </c:valAx>
      <c:dateAx>
        <c:axId val="222765424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one"/>
        <c:crossAx val="222765032"/>
        <c:crosses val="autoZero"/>
        <c:auto val="1"/>
        <c:lblOffset val="100"/>
        <c:baseTimeUnit val="months"/>
      </c:date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b="1">
                <a:latin typeface="Arial Black" pitchFamily="34" charset="0"/>
              </a:defRPr>
            </a:pPr>
            <a:endParaRPr lang="fr-FR"/>
          </a:p>
        </c:txPr>
      </c:dTable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Arial Black" pitchFamily="34" charset="0"/>
                <a:ea typeface="+mn-ea"/>
                <a:cs typeface="+mn-cs"/>
              </a:defRPr>
            </a:pPr>
            <a:r>
              <a:rPr lang="fr-FR" sz="1800" b="1" i="0" u="sng" baseline="0">
                <a:latin typeface="Arial Black" pitchFamily="34" charset="0"/>
              </a:rPr>
              <a:t>Dossier/Montants par Debiteur Present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TDB!$T$202</c:f>
              <c:strCache>
                <c:ptCount val="1"/>
                <c:pt idx="0">
                  <c:v>Contentieux_Montantspresents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latin typeface="Arial Black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TDB!$U$202:$AH$202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450</c:v>
                </c:pt>
                <c:pt idx="3">
                  <c:v>450</c:v>
                </c:pt>
                <c:pt idx="4">
                  <c:v>450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2766992"/>
        <c:axId val="222766600"/>
      </c:barChart>
      <c:lineChart>
        <c:grouping val="standard"/>
        <c:varyColors val="0"/>
        <c:ser>
          <c:idx val="0"/>
          <c:order val="0"/>
          <c:tx>
            <c:strRef>
              <c:f>TDB!$T$201</c:f>
              <c:strCache>
                <c:ptCount val="1"/>
                <c:pt idx="0">
                  <c:v>Contentieux_locsPresents</c:v>
                </c:pt>
              </c:strCache>
            </c:strRef>
          </c:tx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TDB!$U$201:$AH$201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250</c:v>
                </c:pt>
                <c:pt idx="3">
                  <c:v>250</c:v>
                </c:pt>
                <c:pt idx="4">
                  <c:v>250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2767776"/>
        <c:axId val="222767384"/>
      </c:lineChart>
      <c:valAx>
        <c:axId val="222766600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2766992"/>
        <c:crosses val="max"/>
        <c:crossBetween val="between"/>
      </c:valAx>
      <c:dateAx>
        <c:axId val="222766992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one"/>
        <c:crossAx val="222766600"/>
        <c:crosses val="autoZero"/>
        <c:auto val="1"/>
        <c:lblOffset val="100"/>
        <c:baseTimeUnit val="months"/>
      </c:dateAx>
      <c:valAx>
        <c:axId val="222767384"/>
        <c:scaling>
          <c:orientation val="minMax"/>
        </c:scaling>
        <c:delete val="0"/>
        <c:axPos val="l"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2767776"/>
        <c:crosses val="autoZero"/>
        <c:crossBetween val="between"/>
      </c:valAx>
      <c:dateAx>
        <c:axId val="222767776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one"/>
        <c:crossAx val="222767384"/>
        <c:crosses val="autoZero"/>
        <c:auto val="1"/>
        <c:lblOffset val="100"/>
        <c:baseTimeUnit val="months"/>
        <c:majorUnit val="1"/>
        <c:minorUnit val="1"/>
      </c:date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b="0">
                <a:latin typeface="Arial Black" pitchFamily="34" charset="0"/>
              </a:defRPr>
            </a:pPr>
            <a:endParaRPr lang="fr-FR"/>
          </a:p>
        </c:txPr>
      </c:dTable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u="sng">
                <a:latin typeface="Arial Black" pitchFamily="34" charset="0"/>
              </a:rPr>
              <a:t>Dossier/Montants</a:t>
            </a:r>
            <a:r>
              <a:rPr lang="fr-FR" u="sng" baseline="0">
                <a:latin typeface="Arial Black" pitchFamily="34" charset="0"/>
              </a:rPr>
              <a:t> par Debiteur Sortis</a:t>
            </a:r>
            <a:endParaRPr lang="fr-FR" u="sng">
              <a:latin typeface="Arial Black" pitchFamily="34" charset="0"/>
            </a:endParaRP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TDB!$T$204</c:f>
              <c:strCache>
                <c:ptCount val="1"/>
                <c:pt idx="0">
                  <c:v>Contentieux_Montantsortis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latin typeface="Arial Black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TDB!$U$204:$AH$204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450</c:v>
                </c:pt>
                <c:pt idx="3">
                  <c:v>450</c:v>
                </c:pt>
                <c:pt idx="4">
                  <c:v>450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2400472"/>
        <c:axId val="222400864"/>
      </c:barChart>
      <c:lineChart>
        <c:grouping val="standard"/>
        <c:varyColors val="0"/>
        <c:ser>
          <c:idx val="0"/>
          <c:order val="0"/>
          <c:tx>
            <c:strRef>
              <c:f>TDB!$T$203</c:f>
              <c:strCache>
                <c:ptCount val="1"/>
                <c:pt idx="0">
                  <c:v>Contentieux_locsSortis</c:v>
                </c:pt>
              </c:strCache>
            </c:strRef>
          </c:tx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latin typeface="Arial Black" pitchFamily="34" charset="0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TDB!$U$203:$AH$203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300</c:v>
                </c:pt>
                <c:pt idx="3">
                  <c:v>300</c:v>
                </c:pt>
                <c:pt idx="4">
                  <c:v>300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2399688"/>
        <c:axId val="222400080"/>
      </c:lineChart>
      <c:valAx>
        <c:axId val="222400864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2400472"/>
        <c:crosses val="max"/>
        <c:crossBetween val="between"/>
      </c:valAx>
      <c:dateAx>
        <c:axId val="222400472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one"/>
        <c:crossAx val="222400864"/>
        <c:crosses val="autoZero"/>
        <c:auto val="1"/>
        <c:lblOffset val="100"/>
        <c:baseTimeUnit val="months"/>
      </c:dateAx>
      <c:valAx>
        <c:axId val="222400080"/>
        <c:scaling>
          <c:orientation val="minMax"/>
        </c:scaling>
        <c:delete val="0"/>
        <c:axPos val="l"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2399688"/>
        <c:crosses val="autoZero"/>
        <c:crossBetween val="between"/>
      </c:valAx>
      <c:dateAx>
        <c:axId val="222399688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one"/>
        <c:crossAx val="222400080"/>
        <c:crosses val="autoZero"/>
        <c:auto val="1"/>
        <c:lblOffset val="100"/>
        <c:baseTimeUnit val="months"/>
        <c:majorUnit val="1"/>
        <c:minorUnit val="1"/>
      </c:date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b="0">
                <a:latin typeface="Arial Black" pitchFamily="34" charset="0"/>
              </a:defRPr>
            </a:pPr>
            <a:endParaRPr lang="fr-FR"/>
          </a:p>
        </c:txPr>
      </c:dTable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u="sng" baseline="0">
                <a:latin typeface="Arial Black" pitchFamily="34" charset="0"/>
              </a:rPr>
              <a:t>Prelevements par Nombre et Montant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TDB!$T$227</c:f>
              <c:strCache>
                <c:ptCount val="1"/>
                <c:pt idx="0">
                  <c:v>Prelevements_nombres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TDB!$U$227:$AH$227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222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TDB!$T$228</c:f>
              <c:strCache>
                <c:ptCount val="1"/>
                <c:pt idx="0">
                  <c:v>Prelevements_montants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TDB!$U$228:$AH$228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TDB!$T$229</c:f>
              <c:strCache>
                <c:ptCount val="1"/>
                <c:pt idx="0">
                  <c:v>Prelevements_nombres_rejeters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TDB!$U$229:$AH$229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2861880"/>
        <c:axId val="222862272"/>
      </c:barChart>
      <c:dateAx>
        <c:axId val="22286188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2862272"/>
        <c:crosses val="autoZero"/>
        <c:auto val="1"/>
        <c:lblOffset val="100"/>
        <c:baseTimeUnit val="months"/>
      </c:dateAx>
      <c:valAx>
        <c:axId val="22286227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2861880"/>
        <c:crosses val="autoZero"/>
        <c:crossBetween val="between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>
                <a:latin typeface="Arial Black" pitchFamily="34" charset="0"/>
              </a:defRPr>
            </a:pPr>
            <a:endParaRPr lang="fr-FR"/>
          </a:p>
        </c:txPr>
      </c:dTable>
    </c:plotArea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 u="sng">
                <a:latin typeface="Arial Black" pitchFamily="34" charset="0"/>
              </a:rPr>
              <a:t>Evolution</a:t>
            </a:r>
            <a:r>
              <a:rPr lang="fr-FR" u="sng" baseline="0">
                <a:latin typeface="Arial Black" pitchFamily="34" charset="0"/>
              </a:rPr>
              <a:t> de la dette</a:t>
            </a:r>
            <a:endParaRPr lang="fr-FR" u="sng">
              <a:latin typeface="Arial Black" pitchFamily="34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TDB!$T$236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4"/>
            </a:solidFill>
            <a:ln w="6350" cap="flat" cmpd="sng" algn="ctr">
              <a:solidFill>
                <a:schemeClr val="accent1">
                  <a:shade val="50000"/>
                </a:schemeClr>
              </a:solidFill>
              <a:prstDash val="solid"/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dk1"/>
                    </a:solidFill>
                    <a:latin typeface="Arial Black" panose="020B0A040201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6350" cap="flat" cmpd="sng" algn="ctr">
                      <a:solidFill>
                        <a:schemeClr val="dk1"/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TDB!$U$236:$AH$236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180</c:v>
                </c:pt>
                <c:pt idx="3">
                  <c:v>180</c:v>
                </c:pt>
                <c:pt idx="4">
                  <c:v>180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3093288"/>
        <c:axId val="222864624"/>
      </c:barChart>
      <c:lineChart>
        <c:grouping val="stacked"/>
        <c:varyColors val="0"/>
        <c:ser>
          <c:idx val="1"/>
          <c:order val="0"/>
          <c:tx>
            <c:strRef>
              <c:f>TDB!$T$233</c:f>
              <c:strCache>
                <c:ptCount val="1"/>
                <c:pt idx="0">
                  <c:v>Dette &lt; 3mois</c:v>
                </c:pt>
              </c:strCache>
            </c:strRef>
          </c:tx>
          <c:spPr>
            <a:ln w="31750" cap="rnd" cmpd="sng" algn="ctr">
              <a:solidFill>
                <a:schemeClr val="accent2"/>
              </a:solidFill>
              <a:prstDash val="solid"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dk1"/>
                    </a:solidFill>
                    <a:latin typeface="Arial Black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TDB!$U$233:$AH$233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TDB!$T$234</c:f>
              <c:strCache>
                <c:ptCount val="1"/>
                <c:pt idx="0">
                  <c:v>Dette 3 à 6 mois</c:v>
                </c:pt>
              </c:strCache>
            </c:strRef>
          </c:tx>
          <c:spPr>
            <a:ln w="31750" cap="rnd" cmpd="sng" algn="ctr">
              <a:solidFill>
                <a:schemeClr val="accent1"/>
              </a:solidFill>
              <a:prstDash val="solid"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dk1"/>
                    </a:solidFill>
                    <a:latin typeface="Arial Black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TDB!$U$234:$AH$234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2863840"/>
        <c:axId val="222864232"/>
      </c:lineChart>
      <c:lineChart>
        <c:grouping val="stacked"/>
        <c:varyColors val="0"/>
        <c:ser>
          <c:idx val="2"/>
          <c:order val="2"/>
          <c:tx>
            <c:strRef>
              <c:f>TDB!$T$235</c:f>
              <c:strCache>
                <c:ptCount val="1"/>
                <c:pt idx="0">
                  <c:v>Dette &gt; 6 mois</c:v>
                </c:pt>
              </c:strCache>
            </c:strRef>
          </c:tx>
          <c:spPr>
            <a:ln w="31750" cap="rnd" cmpd="sng" algn="ctr">
              <a:solidFill>
                <a:schemeClr val="accent3"/>
              </a:solidFill>
              <a:prstDash val="solid"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dk1"/>
                    </a:solidFill>
                    <a:latin typeface="Arial Black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TDB!$U$235:$AH$235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3093288"/>
        <c:axId val="222864624"/>
      </c:lineChart>
      <c:dateAx>
        <c:axId val="22286384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6350" cap="flat" cmpd="sng" algn="ctr">
            <a:solidFill>
              <a:schemeClr val="dk1">
                <a:tint val="7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dk1"/>
                </a:solidFill>
                <a:latin typeface="Arial Black" pitchFamily="34" charset="0"/>
                <a:ea typeface="+mn-ea"/>
                <a:cs typeface="+mn-cs"/>
              </a:defRPr>
            </a:pPr>
            <a:endParaRPr lang="fr-FR"/>
          </a:p>
        </c:txPr>
        <c:crossAx val="222864232"/>
        <c:crosses val="autoZero"/>
        <c:auto val="1"/>
        <c:lblOffset val="100"/>
        <c:baseTimeUnit val="months"/>
      </c:dateAx>
      <c:valAx>
        <c:axId val="222864232"/>
        <c:scaling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dk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#,##0" sourceLinked="1"/>
        <c:majorTickMark val="out"/>
        <c:minorTickMark val="none"/>
        <c:tickLblPos val="nextTo"/>
        <c:spPr>
          <a:noFill/>
          <a:ln w="6350" cap="flat" cmpd="sng" algn="ctr">
            <a:solidFill>
              <a:schemeClr val="dk1">
                <a:tint val="7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dk1"/>
                </a:solidFill>
                <a:latin typeface="Arial Black" pitchFamily="34" charset="0"/>
                <a:ea typeface="+mn-ea"/>
                <a:cs typeface="+mn-cs"/>
              </a:defRPr>
            </a:pPr>
            <a:endParaRPr lang="fr-FR"/>
          </a:p>
        </c:txPr>
        <c:crossAx val="222863840"/>
        <c:crosses val="autoZero"/>
        <c:crossBetween val="between"/>
      </c:valAx>
      <c:valAx>
        <c:axId val="22286462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6350" cap="flat" cmpd="sng" algn="ctr">
            <a:solidFill>
              <a:schemeClr val="dk1">
                <a:tint val="7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dk1"/>
                </a:solidFill>
                <a:latin typeface="Arial Black" panose="020B0A04020102020204" pitchFamily="34" charset="0"/>
                <a:ea typeface="+mn-ea"/>
                <a:cs typeface="+mn-cs"/>
              </a:defRPr>
            </a:pPr>
            <a:endParaRPr lang="fr-FR"/>
          </a:p>
        </c:txPr>
        <c:crossAx val="223093288"/>
        <c:crosses val="max"/>
        <c:crossBetween val="between"/>
      </c:valAx>
      <c:dateAx>
        <c:axId val="223093288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one"/>
        <c:crossAx val="222864624"/>
        <c:crosses val="autoZero"/>
        <c:auto val="1"/>
        <c:lblOffset val="100"/>
        <c:baseTimeUnit val="months"/>
      </c:dateAx>
      <c:dTable>
        <c:showHorzBorder val="1"/>
        <c:showVertBorder val="1"/>
        <c:showOutline val="1"/>
        <c:showKeys val="1"/>
        <c:spPr>
          <a:noFill/>
          <a:ln w="6350" cap="flat" cmpd="sng" algn="ctr">
            <a:solidFill>
              <a:schemeClr val="dk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1000" b="0" i="0" u="none" strike="noStrike" kern="1200" baseline="0">
                <a:solidFill>
                  <a:schemeClr val="dk1"/>
                </a:solidFill>
                <a:latin typeface="Arial Black" pitchFamily="34" charset="0"/>
                <a:ea typeface="+mn-ea"/>
                <a:cs typeface="+mn-cs"/>
              </a:defRPr>
            </a:pPr>
            <a:endParaRPr lang="fr-FR"/>
          </a:p>
        </c:txPr>
      </c:dTable>
      <c:spPr>
        <a:solidFill>
          <a:schemeClr val="accent1">
            <a:tint val="20000"/>
          </a:schemeClr>
        </a:solidFill>
        <a:ln>
          <a:noFill/>
        </a:ln>
        <a:effectLst/>
      </c:spPr>
    </c:plotArea>
    <c:plotVisOnly val="1"/>
    <c:dispBlanksAs val="zero"/>
    <c:showDLblsOverMax val="0"/>
  </c:chart>
  <c:spPr>
    <a:solidFill>
      <a:schemeClr val="lt1"/>
    </a:solidFill>
    <a:ln w="6350" cap="flat" cmpd="sng" algn="ctr">
      <a:solidFill>
        <a:schemeClr val="dk1">
          <a:tint val="75000"/>
        </a:schemeClr>
      </a:solidFill>
      <a:prstDash val="solid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355" l="0.70000000000000062" r="0.70000000000000062" t="0.75000000000000355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txPr>
        <a:bodyPr/>
        <a:lstStyle/>
        <a:p>
          <a:pPr>
            <a:defRPr u="sng">
              <a:latin typeface="Arial Black" pitchFamily="34" charset="0"/>
            </a:defRPr>
          </a:pPr>
          <a:endParaRPr lang="fr-FR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2"/>
          <c:order val="0"/>
          <c:tx>
            <c:strRef>
              <c:f>TDB!$T$111</c:f>
              <c:strCache>
                <c:ptCount val="1"/>
                <c:pt idx="0">
                  <c:v>Encaiss_bqe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0">
                    <a:latin typeface="Arial Black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TDB!$U$105:$AH$105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TDB!$U$111:$AH$111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80</c:v>
                </c:pt>
                <c:pt idx="3">
                  <c:v>80</c:v>
                </c:pt>
                <c:pt idx="4">
                  <c:v>80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23094464"/>
        <c:axId val="223094856"/>
        <c:axId val="0"/>
      </c:bar3DChart>
      <c:dateAx>
        <c:axId val="2230944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/>
          <a:lstStyle/>
          <a:p>
            <a:pPr>
              <a:defRPr b="0">
                <a:latin typeface="Arial Black" pitchFamily="34" charset="0"/>
              </a:defRPr>
            </a:pPr>
            <a:endParaRPr lang="fr-FR"/>
          </a:p>
        </c:txPr>
        <c:crossAx val="223094856"/>
        <c:crosses val="autoZero"/>
        <c:auto val="1"/>
        <c:lblOffset val="100"/>
        <c:baseTimeUnit val="months"/>
      </c:dateAx>
      <c:valAx>
        <c:axId val="22309485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b="0">
                <a:latin typeface="Arial Black" pitchFamily="34" charset="0"/>
              </a:defRPr>
            </a:pPr>
            <a:endParaRPr lang="fr-FR"/>
          </a:p>
        </c:txPr>
        <c:crossAx val="2230944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55" l="0.70000000000000062" r="0.70000000000000062" t="0.75000000000000355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u="sng">
                <a:latin typeface="Arial Black" pitchFamily="34" charset="0"/>
              </a:rPr>
              <a:t>Dette</a:t>
            </a:r>
            <a:r>
              <a:rPr lang="fr-FR" u="sng" baseline="0">
                <a:latin typeface="Arial Black" pitchFamily="34" charset="0"/>
              </a:rPr>
              <a:t> Sur Nouveaux Locataires</a:t>
            </a:r>
            <a:endParaRPr lang="fr-FR" u="sng">
              <a:latin typeface="Arial Black" pitchFamily="34" charset="0"/>
            </a:endParaRP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TDB!$T$206</c:f>
              <c:strCache>
                <c:ptCount val="1"/>
                <c:pt idx="0">
                  <c:v>Contentieux_MontantsNouveauxDossiers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latin typeface="Arial Black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TDB!$U$206:$AH$206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300</c:v>
                </c:pt>
                <c:pt idx="3">
                  <c:v>300</c:v>
                </c:pt>
                <c:pt idx="4">
                  <c:v>300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3096424"/>
        <c:axId val="223096032"/>
      </c:barChart>
      <c:lineChart>
        <c:grouping val="standard"/>
        <c:varyColors val="0"/>
        <c:ser>
          <c:idx val="0"/>
          <c:order val="0"/>
          <c:tx>
            <c:strRef>
              <c:f>TDB!$T$205</c:f>
              <c:strCache>
                <c:ptCount val="1"/>
                <c:pt idx="0">
                  <c:v>Contentieux_NouveauxDossiers</c:v>
                </c:pt>
              </c:strCache>
            </c:strRef>
          </c:tx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latin typeface="Arial Black" pitchFamily="34" charset="0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TDB!$U$198:$AH$198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TDB!$U$205:$AH$205</c:f>
              <c:numCache>
                <c:formatCode>#,##0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500</c:v>
                </c:pt>
                <c:pt idx="3">
                  <c:v>500</c:v>
                </c:pt>
                <c:pt idx="4">
                  <c:v>500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3242032"/>
        <c:axId val="223096816"/>
      </c:lineChart>
      <c:valAx>
        <c:axId val="223096032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3096424"/>
        <c:crosses val="max"/>
        <c:crossBetween val="between"/>
      </c:valAx>
      <c:dateAx>
        <c:axId val="223096424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one"/>
        <c:crossAx val="223096032"/>
        <c:crosses val="autoZero"/>
        <c:auto val="1"/>
        <c:lblOffset val="100"/>
        <c:baseTimeUnit val="months"/>
      </c:dateAx>
      <c:valAx>
        <c:axId val="223096816"/>
        <c:scaling>
          <c:orientation val="minMax"/>
        </c:scaling>
        <c:delete val="0"/>
        <c:axPos val="l"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 Black" pitchFamily="34" charset="0"/>
              </a:defRPr>
            </a:pPr>
            <a:endParaRPr lang="fr-FR"/>
          </a:p>
        </c:txPr>
        <c:crossAx val="223242032"/>
        <c:crosses val="autoZero"/>
        <c:crossBetween val="between"/>
      </c:valAx>
      <c:dateAx>
        <c:axId val="223242032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one"/>
        <c:crossAx val="223096816"/>
        <c:crosses val="autoZero"/>
        <c:auto val="1"/>
        <c:lblOffset val="100"/>
        <c:baseTimeUnit val="months"/>
        <c:majorUnit val="1"/>
        <c:minorUnit val="1"/>
      </c:date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b="0">
                <a:latin typeface="Arial Black" pitchFamily="34" charset="0"/>
              </a:defRPr>
            </a:pPr>
            <a:endParaRPr lang="fr-FR"/>
          </a:p>
        </c:txPr>
      </c:dTable>
    </c:plotArea>
    <c:plotVisOnly val="1"/>
    <c:dispBlanksAs val="gap"/>
    <c:showDLblsOverMax val="0"/>
  </c:chart>
  <c:printSettings>
    <c:headerFooter/>
    <c:pageMargins b="0.75000000000000389" l="0.70000000000000062" r="0.70000000000000062" t="0.75000000000000389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 Black" panose="020B0A04020102020204" pitchFamily="34" charset="0"/>
                <a:ea typeface="+mn-ea"/>
                <a:cs typeface="+mn-cs"/>
              </a:defRPr>
            </a:pPr>
            <a:r>
              <a:rPr lang="fr-FR" sz="1800" b="1" i="0" u="sng" strike="noStrike" baseline="0">
                <a:effectLst/>
              </a:rPr>
              <a:t>PROVISIONS COMPTABLE SUR DETTE</a:t>
            </a:r>
            <a:r>
              <a:rPr lang="fr-FR" sz="1800" b="1" i="0" u="sng" strike="noStrike" baseline="0"/>
              <a:t> </a:t>
            </a:r>
            <a:endParaRPr lang="fr-FR" sz="1800" b="1" u="sng">
              <a:latin typeface="Arial Black" panose="020B0A04020102020204" pitchFamily="34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TDB!$T$446</c:f>
              <c:strCache>
                <c:ptCount val="1"/>
                <c:pt idx="0">
                  <c:v>Provisions_Compta_Primexis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rial Black" panose="020B0A040201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TDB!$U$444:$AH$444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TDB!$U$446:$AH$446</c:f>
              <c:numCache>
                <c:formatCode>General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ser>
          <c:idx val="3"/>
          <c:order val="1"/>
          <c:tx>
            <c:strRef>
              <c:f>TDB!$T$448</c:f>
              <c:strCache>
                <c:ptCount val="1"/>
                <c:pt idx="0">
                  <c:v>Provisions_Compta_Socalog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rial Black" panose="020B0A040201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TDB!$U$444:$AH$444</c:f>
              <c:numCache>
                <c:formatCode>mmm\-yy</c:formatCode>
                <c:ptCount val="14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  <c:pt idx="3">
                  <c:v>42401</c:v>
                </c:pt>
                <c:pt idx="4">
                  <c:v>42430</c:v>
                </c:pt>
                <c:pt idx="5">
                  <c:v>42461</c:v>
                </c:pt>
                <c:pt idx="6">
                  <c:v>42491</c:v>
                </c:pt>
                <c:pt idx="7">
                  <c:v>42522</c:v>
                </c:pt>
                <c:pt idx="8">
                  <c:v>42552</c:v>
                </c:pt>
                <c:pt idx="9">
                  <c:v>42583</c:v>
                </c:pt>
                <c:pt idx="10">
                  <c:v>42614</c:v>
                </c:pt>
                <c:pt idx="11">
                  <c:v>42644</c:v>
                </c:pt>
                <c:pt idx="12">
                  <c:v>42675</c:v>
                </c:pt>
                <c:pt idx="13">
                  <c:v>42705</c:v>
                </c:pt>
              </c:numCache>
            </c:numRef>
          </c:cat>
          <c:val>
            <c:numRef>
              <c:f>TDB!$U$448:$AH$448</c:f>
              <c:numCache>
                <c:formatCode>General</c:formatCode>
                <c:ptCount val="1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23243208"/>
        <c:axId val="223243600"/>
      </c:lineChart>
      <c:dateAx>
        <c:axId val="22324320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 Black" panose="020B0A04020102020204" pitchFamily="34" charset="0"/>
                <a:ea typeface="+mn-ea"/>
                <a:cs typeface="+mn-cs"/>
              </a:defRPr>
            </a:pPr>
            <a:endParaRPr lang="fr-FR"/>
          </a:p>
        </c:txPr>
        <c:crossAx val="223243600"/>
        <c:crosses val="autoZero"/>
        <c:auto val="1"/>
        <c:lblOffset val="100"/>
        <c:baseTimeUnit val="months"/>
      </c:dateAx>
      <c:valAx>
        <c:axId val="223243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 Black" panose="020B0A04020102020204" pitchFamily="34" charset="0"/>
                <a:ea typeface="+mn-ea"/>
                <a:cs typeface="+mn-cs"/>
              </a:defRPr>
            </a:pPr>
            <a:endParaRPr lang="fr-FR"/>
          </a:p>
        </c:txPr>
        <c:crossAx val="22324320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48</xdr:row>
      <xdr:rowOff>0</xdr:rowOff>
    </xdr:from>
    <xdr:to>
      <xdr:col>18</xdr:col>
      <xdr:colOff>0</xdr:colOff>
      <xdr:row>74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74</xdr:row>
      <xdr:rowOff>0</xdr:rowOff>
    </xdr:from>
    <xdr:to>
      <xdr:col>18</xdr:col>
      <xdr:colOff>0</xdr:colOff>
      <xdr:row>99</xdr:row>
      <xdr:rowOff>163284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22</xdr:row>
      <xdr:rowOff>0</xdr:rowOff>
    </xdr:from>
    <xdr:to>
      <xdr:col>18</xdr:col>
      <xdr:colOff>0</xdr:colOff>
      <xdr:row>47</xdr:row>
      <xdr:rowOff>163284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</xdr:colOff>
      <xdr:row>141</xdr:row>
      <xdr:rowOff>0</xdr:rowOff>
    </xdr:from>
    <xdr:to>
      <xdr:col>18</xdr:col>
      <xdr:colOff>1</xdr:colOff>
      <xdr:row>166</xdr:row>
      <xdr:rowOff>163284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-1</xdr:colOff>
      <xdr:row>167</xdr:row>
      <xdr:rowOff>0</xdr:rowOff>
    </xdr:from>
    <xdr:to>
      <xdr:col>17</xdr:col>
      <xdr:colOff>721176</xdr:colOff>
      <xdr:row>193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1</xdr:colOff>
      <xdr:row>238</xdr:row>
      <xdr:rowOff>1</xdr:rowOff>
    </xdr:from>
    <xdr:to>
      <xdr:col>18</xdr:col>
      <xdr:colOff>1</xdr:colOff>
      <xdr:row>264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-1</xdr:colOff>
      <xdr:row>264</xdr:row>
      <xdr:rowOff>0</xdr:rowOff>
    </xdr:from>
    <xdr:to>
      <xdr:col>17</xdr:col>
      <xdr:colOff>721176</xdr:colOff>
      <xdr:row>289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</xdr:col>
      <xdr:colOff>-1</xdr:colOff>
      <xdr:row>289</xdr:row>
      <xdr:rowOff>1</xdr:rowOff>
    </xdr:from>
    <xdr:to>
      <xdr:col>17</xdr:col>
      <xdr:colOff>721176</xdr:colOff>
      <xdr:row>314</xdr:row>
      <xdr:rowOff>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0</xdr:colOff>
      <xdr:row>340</xdr:row>
      <xdr:rowOff>133351</xdr:rowOff>
    </xdr:from>
    <xdr:to>
      <xdr:col>18</xdr:col>
      <xdr:colOff>0</xdr:colOff>
      <xdr:row>367</xdr:row>
      <xdr:rowOff>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0</xdr:colOff>
      <xdr:row>367</xdr:row>
      <xdr:rowOff>1</xdr:rowOff>
    </xdr:from>
    <xdr:to>
      <xdr:col>18</xdr:col>
      <xdr:colOff>-1</xdr:colOff>
      <xdr:row>412</xdr:row>
      <xdr:rowOff>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</xdr:col>
      <xdr:colOff>0</xdr:colOff>
      <xdr:row>115</xdr:row>
      <xdr:rowOff>1</xdr:rowOff>
    </xdr:from>
    <xdr:to>
      <xdr:col>18</xdr:col>
      <xdr:colOff>0</xdr:colOff>
      <xdr:row>141</xdr:row>
      <xdr:rowOff>0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</xdr:col>
      <xdr:colOff>1093695</xdr:colOff>
      <xdr:row>0</xdr:row>
      <xdr:rowOff>26895</xdr:rowOff>
    </xdr:from>
    <xdr:to>
      <xdr:col>5</xdr:col>
      <xdr:colOff>430306</xdr:colOff>
      <xdr:row>2</xdr:row>
      <xdr:rowOff>143435</xdr:rowOff>
    </xdr:to>
    <xdr:sp macro="" textlink="">
      <xdr:nvSpPr>
        <xdr:cNvPr id="6" name="ZoneTexte 5"/>
        <xdr:cNvSpPr txBox="1"/>
      </xdr:nvSpPr>
      <xdr:spPr>
        <a:xfrm>
          <a:off x="1828801" y="26895"/>
          <a:ext cx="3935505" cy="457199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VEUILLEZ</a:t>
          </a:r>
          <a:r>
            <a:rPr lang="fr-FR" sz="1100" b="1" baseline="0"/>
            <a:t> CHANGER LA DATE EN A1 AFIN DE METTRE A JOUR LES DONNEES SUR 12 MOIS GLISSANTS</a:t>
          </a:r>
          <a:endParaRPr lang="fr-FR" sz="1100" b="1"/>
        </a:p>
      </xdr:txBody>
    </xdr:sp>
    <xdr:clientData/>
  </xdr:twoCellAnchor>
  <xdr:twoCellAnchor>
    <xdr:from>
      <xdr:col>1</xdr:col>
      <xdr:colOff>62753</xdr:colOff>
      <xdr:row>0</xdr:row>
      <xdr:rowOff>134471</xdr:rowOff>
    </xdr:from>
    <xdr:to>
      <xdr:col>1</xdr:col>
      <xdr:colOff>1066800</xdr:colOff>
      <xdr:row>0</xdr:row>
      <xdr:rowOff>143435</xdr:rowOff>
    </xdr:to>
    <xdr:cxnSp macro="">
      <xdr:nvCxnSpPr>
        <xdr:cNvPr id="21" name="Connecteur droit avec flèche 20"/>
        <xdr:cNvCxnSpPr/>
      </xdr:nvCxnSpPr>
      <xdr:spPr>
        <a:xfrm flipH="1">
          <a:off x="797859" y="134471"/>
          <a:ext cx="1004047" cy="896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314</xdr:row>
      <xdr:rowOff>0</xdr:rowOff>
    </xdr:from>
    <xdr:to>
      <xdr:col>18</xdr:col>
      <xdr:colOff>4948</xdr:colOff>
      <xdr:row>339</xdr:row>
      <xdr:rowOff>0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0</xdr:colOff>
      <xdr:row>451</xdr:row>
      <xdr:rowOff>0</xdr:rowOff>
    </xdr:from>
    <xdr:to>
      <xdr:col>18</xdr:col>
      <xdr:colOff>0</xdr:colOff>
      <xdr:row>476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160020</xdr:rowOff>
    </xdr:from>
    <xdr:to>
      <xdr:col>7</xdr:col>
      <xdr:colOff>0</xdr:colOff>
      <xdr:row>7</xdr:row>
      <xdr:rowOff>0</xdr:rowOff>
    </xdr:to>
    <xdr:sp macro="" textlink="">
      <xdr:nvSpPr>
        <xdr:cNvPr id="2" name="ZoneTexte 1"/>
        <xdr:cNvSpPr txBox="1"/>
      </xdr:nvSpPr>
      <xdr:spPr>
        <a:xfrm>
          <a:off x="4800600" y="342900"/>
          <a:ext cx="2377440" cy="937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FILLES MERCI DE RECOPIER</a:t>
          </a:r>
          <a:r>
            <a:rPr lang="fr-FR" sz="1100" baseline="0"/>
            <a:t> LES DONNES DE A3 A A62 ET LES METTRE DANS ONGLET EN ROUGE APPELLE "DONNEES"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H450"/>
  <sheetViews>
    <sheetView tabSelected="1" view="pageBreakPreview" zoomScale="70" zoomScaleNormal="40" zoomScaleSheetLayoutView="70" workbookViewId="0">
      <pane ySplit="6" topLeftCell="A7" activePane="bottomLeft" state="frozen"/>
      <selection pane="bottomLeft" activeCell="B8" sqref="B8:R8"/>
    </sheetView>
  </sheetViews>
  <sheetFormatPr baseColWidth="10" defaultColWidth="11.5703125" defaultRowHeight="12.75" x14ac:dyDescent="0.2"/>
  <cols>
    <col min="1" max="1" width="15.7109375" style="4" customWidth="1"/>
    <col min="2" max="2" width="50.7109375" style="54" customWidth="1"/>
    <col min="3" max="16" width="10.7109375" style="5" customWidth="1"/>
    <col min="17" max="17" width="13.42578125" style="4" bestFit="1" customWidth="1"/>
    <col min="18" max="18" width="11.140625" style="4" bestFit="1" customWidth="1"/>
    <col min="19" max="19" width="15.7109375" style="4" customWidth="1"/>
    <col min="20" max="20" width="46" style="4" bestFit="1" customWidth="1"/>
    <col min="21" max="21" width="12.28515625" style="4" bestFit="1" customWidth="1"/>
    <col min="22" max="22" width="12.85546875" style="4" bestFit="1" customWidth="1"/>
    <col min="23" max="23" width="10.7109375" style="4" customWidth="1"/>
    <col min="24" max="28" width="12.7109375" style="4" bestFit="1" customWidth="1"/>
    <col min="29" max="29" width="12.28515625" style="4" bestFit="1" customWidth="1"/>
    <col min="30" max="33" width="12.85546875" style="4" bestFit="1" customWidth="1"/>
    <col min="34" max="34" width="12.7109375" style="4" bestFit="1" customWidth="1"/>
    <col min="35" max="16384" width="11.5703125" style="4"/>
  </cols>
  <sheetData>
    <row r="1" spans="1:34" ht="16.5" x14ac:dyDescent="0.25">
      <c r="A1" s="48">
        <v>42705</v>
      </c>
    </row>
    <row r="2" spans="1:34" x14ac:dyDescent="0.2">
      <c r="A2" s="3"/>
    </row>
    <row r="3" spans="1:34" x14ac:dyDescent="0.2">
      <c r="A3" s="3"/>
    </row>
    <row r="4" spans="1:34" x14ac:dyDescent="0.2">
      <c r="A4" s="3"/>
    </row>
    <row r="5" spans="1:34" x14ac:dyDescent="0.2">
      <c r="A5" s="3"/>
    </row>
    <row r="7" spans="1:34" ht="13.5" thickBot="1" x14ac:dyDescent="0.25">
      <c r="A7" s="6"/>
      <c r="B7" s="55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</row>
    <row r="8" spans="1:34" ht="15" customHeight="1" thickBot="1" x14ac:dyDescent="0.25">
      <c r="A8" s="6"/>
      <c r="B8" s="147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9"/>
      <c r="S8" s="4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</row>
    <row r="9" spans="1:34" x14ac:dyDescent="0.2">
      <c r="A9" s="6"/>
      <c r="B9" s="55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</row>
    <row r="10" spans="1:34" ht="13.5" thickBot="1" x14ac:dyDescent="0.25">
      <c r="A10" s="6"/>
      <c r="B10" s="55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</row>
    <row r="11" spans="1:34" ht="15" customHeight="1" thickBot="1" x14ac:dyDescent="0.25">
      <c r="A11" s="6"/>
      <c r="B11" s="153" t="s">
        <v>44</v>
      </c>
      <c r="C11" s="154"/>
      <c r="D11" s="154"/>
      <c r="E11" s="154"/>
      <c r="F11" s="154"/>
      <c r="G11" s="154"/>
      <c r="H11" s="154"/>
      <c r="I11" s="154"/>
      <c r="J11" s="154"/>
      <c r="K11" s="154"/>
      <c r="L11" s="154"/>
      <c r="M11" s="154"/>
      <c r="N11" s="154"/>
      <c r="O11" s="154"/>
      <c r="P11" s="154"/>
      <c r="Q11" s="154"/>
      <c r="R11" s="155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</row>
    <row r="12" spans="1:34" x14ac:dyDescent="0.2">
      <c r="A12" s="6"/>
      <c r="B12" s="56" t="s">
        <v>39</v>
      </c>
      <c r="C12" s="11">
        <f t="shared" ref="C12:N12" si="0">DATE(YEAR(D$12),MONTH(D$12)-1,1)</f>
        <v>42309</v>
      </c>
      <c r="D12" s="11">
        <f t="shared" si="0"/>
        <v>42339</v>
      </c>
      <c r="E12" s="11">
        <f t="shared" si="0"/>
        <v>42370</v>
      </c>
      <c r="F12" s="11">
        <f t="shared" si="0"/>
        <v>42401</v>
      </c>
      <c r="G12" s="11">
        <f t="shared" si="0"/>
        <v>42430</v>
      </c>
      <c r="H12" s="11">
        <f t="shared" si="0"/>
        <v>42461</v>
      </c>
      <c r="I12" s="11">
        <f t="shared" si="0"/>
        <v>42491</v>
      </c>
      <c r="J12" s="11">
        <f t="shared" si="0"/>
        <v>42522</v>
      </c>
      <c r="K12" s="11">
        <f t="shared" si="0"/>
        <v>42552</v>
      </c>
      <c r="L12" s="11">
        <f t="shared" si="0"/>
        <v>42583</v>
      </c>
      <c r="M12" s="11">
        <f t="shared" si="0"/>
        <v>42614</v>
      </c>
      <c r="N12" s="11">
        <f t="shared" si="0"/>
        <v>42644</v>
      </c>
      <c r="O12" s="11">
        <f>DATE(YEAR(P$12),MONTH(P$12)-1,1)</f>
        <v>42675</v>
      </c>
      <c r="P12" s="11">
        <f>A1</f>
        <v>42705</v>
      </c>
      <c r="Q12" s="11" t="s">
        <v>51</v>
      </c>
      <c r="R12" s="11" t="s">
        <v>52</v>
      </c>
      <c r="S12" s="6"/>
      <c r="T12" s="6" t="str">
        <f>B12</f>
        <v>IMMOB</v>
      </c>
      <c r="U12" s="8">
        <f t="shared" ref="U12:AH12" si="1">C12</f>
        <v>42309</v>
      </c>
      <c r="V12" s="8">
        <f t="shared" si="1"/>
        <v>42339</v>
      </c>
      <c r="W12" s="8">
        <f t="shared" si="1"/>
        <v>42370</v>
      </c>
      <c r="X12" s="8">
        <f t="shared" si="1"/>
        <v>42401</v>
      </c>
      <c r="Y12" s="8">
        <f t="shared" si="1"/>
        <v>42430</v>
      </c>
      <c r="Z12" s="8">
        <f t="shared" si="1"/>
        <v>42461</v>
      </c>
      <c r="AA12" s="8">
        <f t="shared" si="1"/>
        <v>42491</v>
      </c>
      <c r="AB12" s="8">
        <f t="shared" si="1"/>
        <v>42522</v>
      </c>
      <c r="AC12" s="8">
        <f t="shared" si="1"/>
        <v>42552</v>
      </c>
      <c r="AD12" s="8">
        <f t="shared" si="1"/>
        <v>42583</v>
      </c>
      <c r="AE12" s="8">
        <f t="shared" si="1"/>
        <v>42614</v>
      </c>
      <c r="AF12" s="8">
        <f t="shared" si="1"/>
        <v>42644</v>
      </c>
      <c r="AG12" s="8">
        <f t="shared" si="1"/>
        <v>42675</v>
      </c>
      <c r="AH12" s="8">
        <f t="shared" si="1"/>
        <v>42705</v>
      </c>
    </row>
    <row r="13" spans="1:34" x14ac:dyDescent="0.2">
      <c r="A13" s="6"/>
      <c r="B13" s="57" t="s">
        <v>4</v>
      </c>
      <c r="C13" s="9">
        <f t="shared" ref="C13:P21" ca="1" si="2">SUMPRODUCT(Montants_TDB_Immob*(Type_TDB_Immob=$B13)*(Periode_TDB_Immob=C$12))</f>
        <v>90</v>
      </c>
      <c r="D13" s="9">
        <f t="shared" ca="1" si="2"/>
        <v>1111</v>
      </c>
      <c r="E13" s="9">
        <f t="shared" ca="1" si="2"/>
        <v>300</v>
      </c>
      <c r="F13" s="9">
        <f t="shared" ca="1" si="2"/>
        <v>300</v>
      </c>
      <c r="G13" s="9">
        <f t="shared" ca="1" si="2"/>
        <v>300</v>
      </c>
      <c r="H13" s="9">
        <f t="shared" ca="1" si="2"/>
        <v>411</v>
      </c>
      <c r="I13" s="9">
        <f t="shared" ca="1" si="2"/>
        <v>300</v>
      </c>
      <c r="J13" s="9">
        <f t="shared" ca="1" si="2"/>
        <v>455</v>
      </c>
      <c r="K13" s="9">
        <f t="shared" ca="1" si="2"/>
        <v>350</v>
      </c>
      <c r="L13" s="9">
        <f t="shared" ca="1" si="2"/>
        <v>900</v>
      </c>
      <c r="M13" s="9">
        <f t="shared" ca="1" si="2"/>
        <v>850</v>
      </c>
      <c r="N13" s="9">
        <f t="shared" ca="1" si="2"/>
        <v>800</v>
      </c>
      <c r="O13" s="9">
        <f t="shared" ca="1" si="2"/>
        <v>875</v>
      </c>
      <c r="P13" s="9">
        <f t="shared" ca="1" si="2"/>
        <v>1111</v>
      </c>
      <c r="Q13" s="18">
        <f t="shared" ref="Q13" ca="1" si="3">(P13-O13)/O13</f>
        <v>0.26971428571428574</v>
      </c>
      <c r="R13" s="9">
        <f ca="1">SUM(E13:P13)/12</f>
        <v>579.33333333333337</v>
      </c>
      <c r="S13" s="6"/>
      <c r="T13" s="6" t="str">
        <f t="shared" ref="T13:T18" si="4">B13</f>
        <v>Quitt_loyers_AP</v>
      </c>
      <c r="U13" s="10">
        <f ca="1">IF(C13=0,NA(),C13)</f>
        <v>90</v>
      </c>
      <c r="V13" s="10">
        <f t="shared" ref="V13:AH18" ca="1" si="5">IF(D13=0,NA(),D13)</f>
        <v>1111</v>
      </c>
      <c r="W13" s="10">
        <f t="shared" ca="1" si="5"/>
        <v>300</v>
      </c>
      <c r="X13" s="10">
        <f t="shared" ca="1" si="5"/>
        <v>300</v>
      </c>
      <c r="Y13" s="10">
        <f t="shared" ca="1" si="5"/>
        <v>300</v>
      </c>
      <c r="Z13" s="10">
        <f t="shared" ca="1" si="5"/>
        <v>411</v>
      </c>
      <c r="AA13" s="10">
        <f t="shared" ca="1" si="5"/>
        <v>300</v>
      </c>
      <c r="AB13" s="10">
        <f t="shared" ca="1" si="5"/>
        <v>455</v>
      </c>
      <c r="AC13" s="10">
        <f t="shared" ca="1" si="5"/>
        <v>350</v>
      </c>
      <c r="AD13" s="10">
        <f t="shared" ca="1" si="5"/>
        <v>900</v>
      </c>
      <c r="AE13" s="10">
        <f t="shared" ca="1" si="5"/>
        <v>850</v>
      </c>
      <c r="AF13" s="10">
        <f t="shared" ca="1" si="5"/>
        <v>800</v>
      </c>
      <c r="AG13" s="10">
        <f t="shared" ca="1" si="5"/>
        <v>875</v>
      </c>
      <c r="AH13" s="10">
        <f t="shared" ca="1" si="5"/>
        <v>1111</v>
      </c>
    </row>
    <row r="14" spans="1:34" x14ac:dyDescent="0.2">
      <c r="A14" s="6"/>
      <c r="B14" s="57" t="s">
        <v>1</v>
      </c>
      <c r="C14" s="9">
        <f t="shared" ca="1" si="2"/>
        <v>0</v>
      </c>
      <c r="D14" s="9">
        <f t="shared" ca="1" si="2"/>
        <v>0</v>
      </c>
      <c r="E14" s="9">
        <f t="shared" ca="1" si="2"/>
        <v>125</v>
      </c>
      <c r="F14" s="9">
        <f t="shared" ca="1" si="2"/>
        <v>125</v>
      </c>
      <c r="G14" s="9">
        <f t="shared" ca="1" si="2"/>
        <v>125</v>
      </c>
      <c r="H14" s="9">
        <f t="shared" ca="1" si="2"/>
        <v>85</v>
      </c>
      <c r="I14" s="9">
        <f t="shared" ca="1" si="2"/>
        <v>300</v>
      </c>
      <c r="J14" s="9">
        <f t="shared" ca="1" si="2"/>
        <v>0</v>
      </c>
      <c r="K14" s="9">
        <f t="shared" ca="1" si="2"/>
        <v>0</v>
      </c>
      <c r="L14" s="9">
        <f t="shared" ca="1" si="2"/>
        <v>0</v>
      </c>
      <c r="M14" s="9">
        <f t="shared" ca="1" si="2"/>
        <v>0</v>
      </c>
      <c r="N14" s="9">
        <f t="shared" ca="1" si="2"/>
        <v>0</v>
      </c>
      <c r="O14" s="9">
        <f t="shared" ca="1" si="2"/>
        <v>0</v>
      </c>
      <c r="P14" s="9">
        <f t="shared" ca="1" si="2"/>
        <v>0</v>
      </c>
      <c r="Q14" s="18"/>
      <c r="R14" s="9">
        <f t="shared" ref="R14:R18" ca="1" si="6">SUM(E14:P14)/12</f>
        <v>63.333333333333336</v>
      </c>
      <c r="S14" s="6"/>
      <c r="T14" s="6" t="str">
        <f t="shared" si="4"/>
        <v>Quitt_nouveaux_loyers_AP</v>
      </c>
      <c r="U14" s="10" t="e">
        <f t="shared" ref="U14:U18" ca="1" si="7">IF(C14=0,NA(),C14)</f>
        <v>#N/A</v>
      </c>
      <c r="V14" s="10" t="e">
        <f t="shared" ca="1" si="5"/>
        <v>#N/A</v>
      </c>
      <c r="W14" s="10">
        <f t="shared" ca="1" si="5"/>
        <v>125</v>
      </c>
      <c r="X14" s="10">
        <f t="shared" ca="1" si="5"/>
        <v>125</v>
      </c>
      <c r="Y14" s="10">
        <f t="shared" ca="1" si="5"/>
        <v>125</v>
      </c>
      <c r="Z14" s="10">
        <f t="shared" ca="1" si="5"/>
        <v>85</v>
      </c>
      <c r="AA14" s="10">
        <f t="shared" ca="1" si="5"/>
        <v>300</v>
      </c>
      <c r="AB14" s="10" t="e">
        <f t="shared" ca="1" si="5"/>
        <v>#N/A</v>
      </c>
      <c r="AC14" s="10" t="e">
        <f t="shared" ca="1" si="5"/>
        <v>#N/A</v>
      </c>
      <c r="AD14" s="10" t="e">
        <f t="shared" ca="1" si="5"/>
        <v>#N/A</v>
      </c>
      <c r="AE14" s="10" t="e">
        <f t="shared" ca="1" si="5"/>
        <v>#N/A</v>
      </c>
      <c r="AF14" s="10" t="e">
        <f t="shared" ca="1" si="5"/>
        <v>#N/A</v>
      </c>
      <c r="AG14" s="10" t="e">
        <f t="shared" ca="1" si="5"/>
        <v>#N/A</v>
      </c>
      <c r="AH14" s="10" t="e">
        <f t="shared" ca="1" si="5"/>
        <v>#N/A</v>
      </c>
    </row>
    <row r="15" spans="1:34" x14ac:dyDescent="0.2">
      <c r="A15" s="6"/>
      <c r="B15" s="57" t="s">
        <v>5</v>
      </c>
      <c r="C15" s="9">
        <f t="shared" ca="1" si="2"/>
        <v>150</v>
      </c>
      <c r="D15" s="9">
        <f t="shared" ca="1" si="2"/>
        <v>65</v>
      </c>
      <c r="E15" s="9">
        <f t="shared" ca="1" si="2"/>
        <v>180</v>
      </c>
      <c r="F15" s="9">
        <f t="shared" ca="1" si="2"/>
        <v>180</v>
      </c>
      <c r="G15" s="9">
        <f t="shared" ca="1" si="2"/>
        <v>180</v>
      </c>
      <c r="H15" s="9">
        <f t="shared" ca="1" si="2"/>
        <v>150</v>
      </c>
      <c r="I15" s="9">
        <f t="shared" ca="1" si="2"/>
        <v>425</v>
      </c>
      <c r="J15" s="9">
        <f t="shared" ca="1" si="2"/>
        <v>90</v>
      </c>
      <c r="K15" s="9">
        <f t="shared" ca="1" si="2"/>
        <v>50</v>
      </c>
      <c r="L15" s="9">
        <f t="shared" ca="1" si="2"/>
        <v>150</v>
      </c>
      <c r="M15" s="9">
        <f t="shared" ca="1" si="2"/>
        <v>175</v>
      </c>
      <c r="N15" s="9">
        <f t="shared" ca="1" si="2"/>
        <v>111</v>
      </c>
      <c r="O15" s="9">
        <f t="shared" ca="1" si="2"/>
        <v>555</v>
      </c>
      <c r="P15" s="9">
        <f t="shared" ca="1" si="2"/>
        <v>111</v>
      </c>
      <c r="Q15" s="18">
        <f t="shared" ref="Q15:Q18" ca="1" si="8">(P15-O15)/O15</f>
        <v>-0.8</v>
      </c>
      <c r="R15" s="9">
        <f t="shared" ca="1" si="6"/>
        <v>196.41666666666666</v>
      </c>
      <c r="S15" s="6"/>
      <c r="T15" s="6" t="str">
        <f t="shared" si="4"/>
        <v>Quitt_loyers_PK</v>
      </c>
      <c r="U15" s="10">
        <f t="shared" ca="1" si="7"/>
        <v>150</v>
      </c>
      <c r="V15" s="10">
        <f t="shared" ca="1" si="5"/>
        <v>65</v>
      </c>
      <c r="W15" s="10">
        <f t="shared" ca="1" si="5"/>
        <v>180</v>
      </c>
      <c r="X15" s="10">
        <f t="shared" ca="1" si="5"/>
        <v>180</v>
      </c>
      <c r="Y15" s="10">
        <f t="shared" ca="1" si="5"/>
        <v>180</v>
      </c>
      <c r="Z15" s="10">
        <f t="shared" ca="1" si="5"/>
        <v>150</v>
      </c>
      <c r="AA15" s="10">
        <f t="shared" ca="1" si="5"/>
        <v>425</v>
      </c>
      <c r="AB15" s="10">
        <f t="shared" ca="1" si="5"/>
        <v>90</v>
      </c>
      <c r="AC15" s="10">
        <f t="shared" ca="1" si="5"/>
        <v>50</v>
      </c>
      <c r="AD15" s="10">
        <f t="shared" ca="1" si="5"/>
        <v>150</v>
      </c>
      <c r="AE15" s="10">
        <f t="shared" ca="1" si="5"/>
        <v>175</v>
      </c>
      <c r="AF15" s="10">
        <f t="shared" ca="1" si="5"/>
        <v>111</v>
      </c>
      <c r="AG15" s="10">
        <f t="shared" ca="1" si="5"/>
        <v>555</v>
      </c>
      <c r="AH15" s="10">
        <f t="shared" ca="1" si="5"/>
        <v>111</v>
      </c>
    </row>
    <row r="16" spans="1:34" ht="15" x14ac:dyDescent="0.25">
      <c r="A16" s="6"/>
      <c r="B16" s="58" t="s">
        <v>62</v>
      </c>
      <c r="C16" s="9">
        <f t="shared" ca="1" si="2"/>
        <v>0</v>
      </c>
      <c r="D16" s="9">
        <f t="shared" ca="1" si="2"/>
        <v>0</v>
      </c>
      <c r="E16" s="9">
        <f t="shared" ca="1" si="2"/>
        <v>250</v>
      </c>
      <c r="F16" s="9">
        <f t="shared" ca="1" si="2"/>
        <v>250</v>
      </c>
      <c r="G16" s="9">
        <f t="shared" ca="1" si="2"/>
        <v>250</v>
      </c>
      <c r="H16" s="9">
        <f t="shared" ca="1" si="2"/>
        <v>0</v>
      </c>
      <c r="I16" s="9">
        <f t="shared" ca="1" si="2"/>
        <v>175</v>
      </c>
      <c r="J16" s="9">
        <f t="shared" ca="1" si="2"/>
        <v>0</v>
      </c>
      <c r="K16" s="9">
        <f t="shared" ca="1" si="2"/>
        <v>0</v>
      </c>
      <c r="L16" s="9">
        <f t="shared" ca="1" si="2"/>
        <v>0</v>
      </c>
      <c r="M16" s="9">
        <f t="shared" ca="1" si="2"/>
        <v>0</v>
      </c>
      <c r="N16" s="9">
        <f t="shared" ca="1" si="2"/>
        <v>0</v>
      </c>
      <c r="O16" s="9">
        <f t="shared" ca="1" si="2"/>
        <v>0</v>
      </c>
      <c r="P16" s="9">
        <f t="shared" ca="1" si="2"/>
        <v>0</v>
      </c>
      <c r="Q16" s="18" t="e">
        <f t="shared" ca="1" si="8"/>
        <v>#DIV/0!</v>
      </c>
      <c r="R16" s="9">
        <f t="shared" ca="1" si="6"/>
        <v>77.083333333333329</v>
      </c>
      <c r="S16" s="6"/>
      <c r="T16" s="6" t="str">
        <f t="shared" si="4"/>
        <v>Total_Loyers</v>
      </c>
      <c r="U16" s="10" t="e">
        <f t="shared" ca="1" si="7"/>
        <v>#N/A</v>
      </c>
      <c r="V16" s="10" t="e">
        <f t="shared" ca="1" si="5"/>
        <v>#N/A</v>
      </c>
      <c r="W16" s="10">
        <f t="shared" ca="1" si="5"/>
        <v>250</v>
      </c>
      <c r="X16" s="10">
        <f t="shared" ca="1" si="5"/>
        <v>250</v>
      </c>
      <c r="Y16" s="10">
        <f t="shared" ca="1" si="5"/>
        <v>250</v>
      </c>
      <c r="Z16" s="10" t="e">
        <f t="shared" ca="1" si="5"/>
        <v>#N/A</v>
      </c>
      <c r="AA16" s="10">
        <f t="shared" ca="1" si="5"/>
        <v>175</v>
      </c>
      <c r="AB16" s="10" t="e">
        <f t="shared" ca="1" si="5"/>
        <v>#N/A</v>
      </c>
      <c r="AC16" s="10" t="e">
        <f t="shared" ca="1" si="5"/>
        <v>#N/A</v>
      </c>
      <c r="AD16" s="10" t="e">
        <f t="shared" ca="1" si="5"/>
        <v>#N/A</v>
      </c>
      <c r="AE16" s="10" t="e">
        <f t="shared" ca="1" si="5"/>
        <v>#N/A</v>
      </c>
      <c r="AF16" s="10" t="e">
        <f t="shared" ca="1" si="5"/>
        <v>#N/A</v>
      </c>
      <c r="AG16" s="10" t="e">
        <f t="shared" ca="1" si="5"/>
        <v>#N/A</v>
      </c>
      <c r="AH16" s="10" t="e">
        <f t="shared" ca="1" si="5"/>
        <v>#N/A</v>
      </c>
    </row>
    <row r="17" spans="1:34" x14ac:dyDescent="0.2">
      <c r="A17" s="6"/>
      <c r="B17" s="57" t="s">
        <v>2</v>
      </c>
      <c r="C17" s="9">
        <f t="shared" ca="1" si="2"/>
        <v>1111</v>
      </c>
      <c r="D17" s="9">
        <f t="shared" ca="1" si="2"/>
        <v>222</v>
      </c>
      <c r="E17" s="9">
        <f t="shared" ca="1" si="2"/>
        <v>75</v>
      </c>
      <c r="F17" s="9">
        <f t="shared" ca="1" si="2"/>
        <v>75</v>
      </c>
      <c r="G17" s="9">
        <f t="shared" ca="1" si="2"/>
        <v>75</v>
      </c>
      <c r="H17" s="9">
        <f t="shared" ca="1" si="2"/>
        <v>65</v>
      </c>
      <c r="I17" s="9">
        <f t="shared" ca="1" si="2"/>
        <v>300</v>
      </c>
      <c r="J17" s="9">
        <f t="shared" ca="1" si="2"/>
        <v>150</v>
      </c>
      <c r="K17" s="9">
        <f t="shared" ca="1" si="2"/>
        <v>150</v>
      </c>
      <c r="L17" s="9">
        <f t="shared" ca="1" si="2"/>
        <v>111</v>
      </c>
      <c r="M17" s="9">
        <f t="shared" ca="1" si="2"/>
        <v>300</v>
      </c>
      <c r="N17" s="9">
        <f t="shared" ca="1" si="2"/>
        <v>250</v>
      </c>
      <c r="O17" s="9">
        <f t="shared" ca="1" si="2"/>
        <v>111</v>
      </c>
      <c r="P17" s="9">
        <f t="shared" ca="1" si="2"/>
        <v>555</v>
      </c>
      <c r="Q17" s="18">
        <f t="shared" ca="1" si="8"/>
        <v>4</v>
      </c>
      <c r="R17" s="9">
        <f t="shared" ca="1" si="6"/>
        <v>184.75</v>
      </c>
      <c r="S17" s="6"/>
      <c r="T17" s="6" t="str">
        <f t="shared" si="4"/>
        <v>Quitt_provisions_charges</v>
      </c>
      <c r="U17" s="10">
        <f t="shared" ca="1" si="7"/>
        <v>1111</v>
      </c>
      <c r="V17" s="10">
        <f t="shared" ca="1" si="5"/>
        <v>222</v>
      </c>
      <c r="W17" s="10">
        <f t="shared" ca="1" si="5"/>
        <v>75</v>
      </c>
      <c r="X17" s="10">
        <f t="shared" ca="1" si="5"/>
        <v>75</v>
      </c>
      <c r="Y17" s="10">
        <f t="shared" ca="1" si="5"/>
        <v>75</v>
      </c>
      <c r="Z17" s="10">
        <f t="shared" ca="1" si="5"/>
        <v>65</v>
      </c>
      <c r="AA17" s="10">
        <f t="shared" ca="1" si="5"/>
        <v>300</v>
      </c>
      <c r="AB17" s="10">
        <f t="shared" ca="1" si="5"/>
        <v>150</v>
      </c>
      <c r="AC17" s="10">
        <f t="shared" ca="1" si="5"/>
        <v>150</v>
      </c>
      <c r="AD17" s="10">
        <f t="shared" ca="1" si="5"/>
        <v>111</v>
      </c>
      <c r="AE17" s="10">
        <f t="shared" ca="1" si="5"/>
        <v>300</v>
      </c>
      <c r="AF17" s="10">
        <f t="shared" ca="1" si="5"/>
        <v>250</v>
      </c>
      <c r="AG17" s="10">
        <f t="shared" ca="1" si="5"/>
        <v>111</v>
      </c>
      <c r="AH17" s="10">
        <f t="shared" ca="1" si="5"/>
        <v>555</v>
      </c>
    </row>
    <row r="18" spans="1:34" x14ac:dyDescent="0.2">
      <c r="A18" s="6"/>
      <c r="B18" s="59" t="s">
        <v>40</v>
      </c>
      <c r="C18" s="9">
        <f t="shared" ca="1" si="2"/>
        <v>0</v>
      </c>
      <c r="D18" s="9">
        <f t="shared" ca="1" si="2"/>
        <v>0</v>
      </c>
      <c r="E18" s="9">
        <f t="shared" ca="1" si="2"/>
        <v>150</v>
      </c>
      <c r="F18" s="9">
        <f t="shared" ca="1" si="2"/>
        <v>150</v>
      </c>
      <c r="G18" s="9">
        <f t="shared" ca="1" si="2"/>
        <v>150</v>
      </c>
      <c r="H18" s="9">
        <f t="shared" ca="1" si="2"/>
        <v>222</v>
      </c>
      <c r="I18" s="9">
        <f t="shared" ca="1" si="2"/>
        <v>450</v>
      </c>
      <c r="J18" s="9">
        <f t="shared" ca="1" si="2"/>
        <v>0</v>
      </c>
      <c r="K18" s="9">
        <f t="shared" ca="1" si="2"/>
        <v>0</v>
      </c>
      <c r="L18" s="9">
        <f t="shared" ca="1" si="2"/>
        <v>0</v>
      </c>
      <c r="M18" s="9">
        <f t="shared" ca="1" si="2"/>
        <v>0</v>
      </c>
      <c r="N18" s="9">
        <f t="shared" ca="1" si="2"/>
        <v>0</v>
      </c>
      <c r="O18" s="9">
        <f t="shared" ca="1" si="2"/>
        <v>0</v>
      </c>
      <c r="P18" s="9">
        <f t="shared" ca="1" si="2"/>
        <v>0</v>
      </c>
      <c r="Q18" s="18" t="e">
        <f t="shared" ca="1" si="8"/>
        <v>#DIV/0!</v>
      </c>
      <c r="R18" s="9">
        <f t="shared" ca="1" si="6"/>
        <v>93.5</v>
      </c>
      <c r="S18" s="6"/>
      <c r="T18" s="6" t="str">
        <f t="shared" si="4"/>
        <v>TOTAL QUITTANCE TOUTES RUBRIQUES</v>
      </c>
      <c r="U18" s="10" t="e">
        <f t="shared" ca="1" si="7"/>
        <v>#N/A</v>
      </c>
      <c r="V18" s="10" t="e">
        <f t="shared" ca="1" si="5"/>
        <v>#N/A</v>
      </c>
      <c r="W18" s="10">
        <f t="shared" ca="1" si="5"/>
        <v>150</v>
      </c>
      <c r="X18" s="10">
        <f t="shared" ca="1" si="5"/>
        <v>150</v>
      </c>
      <c r="Y18" s="10">
        <f t="shared" ca="1" si="5"/>
        <v>150</v>
      </c>
      <c r="Z18" s="10">
        <f t="shared" ca="1" si="5"/>
        <v>222</v>
      </c>
      <c r="AA18" s="10">
        <f t="shared" ca="1" si="5"/>
        <v>450</v>
      </c>
      <c r="AB18" s="10" t="e">
        <f t="shared" ca="1" si="5"/>
        <v>#N/A</v>
      </c>
      <c r="AC18" s="10" t="e">
        <f t="shared" ca="1" si="5"/>
        <v>#N/A</v>
      </c>
      <c r="AD18" s="10" t="e">
        <f t="shared" ca="1" si="5"/>
        <v>#N/A</v>
      </c>
      <c r="AE18" s="10" t="e">
        <f t="shared" ca="1" si="5"/>
        <v>#N/A</v>
      </c>
      <c r="AF18" s="10" t="e">
        <f t="shared" ca="1" si="5"/>
        <v>#N/A</v>
      </c>
      <c r="AG18" s="10" t="e">
        <f t="shared" ca="1" si="5"/>
        <v>#N/A</v>
      </c>
      <c r="AH18" s="10" t="e">
        <f t="shared" ca="1" si="5"/>
        <v>#N/A</v>
      </c>
    </row>
    <row r="19" spans="1:34" x14ac:dyDescent="0.2">
      <c r="A19" s="6"/>
      <c r="B19" s="55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</row>
    <row r="20" spans="1:34" x14ac:dyDescent="0.2">
      <c r="A20" s="6"/>
      <c r="B20" s="57" t="s">
        <v>192</v>
      </c>
      <c r="C20" s="9">
        <f t="shared" ca="1" si="2"/>
        <v>0</v>
      </c>
      <c r="D20" s="9">
        <f t="shared" ca="1" si="2"/>
        <v>0</v>
      </c>
      <c r="E20" s="9">
        <f t="shared" ca="1" si="2"/>
        <v>500</v>
      </c>
      <c r="F20" s="9">
        <f t="shared" ca="1" si="2"/>
        <v>500</v>
      </c>
      <c r="G20" s="9">
        <f t="shared" ca="1" si="2"/>
        <v>500</v>
      </c>
      <c r="H20" s="9">
        <f t="shared" ca="1" si="2"/>
        <v>0</v>
      </c>
      <c r="I20" s="9">
        <f t="shared" ca="1" si="2"/>
        <v>80</v>
      </c>
      <c r="J20" s="9">
        <f t="shared" ca="1" si="2"/>
        <v>0</v>
      </c>
      <c r="K20" s="9">
        <f t="shared" ca="1" si="2"/>
        <v>0</v>
      </c>
      <c r="L20" s="9">
        <f t="shared" ca="1" si="2"/>
        <v>0</v>
      </c>
      <c r="M20" s="9">
        <f t="shared" ca="1" si="2"/>
        <v>0</v>
      </c>
      <c r="N20" s="9">
        <f t="shared" ca="1" si="2"/>
        <v>0</v>
      </c>
      <c r="O20" s="9">
        <f t="shared" ca="1" si="2"/>
        <v>0</v>
      </c>
      <c r="P20" s="9">
        <f t="shared" ca="1" si="2"/>
        <v>0</v>
      </c>
      <c r="Q20" s="18" t="e">
        <f t="shared" ref="Q20:Q21" ca="1" si="9">(P20-O20)/O20</f>
        <v>#DIV/0!</v>
      </c>
      <c r="R20" s="9">
        <f ca="1">SUM(E20:P20)/12</f>
        <v>131.66666666666666</v>
      </c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</row>
    <row r="21" spans="1:34" x14ac:dyDescent="0.2">
      <c r="A21" s="6"/>
      <c r="B21" s="57" t="s">
        <v>193</v>
      </c>
      <c r="C21" s="9">
        <f t="shared" ca="1" si="2"/>
        <v>0</v>
      </c>
      <c r="D21" s="9">
        <f t="shared" ca="1" si="2"/>
        <v>0</v>
      </c>
      <c r="E21" s="9">
        <f t="shared" ca="1" si="2"/>
        <v>150</v>
      </c>
      <c r="F21" s="9">
        <f t="shared" ca="1" si="2"/>
        <v>150</v>
      </c>
      <c r="G21" s="9">
        <f t="shared" ca="1" si="2"/>
        <v>150</v>
      </c>
      <c r="H21" s="9">
        <f t="shared" ca="1" si="2"/>
        <v>0</v>
      </c>
      <c r="I21" s="9">
        <f t="shared" ca="1" si="2"/>
        <v>100</v>
      </c>
      <c r="J21" s="9">
        <f t="shared" ca="1" si="2"/>
        <v>0</v>
      </c>
      <c r="K21" s="9">
        <f t="shared" ca="1" si="2"/>
        <v>0</v>
      </c>
      <c r="L21" s="9">
        <f t="shared" ca="1" si="2"/>
        <v>0</v>
      </c>
      <c r="M21" s="9">
        <f t="shared" ca="1" si="2"/>
        <v>0</v>
      </c>
      <c r="N21" s="9">
        <f t="shared" ca="1" si="2"/>
        <v>0</v>
      </c>
      <c r="O21" s="9">
        <f t="shared" ca="1" si="2"/>
        <v>0</v>
      </c>
      <c r="P21" s="9">
        <f t="shared" ca="1" si="2"/>
        <v>0</v>
      </c>
      <c r="Q21" s="18" t="e">
        <f t="shared" ca="1" si="9"/>
        <v>#DIV/0!</v>
      </c>
      <c r="R21" s="9">
        <f ca="1">SUM(E21:P21)/12</f>
        <v>45.833333333333336</v>
      </c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</row>
    <row r="22" spans="1:34" x14ac:dyDescent="0.2">
      <c r="A22" s="6"/>
      <c r="B22" s="55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</row>
    <row r="23" spans="1:34" x14ac:dyDescent="0.2">
      <c r="A23" s="6"/>
      <c r="B23" s="55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</row>
    <row r="24" spans="1:34" x14ac:dyDescent="0.2">
      <c r="A24" s="6"/>
      <c r="B24" s="55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4" x14ac:dyDescent="0.2">
      <c r="A25" s="6"/>
      <c r="B25" s="55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</row>
    <row r="26" spans="1:34" x14ac:dyDescent="0.2">
      <c r="A26" s="6"/>
      <c r="B26" s="55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</row>
    <row r="27" spans="1:34" x14ac:dyDescent="0.2">
      <c r="A27" s="6"/>
      <c r="B27" s="55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</row>
    <row r="28" spans="1:34" x14ac:dyDescent="0.2">
      <c r="A28" s="6"/>
      <c r="B28" s="55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</row>
    <row r="29" spans="1:34" x14ac:dyDescent="0.2">
      <c r="A29" s="6"/>
      <c r="B29" s="5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</row>
    <row r="30" spans="1:34" x14ac:dyDescent="0.2">
      <c r="A30" s="6"/>
      <c r="B30" s="5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</row>
    <row r="31" spans="1:34" x14ac:dyDescent="0.2">
      <c r="A31" s="6"/>
      <c r="B31" s="5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</row>
    <row r="32" spans="1:34" x14ac:dyDescent="0.2">
      <c r="A32" s="6"/>
      <c r="B32" s="5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x14ac:dyDescent="0.2">
      <c r="A33" s="6"/>
      <c r="B33" s="55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</row>
    <row r="34" spans="1:34" x14ac:dyDescent="0.2">
      <c r="A34" s="6"/>
      <c r="B34" s="5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</row>
    <row r="35" spans="1:34" x14ac:dyDescent="0.2">
      <c r="A35" s="6"/>
      <c r="B35" s="5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</row>
    <row r="36" spans="1:34" x14ac:dyDescent="0.2">
      <c r="A36" s="6"/>
      <c r="B36" s="55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</row>
    <row r="37" spans="1:34" x14ac:dyDescent="0.2">
      <c r="A37" s="6"/>
      <c r="B37" s="5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</row>
    <row r="38" spans="1:34" x14ac:dyDescent="0.2">
      <c r="A38" s="6"/>
      <c r="B38" s="5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</row>
    <row r="39" spans="1:34" x14ac:dyDescent="0.2">
      <c r="A39" s="6"/>
      <c r="B39" s="5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</row>
    <row r="40" spans="1:34" x14ac:dyDescent="0.2">
      <c r="A40" s="6"/>
      <c r="B40" s="5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x14ac:dyDescent="0.2">
      <c r="A41" s="6"/>
      <c r="B41" s="5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</row>
    <row r="42" spans="1:34" x14ac:dyDescent="0.2">
      <c r="A42" s="6"/>
      <c r="B42" s="55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</row>
    <row r="43" spans="1:34" x14ac:dyDescent="0.2">
      <c r="A43" s="6"/>
      <c r="B43" s="5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</row>
    <row r="44" spans="1:34" x14ac:dyDescent="0.2">
      <c r="A44" s="6"/>
      <c r="B44" s="5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</row>
    <row r="45" spans="1:34" x14ac:dyDescent="0.2">
      <c r="A45" s="6"/>
      <c r="B45" s="5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</row>
    <row r="46" spans="1:34" x14ac:dyDescent="0.2">
      <c r="A46" s="6"/>
      <c r="B46" s="55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</row>
    <row r="47" spans="1:34" x14ac:dyDescent="0.2">
      <c r="A47" s="6"/>
      <c r="B47" s="5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</row>
    <row r="48" spans="1:34" x14ac:dyDescent="0.2">
      <c r="A48" s="6"/>
      <c r="B48" s="5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1:34" x14ac:dyDescent="0.2">
      <c r="A49" s="6"/>
      <c r="B49" s="5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</row>
    <row r="50" spans="1:34" x14ac:dyDescent="0.2">
      <c r="A50" s="6"/>
      <c r="B50" s="5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</row>
    <row r="51" spans="1:34" x14ac:dyDescent="0.2">
      <c r="A51" s="6"/>
      <c r="B51" s="5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</row>
    <row r="52" spans="1:34" x14ac:dyDescent="0.2">
      <c r="A52" s="6"/>
      <c r="B52" s="5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</row>
    <row r="53" spans="1:34" x14ac:dyDescent="0.2">
      <c r="A53" s="6"/>
      <c r="B53" s="5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</row>
    <row r="54" spans="1:34" x14ac:dyDescent="0.2">
      <c r="A54" s="6"/>
      <c r="B54" s="5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</row>
    <row r="55" spans="1:34" x14ac:dyDescent="0.2">
      <c r="A55" s="6"/>
      <c r="B55" s="5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</row>
    <row r="56" spans="1:34" x14ac:dyDescent="0.2">
      <c r="A56" s="6"/>
      <c r="B56" s="5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1:34" x14ac:dyDescent="0.2">
      <c r="A57" s="6"/>
      <c r="B57" s="5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</row>
    <row r="58" spans="1:34" x14ac:dyDescent="0.2">
      <c r="A58" s="6"/>
      <c r="B58" s="55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1:34" x14ac:dyDescent="0.2">
      <c r="A59" s="6"/>
      <c r="B59" s="5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1:34" x14ac:dyDescent="0.2">
      <c r="A60" s="6"/>
      <c r="B60" s="5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</row>
    <row r="61" spans="1:34" x14ac:dyDescent="0.2">
      <c r="A61" s="6"/>
      <c r="B61" s="5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</row>
    <row r="62" spans="1:34" x14ac:dyDescent="0.2">
      <c r="A62" s="6"/>
      <c r="B62" s="5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</row>
    <row r="63" spans="1:34" x14ac:dyDescent="0.2">
      <c r="A63" s="6"/>
      <c r="B63" s="5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</row>
    <row r="64" spans="1:34" x14ac:dyDescent="0.2">
      <c r="A64" s="6"/>
      <c r="B64" s="5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</row>
    <row r="65" spans="1:34" x14ac:dyDescent="0.2">
      <c r="A65" s="6"/>
      <c r="B65" s="5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</row>
    <row r="66" spans="1:34" x14ac:dyDescent="0.2">
      <c r="A66" s="6"/>
      <c r="B66" s="5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</row>
    <row r="67" spans="1:34" x14ac:dyDescent="0.2">
      <c r="A67" s="6"/>
      <c r="B67" s="5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</row>
    <row r="68" spans="1:34" x14ac:dyDescent="0.2">
      <c r="A68" s="6"/>
      <c r="B68" s="5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</row>
    <row r="69" spans="1:34" x14ac:dyDescent="0.2">
      <c r="A69" s="6"/>
      <c r="B69" s="55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</row>
    <row r="70" spans="1:34" x14ac:dyDescent="0.2">
      <c r="A70" s="6"/>
      <c r="B70" s="5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</row>
    <row r="71" spans="1:34" x14ac:dyDescent="0.2">
      <c r="A71" s="6"/>
      <c r="B71" s="5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</row>
    <row r="72" spans="1:34" x14ac:dyDescent="0.2">
      <c r="A72" s="6"/>
      <c r="B72" s="5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</row>
    <row r="73" spans="1:34" x14ac:dyDescent="0.2">
      <c r="A73" s="6"/>
      <c r="B73" s="5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</row>
    <row r="74" spans="1:34" x14ac:dyDescent="0.2">
      <c r="A74" s="6"/>
      <c r="B74" s="5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</row>
    <row r="75" spans="1:34" x14ac:dyDescent="0.2">
      <c r="A75" s="6"/>
      <c r="B75" s="5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</row>
    <row r="76" spans="1:34" x14ac:dyDescent="0.2">
      <c r="A76" s="6"/>
      <c r="B76" s="5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</row>
    <row r="77" spans="1:34" x14ac:dyDescent="0.2">
      <c r="A77" s="6"/>
      <c r="B77" s="5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</row>
    <row r="78" spans="1:34" x14ac:dyDescent="0.2">
      <c r="A78" s="6"/>
      <c r="B78" s="5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</row>
    <row r="79" spans="1:34" x14ac:dyDescent="0.2">
      <c r="A79" s="6"/>
      <c r="B79" s="55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</row>
    <row r="80" spans="1:34" x14ac:dyDescent="0.2">
      <c r="A80" s="6"/>
      <c r="B80" s="5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</row>
    <row r="81" spans="1:34" x14ac:dyDescent="0.2">
      <c r="A81" s="6"/>
      <c r="B81" s="5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</row>
    <row r="82" spans="1:34" x14ac:dyDescent="0.2">
      <c r="A82" s="6"/>
      <c r="B82" s="5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</row>
    <row r="83" spans="1:34" x14ac:dyDescent="0.2">
      <c r="A83" s="6"/>
      <c r="B83" s="5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</row>
    <row r="84" spans="1:34" x14ac:dyDescent="0.2">
      <c r="A84" s="6"/>
      <c r="B84" s="5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</row>
    <row r="85" spans="1:34" x14ac:dyDescent="0.2">
      <c r="A85" s="6"/>
      <c r="B85" s="5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</row>
    <row r="86" spans="1:34" x14ac:dyDescent="0.2">
      <c r="A86" s="6"/>
      <c r="B86" s="5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</row>
    <row r="87" spans="1:34" x14ac:dyDescent="0.2">
      <c r="A87" s="6"/>
      <c r="B87" s="5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</row>
    <row r="88" spans="1:34" x14ac:dyDescent="0.2">
      <c r="A88" s="6"/>
      <c r="B88" s="5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</row>
    <row r="89" spans="1:34" x14ac:dyDescent="0.2">
      <c r="A89" s="6"/>
      <c r="B89" s="5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</row>
    <row r="90" spans="1:34" x14ac:dyDescent="0.2">
      <c r="A90" s="6"/>
      <c r="B90" s="55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</row>
    <row r="91" spans="1:34" x14ac:dyDescent="0.2">
      <c r="A91" s="6"/>
      <c r="B91" s="55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</row>
    <row r="92" spans="1:34" x14ac:dyDescent="0.2">
      <c r="A92" s="6"/>
      <c r="B92" s="55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</row>
    <row r="93" spans="1:34" x14ac:dyDescent="0.2">
      <c r="A93" s="6"/>
      <c r="B93" s="55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</row>
    <row r="94" spans="1:34" x14ac:dyDescent="0.2">
      <c r="A94" s="6"/>
      <c r="B94" s="55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</row>
    <row r="95" spans="1:34" x14ac:dyDescent="0.2">
      <c r="A95" s="6"/>
      <c r="B95" s="55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</row>
    <row r="96" spans="1:34" x14ac:dyDescent="0.2">
      <c r="A96" s="6"/>
      <c r="B96" s="55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</row>
    <row r="97" spans="1:34" x14ac:dyDescent="0.2">
      <c r="A97" s="6"/>
      <c r="B97" s="55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</row>
    <row r="98" spans="1:34" x14ac:dyDescent="0.2">
      <c r="A98" s="6"/>
      <c r="B98" s="55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</row>
    <row r="99" spans="1:34" x14ac:dyDescent="0.2">
      <c r="A99" s="6"/>
      <c r="B99" s="55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</row>
    <row r="100" spans="1:34" x14ac:dyDescent="0.2">
      <c r="A100" s="6"/>
      <c r="B100" s="55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</row>
    <row r="101" spans="1:34" x14ac:dyDescent="0.2">
      <c r="A101" s="6"/>
      <c r="B101" s="55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</row>
    <row r="102" spans="1:34" x14ac:dyDescent="0.2">
      <c r="A102" s="6"/>
      <c r="B102" s="55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</row>
    <row r="103" spans="1:34" ht="13.5" thickBot="1" x14ac:dyDescent="0.25">
      <c r="A103" s="6"/>
      <c r="B103" s="55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</row>
    <row r="104" spans="1:34" ht="14.45" customHeight="1" thickBot="1" x14ac:dyDescent="0.25">
      <c r="A104" s="6"/>
      <c r="B104" s="153" t="s">
        <v>41</v>
      </c>
      <c r="C104" s="154"/>
      <c r="D104" s="154"/>
      <c r="E104" s="154"/>
      <c r="F104" s="154"/>
      <c r="G104" s="154"/>
      <c r="H104" s="154"/>
      <c r="I104" s="154"/>
      <c r="J104" s="154"/>
      <c r="K104" s="154"/>
      <c r="L104" s="154"/>
      <c r="M104" s="154"/>
      <c r="N104" s="154"/>
      <c r="O104" s="154"/>
      <c r="P104" s="154"/>
      <c r="Q104" s="154"/>
      <c r="R104" s="155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</row>
    <row r="105" spans="1:34" x14ac:dyDescent="0.2">
      <c r="A105" s="6"/>
      <c r="B105" s="56" t="s">
        <v>39</v>
      </c>
      <c r="C105" s="11">
        <f>C12</f>
        <v>42309</v>
      </c>
      <c r="D105" s="11">
        <f t="shared" ref="D105:P105" si="10">D12</f>
        <v>42339</v>
      </c>
      <c r="E105" s="11">
        <f t="shared" si="10"/>
        <v>42370</v>
      </c>
      <c r="F105" s="11">
        <f t="shared" si="10"/>
        <v>42401</v>
      </c>
      <c r="G105" s="11">
        <f t="shared" si="10"/>
        <v>42430</v>
      </c>
      <c r="H105" s="11">
        <f t="shared" si="10"/>
        <v>42461</v>
      </c>
      <c r="I105" s="11">
        <f t="shared" si="10"/>
        <v>42491</v>
      </c>
      <c r="J105" s="11">
        <f t="shared" si="10"/>
        <v>42522</v>
      </c>
      <c r="K105" s="11">
        <f t="shared" si="10"/>
        <v>42552</v>
      </c>
      <c r="L105" s="11">
        <f t="shared" si="10"/>
        <v>42583</v>
      </c>
      <c r="M105" s="11">
        <f t="shared" si="10"/>
        <v>42614</v>
      </c>
      <c r="N105" s="11">
        <f t="shared" si="10"/>
        <v>42644</v>
      </c>
      <c r="O105" s="11">
        <f t="shared" si="10"/>
        <v>42675</v>
      </c>
      <c r="P105" s="11">
        <f t="shared" si="10"/>
        <v>42705</v>
      </c>
      <c r="Q105" s="11" t="s">
        <v>51</v>
      </c>
      <c r="R105" s="11" t="s">
        <v>52</v>
      </c>
      <c r="S105" s="6"/>
      <c r="T105" s="6" t="str">
        <f>B105</f>
        <v>IMMOB</v>
      </c>
      <c r="U105" s="8">
        <f t="shared" ref="U105:AG105" si="11">C105</f>
        <v>42309</v>
      </c>
      <c r="V105" s="8">
        <f t="shared" si="11"/>
        <v>42339</v>
      </c>
      <c r="W105" s="8">
        <f t="shared" si="11"/>
        <v>42370</v>
      </c>
      <c r="X105" s="8">
        <f t="shared" si="11"/>
        <v>42401</v>
      </c>
      <c r="Y105" s="8">
        <f t="shared" si="11"/>
        <v>42430</v>
      </c>
      <c r="Z105" s="8">
        <f t="shared" si="11"/>
        <v>42461</v>
      </c>
      <c r="AA105" s="8">
        <f t="shared" si="11"/>
        <v>42491</v>
      </c>
      <c r="AB105" s="8">
        <f t="shared" si="11"/>
        <v>42522</v>
      </c>
      <c r="AC105" s="8">
        <f t="shared" si="11"/>
        <v>42552</v>
      </c>
      <c r="AD105" s="8">
        <f t="shared" si="11"/>
        <v>42583</v>
      </c>
      <c r="AE105" s="8">
        <f t="shared" si="11"/>
        <v>42614</v>
      </c>
      <c r="AF105" s="8">
        <f t="shared" si="11"/>
        <v>42644</v>
      </c>
      <c r="AG105" s="8">
        <f t="shared" si="11"/>
        <v>42675</v>
      </c>
      <c r="AH105" s="8">
        <f>P105</f>
        <v>42705</v>
      </c>
    </row>
    <row r="106" spans="1:34" x14ac:dyDescent="0.2">
      <c r="A106" s="6"/>
      <c r="B106" s="57" t="s">
        <v>3</v>
      </c>
      <c r="C106" s="9">
        <f t="shared" ref="C106:P112" ca="1" si="12">SUMPRODUCT(Montants_TDB_Immob*(Type_TDB_Immob=$B106)*(Periode_TDB_Immob=C$105))</f>
        <v>0</v>
      </c>
      <c r="D106" s="9">
        <f t="shared" ca="1" si="12"/>
        <v>0</v>
      </c>
      <c r="E106" s="9">
        <f t="shared" ca="1" si="12"/>
        <v>300</v>
      </c>
      <c r="F106" s="9">
        <f t="shared" ca="1" si="12"/>
        <v>300</v>
      </c>
      <c r="G106" s="9">
        <f t="shared" ca="1" si="12"/>
        <v>300</v>
      </c>
      <c r="H106" s="9">
        <f t="shared" ca="1" si="12"/>
        <v>0</v>
      </c>
      <c r="I106" s="9">
        <f t="shared" ca="1" si="12"/>
        <v>0</v>
      </c>
      <c r="J106" s="9">
        <f t="shared" ca="1" si="12"/>
        <v>0</v>
      </c>
      <c r="K106" s="9">
        <f t="shared" ca="1" si="12"/>
        <v>0</v>
      </c>
      <c r="L106" s="9">
        <f t="shared" ca="1" si="12"/>
        <v>0</v>
      </c>
      <c r="M106" s="9">
        <f t="shared" ca="1" si="12"/>
        <v>0</v>
      </c>
      <c r="N106" s="9">
        <f t="shared" ca="1" si="12"/>
        <v>0</v>
      </c>
      <c r="O106" s="9">
        <f t="shared" ca="1" si="12"/>
        <v>0</v>
      </c>
      <c r="P106" s="9">
        <f t="shared" ca="1" si="12"/>
        <v>0</v>
      </c>
      <c r="Q106" s="18" t="e">
        <f ca="1">(P106-O106)/O106</f>
        <v>#DIV/0!</v>
      </c>
      <c r="R106" s="9">
        <f ca="1">SUM(E106:P106)/12</f>
        <v>75</v>
      </c>
      <c r="S106" s="6"/>
      <c r="T106" s="6" t="str">
        <f t="shared" ref="T106:T111" si="13">B106</f>
        <v>Encaiss_Loyers</v>
      </c>
      <c r="U106" s="10" t="e">
        <f ca="1">IF(C106=0,NA(),C106)</f>
        <v>#N/A</v>
      </c>
      <c r="V106" s="10" t="e">
        <f t="shared" ref="V106:AH111" ca="1" si="14">IF(D106=0,NA(),D106)</f>
        <v>#N/A</v>
      </c>
      <c r="W106" s="10">
        <f t="shared" ca="1" si="14"/>
        <v>300</v>
      </c>
      <c r="X106" s="10">
        <f t="shared" ca="1" si="14"/>
        <v>300</v>
      </c>
      <c r="Y106" s="10">
        <f t="shared" ca="1" si="14"/>
        <v>300</v>
      </c>
      <c r="Z106" s="10" t="e">
        <f t="shared" ca="1" si="14"/>
        <v>#N/A</v>
      </c>
      <c r="AA106" s="10" t="e">
        <f t="shared" ca="1" si="14"/>
        <v>#N/A</v>
      </c>
      <c r="AB106" s="10" t="e">
        <f t="shared" ca="1" si="14"/>
        <v>#N/A</v>
      </c>
      <c r="AC106" s="10" t="e">
        <f t="shared" ca="1" si="14"/>
        <v>#N/A</v>
      </c>
      <c r="AD106" s="10" t="e">
        <f t="shared" ca="1" si="14"/>
        <v>#N/A</v>
      </c>
      <c r="AE106" s="10" t="e">
        <f t="shared" ca="1" si="14"/>
        <v>#N/A</v>
      </c>
      <c r="AF106" s="10" t="e">
        <f t="shared" ca="1" si="14"/>
        <v>#N/A</v>
      </c>
      <c r="AG106" s="10" t="e">
        <f t="shared" ca="1" si="14"/>
        <v>#N/A</v>
      </c>
      <c r="AH106" s="10" t="e">
        <f t="shared" ca="1" si="14"/>
        <v>#N/A</v>
      </c>
    </row>
    <row r="107" spans="1:34" x14ac:dyDescent="0.2">
      <c r="A107" s="6"/>
      <c r="B107" s="57" t="s">
        <v>6</v>
      </c>
      <c r="C107" s="9">
        <f t="shared" ca="1" si="12"/>
        <v>0</v>
      </c>
      <c r="D107" s="9">
        <f t="shared" ca="1" si="12"/>
        <v>0</v>
      </c>
      <c r="E107" s="9">
        <f t="shared" ca="1" si="12"/>
        <v>450</v>
      </c>
      <c r="F107" s="9">
        <f t="shared" ca="1" si="12"/>
        <v>450</v>
      </c>
      <c r="G107" s="9">
        <f t="shared" ca="1" si="12"/>
        <v>450</v>
      </c>
      <c r="H107" s="9">
        <f t="shared" ca="1" si="12"/>
        <v>0</v>
      </c>
      <c r="I107" s="9">
        <f t="shared" ca="1" si="12"/>
        <v>0</v>
      </c>
      <c r="J107" s="9">
        <f t="shared" ca="1" si="12"/>
        <v>0</v>
      </c>
      <c r="K107" s="9">
        <f t="shared" ca="1" si="12"/>
        <v>0</v>
      </c>
      <c r="L107" s="9">
        <f t="shared" ca="1" si="12"/>
        <v>0</v>
      </c>
      <c r="M107" s="9">
        <f t="shared" ca="1" si="12"/>
        <v>0</v>
      </c>
      <c r="N107" s="9">
        <f t="shared" ca="1" si="12"/>
        <v>0</v>
      </c>
      <c r="O107" s="9">
        <f t="shared" ca="1" si="12"/>
        <v>0</v>
      </c>
      <c r="P107" s="9">
        <f t="shared" ca="1" si="12"/>
        <v>0</v>
      </c>
      <c r="Q107" s="18" t="e">
        <f t="shared" ref="Q107:Q114" ca="1" si="15">(P107-O107)/O107</f>
        <v>#DIV/0!</v>
      </c>
      <c r="R107" s="9">
        <f t="shared" ref="R107:R114" ca="1" si="16">SUM(E107:P107)/12</f>
        <v>112.5</v>
      </c>
      <c r="S107" s="6"/>
      <c r="T107" s="6" t="str">
        <f t="shared" si="13"/>
        <v>Encaiss_APL</v>
      </c>
      <c r="U107" s="10" t="e">
        <f t="shared" ref="U107:U111" ca="1" si="17">IF(C107=0,NA(),C107)</f>
        <v>#N/A</v>
      </c>
      <c r="V107" s="10" t="e">
        <f t="shared" ca="1" si="14"/>
        <v>#N/A</v>
      </c>
      <c r="W107" s="10">
        <f t="shared" ca="1" si="14"/>
        <v>450</v>
      </c>
      <c r="X107" s="10">
        <f t="shared" ca="1" si="14"/>
        <v>450</v>
      </c>
      <c r="Y107" s="10">
        <f t="shared" ca="1" si="14"/>
        <v>450</v>
      </c>
      <c r="Z107" s="10" t="e">
        <f t="shared" ca="1" si="14"/>
        <v>#N/A</v>
      </c>
      <c r="AA107" s="10" t="e">
        <f t="shared" ca="1" si="14"/>
        <v>#N/A</v>
      </c>
      <c r="AB107" s="10" t="e">
        <f t="shared" ca="1" si="14"/>
        <v>#N/A</v>
      </c>
      <c r="AC107" s="10" t="e">
        <f t="shared" ca="1" si="14"/>
        <v>#N/A</v>
      </c>
      <c r="AD107" s="10" t="e">
        <f t="shared" ca="1" si="14"/>
        <v>#N/A</v>
      </c>
      <c r="AE107" s="10" t="e">
        <f t="shared" ca="1" si="14"/>
        <v>#N/A</v>
      </c>
      <c r="AF107" s="10" t="e">
        <f t="shared" ca="1" si="14"/>
        <v>#N/A</v>
      </c>
      <c r="AG107" s="10" t="e">
        <f t="shared" ca="1" si="14"/>
        <v>#N/A</v>
      </c>
      <c r="AH107" s="10" t="e">
        <f t="shared" ca="1" si="14"/>
        <v>#N/A</v>
      </c>
    </row>
    <row r="108" spans="1:34" x14ac:dyDescent="0.2">
      <c r="A108" s="6"/>
      <c r="B108" s="57" t="s">
        <v>7</v>
      </c>
      <c r="C108" s="9">
        <f t="shared" ca="1" si="12"/>
        <v>0</v>
      </c>
      <c r="D108" s="9">
        <f t="shared" ca="1" si="12"/>
        <v>0</v>
      </c>
      <c r="E108" s="9">
        <f t="shared" ca="1" si="12"/>
        <v>225</v>
      </c>
      <c r="F108" s="9">
        <f t="shared" ca="1" si="12"/>
        <v>225</v>
      </c>
      <c r="G108" s="9">
        <f t="shared" ca="1" si="12"/>
        <v>225</v>
      </c>
      <c r="H108" s="9">
        <f t="shared" ca="1" si="12"/>
        <v>0</v>
      </c>
      <c r="I108" s="9">
        <f t="shared" ca="1" si="12"/>
        <v>0</v>
      </c>
      <c r="J108" s="9">
        <f t="shared" ca="1" si="12"/>
        <v>0</v>
      </c>
      <c r="K108" s="9">
        <f t="shared" ca="1" si="12"/>
        <v>0</v>
      </c>
      <c r="L108" s="9">
        <f t="shared" ca="1" si="12"/>
        <v>0</v>
      </c>
      <c r="M108" s="9">
        <f t="shared" ca="1" si="12"/>
        <v>0</v>
      </c>
      <c r="N108" s="9">
        <f t="shared" ca="1" si="12"/>
        <v>0</v>
      </c>
      <c r="O108" s="9">
        <f t="shared" ca="1" si="12"/>
        <v>0</v>
      </c>
      <c r="P108" s="9">
        <f t="shared" ca="1" si="12"/>
        <v>0</v>
      </c>
      <c r="Q108" s="18" t="e">
        <f t="shared" ca="1" si="15"/>
        <v>#DIV/0!</v>
      </c>
      <c r="R108" s="9">
        <f t="shared" ca="1" si="16"/>
        <v>56.25</v>
      </c>
      <c r="S108" s="6"/>
      <c r="T108" s="6" t="str">
        <f t="shared" si="13"/>
        <v>Encaiss_AL</v>
      </c>
      <c r="U108" s="10" t="e">
        <f t="shared" ca="1" si="17"/>
        <v>#N/A</v>
      </c>
      <c r="V108" s="10" t="e">
        <f t="shared" ca="1" si="14"/>
        <v>#N/A</v>
      </c>
      <c r="W108" s="10">
        <f t="shared" ca="1" si="14"/>
        <v>225</v>
      </c>
      <c r="X108" s="10">
        <f t="shared" ca="1" si="14"/>
        <v>225</v>
      </c>
      <c r="Y108" s="10">
        <f t="shared" ca="1" si="14"/>
        <v>225</v>
      </c>
      <c r="Z108" s="10" t="e">
        <f t="shared" ca="1" si="14"/>
        <v>#N/A</v>
      </c>
      <c r="AA108" s="10" t="e">
        <f t="shared" ca="1" si="14"/>
        <v>#N/A</v>
      </c>
      <c r="AB108" s="10" t="e">
        <f t="shared" ca="1" si="14"/>
        <v>#N/A</v>
      </c>
      <c r="AC108" s="10" t="e">
        <f t="shared" ca="1" si="14"/>
        <v>#N/A</v>
      </c>
      <c r="AD108" s="10" t="e">
        <f t="shared" ca="1" si="14"/>
        <v>#N/A</v>
      </c>
      <c r="AE108" s="10" t="e">
        <f t="shared" ca="1" si="14"/>
        <v>#N/A</v>
      </c>
      <c r="AF108" s="10" t="e">
        <f t="shared" ca="1" si="14"/>
        <v>#N/A</v>
      </c>
      <c r="AG108" s="10" t="e">
        <f t="shared" ca="1" si="14"/>
        <v>#N/A</v>
      </c>
      <c r="AH108" s="10" t="e">
        <f t="shared" ca="1" si="14"/>
        <v>#N/A</v>
      </c>
    </row>
    <row r="109" spans="1:34" x14ac:dyDescent="0.2">
      <c r="A109" s="6"/>
      <c r="B109" s="57" t="s">
        <v>8</v>
      </c>
      <c r="C109" s="9">
        <f t="shared" ca="1" si="12"/>
        <v>0</v>
      </c>
      <c r="D109" s="9">
        <f t="shared" ca="1" si="12"/>
        <v>0</v>
      </c>
      <c r="E109" s="9">
        <f t="shared" ca="1" si="12"/>
        <v>300</v>
      </c>
      <c r="F109" s="9">
        <f t="shared" ca="1" si="12"/>
        <v>300</v>
      </c>
      <c r="G109" s="9">
        <f t="shared" ca="1" si="12"/>
        <v>300</v>
      </c>
      <c r="H109" s="9">
        <f t="shared" ca="1" si="12"/>
        <v>0</v>
      </c>
      <c r="I109" s="9">
        <f t="shared" ca="1" si="12"/>
        <v>0</v>
      </c>
      <c r="J109" s="9">
        <f t="shared" ca="1" si="12"/>
        <v>0</v>
      </c>
      <c r="K109" s="9">
        <f t="shared" ca="1" si="12"/>
        <v>0</v>
      </c>
      <c r="L109" s="9">
        <f t="shared" ca="1" si="12"/>
        <v>0</v>
      </c>
      <c r="M109" s="9">
        <f t="shared" ca="1" si="12"/>
        <v>0</v>
      </c>
      <c r="N109" s="9">
        <f t="shared" ca="1" si="12"/>
        <v>0</v>
      </c>
      <c r="O109" s="9">
        <f t="shared" ca="1" si="12"/>
        <v>0</v>
      </c>
      <c r="P109" s="9">
        <f t="shared" ca="1" si="12"/>
        <v>0</v>
      </c>
      <c r="Q109" s="18"/>
      <c r="R109" s="9">
        <f t="shared" ca="1" si="16"/>
        <v>75</v>
      </c>
      <c r="S109" s="6"/>
      <c r="T109" s="6" t="str">
        <f t="shared" si="13"/>
        <v>Encaiss_DG</v>
      </c>
      <c r="U109" s="10" t="e">
        <f t="shared" ca="1" si="17"/>
        <v>#N/A</v>
      </c>
      <c r="V109" s="10" t="e">
        <f t="shared" ca="1" si="14"/>
        <v>#N/A</v>
      </c>
      <c r="W109" s="10">
        <f t="shared" ca="1" si="14"/>
        <v>300</v>
      </c>
      <c r="X109" s="10">
        <f t="shared" ca="1" si="14"/>
        <v>300</v>
      </c>
      <c r="Y109" s="10">
        <f t="shared" ca="1" si="14"/>
        <v>300</v>
      </c>
      <c r="Z109" s="10" t="e">
        <f t="shared" ca="1" si="14"/>
        <v>#N/A</v>
      </c>
      <c r="AA109" s="10" t="e">
        <f t="shared" ca="1" si="14"/>
        <v>#N/A</v>
      </c>
      <c r="AB109" s="10" t="e">
        <f t="shared" ca="1" si="14"/>
        <v>#N/A</v>
      </c>
      <c r="AC109" s="10" t="e">
        <f t="shared" ca="1" si="14"/>
        <v>#N/A</v>
      </c>
      <c r="AD109" s="10" t="e">
        <f t="shared" ca="1" si="14"/>
        <v>#N/A</v>
      </c>
      <c r="AE109" s="10" t="e">
        <f t="shared" ca="1" si="14"/>
        <v>#N/A</v>
      </c>
      <c r="AF109" s="10" t="e">
        <f t="shared" ca="1" si="14"/>
        <v>#N/A</v>
      </c>
      <c r="AG109" s="10" t="e">
        <f t="shared" ca="1" si="14"/>
        <v>#N/A</v>
      </c>
      <c r="AH109" s="10" t="e">
        <f t="shared" ca="1" si="14"/>
        <v>#N/A</v>
      </c>
    </row>
    <row r="110" spans="1:34" x14ac:dyDescent="0.2">
      <c r="A110" s="6"/>
      <c r="B110" s="57" t="s">
        <v>9</v>
      </c>
      <c r="C110" s="53">
        <f t="shared" ca="1" si="12"/>
        <v>0</v>
      </c>
      <c r="D110" s="53">
        <f t="shared" ca="1" si="12"/>
        <v>0</v>
      </c>
      <c r="E110" s="53">
        <f t="shared" ca="1" si="12"/>
        <v>450</v>
      </c>
      <c r="F110" s="53">
        <f t="shared" ca="1" si="12"/>
        <v>450</v>
      </c>
      <c r="G110" s="53">
        <f t="shared" ca="1" si="12"/>
        <v>450</v>
      </c>
      <c r="H110" s="53">
        <f t="shared" ca="1" si="12"/>
        <v>0</v>
      </c>
      <c r="I110" s="53">
        <f t="shared" ca="1" si="12"/>
        <v>0</v>
      </c>
      <c r="J110" s="53">
        <f t="shared" ca="1" si="12"/>
        <v>0</v>
      </c>
      <c r="K110" s="53">
        <f t="shared" ca="1" si="12"/>
        <v>0</v>
      </c>
      <c r="L110" s="53">
        <f t="shared" ca="1" si="12"/>
        <v>0</v>
      </c>
      <c r="M110" s="53">
        <f t="shared" ca="1" si="12"/>
        <v>0</v>
      </c>
      <c r="N110" s="53">
        <f t="shared" ca="1" si="12"/>
        <v>0</v>
      </c>
      <c r="O110" s="53">
        <f t="shared" ca="1" si="12"/>
        <v>0</v>
      </c>
      <c r="P110" s="53">
        <f t="shared" ca="1" si="12"/>
        <v>0</v>
      </c>
      <c r="Q110" s="18"/>
      <c r="R110" s="9">
        <f t="shared" ca="1" si="16"/>
        <v>112.5</v>
      </c>
      <c r="S110" s="6"/>
      <c r="T110" s="6" t="str">
        <f t="shared" si="13"/>
        <v>Decaiss_DG</v>
      </c>
      <c r="U110" s="10" t="e">
        <f t="shared" ca="1" si="17"/>
        <v>#N/A</v>
      </c>
      <c r="V110" s="10" t="e">
        <f t="shared" ca="1" si="14"/>
        <v>#N/A</v>
      </c>
      <c r="W110" s="10">
        <f t="shared" ca="1" si="14"/>
        <v>450</v>
      </c>
      <c r="X110" s="10">
        <f t="shared" ca="1" si="14"/>
        <v>450</v>
      </c>
      <c r="Y110" s="10">
        <f t="shared" ca="1" si="14"/>
        <v>450</v>
      </c>
      <c r="Z110" s="10" t="e">
        <f t="shared" ca="1" si="14"/>
        <v>#N/A</v>
      </c>
      <c r="AA110" s="10" t="e">
        <f t="shared" ca="1" si="14"/>
        <v>#N/A</v>
      </c>
      <c r="AB110" s="10" t="e">
        <f t="shared" ca="1" si="14"/>
        <v>#N/A</v>
      </c>
      <c r="AC110" s="10" t="e">
        <f t="shared" ca="1" si="14"/>
        <v>#N/A</v>
      </c>
      <c r="AD110" s="10" t="e">
        <f t="shared" ca="1" si="14"/>
        <v>#N/A</v>
      </c>
      <c r="AE110" s="10" t="e">
        <f t="shared" ca="1" si="14"/>
        <v>#N/A</v>
      </c>
      <c r="AF110" s="10" t="e">
        <f t="shared" ca="1" si="14"/>
        <v>#N/A</v>
      </c>
      <c r="AG110" s="10" t="e">
        <f t="shared" ca="1" si="14"/>
        <v>#N/A</v>
      </c>
      <c r="AH110" s="10" t="e">
        <f t="shared" ca="1" si="14"/>
        <v>#N/A</v>
      </c>
    </row>
    <row r="111" spans="1:34" x14ac:dyDescent="0.2">
      <c r="A111" s="6"/>
      <c r="B111" s="57" t="s">
        <v>10</v>
      </c>
      <c r="C111" s="9">
        <f t="shared" ca="1" si="12"/>
        <v>0</v>
      </c>
      <c r="D111" s="9">
        <f t="shared" ca="1" si="12"/>
        <v>0</v>
      </c>
      <c r="E111" s="9">
        <f t="shared" ca="1" si="12"/>
        <v>80</v>
      </c>
      <c r="F111" s="9">
        <f t="shared" ca="1" si="12"/>
        <v>80</v>
      </c>
      <c r="G111" s="9">
        <f t="shared" ca="1" si="12"/>
        <v>80</v>
      </c>
      <c r="H111" s="9">
        <f t="shared" ca="1" si="12"/>
        <v>0</v>
      </c>
      <c r="I111" s="9">
        <f t="shared" ca="1" si="12"/>
        <v>0</v>
      </c>
      <c r="J111" s="9">
        <f t="shared" ca="1" si="12"/>
        <v>0</v>
      </c>
      <c r="K111" s="9">
        <f t="shared" ca="1" si="12"/>
        <v>0</v>
      </c>
      <c r="L111" s="9">
        <f t="shared" ca="1" si="12"/>
        <v>0</v>
      </c>
      <c r="M111" s="9">
        <f t="shared" ca="1" si="12"/>
        <v>0</v>
      </c>
      <c r="N111" s="9">
        <f t="shared" ca="1" si="12"/>
        <v>0</v>
      </c>
      <c r="O111" s="9">
        <f t="shared" ca="1" si="12"/>
        <v>0</v>
      </c>
      <c r="P111" s="9">
        <f t="shared" ca="1" si="12"/>
        <v>0</v>
      </c>
      <c r="Q111" s="18" t="e">
        <f t="shared" ca="1" si="15"/>
        <v>#DIV/0!</v>
      </c>
      <c r="R111" s="9">
        <f t="shared" ca="1" si="16"/>
        <v>20</v>
      </c>
      <c r="S111" s="6"/>
      <c r="T111" s="6" t="str">
        <f t="shared" si="13"/>
        <v>Encaiss_bqe</v>
      </c>
      <c r="U111" s="10" t="e">
        <f t="shared" ca="1" si="17"/>
        <v>#N/A</v>
      </c>
      <c r="V111" s="10" t="e">
        <f t="shared" ca="1" si="14"/>
        <v>#N/A</v>
      </c>
      <c r="W111" s="10">
        <f t="shared" ca="1" si="14"/>
        <v>80</v>
      </c>
      <c r="X111" s="10">
        <f t="shared" ca="1" si="14"/>
        <v>80</v>
      </c>
      <c r="Y111" s="10">
        <f t="shared" ca="1" si="14"/>
        <v>80</v>
      </c>
      <c r="Z111" s="10" t="e">
        <f t="shared" ca="1" si="14"/>
        <v>#N/A</v>
      </c>
      <c r="AA111" s="10" t="e">
        <f t="shared" ca="1" si="14"/>
        <v>#N/A</v>
      </c>
      <c r="AB111" s="10" t="e">
        <f t="shared" ca="1" si="14"/>
        <v>#N/A</v>
      </c>
      <c r="AC111" s="10" t="e">
        <f t="shared" ca="1" si="14"/>
        <v>#N/A</v>
      </c>
      <c r="AD111" s="10" t="e">
        <f t="shared" ca="1" si="14"/>
        <v>#N/A</v>
      </c>
      <c r="AE111" s="10" t="e">
        <f t="shared" ca="1" si="14"/>
        <v>#N/A</v>
      </c>
      <c r="AF111" s="10" t="e">
        <f t="shared" ca="1" si="14"/>
        <v>#N/A</v>
      </c>
      <c r="AG111" s="10" t="e">
        <f t="shared" ca="1" si="14"/>
        <v>#N/A</v>
      </c>
      <c r="AH111" s="10" t="e">
        <f t="shared" ca="1" si="14"/>
        <v>#N/A</v>
      </c>
    </row>
    <row r="112" spans="1:34" x14ac:dyDescent="0.2">
      <c r="A112" s="6"/>
      <c r="B112" s="57" t="s">
        <v>176</v>
      </c>
      <c r="C112" s="9">
        <f t="shared" ca="1" si="12"/>
        <v>0</v>
      </c>
      <c r="D112" s="9">
        <f t="shared" ca="1" si="12"/>
        <v>0</v>
      </c>
      <c r="E112" s="9">
        <f t="shared" ca="1" si="12"/>
        <v>100</v>
      </c>
      <c r="F112" s="9">
        <f t="shared" ca="1" si="12"/>
        <v>100</v>
      </c>
      <c r="G112" s="9">
        <f t="shared" ca="1" si="12"/>
        <v>100</v>
      </c>
      <c r="H112" s="9">
        <f t="shared" ca="1" si="12"/>
        <v>0</v>
      </c>
      <c r="I112" s="9">
        <f t="shared" ca="1" si="12"/>
        <v>0</v>
      </c>
      <c r="J112" s="9">
        <f t="shared" ca="1" si="12"/>
        <v>0</v>
      </c>
      <c r="K112" s="9">
        <f t="shared" ca="1" si="12"/>
        <v>0</v>
      </c>
      <c r="L112" s="9">
        <f t="shared" ca="1" si="12"/>
        <v>0</v>
      </c>
      <c r="M112" s="9">
        <f t="shared" ca="1" si="12"/>
        <v>0</v>
      </c>
      <c r="N112" s="9">
        <f t="shared" ca="1" si="12"/>
        <v>0</v>
      </c>
      <c r="O112" s="9">
        <f t="shared" ca="1" si="12"/>
        <v>0</v>
      </c>
      <c r="P112" s="9">
        <f t="shared" ca="1" si="12"/>
        <v>0</v>
      </c>
      <c r="Q112" s="18" t="e">
        <f t="shared" ref="Q112" ca="1" si="18">(P112-O112)/O112</f>
        <v>#DIV/0!</v>
      </c>
      <c r="R112" s="9">
        <f t="shared" ref="R112" ca="1" si="19">SUM(E112:P112)/12</f>
        <v>25</v>
      </c>
      <c r="S112" s="6"/>
      <c r="T112" s="6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</row>
    <row r="113" spans="1:34" x14ac:dyDescent="0.2">
      <c r="A113" s="6"/>
      <c r="B113" s="55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6"/>
      <c r="R113" s="6"/>
      <c r="S113" s="6"/>
      <c r="T113" s="6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</row>
    <row r="114" spans="1:34" x14ac:dyDescent="0.2">
      <c r="A114" s="6"/>
      <c r="B114" s="57" t="s">
        <v>168</v>
      </c>
      <c r="C114" s="49" t="e">
        <f ca="1">C111/C18</f>
        <v>#DIV/0!</v>
      </c>
      <c r="D114" s="49" t="e">
        <f t="shared" ref="D114:P114" ca="1" si="20">D111/D18</f>
        <v>#DIV/0!</v>
      </c>
      <c r="E114" s="49">
        <f t="shared" ca="1" si="20"/>
        <v>0.53333333333333333</v>
      </c>
      <c r="F114" s="49">
        <f t="shared" ca="1" si="20"/>
        <v>0.53333333333333333</v>
      </c>
      <c r="G114" s="49">
        <f t="shared" ca="1" si="20"/>
        <v>0.53333333333333333</v>
      </c>
      <c r="H114" s="49">
        <f t="shared" ca="1" si="20"/>
        <v>0</v>
      </c>
      <c r="I114" s="49">
        <f t="shared" ca="1" si="20"/>
        <v>0</v>
      </c>
      <c r="J114" s="49" t="e">
        <f t="shared" ca="1" si="20"/>
        <v>#DIV/0!</v>
      </c>
      <c r="K114" s="49" t="e">
        <f t="shared" ca="1" si="20"/>
        <v>#DIV/0!</v>
      </c>
      <c r="L114" s="49" t="e">
        <f t="shared" ca="1" si="20"/>
        <v>#DIV/0!</v>
      </c>
      <c r="M114" s="49" t="e">
        <f t="shared" ca="1" si="20"/>
        <v>#DIV/0!</v>
      </c>
      <c r="N114" s="49" t="e">
        <f t="shared" ca="1" si="20"/>
        <v>#DIV/0!</v>
      </c>
      <c r="O114" s="49" t="e">
        <f t="shared" ca="1" si="20"/>
        <v>#DIV/0!</v>
      </c>
      <c r="P114" s="49" t="e">
        <f t="shared" ca="1" si="20"/>
        <v>#DIV/0!</v>
      </c>
      <c r="Q114" s="18" t="e">
        <f t="shared" ca="1" si="15"/>
        <v>#DIV/0!</v>
      </c>
      <c r="R114" s="81" t="e">
        <f t="shared" ca="1" si="16"/>
        <v>#DIV/0!</v>
      </c>
      <c r="S114" s="6"/>
      <c r="T114" s="6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</row>
    <row r="115" spans="1:34" x14ac:dyDescent="0.2">
      <c r="A115" s="6"/>
      <c r="B115" s="60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6"/>
      <c r="R115" s="6"/>
      <c r="S115" s="6"/>
      <c r="T115" s="6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</row>
    <row r="116" spans="1:34" x14ac:dyDescent="0.2">
      <c r="A116" s="6"/>
      <c r="B116" s="60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6"/>
      <c r="R116" s="6"/>
      <c r="S116" s="6"/>
      <c r="T116" s="6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</row>
    <row r="117" spans="1:34" x14ac:dyDescent="0.2">
      <c r="A117" s="6"/>
      <c r="B117" s="60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6"/>
      <c r="R117" s="6"/>
      <c r="S117" s="6"/>
      <c r="T117" s="6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</row>
    <row r="118" spans="1:34" x14ac:dyDescent="0.2">
      <c r="A118" s="6"/>
      <c r="B118" s="55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</row>
    <row r="119" spans="1:34" x14ac:dyDescent="0.2">
      <c r="A119" s="6"/>
      <c r="B119" s="55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</row>
    <row r="120" spans="1:34" x14ac:dyDescent="0.2">
      <c r="A120" s="6"/>
      <c r="B120" s="55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</row>
    <row r="121" spans="1:34" x14ac:dyDescent="0.2">
      <c r="A121" s="6"/>
      <c r="B121" s="55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</row>
    <row r="122" spans="1:34" x14ac:dyDescent="0.2">
      <c r="A122" s="6"/>
      <c r="B122" s="55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</row>
    <row r="123" spans="1:34" x14ac:dyDescent="0.2">
      <c r="A123" s="6"/>
      <c r="B123" s="55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</row>
    <row r="124" spans="1:34" x14ac:dyDescent="0.2">
      <c r="A124" s="6"/>
      <c r="B124" s="55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</row>
    <row r="125" spans="1:34" x14ac:dyDescent="0.2">
      <c r="A125" s="6"/>
      <c r="B125" s="55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</row>
    <row r="126" spans="1:34" x14ac:dyDescent="0.2">
      <c r="A126" s="6"/>
      <c r="B126" s="55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</row>
    <row r="127" spans="1:34" x14ac:dyDescent="0.2">
      <c r="A127" s="6"/>
      <c r="B127" s="55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</row>
    <row r="128" spans="1:34" x14ac:dyDescent="0.2">
      <c r="A128" s="6"/>
      <c r="B128" s="55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</row>
    <row r="129" spans="1:34" x14ac:dyDescent="0.2">
      <c r="A129" s="6"/>
      <c r="B129" s="55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</row>
    <row r="130" spans="1:34" x14ac:dyDescent="0.2">
      <c r="A130" s="6"/>
      <c r="B130" s="55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</row>
    <row r="131" spans="1:34" x14ac:dyDescent="0.2">
      <c r="A131" s="6"/>
      <c r="B131" s="55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</row>
    <row r="132" spans="1:34" x14ac:dyDescent="0.2">
      <c r="A132" s="6"/>
      <c r="B132" s="55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</row>
    <row r="133" spans="1:34" x14ac:dyDescent="0.2">
      <c r="A133" s="6"/>
      <c r="B133" s="55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</row>
    <row r="134" spans="1:34" x14ac:dyDescent="0.2">
      <c r="A134" s="6"/>
      <c r="B134" s="55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</row>
    <row r="135" spans="1:34" x14ac:dyDescent="0.2">
      <c r="A135" s="6"/>
      <c r="B135" s="55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</row>
    <row r="136" spans="1:34" x14ac:dyDescent="0.2">
      <c r="A136" s="6"/>
      <c r="B136" s="55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</row>
    <row r="137" spans="1:34" x14ac:dyDescent="0.2">
      <c r="A137" s="6"/>
      <c r="B137" s="55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</row>
    <row r="138" spans="1:34" x14ac:dyDescent="0.2">
      <c r="A138" s="6"/>
      <c r="B138" s="55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</row>
    <row r="139" spans="1:34" x14ac:dyDescent="0.2">
      <c r="A139" s="6"/>
      <c r="B139" s="55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</row>
    <row r="140" spans="1:34" x14ac:dyDescent="0.2">
      <c r="A140" s="6"/>
      <c r="B140" s="55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</row>
    <row r="141" spans="1:34" x14ac:dyDescent="0.2">
      <c r="A141" s="6"/>
      <c r="B141" s="55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</row>
    <row r="142" spans="1:34" x14ac:dyDescent="0.2">
      <c r="A142" s="6"/>
      <c r="B142" s="55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4" x14ac:dyDescent="0.2">
      <c r="A143" s="6"/>
      <c r="B143" s="55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</row>
    <row r="144" spans="1:34" x14ac:dyDescent="0.2">
      <c r="A144" s="6"/>
      <c r="B144" s="55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</row>
    <row r="145" spans="1:34" x14ac:dyDescent="0.2">
      <c r="A145" s="6"/>
      <c r="B145" s="55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</row>
    <row r="146" spans="1:34" x14ac:dyDescent="0.2">
      <c r="A146" s="6"/>
      <c r="B146" s="55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</row>
    <row r="147" spans="1:34" x14ac:dyDescent="0.2">
      <c r="A147" s="6"/>
      <c r="B147" s="55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</row>
    <row r="148" spans="1:34" x14ac:dyDescent="0.2">
      <c r="A148" s="6"/>
      <c r="B148" s="55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</row>
    <row r="149" spans="1:34" x14ac:dyDescent="0.2">
      <c r="A149" s="6"/>
      <c r="B149" s="55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</row>
    <row r="150" spans="1:34" x14ac:dyDescent="0.2">
      <c r="A150" s="6"/>
      <c r="B150" s="55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</row>
    <row r="151" spans="1:34" x14ac:dyDescent="0.2">
      <c r="A151" s="6"/>
      <c r="B151" s="55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</row>
    <row r="152" spans="1:34" x14ac:dyDescent="0.2">
      <c r="A152" s="6"/>
      <c r="B152" s="55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</row>
    <row r="153" spans="1:34" x14ac:dyDescent="0.2">
      <c r="A153" s="6"/>
      <c r="B153" s="55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</row>
    <row r="154" spans="1:34" x14ac:dyDescent="0.2">
      <c r="A154" s="6"/>
      <c r="B154" s="55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</row>
    <row r="155" spans="1:34" x14ac:dyDescent="0.2">
      <c r="A155" s="6"/>
      <c r="B155" s="55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</row>
    <row r="156" spans="1:34" x14ac:dyDescent="0.2">
      <c r="A156" s="6"/>
      <c r="B156" s="55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</row>
    <row r="157" spans="1:34" x14ac:dyDescent="0.2">
      <c r="A157" s="6"/>
      <c r="B157" s="55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</row>
    <row r="158" spans="1:34" x14ac:dyDescent="0.2">
      <c r="A158" s="6"/>
      <c r="B158" s="55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</row>
    <row r="159" spans="1:34" x14ac:dyDescent="0.2">
      <c r="A159" s="6"/>
      <c r="B159" s="55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</row>
    <row r="160" spans="1:34" x14ac:dyDescent="0.2">
      <c r="A160" s="6"/>
      <c r="B160" s="55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</row>
    <row r="161" spans="1:34" x14ac:dyDescent="0.2">
      <c r="A161" s="6"/>
      <c r="B161" s="55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</row>
    <row r="162" spans="1:34" x14ac:dyDescent="0.2">
      <c r="A162" s="6"/>
      <c r="B162" s="55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</row>
    <row r="163" spans="1:34" x14ac:dyDescent="0.2">
      <c r="A163" s="6"/>
      <c r="B163" s="55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</row>
    <row r="164" spans="1:34" x14ac:dyDescent="0.2">
      <c r="A164" s="6"/>
      <c r="B164" s="55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</row>
    <row r="165" spans="1:34" x14ac:dyDescent="0.2">
      <c r="A165" s="6"/>
      <c r="B165" s="55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</row>
    <row r="166" spans="1:34" x14ac:dyDescent="0.2">
      <c r="A166" s="6"/>
      <c r="B166" s="55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</row>
    <row r="167" spans="1:34" x14ac:dyDescent="0.2">
      <c r="A167" s="6"/>
      <c r="B167" s="55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</row>
    <row r="168" spans="1:34" x14ac:dyDescent="0.2">
      <c r="A168" s="6"/>
      <c r="B168" s="55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</row>
    <row r="169" spans="1:34" x14ac:dyDescent="0.2">
      <c r="A169" s="6"/>
      <c r="B169" s="55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</row>
    <row r="170" spans="1:34" x14ac:dyDescent="0.2">
      <c r="A170" s="6"/>
      <c r="B170" s="55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</row>
    <row r="171" spans="1:34" x14ac:dyDescent="0.2">
      <c r="A171" s="6"/>
      <c r="B171" s="55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</row>
    <row r="172" spans="1:34" x14ac:dyDescent="0.2">
      <c r="A172" s="6"/>
      <c r="B172" s="55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</row>
    <row r="173" spans="1:34" x14ac:dyDescent="0.2">
      <c r="A173" s="6"/>
      <c r="B173" s="55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</row>
    <row r="174" spans="1:34" x14ac:dyDescent="0.2">
      <c r="A174" s="6"/>
      <c r="B174" s="55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</row>
    <row r="175" spans="1:34" x14ac:dyDescent="0.2">
      <c r="A175" s="6"/>
      <c r="B175" s="55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</row>
    <row r="176" spans="1:34" x14ac:dyDescent="0.2">
      <c r="A176" s="6"/>
      <c r="B176" s="55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</row>
    <row r="177" spans="1:34" x14ac:dyDescent="0.2">
      <c r="A177" s="6"/>
      <c r="B177" s="55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</row>
    <row r="178" spans="1:34" x14ac:dyDescent="0.2">
      <c r="A178" s="6"/>
      <c r="B178" s="55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</row>
    <row r="179" spans="1:34" x14ac:dyDescent="0.2">
      <c r="A179" s="6"/>
      <c r="B179" s="55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</row>
    <row r="180" spans="1:34" x14ac:dyDescent="0.2">
      <c r="A180" s="6"/>
      <c r="B180" s="55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</row>
    <row r="181" spans="1:34" x14ac:dyDescent="0.2">
      <c r="A181" s="6"/>
      <c r="B181" s="55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</row>
    <row r="182" spans="1:34" x14ac:dyDescent="0.2">
      <c r="A182" s="6"/>
      <c r="B182" s="55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</row>
    <row r="183" spans="1:34" x14ac:dyDescent="0.2">
      <c r="A183" s="6"/>
      <c r="B183" s="55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</row>
    <row r="184" spans="1:34" x14ac:dyDescent="0.2">
      <c r="A184" s="6"/>
      <c r="B184" s="55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</row>
    <row r="185" spans="1:34" x14ac:dyDescent="0.2">
      <c r="A185" s="6"/>
      <c r="B185" s="55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</row>
    <row r="186" spans="1:34" x14ac:dyDescent="0.2">
      <c r="A186" s="6"/>
      <c r="B186" s="55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</row>
    <row r="187" spans="1:34" x14ac:dyDescent="0.2">
      <c r="A187" s="6"/>
      <c r="B187" s="55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</row>
    <row r="188" spans="1:34" x14ac:dyDescent="0.2">
      <c r="A188" s="6"/>
      <c r="B188" s="55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</row>
    <row r="189" spans="1:34" x14ac:dyDescent="0.2">
      <c r="A189" s="6"/>
      <c r="B189" s="55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</row>
    <row r="190" spans="1:34" x14ac:dyDescent="0.2">
      <c r="A190" s="6"/>
      <c r="B190" s="55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</row>
    <row r="191" spans="1:34" x14ac:dyDescent="0.2">
      <c r="A191" s="6"/>
      <c r="B191" s="55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</row>
    <row r="192" spans="1:34" x14ac:dyDescent="0.2">
      <c r="A192" s="6"/>
      <c r="B192" s="55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</row>
    <row r="193" spans="1:34" x14ac:dyDescent="0.2">
      <c r="A193" s="6"/>
      <c r="B193" s="55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</row>
    <row r="194" spans="1:34" x14ac:dyDescent="0.2">
      <c r="A194" s="6"/>
      <c r="B194" s="55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</row>
    <row r="195" spans="1:34" x14ac:dyDescent="0.2">
      <c r="A195" s="6"/>
      <c r="B195" s="55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</row>
    <row r="196" spans="1:34" ht="13.5" thickBot="1" x14ac:dyDescent="0.25">
      <c r="A196" s="6"/>
      <c r="B196" s="55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</row>
    <row r="197" spans="1:34" ht="15" customHeight="1" thickBot="1" x14ac:dyDescent="0.25">
      <c r="A197" s="6"/>
      <c r="B197" s="150" t="s">
        <v>43</v>
      </c>
      <c r="C197" s="151"/>
      <c r="D197" s="151"/>
      <c r="E197" s="151"/>
      <c r="F197" s="151"/>
      <c r="G197" s="151"/>
      <c r="H197" s="151"/>
      <c r="I197" s="151"/>
      <c r="J197" s="151"/>
      <c r="K197" s="151"/>
      <c r="L197" s="151"/>
      <c r="M197" s="151"/>
      <c r="N197" s="151"/>
      <c r="O197" s="151"/>
      <c r="P197" s="151"/>
      <c r="Q197" s="151"/>
      <c r="R197" s="152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</row>
    <row r="198" spans="1:34" x14ac:dyDescent="0.2">
      <c r="A198" s="6"/>
      <c r="B198" s="56" t="s">
        <v>39</v>
      </c>
      <c r="C198" s="11">
        <f t="shared" ref="C198:P198" si="21">C12</f>
        <v>42309</v>
      </c>
      <c r="D198" s="11">
        <f t="shared" si="21"/>
        <v>42339</v>
      </c>
      <c r="E198" s="11">
        <f t="shared" si="21"/>
        <v>42370</v>
      </c>
      <c r="F198" s="11">
        <f t="shared" si="21"/>
        <v>42401</v>
      </c>
      <c r="G198" s="11">
        <f t="shared" si="21"/>
        <v>42430</v>
      </c>
      <c r="H198" s="11">
        <f t="shared" si="21"/>
        <v>42461</v>
      </c>
      <c r="I198" s="11">
        <f t="shared" si="21"/>
        <v>42491</v>
      </c>
      <c r="J198" s="11">
        <f t="shared" si="21"/>
        <v>42522</v>
      </c>
      <c r="K198" s="11">
        <f t="shared" si="21"/>
        <v>42552</v>
      </c>
      <c r="L198" s="11">
        <f t="shared" si="21"/>
        <v>42583</v>
      </c>
      <c r="M198" s="11">
        <f t="shared" si="21"/>
        <v>42614</v>
      </c>
      <c r="N198" s="11">
        <f t="shared" si="21"/>
        <v>42644</v>
      </c>
      <c r="O198" s="11">
        <f t="shared" si="21"/>
        <v>42675</v>
      </c>
      <c r="P198" s="11">
        <f t="shared" si="21"/>
        <v>42705</v>
      </c>
      <c r="Q198" s="11" t="s">
        <v>51</v>
      </c>
      <c r="R198" s="11" t="s">
        <v>52</v>
      </c>
      <c r="S198" s="6"/>
      <c r="T198" s="6" t="str">
        <f>B198</f>
        <v>IMMOB</v>
      </c>
      <c r="U198" s="8">
        <f>C198</f>
        <v>42309</v>
      </c>
      <c r="V198" s="8">
        <f t="shared" ref="V198:AH198" si="22">D198</f>
        <v>42339</v>
      </c>
      <c r="W198" s="8">
        <f t="shared" si="22"/>
        <v>42370</v>
      </c>
      <c r="X198" s="8">
        <f t="shared" si="22"/>
        <v>42401</v>
      </c>
      <c r="Y198" s="8">
        <f t="shared" si="22"/>
        <v>42430</v>
      </c>
      <c r="Z198" s="8">
        <f t="shared" si="22"/>
        <v>42461</v>
      </c>
      <c r="AA198" s="8">
        <f t="shared" si="22"/>
        <v>42491</v>
      </c>
      <c r="AB198" s="8">
        <f t="shared" si="22"/>
        <v>42522</v>
      </c>
      <c r="AC198" s="8">
        <f t="shared" si="22"/>
        <v>42552</v>
      </c>
      <c r="AD198" s="8">
        <f t="shared" si="22"/>
        <v>42583</v>
      </c>
      <c r="AE198" s="8">
        <f t="shared" si="22"/>
        <v>42614</v>
      </c>
      <c r="AF198" s="8">
        <f t="shared" si="22"/>
        <v>42644</v>
      </c>
      <c r="AG198" s="8">
        <f t="shared" si="22"/>
        <v>42675</v>
      </c>
      <c r="AH198" s="8">
        <f t="shared" si="22"/>
        <v>42705</v>
      </c>
    </row>
    <row r="199" spans="1:34" ht="15" x14ac:dyDescent="0.25">
      <c r="A199" s="6"/>
      <c r="B199" s="58" t="s">
        <v>11</v>
      </c>
      <c r="C199" s="9">
        <f t="shared" ref="C199:P206" ca="1" si="23">SUMPRODUCT(Montants_TDB_Immob*(Type_TDB_Immob=$B199)*(Periode_TDB_Immob=C$416))</f>
        <v>0</v>
      </c>
      <c r="D199" s="9">
        <f t="shared" ca="1" si="23"/>
        <v>0</v>
      </c>
      <c r="E199" s="9">
        <f t="shared" ca="1" si="23"/>
        <v>300</v>
      </c>
      <c r="F199" s="9">
        <f t="shared" ca="1" si="23"/>
        <v>300</v>
      </c>
      <c r="G199" s="9">
        <f t="shared" ca="1" si="23"/>
        <v>300</v>
      </c>
      <c r="H199" s="9">
        <f t="shared" ca="1" si="23"/>
        <v>0</v>
      </c>
      <c r="I199" s="9">
        <f t="shared" ca="1" si="23"/>
        <v>0</v>
      </c>
      <c r="J199" s="9">
        <f t="shared" ca="1" si="23"/>
        <v>0</v>
      </c>
      <c r="K199" s="9">
        <f t="shared" ca="1" si="23"/>
        <v>0</v>
      </c>
      <c r="L199" s="9">
        <f t="shared" ca="1" si="23"/>
        <v>0</v>
      </c>
      <c r="M199" s="9">
        <f t="shared" ca="1" si="23"/>
        <v>0</v>
      </c>
      <c r="N199" s="9">
        <f t="shared" ca="1" si="23"/>
        <v>0</v>
      </c>
      <c r="O199" s="9">
        <f t="shared" ca="1" si="23"/>
        <v>0</v>
      </c>
      <c r="P199" s="9">
        <f t="shared" ca="1" si="23"/>
        <v>0</v>
      </c>
      <c r="Q199" s="15" t="e">
        <f ca="1">(P199-O199)/O199</f>
        <v>#DIV/0!</v>
      </c>
      <c r="R199" s="9">
        <f ca="1">SUM(E199:P199)/12</f>
        <v>75</v>
      </c>
      <c r="S199" s="6"/>
      <c r="T199" s="6" t="str">
        <f t="shared" ref="T199:T206" si="24">B199</f>
        <v>Contentieux_Nbs locs</v>
      </c>
      <c r="U199" s="10" t="e">
        <f ca="1">IF(C199=0,NA(),C199)</f>
        <v>#N/A</v>
      </c>
      <c r="V199" s="10" t="e">
        <f t="shared" ref="V199:AH218" ca="1" si="25">IF(D199=0,NA(),D199)</f>
        <v>#N/A</v>
      </c>
      <c r="W199" s="10">
        <f t="shared" ca="1" si="25"/>
        <v>300</v>
      </c>
      <c r="X199" s="10">
        <f t="shared" ca="1" si="25"/>
        <v>300</v>
      </c>
      <c r="Y199" s="10">
        <f t="shared" ca="1" si="25"/>
        <v>300</v>
      </c>
      <c r="Z199" s="10" t="e">
        <f t="shared" ca="1" si="25"/>
        <v>#N/A</v>
      </c>
      <c r="AA199" s="10" t="e">
        <f t="shared" ca="1" si="25"/>
        <v>#N/A</v>
      </c>
      <c r="AB199" s="10" t="e">
        <f t="shared" ca="1" si="25"/>
        <v>#N/A</v>
      </c>
      <c r="AC199" s="10" t="e">
        <f t="shared" ca="1" si="25"/>
        <v>#N/A</v>
      </c>
      <c r="AD199" s="10" t="e">
        <f t="shared" ca="1" si="25"/>
        <v>#N/A</v>
      </c>
      <c r="AE199" s="10" t="e">
        <f t="shared" ca="1" si="25"/>
        <v>#N/A</v>
      </c>
      <c r="AF199" s="10" t="e">
        <f t="shared" ca="1" si="25"/>
        <v>#N/A</v>
      </c>
      <c r="AG199" s="10" t="e">
        <f t="shared" ca="1" si="25"/>
        <v>#N/A</v>
      </c>
      <c r="AH199" s="10" t="e">
        <f t="shared" ca="1" si="25"/>
        <v>#N/A</v>
      </c>
    </row>
    <row r="200" spans="1:34" ht="15" x14ac:dyDescent="0.25">
      <c r="A200" s="6"/>
      <c r="B200" s="58" t="s">
        <v>12</v>
      </c>
      <c r="C200" s="9">
        <f t="shared" ca="1" si="23"/>
        <v>0</v>
      </c>
      <c r="D200" s="9">
        <f t="shared" ca="1" si="23"/>
        <v>0</v>
      </c>
      <c r="E200" s="9">
        <f t="shared" ca="1" si="23"/>
        <v>180</v>
      </c>
      <c r="F200" s="9">
        <f t="shared" ca="1" si="23"/>
        <v>180</v>
      </c>
      <c r="G200" s="9">
        <f t="shared" ca="1" si="23"/>
        <v>180</v>
      </c>
      <c r="H200" s="9">
        <f t="shared" ca="1" si="23"/>
        <v>0</v>
      </c>
      <c r="I200" s="9">
        <f t="shared" ca="1" si="23"/>
        <v>0</v>
      </c>
      <c r="J200" s="9">
        <f t="shared" ca="1" si="23"/>
        <v>0</v>
      </c>
      <c r="K200" s="9">
        <f t="shared" ca="1" si="23"/>
        <v>0</v>
      </c>
      <c r="L200" s="9">
        <f t="shared" ca="1" si="23"/>
        <v>0</v>
      </c>
      <c r="M200" s="9">
        <f t="shared" ca="1" si="23"/>
        <v>0</v>
      </c>
      <c r="N200" s="9">
        <f t="shared" ca="1" si="23"/>
        <v>0</v>
      </c>
      <c r="O200" s="9">
        <f t="shared" ca="1" si="23"/>
        <v>0</v>
      </c>
      <c r="P200" s="9">
        <f t="shared" ca="1" si="23"/>
        <v>0</v>
      </c>
      <c r="Q200" s="15" t="e">
        <f t="shared" ref="Q200:Q236" ca="1" si="26">(P200-O200)/O200</f>
        <v>#DIV/0!</v>
      </c>
      <c r="R200" s="9">
        <f t="shared" ref="R200:R236" ca="1" si="27">SUM(E200:P200)/12</f>
        <v>45</v>
      </c>
      <c r="S200" s="6"/>
      <c r="T200" s="6" t="str">
        <f t="shared" si="24"/>
        <v>Contentieux_Montants</v>
      </c>
      <c r="U200" s="10" t="e">
        <f t="shared" ref="U200:U235" ca="1" si="28">IF(C200=0,NA(),C200)</f>
        <v>#N/A</v>
      </c>
      <c r="V200" s="10" t="e">
        <f t="shared" ca="1" si="25"/>
        <v>#N/A</v>
      </c>
      <c r="W200" s="10">
        <f t="shared" ca="1" si="25"/>
        <v>180</v>
      </c>
      <c r="X200" s="10">
        <f t="shared" ca="1" si="25"/>
        <v>180</v>
      </c>
      <c r="Y200" s="10">
        <f t="shared" ca="1" si="25"/>
        <v>180</v>
      </c>
      <c r="Z200" s="10" t="e">
        <f t="shared" ca="1" si="25"/>
        <v>#N/A</v>
      </c>
      <c r="AA200" s="10" t="e">
        <f t="shared" ca="1" si="25"/>
        <v>#N/A</v>
      </c>
      <c r="AB200" s="10" t="e">
        <f t="shared" ca="1" si="25"/>
        <v>#N/A</v>
      </c>
      <c r="AC200" s="10" t="e">
        <f t="shared" ca="1" si="25"/>
        <v>#N/A</v>
      </c>
      <c r="AD200" s="10" t="e">
        <f t="shared" ca="1" si="25"/>
        <v>#N/A</v>
      </c>
      <c r="AE200" s="10" t="e">
        <f t="shared" ca="1" si="25"/>
        <v>#N/A</v>
      </c>
      <c r="AF200" s="10" t="e">
        <f t="shared" ca="1" si="25"/>
        <v>#N/A</v>
      </c>
      <c r="AG200" s="10" t="e">
        <f t="shared" ca="1" si="25"/>
        <v>#N/A</v>
      </c>
      <c r="AH200" s="10" t="e">
        <f t="shared" ca="1" si="25"/>
        <v>#N/A</v>
      </c>
    </row>
    <row r="201" spans="1:34" ht="15" x14ac:dyDescent="0.25">
      <c r="A201" s="6"/>
      <c r="B201" s="58" t="s">
        <v>13</v>
      </c>
      <c r="C201" s="9">
        <f t="shared" ca="1" si="23"/>
        <v>0</v>
      </c>
      <c r="D201" s="9">
        <f t="shared" ca="1" si="23"/>
        <v>0</v>
      </c>
      <c r="E201" s="9">
        <f t="shared" ca="1" si="23"/>
        <v>250</v>
      </c>
      <c r="F201" s="9">
        <f t="shared" ca="1" si="23"/>
        <v>250</v>
      </c>
      <c r="G201" s="9">
        <f t="shared" ca="1" si="23"/>
        <v>250</v>
      </c>
      <c r="H201" s="9">
        <f t="shared" ca="1" si="23"/>
        <v>0</v>
      </c>
      <c r="I201" s="9">
        <f t="shared" ca="1" si="23"/>
        <v>0</v>
      </c>
      <c r="J201" s="9">
        <f t="shared" ca="1" si="23"/>
        <v>0</v>
      </c>
      <c r="K201" s="9">
        <f t="shared" ca="1" si="23"/>
        <v>0</v>
      </c>
      <c r="L201" s="9">
        <f t="shared" ca="1" si="23"/>
        <v>0</v>
      </c>
      <c r="M201" s="9">
        <f t="shared" ca="1" si="23"/>
        <v>0</v>
      </c>
      <c r="N201" s="9">
        <f t="shared" ca="1" si="23"/>
        <v>0</v>
      </c>
      <c r="O201" s="9">
        <f t="shared" ca="1" si="23"/>
        <v>0</v>
      </c>
      <c r="P201" s="9">
        <f t="shared" ca="1" si="23"/>
        <v>0</v>
      </c>
      <c r="Q201" s="15" t="e">
        <f t="shared" ca="1" si="26"/>
        <v>#DIV/0!</v>
      </c>
      <c r="R201" s="9">
        <f t="shared" ca="1" si="27"/>
        <v>62.5</v>
      </c>
      <c r="S201" s="6"/>
      <c r="T201" s="6" t="str">
        <f t="shared" si="24"/>
        <v>Contentieux_locsPresents</v>
      </c>
      <c r="U201" s="10" t="e">
        <f t="shared" ca="1" si="28"/>
        <v>#N/A</v>
      </c>
      <c r="V201" s="10" t="e">
        <f t="shared" ca="1" si="25"/>
        <v>#N/A</v>
      </c>
      <c r="W201" s="10">
        <f t="shared" ca="1" si="25"/>
        <v>250</v>
      </c>
      <c r="X201" s="10">
        <f t="shared" ca="1" si="25"/>
        <v>250</v>
      </c>
      <c r="Y201" s="10">
        <f t="shared" ca="1" si="25"/>
        <v>250</v>
      </c>
      <c r="Z201" s="10" t="e">
        <f t="shared" ca="1" si="25"/>
        <v>#N/A</v>
      </c>
      <c r="AA201" s="10" t="e">
        <f t="shared" ca="1" si="25"/>
        <v>#N/A</v>
      </c>
      <c r="AB201" s="10" t="e">
        <f t="shared" ca="1" si="25"/>
        <v>#N/A</v>
      </c>
      <c r="AC201" s="10" t="e">
        <f t="shared" ca="1" si="25"/>
        <v>#N/A</v>
      </c>
      <c r="AD201" s="10" t="e">
        <f t="shared" ca="1" si="25"/>
        <v>#N/A</v>
      </c>
      <c r="AE201" s="10" t="e">
        <f t="shared" ca="1" si="25"/>
        <v>#N/A</v>
      </c>
      <c r="AF201" s="10" t="e">
        <f t="shared" ca="1" si="25"/>
        <v>#N/A</v>
      </c>
      <c r="AG201" s="10" t="e">
        <f t="shared" ca="1" si="25"/>
        <v>#N/A</v>
      </c>
      <c r="AH201" s="10" t="e">
        <f t="shared" ca="1" si="25"/>
        <v>#N/A</v>
      </c>
    </row>
    <row r="202" spans="1:34" ht="15" x14ac:dyDescent="0.25">
      <c r="A202" s="6"/>
      <c r="B202" s="58" t="s">
        <v>15</v>
      </c>
      <c r="C202" s="9">
        <f t="shared" ca="1" si="23"/>
        <v>0</v>
      </c>
      <c r="D202" s="9">
        <f t="shared" ca="1" si="23"/>
        <v>0</v>
      </c>
      <c r="E202" s="9">
        <f t="shared" ca="1" si="23"/>
        <v>450</v>
      </c>
      <c r="F202" s="9">
        <f t="shared" ca="1" si="23"/>
        <v>450</v>
      </c>
      <c r="G202" s="9">
        <f t="shared" ca="1" si="23"/>
        <v>450</v>
      </c>
      <c r="H202" s="9">
        <f t="shared" ca="1" si="23"/>
        <v>0</v>
      </c>
      <c r="I202" s="9">
        <f t="shared" ca="1" si="23"/>
        <v>0</v>
      </c>
      <c r="J202" s="9">
        <f t="shared" ca="1" si="23"/>
        <v>0</v>
      </c>
      <c r="K202" s="9">
        <f t="shared" ca="1" si="23"/>
        <v>0</v>
      </c>
      <c r="L202" s="9">
        <f t="shared" ca="1" si="23"/>
        <v>0</v>
      </c>
      <c r="M202" s="9">
        <f t="shared" ca="1" si="23"/>
        <v>0</v>
      </c>
      <c r="N202" s="9">
        <f t="shared" ca="1" si="23"/>
        <v>0</v>
      </c>
      <c r="O202" s="9">
        <f t="shared" ca="1" si="23"/>
        <v>0</v>
      </c>
      <c r="P202" s="9">
        <f t="shared" ca="1" si="23"/>
        <v>0</v>
      </c>
      <c r="Q202" s="15" t="e">
        <f t="shared" ca="1" si="26"/>
        <v>#DIV/0!</v>
      </c>
      <c r="R202" s="9">
        <f t="shared" ca="1" si="27"/>
        <v>112.5</v>
      </c>
      <c r="S202" s="6"/>
      <c r="T202" s="6" t="str">
        <f t="shared" si="24"/>
        <v>Contentieux_Montantspresents</v>
      </c>
      <c r="U202" s="10" t="e">
        <f t="shared" ca="1" si="28"/>
        <v>#N/A</v>
      </c>
      <c r="V202" s="10" t="e">
        <f t="shared" ca="1" si="25"/>
        <v>#N/A</v>
      </c>
      <c r="W202" s="10">
        <f t="shared" ca="1" si="25"/>
        <v>450</v>
      </c>
      <c r="X202" s="10">
        <f t="shared" ca="1" si="25"/>
        <v>450</v>
      </c>
      <c r="Y202" s="10">
        <f t="shared" ca="1" si="25"/>
        <v>450</v>
      </c>
      <c r="Z202" s="10" t="e">
        <f t="shared" ca="1" si="25"/>
        <v>#N/A</v>
      </c>
      <c r="AA202" s="10" t="e">
        <f t="shared" ca="1" si="25"/>
        <v>#N/A</v>
      </c>
      <c r="AB202" s="10" t="e">
        <f t="shared" ca="1" si="25"/>
        <v>#N/A</v>
      </c>
      <c r="AC202" s="10" t="e">
        <f t="shared" ca="1" si="25"/>
        <v>#N/A</v>
      </c>
      <c r="AD202" s="10" t="e">
        <f t="shared" ca="1" si="25"/>
        <v>#N/A</v>
      </c>
      <c r="AE202" s="10" t="e">
        <f t="shared" ca="1" si="25"/>
        <v>#N/A</v>
      </c>
      <c r="AF202" s="10" t="e">
        <f t="shared" ca="1" si="25"/>
        <v>#N/A</v>
      </c>
      <c r="AG202" s="10" t="e">
        <f t="shared" ca="1" si="25"/>
        <v>#N/A</v>
      </c>
      <c r="AH202" s="10" t="e">
        <f t="shared" ca="1" si="25"/>
        <v>#N/A</v>
      </c>
    </row>
    <row r="203" spans="1:34" ht="15" x14ac:dyDescent="0.25">
      <c r="A203" s="6"/>
      <c r="B203" s="58" t="s">
        <v>14</v>
      </c>
      <c r="C203" s="9">
        <f t="shared" ca="1" si="23"/>
        <v>0</v>
      </c>
      <c r="D203" s="9">
        <f t="shared" ca="1" si="23"/>
        <v>0</v>
      </c>
      <c r="E203" s="9">
        <f t="shared" ca="1" si="23"/>
        <v>300</v>
      </c>
      <c r="F203" s="9">
        <f t="shared" ca="1" si="23"/>
        <v>300</v>
      </c>
      <c r="G203" s="9">
        <f t="shared" ca="1" si="23"/>
        <v>300</v>
      </c>
      <c r="H203" s="9">
        <f t="shared" ca="1" si="23"/>
        <v>0</v>
      </c>
      <c r="I203" s="9">
        <f t="shared" ca="1" si="23"/>
        <v>0</v>
      </c>
      <c r="J203" s="9">
        <f t="shared" ca="1" si="23"/>
        <v>0</v>
      </c>
      <c r="K203" s="9">
        <f t="shared" ca="1" si="23"/>
        <v>0</v>
      </c>
      <c r="L203" s="9">
        <f t="shared" ca="1" si="23"/>
        <v>0</v>
      </c>
      <c r="M203" s="9">
        <f t="shared" ca="1" si="23"/>
        <v>0</v>
      </c>
      <c r="N203" s="9">
        <f t="shared" ca="1" si="23"/>
        <v>0</v>
      </c>
      <c r="O203" s="9">
        <f t="shared" ca="1" si="23"/>
        <v>0</v>
      </c>
      <c r="P203" s="9">
        <f t="shared" ca="1" si="23"/>
        <v>0</v>
      </c>
      <c r="Q203" s="15" t="e">
        <f t="shared" ca="1" si="26"/>
        <v>#DIV/0!</v>
      </c>
      <c r="R203" s="9">
        <f t="shared" ca="1" si="27"/>
        <v>75</v>
      </c>
      <c r="S203" s="6"/>
      <c r="T203" s="6" t="str">
        <f t="shared" si="24"/>
        <v>Contentieux_locsSortis</v>
      </c>
      <c r="U203" s="10" t="e">
        <f t="shared" ca="1" si="28"/>
        <v>#N/A</v>
      </c>
      <c r="V203" s="10" t="e">
        <f t="shared" ca="1" si="25"/>
        <v>#N/A</v>
      </c>
      <c r="W203" s="10">
        <f t="shared" ca="1" si="25"/>
        <v>300</v>
      </c>
      <c r="X203" s="10">
        <f t="shared" ca="1" si="25"/>
        <v>300</v>
      </c>
      <c r="Y203" s="10">
        <f t="shared" ca="1" si="25"/>
        <v>300</v>
      </c>
      <c r="Z203" s="10" t="e">
        <f t="shared" ca="1" si="25"/>
        <v>#N/A</v>
      </c>
      <c r="AA203" s="10" t="e">
        <f t="shared" ca="1" si="25"/>
        <v>#N/A</v>
      </c>
      <c r="AB203" s="10" t="e">
        <f t="shared" ca="1" si="25"/>
        <v>#N/A</v>
      </c>
      <c r="AC203" s="10" t="e">
        <f t="shared" ca="1" si="25"/>
        <v>#N/A</v>
      </c>
      <c r="AD203" s="10" t="e">
        <f t="shared" ca="1" si="25"/>
        <v>#N/A</v>
      </c>
      <c r="AE203" s="10" t="e">
        <f t="shared" ca="1" si="25"/>
        <v>#N/A</v>
      </c>
      <c r="AF203" s="10" t="e">
        <f t="shared" ca="1" si="25"/>
        <v>#N/A</v>
      </c>
      <c r="AG203" s="10" t="e">
        <f t="shared" ca="1" si="25"/>
        <v>#N/A</v>
      </c>
      <c r="AH203" s="10" t="e">
        <f t="shared" ca="1" si="25"/>
        <v>#N/A</v>
      </c>
    </row>
    <row r="204" spans="1:34" ht="15" x14ac:dyDescent="0.25">
      <c r="A204" s="6"/>
      <c r="B204" s="58" t="s">
        <v>16</v>
      </c>
      <c r="C204" s="9">
        <f t="shared" ca="1" si="23"/>
        <v>0</v>
      </c>
      <c r="D204" s="9">
        <f t="shared" ca="1" si="23"/>
        <v>0</v>
      </c>
      <c r="E204" s="9">
        <f t="shared" ca="1" si="23"/>
        <v>450</v>
      </c>
      <c r="F204" s="9">
        <f t="shared" ca="1" si="23"/>
        <v>450</v>
      </c>
      <c r="G204" s="9">
        <f t="shared" ca="1" si="23"/>
        <v>450</v>
      </c>
      <c r="H204" s="9">
        <f t="shared" ca="1" si="23"/>
        <v>0</v>
      </c>
      <c r="I204" s="9">
        <f t="shared" ca="1" si="23"/>
        <v>0</v>
      </c>
      <c r="J204" s="9">
        <f t="shared" ca="1" si="23"/>
        <v>0</v>
      </c>
      <c r="K204" s="9">
        <f t="shared" ca="1" si="23"/>
        <v>0</v>
      </c>
      <c r="L204" s="9">
        <f t="shared" ca="1" si="23"/>
        <v>0</v>
      </c>
      <c r="M204" s="9">
        <f t="shared" ca="1" si="23"/>
        <v>0</v>
      </c>
      <c r="N204" s="9">
        <f t="shared" ca="1" si="23"/>
        <v>0</v>
      </c>
      <c r="O204" s="9">
        <f t="shared" ca="1" si="23"/>
        <v>0</v>
      </c>
      <c r="P204" s="9">
        <f t="shared" ca="1" si="23"/>
        <v>0</v>
      </c>
      <c r="Q204" s="15" t="e">
        <f t="shared" ca="1" si="26"/>
        <v>#DIV/0!</v>
      </c>
      <c r="R204" s="9">
        <f t="shared" ca="1" si="27"/>
        <v>112.5</v>
      </c>
      <c r="S204" s="6"/>
      <c r="T204" s="6" t="str">
        <f t="shared" si="24"/>
        <v>Contentieux_Montantsortis</v>
      </c>
      <c r="U204" s="10" t="e">
        <f t="shared" ca="1" si="28"/>
        <v>#N/A</v>
      </c>
      <c r="V204" s="10" t="e">
        <f t="shared" ca="1" si="25"/>
        <v>#N/A</v>
      </c>
      <c r="W204" s="10">
        <f t="shared" ca="1" si="25"/>
        <v>450</v>
      </c>
      <c r="X204" s="10">
        <f t="shared" ca="1" si="25"/>
        <v>450</v>
      </c>
      <c r="Y204" s="10">
        <f t="shared" ca="1" si="25"/>
        <v>450</v>
      </c>
      <c r="Z204" s="10" t="e">
        <f t="shared" ca="1" si="25"/>
        <v>#N/A</v>
      </c>
      <c r="AA204" s="10" t="e">
        <f t="shared" ca="1" si="25"/>
        <v>#N/A</v>
      </c>
      <c r="AB204" s="10" t="e">
        <f t="shared" ca="1" si="25"/>
        <v>#N/A</v>
      </c>
      <c r="AC204" s="10" t="e">
        <f t="shared" ca="1" si="25"/>
        <v>#N/A</v>
      </c>
      <c r="AD204" s="10" t="e">
        <f t="shared" ca="1" si="25"/>
        <v>#N/A</v>
      </c>
      <c r="AE204" s="10" t="e">
        <f t="shared" ca="1" si="25"/>
        <v>#N/A</v>
      </c>
      <c r="AF204" s="10" t="e">
        <f t="shared" ca="1" si="25"/>
        <v>#N/A</v>
      </c>
      <c r="AG204" s="10" t="e">
        <f t="shared" ca="1" si="25"/>
        <v>#N/A</v>
      </c>
      <c r="AH204" s="10" t="e">
        <f t="shared" ca="1" si="25"/>
        <v>#N/A</v>
      </c>
    </row>
    <row r="205" spans="1:34" ht="15" x14ac:dyDescent="0.25">
      <c r="A205" s="6"/>
      <c r="B205" s="58" t="s">
        <v>37</v>
      </c>
      <c r="C205" s="9">
        <f t="shared" ca="1" si="23"/>
        <v>0</v>
      </c>
      <c r="D205" s="9">
        <f t="shared" ca="1" si="23"/>
        <v>0</v>
      </c>
      <c r="E205" s="9">
        <f t="shared" ca="1" si="23"/>
        <v>500</v>
      </c>
      <c r="F205" s="9">
        <f t="shared" ca="1" si="23"/>
        <v>500</v>
      </c>
      <c r="G205" s="9">
        <f t="shared" ca="1" si="23"/>
        <v>500</v>
      </c>
      <c r="H205" s="9">
        <f t="shared" ca="1" si="23"/>
        <v>0</v>
      </c>
      <c r="I205" s="9">
        <f t="shared" ca="1" si="23"/>
        <v>0</v>
      </c>
      <c r="J205" s="9">
        <f t="shared" ca="1" si="23"/>
        <v>0</v>
      </c>
      <c r="K205" s="9">
        <f t="shared" ca="1" si="23"/>
        <v>0</v>
      </c>
      <c r="L205" s="9">
        <f t="shared" ca="1" si="23"/>
        <v>0</v>
      </c>
      <c r="M205" s="9">
        <f t="shared" ca="1" si="23"/>
        <v>0</v>
      </c>
      <c r="N205" s="9">
        <f t="shared" ca="1" si="23"/>
        <v>0</v>
      </c>
      <c r="O205" s="9">
        <f t="shared" ca="1" si="23"/>
        <v>0</v>
      </c>
      <c r="P205" s="9">
        <f t="shared" ca="1" si="23"/>
        <v>0</v>
      </c>
      <c r="Q205" s="15"/>
      <c r="R205" s="9">
        <f t="shared" ca="1" si="27"/>
        <v>125</v>
      </c>
      <c r="S205" s="6"/>
      <c r="T205" s="6" t="str">
        <f t="shared" si="24"/>
        <v>Contentieux_NouveauxDossiers</v>
      </c>
      <c r="U205" s="10" t="e">
        <f t="shared" ca="1" si="28"/>
        <v>#N/A</v>
      </c>
      <c r="V205" s="10" t="e">
        <f t="shared" ca="1" si="25"/>
        <v>#N/A</v>
      </c>
      <c r="W205" s="10">
        <f t="shared" ca="1" si="25"/>
        <v>500</v>
      </c>
      <c r="X205" s="10">
        <f t="shared" ca="1" si="25"/>
        <v>500</v>
      </c>
      <c r="Y205" s="10">
        <f t="shared" ca="1" si="25"/>
        <v>500</v>
      </c>
      <c r="Z205" s="10" t="e">
        <f t="shared" ca="1" si="25"/>
        <v>#N/A</v>
      </c>
      <c r="AA205" s="10" t="e">
        <f t="shared" ca="1" si="25"/>
        <v>#N/A</v>
      </c>
      <c r="AB205" s="10" t="e">
        <f t="shared" ca="1" si="25"/>
        <v>#N/A</v>
      </c>
      <c r="AC205" s="10" t="e">
        <f t="shared" ca="1" si="25"/>
        <v>#N/A</v>
      </c>
      <c r="AD205" s="10" t="e">
        <f t="shared" ca="1" si="25"/>
        <v>#N/A</v>
      </c>
      <c r="AE205" s="10" t="e">
        <f t="shared" ca="1" si="25"/>
        <v>#N/A</v>
      </c>
      <c r="AF205" s="10" t="e">
        <f t="shared" ca="1" si="25"/>
        <v>#N/A</v>
      </c>
      <c r="AG205" s="10" t="e">
        <f t="shared" ca="1" si="25"/>
        <v>#N/A</v>
      </c>
      <c r="AH205" s="10" t="e">
        <f t="shared" ca="1" si="25"/>
        <v>#N/A</v>
      </c>
    </row>
    <row r="206" spans="1:34" ht="15" x14ac:dyDescent="0.25">
      <c r="A206" s="6"/>
      <c r="B206" s="58" t="s">
        <v>38</v>
      </c>
      <c r="C206" s="9">
        <f t="shared" ca="1" si="23"/>
        <v>0</v>
      </c>
      <c r="D206" s="9">
        <f t="shared" ca="1" si="23"/>
        <v>0</v>
      </c>
      <c r="E206" s="9">
        <f t="shared" ca="1" si="23"/>
        <v>300</v>
      </c>
      <c r="F206" s="9">
        <f t="shared" ca="1" si="23"/>
        <v>300</v>
      </c>
      <c r="G206" s="9">
        <f t="shared" ca="1" si="23"/>
        <v>300</v>
      </c>
      <c r="H206" s="9">
        <f t="shared" ca="1" si="23"/>
        <v>0</v>
      </c>
      <c r="I206" s="9">
        <f t="shared" ca="1" si="23"/>
        <v>0</v>
      </c>
      <c r="J206" s="9">
        <f t="shared" ca="1" si="23"/>
        <v>0</v>
      </c>
      <c r="K206" s="9">
        <f t="shared" ca="1" si="23"/>
        <v>0</v>
      </c>
      <c r="L206" s="9">
        <f t="shared" ca="1" si="23"/>
        <v>0</v>
      </c>
      <c r="M206" s="9">
        <f t="shared" ca="1" si="23"/>
        <v>0</v>
      </c>
      <c r="N206" s="9">
        <f t="shared" ca="1" si="23"/>
        <v>0</v>
      </c>
      <c r="O206" s="9">
        <f t="shared" ca="1" si="23"/>
        <v>0</v>
      </c>
      <c r="P206" s="9">
        <f t="shared" ca="1" si="23"/>
        <v>0</v>
      </c>
      <c r="Q206" s="15"/>
      <c r="R206" s="9">
        <f t="shared" ca="1" si="27"/>
        <v>75</v>
      </c>
      <c r="S206" s="6"/>
      <c r="T206" s="6" t="str">
        <f t="shared" si="24"/>
        <v>Contentieux_MontantsNouveauxDossiers</v>
      </c>
      <c r="U206" s="10" t="e">
        <f t="shared" ca="1" si="28"/>
        <v>#N/A</v>
      </c>
      <c r="V206" s="10" t="e">
        <f t="shared" ca="1" si="25"/>
        <v>#N/A</v>
      </c>
      <c r="W206" s="10">
        <f t="shared" ca="1" si="25"/>
        <v>300</v>
      </c>
      <c r="X206" s="10">
        <f t="shared" ca="1" si="25"/>
        <v>300</v>
      </c>
      <c r="Y206" s="10">
        <f t="shared" ca="1" si="25"/>
        <v>300</v>
      </c>
      <c r="Z206" s="10" t="e">
        <f t="shared" ca="1" si="25"/>
        <v>#N/A</v>
      </c>
      <c r="AA206" s="10" t="e">
        <f t="shared" ca="1" si="25"/>
        <v>#N/A</v>
      </c>
      <c r="AB206" s="10" t="e">
        <f t="shared" ca="1" si="25"/>
        <v>#N/A</v>
      </c>
      <c r="AC206" s="10" t="e">
        <f t="shared" ca="1" si="25"/>
        <v>#N/A</v>
      </c>
      <c r="AD206" s="10" t="e">
        <f t="shared" ca="1" si="25"/>
        <v>#N/A</v>
      </c>
      <c r="AE206" s="10" t="e">
        <f t="shared" ca="1" si="25"/>
        <v>#N/A</v>
      </c>
      <c r="AF206" s="10" t="e">
        <f t="shared" ca="1" si="25"/>
        <v>#N/A</v>
      </c>
      <c r="AG206" s="10" t="e">
        <f t="shared" ca="1" si="25"/>
        <v>#N/A</v>
      </c>
      <c r="AH206" s="10" t="e">
        <f t="shared" ca="1" si="25"/>
        <v>#N/A</v>
      </c>
    </row>
    <row r="207" spans="1:34" ht="15" x14ac:dyDescent="0.25">
      <c r="A207" s="6"/>
      <c r="B207" s="58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15"/>
      <c r="R207" s="9"/>
      <c r="S207" s="6"/>
      <c r="T207" s="6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</row>
    <row r="208" spans="1:34" ht="15" x14ac:dyDescent="0.25">
      <c r="A208" s="6"/>
      <c r="B208" s="58" t="s">
        <v>36</v>
      </c>
      <c r="C208" s="9">
        <f t="shared" ref="C208:P209" ca="1" si="29">SUMPRODUCT(Montants_TDB_Immob*(Type_TDB_Immob=$B208)*(Periode_TDB_Immob=C$416))</f>
        <v>0</v>
      </c>
      <c r="D208" s="9">
        <f t="shared" ca="1" si="29"/>
        <v>0</v>
      </c>
      <c r="E208" s="9">
        <f t="shared" ca="1" si="29"/>
        <v>300</v>
      </c>
      <c r="F208" s="9">
        <f t="shared" ca="1" si="29"/>
        <v>300</v>
      </c>
      <c r="G208" s="9">
        <f t="shared" ca="1" si="29"/>
        <v>300</v>
      </c>
      <c r="H208" s="9">
        <f t="shared" ca="1" si="29"/>
        <v>0</v>
      </c>
      <c r="I208" s="9">
        <f t="shared" ca="1" si="29"/>
        <v>0</v>
      </c>
      <c r="J208" s="9">
        <f t="shared" ca="1" si="29"/>
        <v>0</v>
      </c>
      <c r="K208" s="9">
        <f t="shared" ca="1" si="29"/>
        <v>0</v>
      </c>
      <c r="L208" s="9">
        <f t="shared" ca="1" si="29"/>
        <v>0</v>
      </c>
      <c r="M208" s="9">
        <f t="shared" ca="1" si="29"/>
        <v>0</v>
      </c>
      <c r="N208" s="9">
        <f t="shared" ca="1" si="29"/>
        <v>0</v>
      </c>
      <c r="O208" s="9">
        <f t="shared" ca="1" si="29"/>
        <v>0</v>
      </c>
      <c r="P208" s="9">
        <f t="shared" ca="1" si="29"/>
        <v>0</v>
      </c>
      <c r="Q208" s="15"/>
      <c r="R208" s="9">
        <f t="shared" ca="1" si="27"/>
        <v>75</v>
      </c>
      <c r="S208" s="6"/>
      <c r="T208" s="6" t="str">
        <f>B208</f>
        <v>Contentieux_Profits</v>
      </c>
      <c r="U208" s="10" t="e">
        <f t="shared" ca="1" si="28"/>
        <v>#N/A</v>
      </c>
      <c r="V208" s="10" t="e">
        <f t="shared" ca="1" si="25"/>
        <v>#N/A</v>
      </c>
      <c r="W208" s="10">
        <f t="shared" ca="1" si="25"/>
        <v>300</v>
      </c>
      <c r="X208" s="10">
        <f t="shared" ca="1" si="25"/>
        <v>300</v>
      </c>
      <c r="Y208" s="10">
        <f t="shared" ca="1" si="25"/>
        <v>300</v>
      </c>
      <c r="Z208" s="10" t="e">
        <f t="shared" ca="1" si="25"/>
        <v>#N/A</v>
      </c>
      <c r="AA208" s="10" t="e">
        <f t="shared" ca="1" si="25"/>
        <v>#N/A</v>
      </c>
      <c r="AB208" s="10" t="e">
        <f t="shared" ca="1" si="25"/>
        <v>#N/A</v>
      </c>
      <c r="AC208" s="10" t="e">
        <f t="shared" ca="1" si="25"/>
        <v>#N/A</v>
      </c>
      <c r="AD208" s="10" t="e">
        <f t="shared" ca="1" si="25"/>
        <v>#N/A</v>
      </c>
      <c r="AE208" s="10" t="e">
        <f t="shared" ca="1" si="25"/>
        <v>#N/A</v>
      </c>
      <c r="AF208" s="10" t="e">
        <f t="shared" ca="1" si="25"/>
        <v>#N/A</v>
      </c>
      <c r="AG208" s="10" t="e">
        <f t="shared" ca="1" si="25"/>
        <v>#N/A</v>
      </c>
      <c r="AH208" s="10" t="e">
        <f t="shared" ca="1" si="25"/>
        <v>#N/A</v>
      </c>
    </row>
    <row r="209" spans="1:34" ht="15" x14ac:dyDescent="0.25">
      <c r="A209" s="6"/>
      <c r="B209" s="58" t="s">
        <v>35</v>
      </c>
      <c r="C209" s="9">
        <f t="shared" ca="1" si="29"/>
        <v>0</v>
      </c>
      <c r="D209" s="9">
        <f t="shared" ca="1" si="29"/>
        <v>0</v>
      </c>
      <c r="E209" s="9">
        <f t="shared" ca="1" si="29"/>
        <v>425</v>
      </c>
      <c r="F209" s="9">
        <f t="shared" ca="1" si="29"/>
        <v>425</v>
      </c>
      <c r="G209" s="9">
        <f t="shared" ca="1" si="29"/>
        <v>425</v>
      </c>
      <c r="H209" s="9">
        <f t="shared" ca="1" si="29"/>
        <v>0</v>
      </c>
      <c r="I209" s="9">
        <f t="shared" ca="1" si="29"/>
        <v>0</v>
      </c>
      <c r="J209" s="9">
        <f t="shared" ca="1" si="29"/>
        <v>0</v>
      </c>
      <c r="K209" s="9">
        <f t="shared" ca="1" si="29"/>
        <v>0</v>
      </c>
      <c r="L209" s="9">
        <f t="shared" ca="1" si="29"/>
        <v>0</v>
      </c>
      <c r="M209" s="9">
        <f t="shared" ca="1" si="29"/>
        <v>0</v>
      </c>
      <c r="N209" s="9">
        <f t="shared" ca="1" si="29"/>
        <v>0</v>
      </c>
      <c r="O209" s="9">
        <f t="shared" ca="1" si="29"/>
        <v>0</v>
      </c>
      <c r="P209" s="9">
        <f t="shared" ca="1" si="29"/>
        <v>0</v>
      </c>
      <c r="Q209" s="15"/>
      <c r="R209" s="9">
        <f t="shared" ca="1" si="27"/>
        <v>106.25</v>
      </c>
      <c r="S209" s="6"/>
      <c r="T209" s="6" t="str">
        <f>B209</f>
        <v>Contentieux_Pertes</v>
      </c>
      <c r="U209" s="10" t="e">
        <f t="shared" ca="1" si="28"/>
        <v>#N/A</v>
      </c>
      <c r="V209" s="10" t="e">
        <f t="shared" ca="1" si="25"/>
        <v>#N/A</v>
      </c>
      <c r="W209" s="10">
        <f t="shared" ca="1" si="25"/>
        <v>425</v>
      </c>
      <c r="X209" s="10">
        <f t="shared" ca="1" si="25"/>
        <v>425</v>
      </c>
      <c r="Y209" s="10">
        <f t="shared" ca="1" si="25"/>
        <v>425</v>
      </c>
      <c r="Z209" s="10" t="e">
        <f t="shared" ca="1" si="25"/>
        <v>#N/A</v>
      </c>
      <c r="AA209" s="10" t="e">
        <f t="shared" ca="1" si="25"/>
        <v>#N/A</v>
      </c>
      <c r="AB209" s="10" t="e">
        <f t="shared" ca="1" si="25"/>
        <v>#N/A</v>
      </c>
      <c r="AC209" s="10" t="e">
        <f t="shared" ca="1" si="25"/>
        <v>#N/A</v>
      </c>
      <c r="AD209" s="10" t="e">
        <f t="shared" ca="1" si="25"/>
        <v>#N/A</v>
      </c>
      <c r="AE209" s="10" t="e">
        <f t="shared" ca="1" si="25"/>
        <v>#N/A</v>
      </c>
      <c r="AF209" s="10" t="e">
        <f t="shared" ca="1" si="25"/>
        <v>#N/A</v>
      </c>
      <c r="AG209" s="10" t="e">
        <f t="shared" ca="1" si="25"/>
        <v>#N/A</v>
      </c>
      <c r="AH209" s="10" t="e">
        <f t="shared" ca="1" si="25"/>
        <v>#N/A</v>
      </c>
    </row>
    <row r="210" spans="1:34" ht="15" x14ac:dyDescent="0.25">
      <c r="A210" s="6"/>
      <c r="B210" s="58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15"/>
      <c r="R210" s="9"/>
      <c r="S210" s="6"/>
      <c r="T210" s="6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</row>
    <row r="211" spans="1:34" ht="15" x14ac:dyDescent="0.25">
      <c r="A211" s="6"/>
      <c r="B211" s="58" t="s">
        <v>17</v>
      </c>
      <c r="C211" s="9">
        <f t="shared" ref="C211:P214" ca="1" si="30">SUMPRODUCT(Montants_TDB_Immob*(Type_TDB_Immob=$B211)*(Periode_TDB_Immob=C$416))</f>
        <v>0</v>
      </c>
      <c r="D211" s="9">
        <f t="shared" ca="1" si="30"/>
        <v>0</v>
      </c>
      <c r="E211" s="9">
        <f t="shared" ca="1" si="30"/>
        <v>175</v>
      </c>
      <c r="F211" s="9">
        <f t="shared" ca="1" si="30"/>
        <v>175</v>
      </c>
      <c r="G211" s="9">
        <f t="shared" ca="1" si="30"/>
        <v>175</v>
      </c>
      <c r="H211" s="9">
        <f t="shared" ca="1" si="30"/>
        <v>0</v>
      </c>
      <c r="I211" s="9">
        <f t="shared" ca="1" si="30"/>
        <v>0</v>
      </c>
      <c r="J211" s="9">
        <f t="shared" ca="1" si="30"/>
        <v>0</v>
      </c>
      <c r="K211" s="9">
        <f t="shared" ca="1" si="30"/>
        <v>0</v>
      </c>
      <c r="L211" s="9">
        <f t="shared" ca="1" si="30"/>
        <v>0</v>
      </c>
      <c r="M211" s="9">
        <f t="shared" ca="1" si="30"/>
        <v>0</v>
      </c>
      <c r="N211" s="9">
        <f t="shared" ca="1" si="30"/>
        <v>0</v>
      </c>
      <c r="O211" s="9">
        <f t="shared" ca="1" si="30"/>
        <v>0</v>
      </c>
      <c r="P211" s="9">
        <f t="shared" ca="1" si="30"/>
        <v>0</v>
      </c>
      <c r="Q211" s="15"/>
      <c r="R211" s="9">
        <f t="shared" ca="1" si="27"/>
        <v>43.75</v>
      </c>
      <c r="S211" s="6"/>
      <c r="T211" s="6" t="str">
        <f>B211</f>
        <v>Protocoles_mensuels</v>
      </c>
      <c r="U211" s="10" t="e">
        <f t="shared" ca="1" si="28"/>
        <v>#N/A</v>
      </c>
      <c r="V211" s="10" t="e">
        <f t="shared" ca="1" si="25"/>
        <v>#N/A</v>
      </c>
      <c r="W211" s="10">
        <f t="shared" ca="1" si="25"/>
        <v>175</v>
      </c>
      <c r="X211" s="10">
        <f t="shared" ca="1" si="25"/>
        <v>175</v>
      </c>
      <c r="Y211" s="10">
        <f t="shared" ca="1" si="25"/>
        <v>175</v>
      </c>
      <c r="Z211" s="10" t="e">
        <f t="shared" ca="1" si="25"/>
        <v>#N/A</v>
      </c>
      <c r="AA211" s="10" t="e">
        <f t="shared" ca="1" si="25"/>
        <v>#N/A</v>
      </c>
      <c r="AB211" s="10" t="e">
        <f t="shared" ca="1" si="25"/>
        <v>#N/A</v>
      </c>
      <c r="AC211" s="10" t="e">
        <f t="shared" ca="1" si="25"/>
        <v>#N/A</v>
      </c>
      <c r="AD211" s="10" t="e">
        <f t="shared" ca="1" si="25"/>
        <v>#N/A</v>
      </c>
      <c r="AE211" s="10" t="e">
        <f t="shared" ca="1" si="25"/>
        <v>#N/A</v>
      </c>
      <c r="AF211" s="10" t="e">
        <f t="shared" ca="1" si="25"/>
        <v>#N/A</v>
      </c>
      <c r="AG211" s="10" t="e">
        <f t="shared" ca="1" si="25"/>
        <v>#N/A</v>
      </c>
      <c r="AH211" s="10" t="e">
        <f t="shared" ca="1" si="25"/>
        <v>#N/A</v>
      </c>
    </row>
    <row r="212" spans="1:34" ht="15" x14ac:dyDescent="0.25">
      <c r="A212" s="6"/>
      <c r="B212" s="58" t="s">
        <v>18</v>
      </c>
      <c r="C212" s="9">
        <f t="shared" ca="1" si="30"/>
        <v>0</v>
      </c>
      <c r="D212" s="9">
        <f t="shared" ca="1" si="30"/>
        <v>0</v>
      </c>
      <c r="E212" s="9">
        <f t="shared" ca="1" si="30"/>
        <v>315</v>
      </c>
      <c r="F212" s="9">
        <f t="shared" ca="1" si="30"/>
        <v>315</v>
      </c>
      <c r="G212" s="9">
        <f t="shared" ca="1" si="30"/>
        <v>315</v>
      </c>
      <c r="H212" s="9">
        <f t="shared" ca="1" si="30"/>
        <v>0</v>
      </c>
      <c r="I212" s="9">
        <f t="shared" ca="1" si="30"/>
        <v>0</v>
      </c>
      <c r="J212" s="9">
        <f t="shared" ca="1" si="30"/>
        <v>0</v>
      </c>
      <c r="K212" s="9">
        <f t="shared" ca="1" si="30"/>
        <v>0</v>
      </c>
      <c r="L212" s="9">
        <f t="shared" ca="1" si="30"/>
        <v>0</v>
      </c>
      <c r="M212" s="9">
        <f t="shared" ca="1" si="30"/>
        <v>0</v>
      </c>
      <c r="N212" s="9">
        <f t="shared" ca="1" si="30"/>
        <v>0</v>
      </c>
      <c r="O212" s="9">
        <f t="shared" ca="1" si="30"/>
        <v>0</v>
      </c>
      <c r="P212" s="9">
        <f t="shared" ca="1" si="30"/>
        <v>0</v>
      </c>
      <c r="Q212" s="15"/>
      <c r="R212" s="9">
        <f t="shared" ca="1" si="27"/>
        <v>78.75</v>
      </c>
      <c r="S212" s="6"/>
      <c r="T212" s="6" t="str">
        <f>B212</f>
        <v>Protocoles_termines</v>
      </c>
      <c r="U212" s="10" t="e">
        <f t="shared" ca="1" si="28"/>
        <v>#N/A</v>
      </c>
      <c r="V212" s="10" t="e">
        <f t="shared" ca="1" si="25"/>
        <v>#N/A</v>
      </c>
      <c r="W212" s="10">
        <f t="shared" ca="1" si="25"/>
        <v>315</v>
      </c>
      <c r="X212" s="10">
        <f t="shared" ca="1" si="25"/>
        <v>315</v>
      </c>
      <c r="Y212" s="10">
        <f t="shared" ca="1" si="25"/>
        <v>315</v>
      </c>
      <c r="Z212" s="10" t="e">
        <f t="shared" ca="1" si="25"/>
        <v>#N/A</v>
      </c>
      <c r="AA212" s="10" t="e">
        <f t="shared" ca="1" si="25"/>
        <v>#N/A</v>
      </c>
      <c r="AB212" s="10" t="e">
        <f t="shared" ca="1" si="25"/>
        <v>#N/A</v>
      </c>
      <c r="AC212" s="10" t="e">
        <f t="shared" ca="1" si="25"/>
        <v>#N/A</v>
      </c>
      <c r="AD212" s="10" t="e">
        <f t="shared" ca="1" si="25"/>
        <v>#N/A</v>
      </c>
      <c r="AE212" s="10" t="e">
        <f t="shared" ca="1" si="25"/>
        <v>#N/A</v>
      </c>
      <c r="AF212" s="10" t="e">
        <f t="shared" ca="1" si="25"/>
        <v>#N/A</v>
      </c>
      <c r="AG212" s="10" t="e">
        <f t="shared" ca="1" si="25"/>
        <v>#N/A</v>
      </c>
      <c r="AH212" s="10" t="e">
        <f t="shared" ca="1" si="25"/>
        <v>#N/A</v>
      </c>
    </row>
    <row r="213" spans="1:34" x14ac:dyDescent="0.2">
      <c r="A213" s="6"/>
      <c r="B213" s="61" t="s">
        <v>61</v>
      </c>
      <c r="C213" s="9">
        <f t="shared" ca="1" si="30"/>
        <v>0</v>
      </c>
      <c r="D213" s="9">
        <f t="shared" ca="1" si="30"/>
        <v>0</v>
      </c>
      <c r="E213" s="9">
        <f t="shared" ca="1" si="30"/>
        <v>411</v>
      </c>
      <c r="F213" s="9">
        <f t="shared" ca="1" si="30"/>
        <v>411</v>
      </c>
      <c r="G213" s="9">
        <f t="shared" ca="1" si="30"/>
        <v>411</v>
      </c>
      <c r="H213" s="9">
        <f t="shared" ca="1" si="30"/>
        <v>0</v>
      </c>
      <c r="I213" s="9">
        <f t="shared" ca="1" si="30"/>
        <v>0</v>
      </c>
      <c r="J213" s="9">
        <f t="shared" ca="1" si="30"/>
        <v>0</v>
      </c>
      <c r="K213" s="9">
        <f t="shared" ca="1" si="30"/>
        <v>0</v>
      </c>
      <c r="L213" s="9">
        <f t="shared" ca="1" si="30"/>
        <v>0</v>
      </c>
      <c r="M213" s="9">
        <f t="shared" ca="1" si="30"/>
        <v>0</v>
      </c>
      <c r="N213" s="9">
        <f t="shared" ca="1" si="30"/>
        <v>0</v>
      </c>
      <c r="O213" s="9">
        <f t="shared" ca="1" si="30"/>
        <v>0</v>
      </c>
      <c r="P213" s="9">
        <f t="shared" ca="1" si="30"/>
        <v>0</v>
      </c>
      <c r="Q213" s="15"/>
      <c r="R213" s="9">
        <f t="shared" ca="1" si="27"/>
        <v>102.75</v>
      </c>
      <c r="S213" s="6"/>
      <c r="T213" s="6" t="str">
        <f>B213</f>
        <v>Protocoles_Internes</v>
      </c>
      <c r="U213" s="10" t="e">
        <f t="shared" ca="1" si="28"/>
        <v>#N/A</v>
      </c>
      <c r="V213" s="10" t="e">
        <f t="shared" ca="1" si="25"/>
        <v>#N/A</v>
      </c>
      <c r="W213" s="10">
        <f t="shared" ca="1" si="25"/>
        <v>411</v>
      </c>
      <c r="X213" s="10">
        <f t="shared" ca="1" si="25"/>
        <v>411</v>
      </c>
      <c r="Y213" s="10">
        <f t="shared" ca="1" si="25"/>
        <v>411</v>
      </c>
      <c r="Z213" s="10" t="e">
        <f t="shared" ca="1" si="25"/>
        <v>#N/A</v>
      </c>
      <c r="AA213" s="10" t="e">
        <f t="shared" ca="1" si="25"/>
        <v>#N/A</v>
      </c>
      <c r="AB213" s="10" t="e">
        <f t="shared" ca="1" si="25"/>
        <v>#N/A</v>
      </c>
      <c r="AC213" s="10" t="e">
        <f t="shared" ca="1" si="25"/>
        <v>#N/A</v>
      </c>
      <c r="AD213" s="10" t="e">
        <f t="shared" ca="1" si="25"/>
        <v>#N/A</v>
      </c>
      <c r="AE213" s="10" t="e">
        <f t="shared" ca="1" si="25"/>
        <v>#N/A</v>
      </c>
      <c r="AF213" s="10" t="e">
        <f t="shared" ca="1" si="25"/>
        <v>#N/A</v>
      </c>
      <c r="AG213" s="10" t="e">
        <f t="shared" ca="1" si="25"/>
        <v>#N/A</v>
      </c>
      <c r="AH213" s="10" t="e">
        <f t="shared" ca="1" si="25"/>
        <v>#N/A</v>
      </c>
    </row>
    <row r="214" spans="1:34" x14ac:dyDescent="0.2">
      <c r="A214" s="6"/>
      <c r="B214" s="61" t="s">
        <v>53</v>
      </c>
      <c r="C214" s="9">
        <f t="shared" ca="1" si="30"/>
        <v>0</v>
      </c>
      <c r="D214" s="9">
        <f t="shared" ca="1" si="30"/>
        <v>0</v>
      </c>
      <c r="E214" s="9">
        <f t="shared" ca="1" si="30"/>
        <v>85</v>
      </c>
      <c r="F214" s="9">
        <f t="shared" ca="1" si="30"/>
        <v>85</v>
      </c>
      <c r="G214" s="9">
        <f t="shared" ca="1" si="30"/>
        <v>85</v>
      </c>
      <c r="H214" s="9">
        <f t="shared" ca="1" si="30"/>
        <v>0</v>
      </c>
      <c r="I214" s="9">
        <f t="shared" ca="1" si="30"/>
        <v>0</v>
      </c>
      <c r="J214" s="9">
        <f t="shared" ca="1" si="30"/>
        <v>0</v>
      </c>
      <c r="K214" s="9">
        <f t="shared" ca="1" si="30"/>
        <v>0</v>
      </c>
      <c r="L214" s="9">
        <f t="shared" ca="1" si="30"/>
        <v>0</v>
      </c>
      <c r="M214" s="9">
        <f t="shared" ca="1" si="30"/>
        <v>0</v>
      </c>
      <c r="N214" s="9">
        <f t="shared" ca="1" si="30"/>
        <v>0</v>
      </c>
      <c r="O214" s="9">
        <f t="shared" ca="1" si="30"/>
        <v>0</v>
      </c>
      <c r="P214" s="9">
        <f t="shared" ca="1" si="30"/>
        <v>0</v>
      </c>
      <c r="Q214" s="15"/>
      <c r="R214" s="9">
        <f t="shared" ca="1" si="27"/>
        <v>21.25</v>
      </c>
      <c r="S214" s="6"/>
      <c r="T214" s="6" t="str">
        <f>B214</f>
        <v>Montants_Ouverture_Protocoles</v>
      </c>
      <c r="U214" s="10" t="e">
        <f t="shared" ca="1" si="28"/>
        <v>#N/A</v>
      </c>
      <c r="V214" s="10" t="e">
        <f t="shared" ca="1" si="25"/>
        <v>#N/A</v>
      </c>
      <c r="W214" s="10">
        <f t="shared" ca="1" si="25"/>
        <v>85</v>
      </c>
      <c r="X214" s="10">
        <f t="shared" ca="1" si="25"/>
        <v>85</v>
      </c>
      <c r="Y214" s="10">
        <f t="shared" ca="1" si="25"/>
        <v>85</v>
      </c>
      <c r="Z214" s="10" t="e">
        <f t="shared" ca="1" si="25"/>
        <v>#N/A</v>
      </c>
      <c r="AA214" s="10" t="e">
        <f t="shared" ca="1" si="25"/>
        <v>#N/A</v>
      </c>
      <c r="AB214" s="10" t="e">
        <f t="shared" ca="1" si="25"/>
        <v>#N/A</v>
      </c>
      <c r="AC214" s="10" t="e">
        <f t="shared" ca="1" si="25"/>
        <v>#N/A</v>
      </c>
      <c r="AD214" s="10" t="e">
        <f t="shared" ca="1" si="25"/>
        <v>#N/A</v>
      </c>
      <c r="AE214" s="10" t="e">
        <f t="shared" ca="1" si="25"/>
        <v>#N/A</v>
      </c>
      <c r="AF214" s="10" t="e">
        <f t="shared" ca="1" si="25"/>
        <v>#N/A</v>
      </c>
      <c r="AG214" s="10" t="e">
        <f t="shared" ca="1" si="25"/>
        <v>#N/A</v>
      </c>
      <c r="AH214" s="10" t="e">
        <f t="shared" ca="1" si="25"/>
        <v>#N/A</v>
      </c>
    </row>
    <row r="215" spans="1:34" x14ac:dyDescent="0.2">
      <c r="A215" s="6"/>
      <c r="B215" s="61" t="s">
        <v>70</v>
      </c>
      <c r="C215" s="9">
        <f ca="1">C214</f>
        <v>0</v>
      </c>
      <c r="D215" s="9">
        <f ca="1">D214+C215</f>
        <v>0</v>
      </c>
      <c r="E215" s="9">
        <f t="shared" ref="E215:P215" ca="1" si="31">E214+D215</f>
        <v>85</v>
      </c>
      <c r="F215" s="9">
        <f t="shared" ca="1" si="31"/>
        <v>170</v>
      </c>
      <c r="G215" s="9">
        <f t="shared" ca="1" si="31"/>
        <v>255</v>
      </c>
      <c r="H215" s="9">
        <f t="shared" ca="1" si="31"/>
        <v>255</v>
      </c>
      <c r="I215" s="9">
        <f t="shared" ca="1" si="31"/>
        <v>255</v>
      </c>
      <c r="J215" s="9">
        <f t="shared" ca="1" si="31"/>
        <v>255</v>
      </c>
      <c r="K215" s="9">
        <f t="shared" ca="1" si="31"/>
        <v>255</v>
      </c>
      <c r="L215" s="9">
        <f t="shared" ca="1" si="31"/>
        <v>255</v>
      </c>
      <c r="M215" s="9">
        <f t="shared" ca="1" si="31"/>
        <v>255</v>
      </c>
      <c r="N215" s="9">
        <f t="shared" ca="1" si="31"/>
        <v>255</v>
      </c>
      <c r="O215" s="9">
        <f t="shared" ca="1" si="31"/>
        <v>255</v>
      </c>
      <c r="P215" s="9">
        <f t="shared" ca="1" si="31"/>
        <v>255</v>
      </c>
      <c r="Q215" s="15"/>
      <c r="R215" s="9">
        <f t="shared" ca="1" si="27"/>
        <v>233.75</v>
      </c>
      <c r="S215" s="6"/>
      <c r="T215" s="6" t="str">
        <f>B215</f>
        <v>Cumuls_Montants_Protocoles_Ouverture</v>
      </c>
      <c r="U215" s="10" t="e">
        <f t="shared" ca="1" si="28"/>
        <v>#N/A</v>
      </c>
      <c r="V215" s="10" t="e">
        <f t="shared" ca="1" si="25"/>
        <v>#N/A</v>
      </c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</row>
    <row r="216" spans="1:34" x14ac:dyDescent="0.2">
      <c r="A216" s="6"/>
      <c r="B216" s="61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15"/>
      <c r="R216" s="9"/>
      <c r="S216" s="6"/>
      <c r="T216" s="6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</row>
    <row r="217" spans="1:34" ht="15" x14ac:dyDescent="0.25">
      <c r="A217" s="6"/>
      <c r="B217" s="58" t="s">
        <v>19</v>
      </c>
      <c r="C217" s="9">
        <f t="shared" ref="C217:P220" ca="1" si="32">SUMPRODUCT(Montants_TDB_Immob*(Type_TDB_Immob=$B217)*(Periode_TDB_Immob=C$416))</f>
        <v>0</v>
      </c>
      <c r="D217" s="9">
        <f t="shared" ca="1" si="32"/>
        <v>0</v>
      </c>
      <c r="E217" s="9">
        <f t="shared" ca="1" si="32"/>
        <v>150</v>
      </c>
      <c r="F217" s="9">
        <f t="shared" ca="1" si="32"/>
        <v>150</v>
      </c>
      <c r="G217" s="9">
        <f t="shared" ca="1" si="32"/>
        <v>150</v>
      </c>
      <c r="H217" s="9">
        <f t="shared" ca="1" si="32"/>
        <v>0</v>
      </c>
      <c r="I217" s="9">
        <f t="shared" ca="1" si="32"/>
        <v>0</v>
      </c>
      <c r="J217" s="9">
        <f t="shared" ca="1" si="32"/>
        <v>0</v>
      </c>
      <c r="K217" s="9">
        <f t="shared" ca="1" si="32"/>
        <v>0</v>
      </c>
      <c r="L217" s="9">
        <f t="shared" ca="1" si="32"/>
        <v>0</v>
      </c>
      <c r="M217" s="9">
        <f t="shared" ca="1" si="32"/>
        <v>0</v>
      </c>
      <c r="N217" s="9">
        <f t="shared" ca="1" si="32"/>
        <v>0</v>
      </c>
      <c r="O217" s="9">
        <f t="shared" ca="1" si="32"/>
        <v>0</v>
      </c>
      <c r="P217" s="9">
        <f t="shared" ca="1" si="32"/>
        <v>0</v>
      </c>
      <c r="Q217" s="15"/>
      <c r="R217" s="9">
        <f t="shared" ca="1" si="27"/>
        <v>37.5</v>
      </c>
      <c r="S217" s="6"/>
      <c r="T217" s="6" t="str">
        <f>B217</f>
        <v>SOFRA_nouveauxdossiers</v>
      </c>
      <c r="U217" s="10" t="e">
        <f t="shared" ca="1" si="28"/>
        <v>#N/A</v>
      </c>
      <c r="V217" s="10" t="e">
        <f t="shared" ca="1" si="25"/>
        <v>#N/A</v>
      </c>
      <c r="W217" s="10">
        <f t="shared" ca="1" si="25"/>
        <v>150</v>
      </c>
      <c r="X217" s="10">
        <f t="shared" ca="1" si="25"/>
        <v>150</v>
      </c>
      <c r="Y217" s="10">
        <f t="shared" ca="1" si="25"/>
        <v>150</v>
      </c>
      <c r="Z217" s="10" t="e">
        <f t="shared" ca="1" si="25"/>
        <v>#N/A</v>
      </c>
      <c r="AA217" s="10" t="e">
        <f t="shared" ca="1" si="25"/>
        <v>#N/A</v>
      </c>
      <c r="AB217" s="10" t="e">
        <f t="shared" ca="1" si="25"/>
        <v>#N/A</v>
      </c>
      <c r="AC217" s="10" t="e">
        <f t="shared" ca="1" si="25"/>
        <v>#N/A</v>
      </c>
      <c r="AD217" s="10" t="e">
        <f t="shared" ca="1" si="25"/>
        <v>#N/A</v>
      </c>
      <c r="AE217" s="10" t="e">
        <f t="shared" ca="1" si="25"/>
        <v>#N/A</v>
      </c>
      <c r="AF217" s="10" t="e">
        <f t="shared" ca="1" si="25"/>
        <v>#N/A</v>
      </c>
      <c r="AG217" s="10" t="e">
        <f t="shared" ca="1" si="25"/>
        <v>#N/A</v>
      </c>
      <c r="AH217" s="10" t="e">
        <f t="shared" ca="1" si="25"/>
        <v>#N/A</v>
      </c>
    </row>
    <row r="218" spans="1:34" ht="15" x14ac:dyDescent="0.25">
      <c r="A218" s="6"/>
      <c r="B218" s="58" t="s">
        <v>63</v>
      </c>
      <c r="C218" s="9">
        <f t="shared" ca="1" si="32"/>
        <v>0</v>
      </c>
      <c r="D218" s="9">
        <f t="shared" ca="1" si="32"/>
        <v>0</v>
      </c>
      <c r="E218" s="9">
        <f t="shared" ca="1" si="32"/>
        <v>90</v>
      </c>
      <c r="F218" s="9">
        <f t="shared" ca="1" si="32"/>
        <v>90</v>
      </c>
      <c r="G218" s="9">
        <f t="shared" ca="1" si="32"/>
        <v>90</v>
      </c>
      <c r="H218" s="9">
        <f t="shared" ca="1" si="32"/>
        <v>0</v>
      </c>
      <c r="I218" s="9">
        <f t="shared" ca="1" si="32"/>
        <v>0</v>
      </c>
      <c r="J218" s="9">
        <f t="shared" ca="1" si="32"/>
        <v>0</v>
      </c>
      <c r="K218" s="9">
        <f t="shared" ca="1" si="32"/>
        <v>0</v>
      </c>
      <c r="L218" s="9">
        <f t="shared" ca="1" si="32"/>
        <v>0</v>
      </c>
      <c r="M218" s="9">
        <f t="shared" ca="1" si="32"/>
        <v>0</v>
      </c>
      <c r="N218" s="9">
        <f t="shared" ca="1" si="32"/>
        <v>0</v>
      </c>
      <c r="O218" s="9">
        <f t="shared" ca="1" si="32"/>
        <v>0</v>
      </c>
      <c r="P218" s="9">
        <f t="shared" ca="1" si="32"/>
        <v>0</v>
      </c>
      <c r="Q218" s="15"/>
      <c r="R218" s="9">
        <f t="shared" ca="1" si="27"/>
        <v>22.5</v>
      </c>
      <c r="S218" s="6"/>
      <c r="T218" s="6" t="str">
        <f>B218</f>
        <v>SOFRA_nombresdossiersActifs</v>
      </c>
      <c r="U218" s="10" t="e">
        <f t="shared" ca="1" si="28"/>
        <v>#N/A</v>
      </c>
      <c r="V218" s="10" t="e">
        <f t="shared" ca="1" si="25"/>
        <v>#N/A</v>
      </c>
      <c r="W218" s="10">
        <f t="shared" ca="1" si="25"/>
        <v>90</v>
      </c>
      <c r="X218" s="10">
        <f t="shared" ca="1" si="25"/>
        <v>90</v>
      </c>
      <c r="Y218" s="10">
        <f t="shared" ca="1" si="25"/>
        <v>90</v>
      </c>
      <c r="Z218" s="10" t="e">
        <f t="shared" ca="1" si="25"/>
        <v>#N/A</v>
      </c>
      <c r="AA218" s="10" t="e">
        <f t="shared" ca="1" si="25"/>
        <v>#N/A</v>
      </c>
      <c r="AB218" s="10" t="e">
        <f t="shared" ca="1" si="25"/>
        <v>#N/A</v>
      </c>
      <c r="AC218" s="10" t="e">
        <f t="shared" ca="1" si="25"/>
        <v>#N/A</v>
      </c>
      <c r="AD218" s="10" t="e">
        <f t="shared" ca="1" si="25"/>
        <v>#N/A</v>
      </c>
      <c r="AE218" s="10" t="e">
        <f t="shared" ca="1" si="25"/>
        <v>#N/A</v>
      </c>
      <c r="AF218" s="10" t="e">
        <f t="shared" ca="1" si="25"/>
        <v>#N/A</v>
      </c>
      <c r="AG218" s="10" t="e">
        <f t="shared" ca="1" si="25"/>
        <v>#N/A</v>
      </c>
      <c r="AH218" s="10" t="e">
        <f t="shared" ca="1" si="25"/>
        <v>#N/A</v>
      </c>
    </row>
    <row r="219" spans="1:34" x14ac:dyDescent="0.2">
      <c r="A219" s="6"/>
      <c r="B219" s="61" t="s">
        <v>54</v>
      </c>
      <c r="C219" s="9">
        <f t="shared" ca="1" si="32"/>
        <v>0</v>
      </c>
      <c r="D219" s="9">
        <f t="shared" ca="1" si="32"/>
        <v>0</v>
      </c>
      <c r="E219" s="9">
        <f t="shared" ca="1" si="32"/>
        <v>150</v>
      </c>
      <c r="F219" s="9">
        <f t="shared" ca="1" si="32"/>
        <v>150</v>
      </c>
      <c r="G219" s="9">
        <f t="shared" ca="1" si="32"/>
        <v>150</v>
      </c>
      <c r="H219" s="9">
        <f t="shared" ca="1" si="32"/>
        <v>0</v>
      </c>
      <c r="I219" s="9">
        <f t="shared" ca="1" si="32"/>
        <v>0</v>
      </c>
      <c r="J219" s="9">
        <f t="shared" ca="1" si="32"/>
        <v>0</v>
      </c>
      <c r="K219" s="9">
        <f t="shared" ca="1" si="32"/>
        <v>0</v>
      </c>
      <c r="L219" s="9">
        <f t="shared" ca="1" si="32"/>
        <v>0</v>
      </c>
      <c r="M219" s="9">
        <f t="shared" ca="1" si="32"/>
        <v>0</v>
      </c>
      <c r="N219" s="9">
        <f t="shared" ca="1" si="32"/>
        <v>0</v>
      </c>
      <c r="O219" s="9">
        <f t="shared" ca="1" si="32"/>
        <v>0</v>
      </c>
      <c r="P219" s="9">
        <f t="shared" ca="1" si="32"/>
        <v>0</v>
      </c>
      <c r="Q219" s="15"/>
      <c r="R219" s="9">
        <f t="shared" ca="1" si="27"/>
        <v>37.5</v>
      </c>
      <c r="S219" s="6"/>
      <c r="T219" s="6" t="str">
        <f>B219</f>
        <v>SOFRA_montantsOuvertureDossiers</v>
      </c>
      <c r="U219" s="10" t="e">
        <f t="shared" ca="1" si="28"/>
        <v>#N/A</v>
      </c>
      <c r="V219" s="10" t="e">
        <f t="shared" ref="V219:V231" ca="1" si="33">IF(D219=0,NA(),D219)</f>
        <v>#N/A</v>
      </c>
      <c r="W219" s="10">
        <f t="shared" ref="W219:W231" ca="1" si="34">IF(E219=0,NA(),E219)</f>
        <v>150</v>
      </c>
      <c r="X219" s="10">
        <f t="shared" ref="X219:X231" ca="1" si="35">IF(F219=0,NA(),F219)</f>
        <v>150</v>
      </c>
      <c r="Y219" s="10">
        <f t="shared" ref="Y219:Y231" ca="1" si="36">IF(G219=0,NA(),G219)</f>
        <v>150</v>
      </c>
      <c r="Z219" s="10" t="e">
        <f t="shared" ref="Z219:Z231" ca="1" si="37">IF(H219=0,NA(),H219)</f>
        <v>#N/A</v>
      </c>
      <c r="AA219" s="10" t="e">
        <f t="shared" ref="AA219:AA231" ca="1" si="38">IF(I219=0,NA(),I219)</f>
        <v>#N/A</v>
      </c>
      <c r="AB219" s="10" t="e">
        <f t="shared" ref="AB219:AB231" ca="1" si="39">IF(J219=0,NA(),J219)</f>
        <v>#N/A</v>
      </c>
      <c r="AC219" s="10" t="e">
        <f t="shared" ref="AC219:AC231" ca="1" si="40">IF(K219=0,NA(),K219)</f>
        <v>#N/A</v>
      </c>
      <c r="AD219" s="10" t="e">
        <f t="shared" ref="AD219:AD231" ca="1" si="41">IF(L219=0,NA(),L219)</f>
        <v>#N/A</v>
      </c>
      <c r="AE219" s="10" t="e">
        <f t="shared" ref="AE219:AE231" ca="1" si="42">IF(M219=0,NA(),M219)</f>
        <v>#N/A</v>
      </c>
      <c r="AF219" s="10" t="e">
        <f t="shared" ref="AF219:AF231" ca="1" si="43">IF(N219=0,NA(),N219)</f>
        <v>#N/A</v>
      </c>
      <c r="AG219" s="10" t="e">
        <f t="shared" ref="AG219:AG231" ca="1" si="44">IF(O219=0,NA(),O219)</f>
        <v>#N/A</v>
      </c>
      <c r="AH219" s="10" t="e">
        <f t="shared" ref="AH219:AH231" ca="1" si="45">IF(P219=0,NA(),P219)</f>
        <v>#N/A</v>
      </c>
    </row>
    <row r="220" spans="1:34" ht="15" x14ac:dyDescent="0.25">
      <c r="A220" s="6"/>
      <c r="B220" s="58" t="s">
        <v>64</v>
      </c>
      <c r="C220" s="9">
        <f t="shared" ca="1" si="32"/>
        <v>0</v>
      </c>
      <c r="D220" s="9">
        <f t="shared" ca="1" si="32"/>
        <v>0</v>
      </c>
      <c r="E220" s="9">
        <f t="shared" ca="1" si="32"/>
        <v>1111</v>
      </c>
      <c r="F220" s="9">
        <f t="shared" ca="1" si="32"/>
        <v>1111</v>
      </c>
      <c r="G220" s="9">
        <f t="shared" ca="1" si="32"/>
        <v>1111</v>
      </c>
      <c r="H220" s="9">
        <f t="shared" ca="1" si="32"/>
        <v>0</v>
      </c>
      <c r="I220" s="9">
        <f t="shared" ca="1" si="32"/>
        <v>0</v>
      </c>
      <c r="J220" s="9">
        <f t="shared" ca="1" si="32"/>
        <v>0</v>
      </c>
      <c r="K220" s="9">
        <f t="shared" ca="1" si="32"/>
        <v>0</v>
      </c>
      <c r="L220" s="9">
        <f t="shared" ca="1" si="32"/>
        <v>0</v>
      </c>
      <c r="M220" s="9">
        <f t="shared" ca="1" si="32"/>
        <v>0</v>
      </c>
      <c r="N220" s="9">
        <f t="shared" ca="1" si="32"/>
        <v>0</v>
      </c>
      <c r="O220" s="9">
        <f t="shared" ca="1" si="32"/>
        <v>0</v>
      </c>
      <c r="P220" s="9">
        <f t="shared" ca="1" si="32"/>
        <v>0</v>
      </c>
      <c r="Q220" s="15"/>
      <c r="R220" s="9">
        <f t="shared" ca="1" si="27"/>
        <v>277.75</v>
      </c>
      <c r="S220" s="6"/>
      <c r="T220" s="6" t="str">
        <f>B220</f>
        <v>SOFRA_montantsEncaisses</v>
      </c>
      <c r="U220" s="10" t="e">
        <f t="shared" ca="1" si="28"/>
        <v>#N/A</v>
      </c>
      <c r="V220" s="10" t="e">
        <f t="shared" ca="1" si="33"/>
        <v>#N/A</v>
      </c>
      <c r="W220" s="10">
        <f t="shared" ca="1" si="34"/>
        <v>1111</v>
      </c>
      <c r="X220" s="10">
        <f t="shared" ca="1" si="35"/>
        <v>1111</v>
      </c>
      <c r="Y220" s="10">
        <f t="shared" ca="1" si="36"/>
        <v>1111</v>
      </c>
      <c r="Z220" s="10" t="e">
        <f t="shared" ca="1" si="37"/>
        <v>#N/A</v>
      </c>
      <c r="AA220" s="10" t="e">
        <f t="shared" ca="1" si="38"/>
        <v>#N/A</v>
      </c>
      <c r="AB220" s="10" t="e">
        <f t="shared" ca="1" si="39"/>
        <v>#N/A</v>
      </c>
      <c r="AC220" s="10" t="e">
        <f t="shared" ca="1" si="40"/>
        <v>#N/A</v>
      </c>
      <c r="AD220" s="10" t="e">
        <f t="shared" ca="1" si="41"/>
        <v>#N/A</v>
      </c>
      <c r="AE220" s="10" t="e">
        <f t="shared" ca="1" si="42"/>
        <v>#N/A</v>
      </c>
      <c r="AF220" s="10" t="e">
        <f t="shared" ca="1" si="43"/>
        <v>#N/A</v>
      </c>
      <c r="AG220" s="10" t="e">
        <f t="shared" ca="1" si="44"/>
        <v>#N/A</v>
      </c>
      <c r="AH220" s="10" t="e">
        <f t="shared" ca="1" si="45"/>
        <v>#N/A</v>
      </c>
    </row>
    <row r="221" spans="1:34" ht="15" x14ac:dyDescent="0.25">
      <c r="A221" s="6"/>
      <c r="B221" s="58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15"/>
      <c r="R221" s="9"/>
      <c r="S221" s="6"/>
      <c r="T221" s="6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</row>
    <row r="222" spans="1:34" ht="15" x14ac:dyDescent="0.25">
      <c r="A222" s="6"/>
      <c r="B222" s="58" t="s">
        <v>183</v>
      </c>
      <c r="C222" s="9">
        <f t="shared" ref="C222:P225" ca="1" si="46">SUMPRODUCT(Montants_TDB_Immob*(Type_TDB_Immob=$B222)*(Periode_TDB_Immob=C$416))</f>
        <v>0</v>
      </c>
      <c r="D222" s="9">
        <f t="shared" ca="1" si="46"/>
        <v>0</v>
      </c>
      <c r="E222" s="9">
        <f t="shared" ca="1" si="46"/>
        <v>1111</v>
      </c>
      <c r="F222" s="9">
        <f t="shared" ca="1" si="46"/>
        <v>1111</v>
      </c>
      <c r="G222" s="9">
        <f t="shared" ca="1" si="46"/>
        <v>1111</v>
      </c>
      <c r="H222" s="9">
        <f t="shared" ca="1" si="46"/>
        <v>0</v>
      </c>
      <c r="I222" s="9">
        <f t="shared" ca="1" si="46"/>
        <v>0</v>
      </c>
      <c r="J222" s="9">
        <f t="shared" ca="1" si="46"/>
        <v>0</v>
      </c>
      <c r="K222" s="9">
        <f t="shared" ca="1" si="46"/>
        <v>0</v>
      </c>
      <c r="L222" s="9">
        <f t="shared" ca="1" si="46"/>
        <v>0</v>
      </c>
      <c r="M222" s="9">
        <f t="shared" ca="1" si="46"/>
        <v>0</v>
      </c>
      <c r="N222" s="9">
        <f t="shared" ca="1" si="46"/>
        <v>0</v>
      </c>
      <c r="O222" s="9">
        <f t="shared" ca="1" si="46"/>
        <v>0</v>
      </c>
      <c r="P222" s="9">
        <f t="shared" ca="1" si="46"/>
        <v>0</v>
      </c>
      <c r="Q222" s="15"/>
      <c r="R222" s="9">
        <f t="shared" ca="1" si="27"/>
        <v>277.75</v>
      </c>
      <c r="S222" s="6"/>
      <c r="T222" s="6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</row>
    <row r="223" spans="1:34" ht="15" x14ac:dyDescent="0.25">
      <c r="A223" s="6"/>
      <c r="B223" s="58" t="s">
        <v>186</v>
      </c>
      <c r="C223" s="9">
        <f t="shared" ca="1" si="46"/>
        <v>0</v>
      </c>
      <c r="D223" s="9">
        <f t="shared" ca="1" si="46"/>
        <v>0</v>
      </c>
      <c r="E223" s="9">
        <f t="shared" ca="1" si="46"/>
        <v>65</v>
      </c>
      <c r="F223" s="9">
        <f t="shared" ca="1" si="46"/>
        <v>65</v>
      </c>
      <c r="G223" s="9">
        <f t="shared" ca="1" si="46"/>
        <v>65</v>
      </c>
      <c r="H223" s="9">
        <f t="shared" ca="1" si="46"/>
        <v>0</v>
      </c>
      <c r="I223" s="9">
        <f t="shared" ca="1" si="46"/>
        <v>0</v>
      </c>
      <c r="J223" s="9">
        <f t="shared" ca="1" si="46"/>
        <v>0</v>
      </c>
      <c r="K223" s="9">
        <f t="shared" ca="1" si="46"/>
        <v>0</v>
      </c>
      <c r="L223" s="9">
        <f t="shared" ca="1" si="46"/>
        <v>0</v>
      </c>
      <c r="M223" s="9">
        <f t="shared" ca="1" si="46"/>
        <v>0</v>
      </c>
      <c r="N223" s="9">
        <f t="shared" ca="1" si="46"/>
        <v>0</v>
      </c>
      <c r="O223" s="9">
        <f t="shared" ca="1" si="46"/>
        <v>0</v>
      </c>
      <c r="P223" s="9">
        <f t="shared" ca="1" si="46"/>
        <v>0</v>
      </c>
      <c r="Q223" s="15"/>
      <c r="R223" s="9">
        <f t="shared" ca="1" si="27"/>
        <v>16.25</v>
      </c>
      <c r="S223" s="6"/>
      <c r="T223" s="6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</row>
    <row r="224" spans="1:34" ht="15" x14ac:dyDescent="0.25">
      <c r="A224" s="6"/>
      <c r="B224" s="58" t="s">
        <v>188</v>
      </c>
      <c r="C224" s="9">
        <f t="shared" ca="1" si="46"/>
        <v>0</v>
      </c>
      <c r="D224" s="9">
        <f t="shared" ca="1" si="46"/>
        <v>0</v>
      </c>
      <c r="E224" s="9">
        <f t="shared" ca="1" si="46"/>
        <v>222</v>
      </c>
      <c r="F224" s="9">
        <f t="shared" ca="1" si="46"/>
        <v>222</v>
      </c>
      <c r="G224" s="9">
        <f t="shared" ca="1" si="46"/>
        <v>222</v>
      </c>
      <c r="H224" s="9">
        <f t="shared" ca="1" si="46"/>
        <v>0</v>
      </c>
      <c r="I224" s="9">
        <f t="shared" ca="1" si="46"/>
        <v>0</v>
      </c>
      <c r="J224" s="9">
        <f t="shared" ca="1" si="46"/>
        <v>0</v>
      </c>
      <c r="K224" s="9">
        <f t="shared" ca="1" si="46"/>
        <v>0</v>
      </c>
      <c r="L224" s="9">
        <f t="shared" ca="1" si="46"/>
        <v>0</v>
      </c>
      <c r="M224" s="9">
        <f t="shared" ca="1" si="46"/>
        <v>0</v>
      </c>
      <c r="N224" s="9">
        <f t="shared" ca="1" si="46"/>
        <v>0</v>
      </c>
      <c r="O224" s="9">
        <f t="shared" ca="1" si="46"/>
        <v>0</v>
      </c>
      <c r="P224" s="9">
        <f t="shared" ca="1" si="46"/>
        <v>0</v>
      </c>
      <c r="Q224" s="15"/>
      <c r="R224" s="9">
        <f t="shared" ca="1" si="27"/>
        <v>55.5</v>
      </c>
      <c r="S224" s="6"/>
      <c r="T224" s="6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</row>
    <row r="225" spans="1:34" ht="15" x14ac:dyDescent="0.25">
      <c r="A225" s="6"/>
      <c r="B225" s="58" t="s">
        <v>190</v>
      </c>
      <c r="C225" s="9">
        <f t="shared" ca="1" si="46"/>
        <v>0</v>
      </c>
      <c r="D225" s="9">
        <f t="shared" ca="1" si="46"/>
        <v>0</v>
      </c>
      <c r="E225" s="9">
        <f t="shared" ca="1" si="46"/>
        <v>0</v>
      </c>
      <c r="F225" s="9">
        <f t="shared" ca="1" si="46"/>
        <v>65</v>
      </c>
      <c r="G225" s="9">
        <f t="shared" ca="1" si="46"/>
        <v>0</v>
      </c>
      <c r="H225" s="9">
        <f t="shared" ca="1" si="46"/>
        <v>0</v>
      </c>
      <c r="I225" s="9">
        <f t="shared" ca="1" si="46"/>
        <v>0</v>
      </c>
      <c r="J225" s="9">
        <f t="shared" ca="1" si="46"/>
        <v>0</v>
      </c>
      <c r="K225" s="9">
        <f t="shared" ca="1" si="46"/>
        <v>0</v>
      </c>
      <c r="L225" s="9">
        <f t="shared" ca="1" si="46"/>
        <v>0</v>
      </c>
      <c r="M225" s="9">
        <f t="shared" ca="1" si="46"/>
        <v>0</v>
      </c>
      <c r="N225" s="9">
        <f t="shared" ca="1" si="46"/>
        <v>0</v>
      </c>
      <c r="O225" s="9">
        <f t="shared" ca="1" si="46"/>
        <v>0</v>
      </c>
      <c r="P225" s="9">
        <f t="shared" ca="1" si="46"/>
        <v>0</v>
      </c>
      <c r="Q225" s="15"/>
      <c r="R225" s="9">
        <f t="shared" ca="1" si="27"/>
        <v>5.416666666666667</v>
      </c>
      <c r="S225" s="6"/>
      <c r="T225" s="6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</row>
    <row r="226" spans="1:34" ht="15" x14ac:dyDescent="0.25">
      <c r="A226" s="6"/>
      <c r="B226" s="58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15"/>
      <c r="R226" s="9"/>
      <c r="S226" s="6"/>
      <c r="T226" s="6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</row>
    <row r="227" spans="1:34" ht="15" x14ac:dyDescent="0.25">
      <c r="A227" s="6"/>
      <c r="B227" s="58" t="s">
        <v>20</v>
      </c>
      <c r="C227" s="9">
        <f t="shared" ref="C227:P230" ca="1" si="47">SUMPRODUCT(Montants_TDB_Immob*(Type_TDB_Immob=$B227)*(Periode_TDB_Immob=C$416))</f>
        <v>0</v>
      </c>
      <c r="D227" s="9">
        <f t="shared" ca="1" si="47"/>
        <v>0</v>
      </c>
      <c r="E227" s="9">
        <f t="shared" ca="1" si="47"/>
        <v>0</v>
      </c>
      <c r="F227" s="9">
        <f t="shared" ca="1" si="47"/>
        <v>222</v>
      </c>
      <c r="G227" s="9">
        <f t="shared" ca="1" si="47"/>
        <v>0</v>
      </c>
      <c r="H227" s="9">
        <f t="shared" ca="1" si="47"/>
        <v>0</v>
      </c>
      <c r="I227" s="9">
        <f t="shared" ca="1" si="47"/>
        <v>0</v>
      </c>
      <c r="J227" s="9">
        <f t="shared" ca="1" si="47"/>
        <v>0</v>
      </c>
      <c r="K227" s="9">
        <f t="shared" ca="1" si="47"/>
        <v>0</v>
      </c>
      <c r="L227" s="9">
        <f t="shared" ca="1" si="47"/>
        <v>0</v>
      </c>
      <c r="M227" s="9">
        <f t="shared" ca="1" si="47"/>
        <v>0</v>
      </c>
      <c r="N227" s="9">
        <f t="shared" ca="1" si="47"/>
        <v>0</v>
      </c>
      <c r="O227" s="9">
        <f t="shared" ca="1" si="47"/>
        <v>0</v>
      </c>
      <c r="P227" s="9">
        <f t="shared" ca="1" si="47"/>
        <v>0</v>
      </c>
      <c r="Q227" s="15" t="e">
        <f t="shared" ca="1" si="26"/>
        <v>#DIV/0!</v>
      </c>
      <c r="R227" s="9">
        <f t="shared" ca="1" si="27"/>
        <v>18.5</v>
      </c>
      <c r="S227" s="6"/>
      <c r="T227" s="6" t="str">
        <f>B227</f>
        <v>Prelevements_nombres</v>
      </c>
      <c r="U227" s="10" t="e">
        <f t="shared" ca="1" si="28"/>
        <v>#N/A</v>
      </c>
      <c r="V227" s="10" t="e">
        <f t="shared" ca="1" si="33"/>
        <v>#N/A</v>
      </c>
      <c r="W227" s="10" t="e">
        <f t="shared" ca="1" si="34"/>
        <v>#N/A</v>
      </c>
      <c r="X227" s="10">
        <f t="shared" ca="1" si="35"/>
        <v>222</v>
      </c>
      <c r="Y227" s="10" t="e">
        <f t="shared" ca="1" si="36"/>
        <v>#N/A</v>
      </c>
      <c r="Z227" s="10" t="e">
        <f t="shared" ca="1" si="37"/>
        <v>#N/A</v>
      </c>
      <c r="AA227" s="10" t="e">
        <f t="shared" ca="1" si="38"/>
        <v>#N/A</v>
      </c>
      <c r="AB227" s="10" t="e">
        <f t="shared" ca="1" si="39"/>
        <v>#N/A</v>
      </c>
      <c r="AC227" s="10" t="e">
        <f t="shared" ca="1" si="40"/>
        <v>#N/A</v>
      </c>
      <c r="AD227" s="10" t="e">
        <f t="shared" ca="1" si="41"/>
        <v>#N/A</v>
      </c>
      <c r="AE227" s="10" t="e">
        <f t="shared" ca="1" si="42"/>
        <v>#N/A</v>
      </c>
      <c r="AF227" s="10" t="e">
        <f t="shared" ca="1" si="43"/>
        <v>#N/A</v>
      </c>
      <c r="AG227" s="10" t="e">
        <f t="shared" ca="1" si="44"/>
        <v>#N/A</v>
      </c>
      <c r="AH227" s="10" t="e">
        <f t="shared" ca="1" si="45"/>
        <v>#N/A</v>
      </c>
    </row>
    <row r="228" spans="1:34" ht="15" x14ac:dyDescent="0.25">
      <c r="A228" s="6"/>
      <c r="B228" s="58" t="s">
        <v>21</v>
      </c>
      <c r="C228" s="9">
        <f t="shared" ca="1" si="47"/>
        <v>0</v>
      </c>
      <c r="D228" s="9">
        <f t="shared" ca="1" si="47"/>
        <v>0</v>
      </c>
      <c r="E228" s="9">
        <f t="shared" ca="1" si="47"/>
        <v>0</v>
      </c>
      <c r="F228" s="9">
        <f t="shared" ca="1" si="47"/>
        <v>0</v>
      </c>
      <c r="G228" s="9">
        <f t="shared" ca="1" si="47"/>
        <v>0</v>
      </c>
      <c r="H228" s="9">
        <f t="shared" ca="1" si="47"/>
        <v>0</v>
      </c>
      <c r="I228" s="9">
        <f t="shared" ca="1" si="47"/>
        <v>0</v>
      </c>
      <c r="J228" s="9">
        <f t="shared" ca="1" si="47"/>
        <v>0</v>
      </c>
      <c r="K228" s="9">
        <f t="shared" ca="1" si="47"/>
        <v>0</v>
      </c>
      <c r="L228" s="9">
        <f t="shared" ca="1" si="47"/>
        <v>0</v>
      </c>
      <c r="M228" s="9">
        <f t="shared" ca="1" si="47"/>
        <v>0</v>
      </c>
      <c r="N228" s="9">
        <f t="shared" ca="1" si="47"/>
        <v>0</v>
      </c>
      <c r="O228" s="9">
        <f t="shared" ca="1" si="47"/>
        <v>0</v>
      </c>
      <c r="P228" s="9">
        <f t="shared" ca="1" si="47"/>
        <v>0</v>
      </c>
      <c r="Q228" s="15" t="e">
        <f t="shared" ca="1" si="26"/>
        <v>#DIV/0!</v>
      </c>
      <c r="R228" s="9">
        <f t="shared" ca="1" si="27"/>
        <v>0</v>
      </c>
      <c r="S228" s="6"/>
      <c r="T228" s="6" t="str">
        <f>B228</f>
        <v>Prelevements_montants</v>
      </c>
      <c r="U228" s="10" t="e">
        <f t="shared" ca="1" si="28"/>
        <v>#N/A</v>
      </c>
      <c r="V228" s="10" t="e">
        <f t="shared" ca="1" si="33"/>
        <v>#N/A</v>
      </c>
      <c r="W228" s="10" t="e">
        <f t="shared" ca="1" si="34"/>
        <v>#N/A</v>
      </c>
      <c r="X228" s="10" t="e">
        <f t="shared" ca="1" si="35"/>
        <v>#N/A</v>
      </c>
      <c r="Y228" s="10" t="e">
        <f t="shared" ca="1" si="36"/>
        <v>#N/A</v>
      </c>
      <c r="Z228" s="10" t="e">
        <f t="shared" ca="1" si="37"/>
        <v>#N/A</v>
      </c>
      <c r="AA228" s="10" t="e">
        <f t="shared" ca="1" si="38"/>
        <v>#N/A</v>
      </c>
      <c r="AB228" s="10" t="e">
        <f t="shared" ca="1" si="39"/>
        <v>#N/A</v>
      </c>
      <c r="AC228" s="10" t="e">
        <f t="shared" ca="1" si="40"/>
        <v>#N/A</v>
      </c>
      <c r="AD228" s="10" t="e">
        <f t="shared" ca="1" si="41"/>
        <v>#N/A</v>
      </c>
      <c r="AE228" s="10" t="e">
        <f t="shared" ca="1" si="42"/>
        <v>#N/A</v>
      </c>
      <c r="AF228" s="10" t="e">
        <f t="shared" ca="1" si="43"/>
        <v>#N/A</v>
      </c>
      <c r="AG228" s="10" t="e">
        <f t="shared" ca="1" si="44"/>
        <v>#N/A</v>
      </c>
      <c r="AH228" s="10" t="e">
        <f t="shared" ca="1" si="45"/>
        <v>#N/A</v>
      </c>
    </row>
    <row r="229" spans="1:34" ht="15" x14ac:dyDescent="0.25">
      <c r="A229" s="6"/>
      <c r="B229" s="58" t="s">
        <v>22</v>
      </c>
      <c r="C229" s="9">
        <f t="shared" ca="1" si="47"/>
        <v>0</v>
      </c>
      <c r="D229" s="9">
        <f t="shared" ca="1" si="47"/>
        <v>0</v>
      </c>
      <c r="E229" s="9">
        <f t="shared" ca="1" si="47"/>
        <v>0</v>
      </c>
      <c r="F229" s="9">
        <f t="shared" ca="1" si="47"/>
        <v>0</v>
      </c>
      <c r="G229" s="9">
        <f t="shared" ca="1" si="47"/>
        <v>0</v>
      </c>
      <c r="H229" s="9">
        <f t="shared" ca="1" si="47"/>
        <v>0</v>
      </c>
      <c r="I229" s="9">
        <f t="shared" ca="1" si="47"/>
        <v>0</v>
      </c>
      <c r="J229" s="9">
        <f t="shared" ca="1" si="47"/>
        <v>0</v>
      </c>
      <c r="K229" s="9">
        <f t="shared" ca="1" si="47"/>
        <v>0</v>
      </c>
      <c r="L229" s="9">
        <f t="shared" ca="1" si="47"/>
        <v>0</v>
      </c>
      <c r="M229" s="9">
        <f t="shared" ca="1" si="47"/>
        <v>0</v>
      </c>
      <c r="N229" s="9">
        <f t="shared" ca="1" si="47"/>
        <v>0</v>
      </c>
      <c r="O229" s="9">
        <f t="shared" ca="1" si="47"/>
        <v>0</v>
      </c>
      <c r="P229" s="9">
        <f t="shared" ca="1" si="47"/>
        <v>0</v>
      </c>
      <c r="Q229" s="15" t="e">
        <f t="shared" ca="1" si="26"/>
        <v>#DIV/0!</v>
      </c>
      <c r="R229" s="9">
        <f t="shared" ca="1" si="27"/>
        <v>0</v>
      </c>
      <c r="S229" s="6"/>
      <c r="T229" s="6" t="str">
        <f>B229</f>
        <v>Prelevements_nombres_rejeters</v>
      </c>
      <c r="U229" s="10" t="e">
        <f t="shared" ca="1" si="28"/>
        <v>#N/A</v>
      </c>
      <c r="V229" s="10" t="e">
        <f t="shared" ca="1" si="33"/>
        <v>#N/A</v>
      </c>
      <c r="W229" s="10" t="e">
        <f t="shared" ca="1" si="34"/>
        <v>#N/A</v>
      </c>
      <c r="X229" s="10" t="e">
        <f t="shared" ca="1" si="35"/>
        <v>#N/A</v>
      </c>
      <c r="Y229" s="10" t="e">
        <f t="shared" ca="1" si="36"/>
        <v>#N/A</v>
      </c>
      <c r="Z229" s="10" t="e">
        <f t="shared" ca="1" si="37"/>
        <v>#N/A</v>
      </c>
      <c r="AA229" s="10" t="e">
        <f t="shared" ca="1" si="38"/>
        <v>#N/A</v>
      </c>
      <c r="AB229" s="10" t="e">
        <f t="shared" ca="1" si="39"/>
        <v>#N/A</v>
      </c>
      <c r="AC229" s="10" t="e">
        <f t="shared" ca="1" si="40"/>
        <v>#N/A</v>
      </c>
      <c r="AD229" s="10" t="e">
        <f t="shared" ca="1" si="41"/>
        <v>#N/A</v>
      </c>
      <c r="AE229" s="10" t="e">
        <f t="shared" ca="1" si="42"/>
        <v>#N/A</v>
      </c>
      <c r="AF229" s="10" t="e">
        <f t="shared" ca="1" si="43"/>
        <v>#N/A</v>
      </c>
      <c r="AG229" s="10" t="e">
        <f t="shared" ca="1" si="44"/>
        <v>#N/A</v>
      </c>
      <c r="AH229" s="10" t="e">
        <f t="shared" ca="1" si="45"/>
        <v>#N/A</v>
      </c>
    </row>
    <row r="230" spans="1:34" ht="15" x14ac:dyDescent="0.25">
      <c r="A230" s="6"/>
      <c r="B230" s="58" t="s">
        <v>23</v>
      </c>
      <c r="C230" s="9">
        <f t="shared" ca="1" si="47"/>
        <v>0</v>
      </c>
      <c r="D230" s="9">
        <f t="shared" ca="1" si="47"/>
        <v>0</v>
      </c>
      <c r="E230" s="9">
        <f t="shared" ca="1" si="47"/>
        <v>0</v>
      </c>
      <c r="F230" s="9">
        <f t="shared" ca="1" si="47"/>
        <v>0</v>
      </c>
      <c r="G230" s="9">
        <f t="shared" ca="1" si="47"/>
        <v>0</v>
      </c>
      <c r="H230" s="9">
        <f t="shared" ca="1" si="47"/>
        <v>0</v>
      </c>
      <c r="I230" s="9">
        <f t="shared" ca="1" si="47"/>
        <v>0</v>
      </c>
      <c r="J230" s="9">
        <f t="shared" ca="1" si="47"/>
        <v>0</v>
      </c>
      <c r="K230" s="9">
        <f t="shared" ca="1" si="47"/>
        <v>0</v>
      </c>
      <c r="L230" s="9">
        <f t="shared" ca="1" si="47"/>
        <v>0</v>
      </c>
      <c r="M230" s="9">
        <f t="shared" ca="1" si="47"/>
        <v>0</v>
      </c>
      <c r="N230" s="9">
        <f t="shared" ca="1" si="47"/>
        <v>0</v>
      </c>
      <c r="O230" s="9">
        <f t="shared" ca="1" si="47"/>
        <v>0</v>
      </c>
      <c r="P230" s="9">
        <f t="shared" ca="1" si="47"/>
        <v>0</v>
      </c>
      <c r="Q230" s="15" t="e">
        <f t="shared" ca="1" si="26"/>
        <v>#DIV/0!</v>
      </c>
      <c r="R230" s="9">
        <f t="shared" ca="1" si="27"/>
        <v>0</v>
      </c>
      <c r="S230" s="6"/>
      <c r="T230" s="6" t="str">
        <f t="shared" ref="T230:T236" si="48">B230</f>
        <v>Prelevements_montants_rejeters</v>
      </c>
      <c r="U230" s="10" t="e">
        <f t="shared" ca="1" si="28"/>
        <v>#N/A</v>
      </c>
      <c r="V230" s="10" t="e">
        <f t="shared" ca="1" si="33"/>
        <v>#N/A</v>
      </c>
      <c r="W230" s="10" t="e">
        <f t="shared" ca="1" si="34"/>
        <v>#N/A</v>
      </c>
      <c r="X230" s="10" t="e">
        <f t="shared" ca="1" si="35"/>
        <v>#N/A</v>
      </c>
      <c r="Y230" s="10" t="e">
        <f t="shared" ca="1" si="36"/>
        <v>#N/A</v>
      </c>
      <c r="Z230" s="10" t="e">
        <f t="shared" ca="1" si="37"/>
        <v>#N/A</v>
      </c>
      <c r="AA230" s="10" t="e">
        <f t="shared" ca="1" si="38"/>
        <v>#N/A</v>
      </c>
      <c r="AB230" s="10" t="e">
        <f t="shared" ca="1" si="39"/>
        <v>#N/A</v>
      </c>
      <c r="AC230" s="10" t="e">
        <f t="shared" ca="1" si="40"/>
        <v>#N/A</v>
      </c>
      <c r="AD230" s="10" t="e">
        <f t="shared" ca="1" si="41"/>
        <v>#N/A</v>
      </c>
      <c r="AE230" s="10" t="e">
        <f t="shared" ca="1" si="42"/>
        <v>#N/A</v>
      </c>
      <c r="AF230" s="10" t="e">
        <f t="shared" ca="1" si="43"/>
        <v>#N/A</v>
      </c>
      <c r="AG230" s="10" t="e">
        <f t="shared" ca="1" si="44"/>
        <v>#N/A</v>
      </c>
      <c r="AH230" s="10" t="e">
        <f t="shared" ca="1" si="45"/>
        <v>#N/A</v>
      </c>
    </row>
    <row r="231" spans="1:34" ht="15" x14ac:dyDescent="0.25">
      <c r="A231" s="6"/>
      <c r="B231" s="58" t="s">
        <v>65</v>
      </c>
      <c r="C231" s="15">
        <f t="shared" ref="C231:P231" ca="1" si="49">SUMPRODUCT(Montants_TDB_Immob*(Type_TDB_Immob=$B231)*(MONTH(Periode_TDB_Immob)=MONTH(C$12)*(YEAR(Periode_TDB_Immob)=YEAR(C$12))))</f>
        <v>0</v>
      </c>
      <c r="D231" s="15">
        <f t="shared" ca="1" si="49"/>
        <v>0</v>
      </c>
      <c r="E231" s="15">
        <f t="shared" ca="1" si="49"/>
        <v>0</v>
      </c>
      <c r="F231" s="15">
        <f t="shared" ca="1" si="49"/>
        <v>0</v>
      </c>
      <c r="G231" s="15">
        <f t="shared" ca="1" si="49"/>
        <v>0</v>
      </c>
      <c r="H231" s="15">
        <f t="shared" ca="1" si="49"/>
        <v>0</v>
      </c>
      <c r="I231" s="15">
        <f t="shared" ca="1" si="49"/>
        <v>0</v>
      </c>
      <c r="J231" s="15">
        <f t="shared" ca="1" si="49"/>
        <v>0</v>
      </c>
      <c r="K231" s="15">
        <f t="shared" ca="1" si="49"/>
        <v>0</v>
      </c>
      <c r="L231" s="15">
        <f t="shared" ca="1" si="49"/>
        <v>0</v>
      </c>
      <c r="M231" s="15">
        <f t="shared" ca="1" si="49"/>
        <v>0</v>
      </c>
      <c r="N231" s="15">
        <f t="shared" ca="1" si="49"/>
        <v>0</v>
      </c>
      <c r="O231" s="15">
        <f t="shared" ca="1" si="49"/>
        <v>0</v>
      </c>
      <c r="P231" s="15">
        <f t="shared" ca="1" si="49"/>
        <v>0</v>
      </c>
      <c r="Q231" s="15"/>
      <c r="R231" s="18">
        <f t="shared" ca="1" si="27"/>
        <v>0</v>
      </c>
      <c r="S231" s="6"/>
      <c r="T231" s="6" t="str">
        <f t="shared" si="48"/>
        <v>% Impayés_Prelevements</v>
      </c>
      <c r="U231" s="10" t="e">
        <f t="shared" ca="1" si="28"/>
        <v>#N/A</v>
      </c>
      <c r="V231" s="10" t="e">
        <f t="shared" ca="1" si="33"/>
        <v>#N/A</v>
      </c>
      <c r="W231" s="10" t="e">
        <f t="shared" ca="1" si="34"/>
        <v>#N/A</v>
      </c>
      <c r="X231" s="10" t="e">
        <f t="shared" ca="1" si="35"/>
        <v>#N/A</v>
      </c>
      <c r="Y231" s="10" t="e">
        <f t="shared" ca="1" si="36"/>
        <v>#N/A</v>
      </c>
      <c r="Z231" s="10" t="e">
        <f t="shared" ca="1" si="37"/>
        <v>#N/A</v>
      </c>
      <c r="AA231" s="10" t="e">
        <f t="shared" ca="1" si="38"/>
        <v>#N/A</v>
      </c>
      <c r="AB231" s="10" t="e">
        <f t="shared" ca="1" si="39"/>
        <v>#N/A</v>
      </c>
      <c r="AC231" s="10" t="e">
        <f t="shared" ca="1" si="40"/>
        <v>#N/A</v>
      </c>
      <c r="AD231" s="10" t="e">
        <f t="shared" ca="1" si="41"/>
        <v>#N/A</v>
      </c>
      <c r="AE231" s="10" t="e">
        <f t="shared" ca="1" si="42"/>
        <v>#N/A</v>
      </c>
      <c r="AF231" s="10" t="e">
        <f t="shared" ca="1" si="43"/>
        <v>#N/A</v>
      </c>
      <c r="AG231" s="10" t="e">
        <f t="shared" ca="1" si="44"/>
        <v>#N/A</v>
      </c>
      <c r="AH231" s="10" t="e">
        <f t="shared" ca="1" si="45"/>
        <v>#N/A</v>
      </c>
    </row>
    <row r="232" spans="1:34" ht="15" x14ac:dyDescent="0.25">
      <c r="A232" s="6"/>
      <c r="B232" s="58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43"/>
      <c r="S232" s="6"/>
      <c r="T232" s="6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</row>
    <row r="233" spans="1:34" ht="15" x14ac:dyDescent="0.25">
      <c r="A233" s="6"/>
      <c r="B233" s="58" t="s">
        <v>24</v>
      </c>
      <c r="C233" s="9">
        <f t="shared" ref="C233:P235" ca="1" si="50">SUMPRODUCT(Montants_TDB_Immob*(Type_TDB_Immob=$B233)*(Periode_TDB_Immob=C$416))</f>
        <v>0</v>
      </c>
      <c r="D233" s="9">
        <f t="shared" ca="1" si="50"/>
        <v>0</v>
      </c>
      <c r="E233" s="9">
        <f t="shared" ca="1" si="50"/>
        <v>0</v>
      </c>
      <c r="F233" s="9">
        <f t="shared" ca="1" si="50"/>
        <v>0</v>
      </c>
      <c r="G233" s="9">
        <f t="shared" ca="1" si="50"/>
        <v>0</v>
      </c>
      <c r="H233" s="9">
        <f t="shared" ca="1" si="50"/>
        <v>0</v>
      </c>
      <c r="I233" s="9">
        <f t="shared" ca="1" si="50"/>
        <v>0</v>
      </c>
      <c r="J233" s="9">
        <f t="shared" ca="1" si="50"/>
        <v>0</v>
      </c>
      <c r="K233" s="9">
        <f t="shared" ca="1" si="50"/>
        <v>0</v>
      </c>
      <c r="L233" s="9">
        <f t="shared" ca="1" si="50"/>
        <v>0</v>
      </c>
      <c r="M233" s="9">
        <f t="shared" ca="1" si="50"/>
        <v>0</v>
      </c>
      <c r="N233" s="9">
        <f t="shared" ca="1" si="50"/>
        <v>0</v>
      </c>
      <c r="O233" s="9">
        <f t="shared" ca="1" si="50"/>
        <v>0</v>
      </c>
      <c r="P233" s="9">
        <f t="shared" ca="1" si="50"/>
        <v>0</v>
      </c>
      <c r="Q233" s="15" t="e">
        <f t="shared" ca="1" si="26"/>
        <v>#DIV/0!</v>
      </c>
      <c r="R233" s="9">
        <f t="shared" ca="1" si="27"/>
        <v>0</v>
      </c>
      <c r="S233" s="6"/>
      <c r="T233" s="6" t="str">
        <f t="shared" si="48"/>
        <v>Dette &lt; 3mois</v>
      </c>
      <c r="U233" s="10" t="e">
        <f t="shared" ca="1" si="28"/>
        <v>#N/A</v>
      </c>
      <c r="V233" s="10" t="e">
        <f t="shared" ref="V233:V235" ca="1" si="51">IF(D233=0,NA(),D233)</f>
        <v>#N/A</v>
      </c>
      <c r="W233" s="10" t="e">
        <f t="shared" ref="W233:W235" ca="1" si="52">IF(E233=0,NA(),E233)</f>
        <v>#N/A</v>
      </c>
      <c r="X233" s="10" t="e">
        <f t="shared" ref="X233:X235" ca="1" si="53">IF(F233=0,NA(),F233)</f>
        <v>#N/A</v>
      </c>
      <c r="Y233" s="10" t="e">
        <f t="shared" ref="Y233:Y235" ca="1" si="54">IF(G233=0,NA(),G233)</f>
        <v>#N/A</v>
      </c>
      <c r="Z233" s="10" t="e">
        <f t="shared" ref="Z233:Z235" ca="1" si="55">IF(H233=0,NA(),H233)</f>
        <v>#N/A</v>
      </c>
      <c r="AA233" s="10" t="e">
        <f t="shared" ref="AA233:AA235" ca="1" si="56">IF(I233=0,NA(),I233)</f>
        <v>#N/A</v>
      </c>
      <c r="AB233" s="10" t="e">
        <f t="shared" ref="AB233:AB235" ca="1" si="57">IF(J233=0,NA(),J233)</f>
        <v>#N/A</v>
      </c>
      <c r="AC233" s="10" t="e">
        <f t="shared" ref="AC233:AC235" ca="1" si="58">IF(K233=0,NA(),K233)</f>
        <v>#N/A</v>
      </c>
      <c r="AD233" s="10" t="e">
        <f t="shared" ref="AD233:AD235" ca="1" si="59">IF(L233=0,NA(),L233)</f>
        <v>#N/A</v>
      </c>
      <c r="AE233" s="10" t="e">
        <f t="shared" ref="AE233:AE235" ca="1" si="60">IF(M233=0,NA(),M233)</f>
        <v>#N/A</v>
      </c>
      <c r="AF233" s="10" t="e">
        <f t="shared" ref="AF233:AF235" ca="1" si="61">IF(N233=0,NA(),N233)</f>
        <v>#N/A</v>
      </c>
      <c r="AG233" s="10" t="e">
        <f t="shared" ref="AG233:AG235" ca="1" si="62">IF(O233=0,NA(),O233)</f>
        <v>#N/A</v>
      </c>
      <c r="AH233" s="10" t="e">
        <f t="shared" ref="AH233:AH235" ca="1" si="63">IF(P233=0,NA(),P233)</f>
        <v>#N/A</v>
      </c>
    </row>
    <row r="234" spans="1:34" ht="15" x14ac:dyDescent="0.25">
      <c r="A234" s="6"/>
      <c r="B234" s="58" t="s">
        <v>25</v>
      </c>
      <c r="C234" s="9">
        <f t="shared" ca="1" si="50"/>
        <v>0</v>
      </c>
      <c r="D234" s="9">
        <f t="shared" ca="1" si="50"/>
        <v>0</v>
      </c>
      <c r="E234" s="9">
        <f t="shared" ca="1" si="50"/>
        <v>0</v>
      </c>
      <c r="F234" s="9">
        <f t="shared" ca="1" si="50"/>
        <v>0</v>
      </c>
      <c r="G234" s="9">
        <f t="shared" ca="1" si="50"/>
        <v>0</v>
      </c>
      <c r="H234" s="9">
        <f t="shared" ca="1" si="50"/>
        <v>0</v>
      </c>
      <c r="I234" s="9">
        <f t="shared" ca="1" si="50"/>
        <v>0</v>
      </c>
      <c r="J234" s="9">
        <f t="shared" ca="1" si="50"/>
        <v>0</v>
      </c>
      <c r="K234" s="9">
        <f t="shared" ca="1" si="50"/>
        <v>0</v>
      </c>
      <c r="L234" s="9">
        <f t="shared" ca="1" si="50"/>
        <v>0</v>
      </c>
      <c r="M234" s="9">
        <f t="shared" ca="1" si="50"/>
        <v>0</v>
      </c>
      <c r="N234" s="9">
        <f t="shared" ca="1" si="50"/>
        <v>0</v>
      </c>
      <c r="O234" s="9">
        <f t="shared" ca="1" si="50"/>
        <v>0</v>
      </c>
      <c r="P234" s="9">
        <f t="shared" ca="1" si="50"/>
        <v>0</v>
      </c>
      <c r="Q234" s="15" t="e">
        <f t="shared" ca="1" si="26"/>
        <v>#DIV/0!</v>
      </c>
      <c r="R234" s="9">
        <f t="shared" ca="1" si="27"/>
        <v>0</v>
      </c>
      <c r="S234" s="6"/>
      <c r="T234" s="6" t="str">
        <f t="shared" si="48"/>
        <v>Dette 3 à 6 mois</v>
      </c>
      <c r="U234" s="10" t="e">
        <f t="shared" ca="1" si="28"/>
        <v>#N/A</v>
      </c>
      <c r="V234" s="10" t="e">
        <f t="shared" ca="1" si="51"/>
        <v>#N/A</v>
      </c>
      <c r="W234" s="10" t="e">
        <f t="shared" ca="1" si="52"/>
        <v>#N/A</v>
      </c>
      <c r="X234" s="10" t="e">
        <f t="shared" ca="1" si="53"/>
        <v>#N/A</v>
      </c>
      <c r="Y234" s="10" t="e">
        <f t="shared" ca="1" si="54"/>
        <v>#N/A</v>
      </c>
      <c r="Z234" s="10" t="e">
        <f t="shared" ca="1" si="55"/>
        <v>#N/A</v>
      </c>
      <c r="AA234" s="10" t="e">
        <f t="shared" ca="1" si="56"/>
        <v>#N/A</v>
      </c>
      <c r="AB234" s="10" t="e">
        <f t="shared" ca="1" si="57"/>
        <v>#N/A</v>
      </c>
      <c r="AC234" s="10" t="e">
        <f t="shared" ca="1" si="58"/>
        <v>#N/A</v>
      </c>
      <c r="AD234" s="10" t="e">
        <f t="shared" ca="1" si="59"/>
        <v>#N/A</v>
      </c>
      <c r="AE234" s="10" t="e">
        <f t="shared" ca="1" si="60"/>
        <v>#N/A</v>
      </c>
      <c r="AF234" s="10" t="e">
        <f t="shared" ca="1" si="61"/>
        <v>#N/A</v>
      </c>
      <c r="AG234" s="10" t="e">
        <f t="shared" ca="1" si="62"/>
        <v>#N/A</v>
      </c>
      <c r="AH234" s="10" t="e">
        <f t="shared" ca="1" si="63"/>
        <v>#N/A</v>
      </c>
    </row>
    <row r="235" spans="1:34" ht="15" x14ac:dyDescent="0.25">
      <c r="A235" s="6"/>
      <c r="B235" s="58" t="s">
        <v>26</v>
      </c>
      <c r="C235" s="9">
        <f t="shared" ca="1" si="50"/>
        <v>0</v>
      </c>
      <c r="D235" s="9">
        <f t="shared" ca="1" si="50"/>
        <v>0</v>
      </c>
      <c r="E235" s="9">
        <f t="shared" ca="1" si="50"/>
        <v>0</v>
      </c>
      <c r="F235" s="9">
        <f t="shared" ca="1" si="50"/>
        <v>0</v>
      </c>
      <c r="G235" s="9">
        <f t="shared" ca="1" si="50"/>
        <v>0</v>
      </c>
      <c r="H235" s="9">
        <f t="shared" ca="1" si="50"/>
        <v>0</v>
      </c>
      <c r="I235" s="9">
        <f t="shared" ca="1" si="50"/>
        <v>0</v>
      </c>
      <c r="J235" s="9">
        <f t="shared" ca="1" si="50"/>
        <v>0</v>
      </c>
      <c r="K235" s="9">
        <f t="shared" ca="1" si="50"/>
        <v>0</v>
      </c>
      <c r="L235" s="9">
        <f t="shared" ca="1" si="50"/>
        <v>0</v>
      </c>
      <c r="M235" s="9">
        <f t="shared" ca="1" si="50"/>
        <v>0</v>
      </c>
      <c r="N235" s="9">
        <f t="shared" ca="1" si="50"/>
        <v>0</v>
      </c>
      <c r="O235" s="9">
        <f t="shared" ca="1" si="50"/>
        <v>0</v>
      </c>
      <c r="P235" s="9">
        <f t="shared" ca="1" si="50"/>
        <v>0</v>
      </c>
      <c r="Q235" s="15" t="e">
        <f t="shared" ca="1" si="26"/>
        <v>#DIV/0!</v>
      </c>
      <c r="R235" s="9">
        <f t="shared" ca="1" si="27"/>
        <v>0</v>
      </c>
      <c r="S235" s="6"/>
      <c r="T235" s="6" t="str">
        <f t="shared" si="48"/>
        <v>Dette &gt; 6 mois</v>
      </c>
      <c r="U235" s="10" t="e">
        <f t="shared" ca="1" si="28"/>
        <v>#N/A</v>
      </c>
      <c r="V235" s="10" t="e">
        <f t="shared" ca="1" si="51"/>
        <v>#N/A</v>
      </c>
      <c r="W235" s="10" t="e">
        <f t="shared" ca="1" si="52"/>
        <v>#N/A</v>
      </c>
      <c r="X235" s="10" t="e">
        <f t="shared" ca="1" si="53"/>
        <v>#N/A</v>
      </c>
      <c r="Y235" s="10" t="e">
        <f t="shared" ca="1" si="54"/>
        <v>#N/A</v>
      </c>
      <c r="Z235" s="10" t="e">
        <f t="shared" ca="1" si="55"/>
        <v>#N/A</v>
      </c>
      <c r="AA235" s="10" t="e">
        <f t="shared" ca="1" si="56"/>
        <v>#N/A</v>
      </c>
      <c r="AB235" s="10" t="e">
        <f t="shared" ca="1" si="57"/>
        <v>#N/A</v>
      </c>
      <c r="AC235" s="10" t="e">
        <f t="shared" ca="1" si="58"/>
        <v>#N/A</v>
      </c>
      <c r="AD235" s="10" t="e">
        <f t="shared" ca="1" si="59"/>
        <v>#N/A</v>
      </c>
      <c r="AE235" s="10" t="e">
        <f t="shared" ca="1" si="60"/>
        <v>#N/A</v>
      </c>
      <c r="AF235" s="10" t="e">
        <f t="shared" ca="1" si="61"/>
        <v>#N/A</v>
      </c>
      <c r="AG235" s="10" t="e">
        <f t="shared" ca="1" si="62"/>
        <v>#N/A</v>
      </c>
      <c r="AH235" s="10" t="e">
        <f t="shared" ca="1" si="63"/>
        <v>#N/A</v>
      </c>
    </row>
    <row r="236" spans="1:34" ht="15" x14ac:dyDescent="0.25">
      <c r="A236" s="6"/>
      <c r="B236" s="58" t="s">
        <v>167</v>
      </c>
      <c r="C236" s="9">
        <f ca="1">C200</f>
        <v>0</v>
      </c>
      <c r="D236" s="9">
        <f t="shared" ref="D236:P236" ca="1" si="64">D200</f>
        <v>0</v>
      </c>
      <c r="E236" s="9">
        <f t="shared" ca="1" si="64"/>
        <v>180</v>
      </c>
      <c r="F236" s="9">
        <f t="shared" ca="1" si="64"/>
        <v>180</v>
      </c>
      <c r="G236" s="9">
        <f t="shared" ca="1" si="64"/>
        <v>180</v>
      </c>
      <c r="H236" s="9">
        <f t="shared" ca="1" si="64"/>
        <v>0</v>
      </c>
      <c r="I236" s="9">
        <f t="shared" ca="1" si="64"/>
        <v>0</v>
      </c>
      <c r="J236" s="9">
        <f t="shared" ca="1" si="64"/>
        <v>0</v>
      </c>
      <c r="K236" s="9">
        <f t="shared" ca="1" si="64"/>
        <v>0</v>
      </c>
      <c r="L236" s="9">
        <f t="shared" ca="1" si="64"/>
        <v>0</v>
      </c>
      <c r="M236" s="9">
        <f t="shared" ca="1" si="64"/>
        <v>0</v>
      </c>
      <c r="N236" s="9">
        <f t="shared" ca="1" si="64"/>
        <v>0</v>
      </c>
      <c r="O236" s="9">
        <f t="shared" ca="1" si="64"/>
        <v>0</v>
      </c>
      <c r="P236" s="9">
        <f t="shared" ca="1" si="64"/>
        <v>0</v>
      </c>
      <c r="Q236" s="15" t="e">
        <f t="shared" ca="1" si="26"/>
        <v>#DIV/0!</v>
      </c>
      <c r="R236" s="9">
        <f t="shared" ca="1" si="27"/>
        <v>45</v>
      </c>
      <c r="S236" s="6"/>
      <c r="T236" s="6" t="str">
        <f t="shared" si="48"/>
        <v>Total</v>
      </c>
      <c r="U236" s="6">
        <f t="shared" ref="U236" ca="1" si="65">C236</f>
        <v>0</v>
      </c>
      <c r="V236" s="6">
        <f t="shared" ref="V236" ca="1" si="66">D236</f>
        <v>0</v>
      </c>
      <c r="W236" s="6">
        <f t="shared" ref="W236" ca="1" si="67">E236</f>
        <v>180</v>
      </c>
      <c r="X236" s="6">
        <f t="shared" ref="X236" ca="1" si="68">F236</f>
        <v>180</v>
      </c>
      <c r="Y236" s="6">
        <f t="shared" ref="Y236" ca="1" si="69">G236</f>
        <v>180</v>
      </c>
      <c r="Z236" s="6">
        <f t="shared" ref="Z236" ca="1" si="70">H236</f>
        <v>0</v>
      </c>
      <c r="AA236" s="6">
        <f t="shared" ref="AA236" ca="1" si="71">I236</f>
        <v>0</v>
      </c>
      <c r="AB236" s="6">
        <f t="shared" ref="AB236" ca="1" si="72">J236</f>
        <v>0</v>
      </c>
      <c r="AC236" s="6">
        <f t="shared" ref="AC236" ca="1" si="73">K236</f>
        <v>0</v>
      </c>
      <c r="AD236" s="6">
        <f t="shared" ref="AD236" ca="1" si="74">L236</f>
        <v>0</v>
      </c>
      <c r="AE236" s="6">
        <f t="shared" ref="AE236" ca="1" si="75">M236</f>
        <v>0</v>
      </c>
      <c r="AF236" s="6">
        <f t="shared" ref="AF236" ca="1" si="76">N236</f>
        <v>0</v>
      </c>
      <c r="AG236" s="6">
        <f t="shared" ref="AG236" ca="1" si="77">O236</f>
        <v>0</v>
      </c>
      <c r="AH236" s="6">
        <f t="shared" ref="AH236" ca="1" si="78">P236</f>
        <v>0</v>
      </c>
    </row>
    <row r="237" spans="1:34" x14ac:dyDescent="0.2">
      <c r="A237" s="6"/>
      <c r="B237" s="6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3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</row>
    <row r="238" spans="1:34" x14ac:dyDescent="0.2">
      <c r="A238" s="6"/>
      <c r="B238" s="6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3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</row>
    <row r="239" spans="1:34" x14ac:dyDescent="0.2">
      <c r="A239" s="6"/>
      <c r="B239" s="6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3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</row>
    <row r="240" spans="1:34" x14ac:dyDescent="0.2">
      <c r="A240" s="6"/>
      <c r="B240" s="6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3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</row>
    <row r="241" spans="1:34" x14ac:dyDescent="0.2">
      <c r="A241" s="6"/>
      <c r="B241" s="6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3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</row>
    <row r="242" spans="1:34" x14ac:dyDescent="0.2">
      <c r="A242" s="6"/>
      <c r="B242" s="6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3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</row>
    <row r="243" spans="1:34" x14ac:dyDescent="0.2">
      <c r="A243" s="6"/>
      <c r="B243" s="6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3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</row>
    <row r="244" spans="1:34" x14ac:dyDescent="0.2">
      <c r="A244" s="6"/>
      <c r="B244" s="6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3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</row>
    <row r="245" spans="1:34" x14ac:dyDescent="0.2">
      <c r="A245" s="6"/>
      <c r="B245" s="6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3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</row>
    <row r="246" spans="1:34" x14ac:dyDescent="0.2">
      <c r="A246" s="6"/>
      <c r="B246" s="6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3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</row>
    <row r="247" spans="1:34" x14ac:dyDescent="0.2">
      <c r="A247" s="6"/>
      <c r="B247" s="6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3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</row>
    <row r="248" spans="1:34" x14ac:dyDescent="0.2">
      <c r="A248" s="6"/>
      <c r="B248" s="6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3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</row>
    <row r="249" spans="1:34" x14ac:dyDescent="0.2">
      <c r="A249" s="6"/>
      <c r="B249" s="6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3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</row>
    <row r="250" spans="1:34" x14ac:dyDescent="0.2">
      <c r="A250" s="6"/>
      <c r="B250" s="6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3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</row>
    <row r="251" spans="1:34" x14ac:dyDescent="0.2">
      <c r="A251" s="6"/>
      <c r="B251" s="6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3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</row>
    <row r="252" spans="1:34" x14ac:dyDescent="0.2">
      <c r="A252" s="6"/>
      <c r="B252" s="6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3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</row>
    <row r="253" spans="1:34" x14ac:dyDescent="0.2">
      <c r="A253" s="6"/>
      <c r="B253" s="6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3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</row>
    <row r="254" spans="1:34" x14ac:dyDescent="0.2">
      <c r="A254" s="6"/>
      <c r="B254" s="6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3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</row>
    <row r="255" spans="1:34" x14ac:dyDescent="0.2">
      <c r="A255" s="6"/>
      <c r="B255" s="6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3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</row>
    <row r="256" spans="1:34" x14ac:dyDescent="0.2">
      <c r="A256" s="6"/>
      <c r="B256" s="6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3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</row>
    <row r="257" spans="1:34" x14ac:dyDescent="0.2">
      <c r="A257" s="6"/>
      <c r="B257" s="6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3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</row>
    <row r="258" spans="1:34" x14ac:dyDescent="0.2">
      <c r="A258" s="6"/>
      <c r="B258" s="6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3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</row>
    <row r="259" spans="1:34" x14ac:dyDescent="0.2">
      <c r="A259" s="6"/>
      <c r="B259" s="6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3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</row>
    <row r="260" spans="1:34" x14ac:dyDescent="0.2">
      <c r="A260" s="6"/>
      <c r="B260" s="6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3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</row>
    <row r="261" spans="1:34" x14ac:dyDescent="0.2">
      <c r="A261" s="6"/>
      <c r="B261" s="6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3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</row>
    <row r="262" spans="1:34" x14ac:dyDescent="0.2">
      <c r="A262" s="6"/>
      <c r="B262" s="6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3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</row>
    <row r="263" spans="1:34" x14ac:dyDescent="0.2">
      <c r="A263" s="6"/>
      <c r="B263" s="6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3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</row>
    <row r="264" spans="1:34" x14ac:dyDescent="0.2">
      <c r="A264" s="6"/>
      <c r="B264" s="6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3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</row>
    <row r="265" spans="1:34" x14ac:dyDescent="0.2">
      <c r="A265" s="6"/>
      <c r="B265" s="6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3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</row>
    <row r="266" spans="1:34" x14ac:dyDescent="0.2">
      <c r="A266" s="6"/>
      <c r="B266" s="6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3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</row>
    <row r="267" spans="1:34" x14ac:dyDescent="0.2">
      <c r="A267" s="6"/>
      <c r="B267" s="6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3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</row>
    <row r="268" spans="1:34" x14ac:dyDescent="0.2">
      <c r="A268" s="6"/>
      <c r="B268" s="6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3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</row>
    <row r="269" spans="1:34" x14ac:dyDescent="0.2">
      <c r="A269" s="6"/>
      <c r="B269" s="6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3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</row>
    <row r="270" spans="1:34" x14ac:dyDescent="0.2">
      <c r="A270" s="6"/>
      <c r="B270" s="6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3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</row>
    <row r="271" spans="1:34" x14ac:dyDescent="0.2">
      <c r="A271" s="6"/>
      <c r="B271" s="6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3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</row>
    <row r="272" spans="1:34" x14ac:dyDescent="0.2">
      <c r="A272" s="6"/>
      <c r="B272" s="6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3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</row>
    <row r="273" spans="1:34" x14ac:dyDescent="0.2">
      <c r="A273" s="6"/>
      <c r="B273" s="6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3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</row>
    <row r="274" spans="1:34" x14ac:dyDescent="0.2">
      <c r="A274" s="6"/>
      <c r="B274" s="6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3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</row>
    <row r="275" spans="1:34" x14ac:dyDescent="0.2">
      <c r="A275" s="6"/>
      <c r="B275" s="6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3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</row>
    <row r="276" spans="1:34" x14ac:dyDescent="0.2">
      <c r="A276" s="6"/>
      <c r="B276" s="6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3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</row>
    <row r="277" spans="1:34" x14ac:dyDescent="0.2">
      <c r="A277" s="6"/>
      <c r="B277" s="6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3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</row>
    <row r="278" spans="1:34" x14ac:dyDescent="0.2">
      <c r="A278" s="6"/>
      <c r="B278" s="6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3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</row>
    <row r="279" spans="1:34" x14ac:dyDescent="0.2">
      <c r="A279" s="6"/>
      <c r="B279" s="6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3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</row>
    <row r="280" spans="1:34" x14ac:dyDescent="0.2">
      <c r="A280" s="6"/>
      <c r="B280" s="6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3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</row>
    <row r="281" spans="1:34" x14ac:dyDescent="0.2">
      <c r="A281" s="6"/>
      <c r="B281" s="6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3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</row>
    <row r="282" spans="1:34" x14ac:dyDescent="0.2">
      <c r="A282" s="6"/>
      <c r="B282" s="6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3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</row>
    <row r="283" spans="1:34" x14ac:dyDescent="0.2">
      <c r="A283" s="6"/>
      <c r="B283" s="6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3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</row>
    <row r="284" spans="1:34" x14ac:dyDescent="0.2">
      <c r="A284" s="6"/>
      <c r="B284" s="6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3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</row>
    <row r="285" spans="1:34" x14ac:dyDescent="0.2">
      <c r="A285" s="6"/>
      <c r="B285" s="6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3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</row>
    <row r="286" spans="1:34" x14ac:dyDescent="0.2">
      <c r="A286" s="6"/>
      <c r="B286" s="6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3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</row>
    <row r="287" spans="1:34" x14ac:dyDescent="0.2">
      <c r="A287" s="6"/>
      <c r="B287" s="6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3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</row>
    <row r="288" spans="1:34" x14ac:dyDescent="0.2">
      <c r="A288" s="6"/>
      <c r="B288" s="6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3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</row>
    <row r="289" spans="1:34" x14ac:dyDescent="0.2">
      <c r="A289" s="6"/>
      <c r="B289" s="6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3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</row>
    <row r="290" spans="1:34" x14ac:dyDescent="0.2">
      <c r="A290" s="6"/>
      <c r="B290" s="6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3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</row>
    <row r="291" spans="1:34" x14ac:dyDescent="0.2">
      <c r="A291" s="6"/>
      <c r="B291" s="6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3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</row>
    <row r="292" spans="1:34" x14ac:dyDescent="0.2">
      <c r="A292" s="6"/>
      <c r="B292" s="6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3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</row>
    <row r="293" spans="1:34" x14ac:dyDescent="0.2">
      <c r="A293" s="6"/>
      <c r="B293" s="6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3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</row>
    <row r="294" spans="1:34" x14ac:dyDescent="0.2">
      <c r="A294" s="6"/>
      <c r="B294" s="6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3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</row>
    <row r="295" spans="1:34" x14ac:dyDescent="0.2">
      <c r="A295" s="6"/>
      <c r="B295" s="6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3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</row>
    <row r="296" spans="1:34" x14ac:dyDescent="0.2">
      <c r="A296" s="6"/>
      <c r="B296" s="6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3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</row>
    <row r="297" spans="1:34" x14ac:dyDescent="0.2">
      <c r="A297" s="6"/>
      <c r="B297" s="6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3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</row>
    <row r="298" spans="1:34" x14ac:dyDescent="0.2">
      <c r="A298" s="6"/>
      <c r="B298" s="6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3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</row>
    <row r="299" spans="1:34" x14ac:dyDescent="0.2">
      <c r="A299" s="6"/>
      <c r="B299" s="6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3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</row>
    <row r="300" spans="1:34" x14ac:dyDescent="0.2">
      <c r="A300" s="6"/>
      <c r="B300" s="6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3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</row>
    <row r="301" spans="1:34" x14ac:dyDescent="0.2">
      <c r="A301" s="6"/>
      <c r="B301" s="6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3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</row>
    <row r="302" spans="1:34" x14ac:dyDescent="0.2">
      <c r="A302" s="6"/>
      <c r="B302" s="6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3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</row>
    <row r="303" spans="1:34" x14ac:dyDescent="0.2">
      <c r="A303" s="6"/>
      <c r="B303" s="6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3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</row>
    <row r="304" spans="1:34" x14ac:dyDescent="0.2">
      <c r="A304" s="6"/>
      <c r="B304" s="6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3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</row>
    <row r="305" spans="1:34" x14ac:dyDescent="0.2">
      <c r="A305" s="6"/>
      <c r="B305" s="6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3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</row>
    <row r="306" spans="1:34" x14ac:dyDescent="0.2">
      <c r="A306" s="6"/>
      <c r="B306" s="6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3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</row>
    <row r="307" spans="1:34" x14ac:dyDescent="0.2">
      <c r="A307" s="6"/>
      <c r="B307" s="6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3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</row>
    <row r="308" spans="1:34" x14ac:dyDescent="0.2">
      <c r="A308" s="6"/>
      <c r="B308" s="6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3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</row>
    <row r="309" spans="1:34" x14ac:dyDescent="0.2">
      <c r="A309" s="6"/>
      <c r="B309" s="6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3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</row>
    <row r="310" spans="1:34" x14ac:dyDescent="0.2">
      <c r="A310" s="6"/>
      <c r="B310" s="6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3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</row>
    <row r="311" spans="1:34" x14ac:dyDescent="0.2">
      <c r="A311" s="6"/>
      <c r="B311" s="6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3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</row>
    <row r="312" spans="1:34" x14ac:dyDescent="0.2">
      <c r="A312" s="6"/>
      <c r="B312" s="6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3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</row>
    <row r="313" spans="1:34" x14ac:dyDescent="0.2">
      <c r="A313" s="6"/>
      <c r="B313" s="6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3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</row>
    <row r="314" spans="1:34" x14ac:dyDescent="0.2">
      <c r="A314" s="6"/>
      <c r="B314" s="6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3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</row>
    <row r="315" spans="1:34" x14ac:dyDescent="0.2">
      <c r="A315" s="6"/>
      <c r="B315" s="6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3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</row>
    <row r="316" spans="1:34" x14ac:dyDescent="0.2">
      <c r="A316" s="6"/>
      <c r="B316" s="6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3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</row>
    <row r="317" spans="1:34" x14ac:dyDescent="0.2">
      <c r="A317" s="6"/>
      <c r="B317" s="6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3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</row>
    <row r="318" spans="1:34" x14ac:dyDescent="0.2">
      <c r="A318" s="6"/>
      <c r="B318" s="6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3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</row>
    <row r="319" spans="1:34" x14ac:dyDescent="0.2">
      <c r="A319" s="6"/>
      <c r="B319" s="6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3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</row>
    <row r="320" spans="1:34" x14ac:dyDescent="0.2">
      <c r="A320" s="6"/>
      <c r="B320" s="6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3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</row>
    <row r="321" spans="1:34" x14ac:dyDescent="0.2">
      <c r="A321" s="6"/>
      <c r="B321" s="6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3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</row>
    <row r="322" spans="1:34" x14ac:dyDescent="0.2">
      <c r="A322" s="6"/>
      <c r="B322" s="6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3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</row>
    <row r="323" spans="1:34" x14ac:dyDescent="0.2">
      <c r="A323" s="6"/>
      <c r="B323" s="6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3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</row>
    <row r="324" spans="1:34" x14ac:dyDescent="0.2">
      <c r="A324" s="6"/>
      <c r="B324" s="6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3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</row>
    <row r="325" spans="1:34" x14ac:dyDescent="0.2">
      <c r="A325" s="6"/>
      <c r="B325" s="6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3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</row>
    <row r="326" spans="1:34" x14ac:dyDescent="0.2">
      <c r="A326" s="6"/>
      <c r="B326" s="6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3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</row>
    <row r="327" spans="1:34" x14ac:dyDescent="0.2">
      <c r="A327" s="6"/>
      <c r="B327" s="6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3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</row>
    <row r="328" spans="1:34" x14ac:dyDescent="0.2">
      <c r="A328" s="6"/>
      <c r="B328" s="6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3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</row>
    <row r="329" spans="1:34" x14ac:dyDescent="0.2">
      <c r="A329" s="6"/>
      <c r="B329" s="6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3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</row>
    <row r="330" spans="1:34" x14ac:dyDescent="0.2">
      <c r="A330" s="6"/>
      <c r="B330" s="6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3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</row>
    <row r="331" spans="1:34" x14ac:dyDescent="0.2">
      <c r="A331" s="6"/>
      <c r="B331" s="6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3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</row>
    <row r="332" spans="1:34" x14ac:dyDescent="0.2">
      <c r="A332" s="6"/>
      <c r="B332" s="6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3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</row>
    <row r="333" spans="1:34" x14ac:dyDescent="0.2">
      <c r="A333" s="6"/>
      <c r="B333" s="6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3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</row>
    <row r="334" spans="1:34" x14ac:dyDescent="0.2">
      <c r="A334" s="6"/>
      <c r="B334" s="6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3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</row>
    <row r="335" spans="1:34" x14ac:dyDescent="0.2">
      <c r="A335" s="6"/>
      <c r="B335" s="6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3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</row>
    <row r="336" spans="1:34" x14ac:dyDescent="0.2">
      <c r="A336" s="6"/>
      <c r="B336" s="6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3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</row>
    <row r="337" spans="1:34" x14ac:dyDescent="0.2">
      <c r="A337" s="6"/>
      <c r="B337" s="6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3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</row>
    <row r="338" spans="1:34" x14ac:dyDescent="0.2">
      <c r="A338" s="6"/>
      <c r="B338" s="6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3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</row>
    <row r="339" spans="1:34" x14ac:dyDescent="0.2">
      <c r="A339" s="6"/>
      <c r="B339" s="6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3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</row>
    <row r="340" spans="1:34" x14ac:dyDescent="0.2">
      <c r="A340" s="6"/>
      <c r="B340" s="6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3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</row>
    <row r="341" spans="1:34" x14ac:dyDescent="0.2">
      <c r="A341" s="6"/>
      <c r="B341" s="6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3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</row>
    <row r="342" spans="1:34" x14ac:dyDescent="0.2">
      <c r="A342" s="6"/>
      <c r="B342" s="6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3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</row>
    <row r="343" spans="1:34" x14ac:dyDescent="0.2">
      <c r="A343" s="6"/>
      <c r="B343" s="6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3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</row>
    <row r="344" spans="1:34" x14ac:dyDescent="0.2">
      <c r="A344" s="6"/>
      <c r="B344" s="6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3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</row>
    <row r="345" spans="1:34" x14ac:dyDescent="0.2">
      <c r="A345" s="6"/>
      <c r="B345" s="6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3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</row>
    <row r="346" spans="1:34" x14ac:dyDescent="0.2">
      <c r="A346" s="6"/>
      <c r="B346" s="6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3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</row>
    <row r="347" spans="1:34" x14ac:dyDescent="0.2">
      <c r="A347" s="6"/>
      <c r="B347" s="6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3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</row>
    <row r="348" spans="1:34" x14ac:dyDescent="0.2">
      <c r="A348" s="6"/>
      <c r="B348" s="6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3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</row>
    <row r="349" spans="1:34" x14ac:dyDescent="0.2">
      <c r="A349" s="6"/>
      <c r="B349" s="6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3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</row>
    <row r="350" spans="1:34" x14ac:dyDescent="0.2">
      <c r="A350" s="6"/>
      <c r="B350" s="6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3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</row>
    <row r="351" spans="1:34" x14ac:dyDescent="0.2">
      <c r="A351" s="6"/>
      <c r="B351" s="6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3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</row>
    <row r="352" spans="1:34" x14ac:dyDescent="0.2">
      <c r="A352" s="6"/>
      <c r="B352" s="6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3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</row>
    <row r="353" spans="1:34" x14ac:dyDescent="0.2">
      <c r="A353" s="6"/>
      <c r="B353" s="6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3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</row>
    <row r="354" spans="1:34" x14ac:dyDescent="0.2">
      <c r="A354" s="6"/>
      <c r="B354" s="6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3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</row>
    <row r="355" spans="1:34" x14ac:dyDescent="0.2">
      <c r="A355" s="6"/>
      <c r="B355" s="6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3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</row>
    <row r="356" spans="1:34" x14ac:dyDescent="0.2">
      <c r="A356" s="6"/>
      <c r="B356" s="6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3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</row>
    <row r="357" spans="1:34" x14ac:dyDescent="0.2">
      <c r="A357" s="6"/>
      <c r="B357" s="6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3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</row>
    <row r="358" spans="1:34" x14ac:dyDescent="0.2">
      <c r="A358" s="6"/>
      <c r="B358" s="6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3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</row>
    <row r="359" spans="1:34" x14ac:dyDescent="0.2">
      <c r="A359" s="6"/>
      <c r="B359" s="6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3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</row>
    <row r="360" spans="1:34" x14ac:dyDescent="0.2">
      <c r="A360" s="6"/>
      <c r="B360" s="6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3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</row>
    <row r="361" spans="1:34" x14ac:dyDescent="0.2">
      <c r="A361" s="6"/>
      <c r="B361" s="6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3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</row>
    <row r="362" spans="1:34" x14ac:dyDescent="0.2">
      <c r="A362" s="6"/>
      <c r="B362" s="6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3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</row>
    <row r="363" spans="1:34" x14ac:dyDescent="0.2">
      <c r="A363" s="6"/>
      <c r="B363" s="6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3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</row>
    <row r="364" spans="1:34" x14ac:dyDescent="0.2">
      <c r="A364" s="6"/>
      <c r="B364" s="6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3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</row>
    <row r="365" spans="1:34" x14ac:dyDescent="0.2">
      <c r="A365" s="6"/>
      <c r="B365" s="6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3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</row>
    <row r="366" spans="1:34" x14ac:dyDescent="0.2">
      <c r="A366" s="6"/>
      <c r="B366" s="6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3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</row>
    <row r="367" spans="1:34" x14ac:dyDescent="0.2">
      <c r="A367" s="6"/>
      <c r="B367" s="6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3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</row>
    <row r="368" spans="1:34" x14ac:dyDescent="0.2">
      <c r="A368" s="6"/>
      <c r="B368" s="6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3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</row>
    <row r="369" spans="1:34" x14ac:dyDescent="0.2">
      <c r="A369" s="6"/>
      <c r="B369" s="6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3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</row>
    <row r="370" spans="1:34" x14ac:dyDescent="0.2">
      <c r="A370" s="6"/>
      <c r="B370" s="6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3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</row>
    <row r="371" spans="1:34" x14ac:dyDescent="0.2">
      <c r="A371" s="6"/>
      <c r="B371" s="6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3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</row>
    <row r="372" spans="1:34" x14ac:dyDescent="0.2">
      <c r="A372" s="6"/>
      <c r="B372" s="6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3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</row>
    <row r="373" spans="1:34" x14ac:dyDescent="0.2">
      <c r="A373" s="6"/>
      <c r="B373" s="6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3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</row>
    <row r="374" spans="1:34" x14ac:dyDescent="0.2">
      <c r="A374" s="6"/>
      <c r="B374" s="6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3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</row>
    <row r="375" spans="1:34" x14ac:dyDescent="0.2">
      <c r="A375" s="6"/>
      <c r="B375" s="6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3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</row>
    <row r="376" spans="1:34" x14ac:dyDescent="0.2">
      <c r="A376" s="6"/>
      <c r="B376" s="6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3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</row>
    <row r="377" spans="1:34" x14ac:dyDescent="0.2">
      <c r="A377" s="6"/>
      <c r="B377" s="6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3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</row>
    <row r="378" spans="1:34" x14ac:dyDescent="0.2">
      <c r="A378" s="6"/>
      <c r="B378" s="6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3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</row>
    <row r="379" spans="1:34" x14ac:dyDescent="0.2">
      <c r="A379" s="6"/>
      <c r="B379" s="6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3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</row>
    <row r="380" spans="1:34" x14ac:dyDescent="0.2">
      <c r="A380" s="6"/>
      <c r="B380" s="6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3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</row>
    <row r="381" spans="1:34" x14ac:dyDescent="0.2">
      <c r="A381" s="6"/>
      <c r="B381" s="6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3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</row>
    <row r="382" spans="1:34" x14ac:dyDescent="0.2">
      <c r="A382" s="6"/>
      <c r="B382" s="6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3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</row>
    <row r="383" spans="1:34" x14ac:dyDescent="0.2">
      <c r="A383" s="6"/>
      <c r="B383" s="6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3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</row>
    <row r="384" spans="1:34" x14ac:dyDescent="0.2">
      <c r="A384" s="6"/>
      <c r="B384" s="6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3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</row>
    <row r="385" spans="1:34" x14ac:dyDescent="0.2">
      <c r="A385" s="6"/>
      <c r="B385" s="6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3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</row>
    <row r="386" spans="1:34" x14ac:dyDescent="0.2">
      <c r="A386" s="6"/>
      <c r="B386" s="6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3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</row>
    <row r="387" spans="1:34" x14ac:dyDescent="0.2">
      <c r="A387" s="6"/>
      <c r="B387" s="6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3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</row>
    <row r="388" spans="1:34" x14ac:dyDescent="0.2">
      <c r="A388" s="6"/>
      <c r="B388" s="6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3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</row>
    <row r="389" spans="1:34" x14ac:dyDescent="0.2">
      <c r="A389" s="6"/>
      <c r="B389" s="6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3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</row>
    <row r="390" spans="1:34" x14ac:dyDescent="0.2">
      <c r="A390" s="6"/>
      <c r="B390" s="6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3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</row>
    <row r="391" spans="1:34" x14ac:dyDescent="0.2">
      <c r="A391" s="6"/>
      <c r="B391" s="6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3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</row>
    <row r="392" spans="1:34" x14ac:dyDescent="0.2">
      <c r="A392" s="6"/>
      <c r="B392" s="6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3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</row>
    <row r="393" spans="1:34" x14ac:dyDescent="0.2">
      <c r="A393" s="6"/>
      <c r="B393" s="6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3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</row>
    <row r="394" spans="1:34" x14ac:dyDescent="0.2">
      <c r="A394" s="6"/>
      <c r="B394" s="6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3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</row>
    <row r="395" spans="1:34" x14ac:dyDescent="0.2">
      <c r="A395" s="6"/>
      <c r="B395" s="6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3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</row>
    <row r="396" spans="1:34" x14ac:dyDescent="0.2">
      <c r="A396" s="6"/>
      <c r="B396" s="6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3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</row>
    <row r="397" spans="1:34" x14ac:dyDescent="0.2">
      <c r="A397" s="6"/>
      <c r="B397" s="6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3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</row>
    <row r="398" spans="1:34" x14ac:dyDescent="0.2">
      <c r="A398" s="6"/>
      <c r="B398" s="6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3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</row>
    <row r="399" spans="1:34" x14ac:dyDescent="0.2">
      <c r="A399" s="6"/>
      <c r="B399" s="6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3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</row>
    <row r="400" spans="1:34" x14ac:dyDescent="0.2">
      <c r="A400" s="6"/>
      <c r="B400" s="6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3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</row>
    <row r="401" spans="1:34" x14ac:dyDescent="0.2">
      <c r="A401" s="6"/>
      <c r="B401" s="6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3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</row>
    <row r="402" spans="1:34" x14ac:dyDescent="0.2">
      <c r="A402" s="6"/>
      <c r="B402" s="6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3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</row>
    <row r="403" spans="1:34" x14ac:dyDescent="0.2">
      <c r="A403" s="6"/>
      <c r="B403" s="6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3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</row>
    <row r="404" spans="1:34" x14ac:dyDescent="0.2">
      <c r="A404" s="6"/>
      <c r="B404" s="6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3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</row>
    <row r="405" spans="1:34" x14ac:dyDescent="0.2">
      <c r="A405" s="6"/>
      <c r="B405" s="6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3"/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  <c r="AH405" s="6"/>
    </row>
    <row r="406" spans="1:34" x14ac:dyDescent="0.2">
      <c r="A406" s="6"/>
      <c r="B406" s="6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3"/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  <c r="AH406" s="6"/>
    </row>
    <row r="407" spans="1:34" x14ac:dyDescent="0.2">
      <c r="A407" s="6"/>
      <c r="B407" s="6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3"/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  <c r="AH407" s="6"/>
    </row>
    <row r="408" spans="1:34" x14ac:dyDescent="0.2">
      <c r="A408" s="6"/>
      <c r="B408" s="6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3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</row>
    <row r="409" spans="1:34" x14ac:dyDescent="0.2">
      <c r="A409" s="6"/>
      <c r="B409" s="6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3"/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</row>
    <row r="410" spans="1:34" x14ac:dyDescent="0.2">
      <c r="A410" s="6"/>
      <c r="B410" s="6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3"/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  <c r="AH410" s="6"/>
    </row>
    <row r="411" spans="1:34" x14ac:dyDescent="0.2">
      <c r="A411" s="6"/>
      <c r="B411" s="6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3"/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  <c r="AH411" s="6"/>
    </row>
    <row r="412" spans="1:34" x14ac:dyDescent="0.2">
      <c r="A412" s="6"/>
      <c r="B412" s="6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3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</row>
    <row r="413" spans="1:34" x14ac:dyDescent="0.2">
      <c r="A413" s="6"/>
      <c r="B413" s="6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3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  <c r="AH413" s="6"/>
    </row>
    <row r="414" spans="1:34" ht="13.5" thickBot="1" x14ac:dyDescent="0.25">
      <c r="A414" s="6"/>
      <c r="B414" s="6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3"/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  <c r="AH414" s="6"/>
    </row>
    <row r="415" spans="1:34" ht="15" customHeight="1" thickBot="1" x14ac:dyDescent="0.25">
      <c r="A415" s="6"/>
      <c r="B415" s="150" t="s">
        <v>45</v>
      </c>
      <c r="C415" s="151"/>
      <c r="D415" s="151"/>
      <c r="E415" s="151"/>
      <c r="F415" s="151"/>
      <c r="G415" s="151"/>
      <c r="H415" s="151"/>
      <c r="I415" s="151"/>
      <c r="J415" s="151"/>
      <c r="K415" s="151"/>
      <c r="L415" s="151"/>
      <c r="M415" s="151"/>
      <c r="N415" s="151"/>
      <c r="O415" s="151"/>
      <c r="P415" s="152"/>
      <c r="Q415" s="21"/>
      <c r="R415" s="21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  <c r="AH415" s="6"/>
    </row>
    <row r="416" spans="1:34" x14ac:dyDescent="0.2">
      <c r="A416" s="6"/>
      <c r="B416" s="56" t="s">
        <v>39</v>
      </c>
      <c r="C416" s="11">
        <f t="shared" ref="C416:P416" si="79">C12</f>
        <v>42309</v>
      </c>
      <c r="D416" s="11">
        <f t="shared" si="79"/>
        <v>42339</v>
      </c>
      <c r="E416" s="11">
        <f t="shared" si="79"/>
        <v>42370</v>
      </c>
      <c r="F416" s="11">
        <f t="shared" si="79"/>
        <v>42401</v>
      </c>
      <c r="G416" s="11">
        <f t="shared" si="79"/>
        <v>42430</v>
      </c>
      <c r="H416" s="11">
        <f t="shared" si="79"/>
        <v>42461</v>
      </c>
      <c r="I416" s="11">
        <f t="shared" si="79"/>
        <v>42491</v>
      </c>
      <c r="J416" s="11">
        <f t="shared" si="79"/>
        <v>42522</v>
      </c>
      <c r="K416" s="11">
        <f t="shared" si="79"/>
        <v>42552</v>
      </c>
      <c r="L416" s="11">
        <f t="shared" si="79"/>
        <v>42583</v>
      </c>
      <c r="M416" s="11">
        <f t="shared" si="79"/>
        <v>42614</v>
      </c>
      <c r="N416" s="11">
        <f t="shared" si="79"/>
        <v>42644</v>
      </c>
      <c r="O416" s="11">
        <f t="shared" si="79"/>
        <v>42675</v>
      </c>
      <c r="P416" s="11">
        <f t="shared" si="79"/>
        <v>42705</v>
      </c>
      <c r="Q416" s="19"/>
      <c r="R416" s="19"/>
      <c r="S416" s="6"/>
      <c r="T416" s="6" t="str">
        <f>B416</f>
        <v>IMMOB</v>
      </c>
      <c r="U416" s="8">
        <f>C416</f>
        <v>42309</v>
      </c>
      <c r="V416" s="8">
        <f t="shared" ref="V416:AF416" si="80">D416</f>
        <v>42339</v>
      </c>
      <c r="W416" s="8">
        <f t="shared" si="80"/>
        <v>42370</v>
      </c>
      <c r="X416" s="8">
        <f t="shared" si="80"/>
        <v>42401</v>
      </c>
      <c r="Y416" s="8">
        <f t="shared" si="80"/>
        <v>42430</v>
      </c>
      <c r="Z416" s="8">
        <f t="shared" si="80"/>
        <v>42461</v>
      </c>
      <c r="AA416" s="8">
        <f t="shared" si="80"/>
        <v>42491</v>
      </c>
      <c r="AB416" s="8">
        <f t="shared" si="80"/>
        <v>42522</v>
      </c>
      <c r="AC416" s="8">
        <f t="shared" si="80"/>
        <v>42552</v>
      </c>
      <c r="AD416" s="8">
        <f t="shared" si="80"/>
        <v>42583</v>
      </c>
      <c r="AE416" s="8">
        <f t="shared" si="80"/>
        <v>42614</v>
      </c>
      <c r="AF416" s="8">
        <f t="shared" si="80"/>
        <v>42644</v>
      </c>
      <c r="AG416" s="8">
        <f>O416</f>
        <v>42675</v>
      </c>
      <c r="AH416" s="8">
        <f t="shared" ref="AH416" si="81">P416</f>
        <v>42705</v>
      </c>
    </row>
    <row r="417" spans="1:34" ht="15" x14ac:dyDescent="0.25">
      <c r="A417" s="14"/>
      <c r="B417" s="58" t="s">
        <v>30</v>
      </c>
      <c r="C417" s="9">
        <f t="shared" ref="C417:P425" ca="1" si="82">SUMPRODUCT(Montants_TDB_Immob*(Type_TDB_Immob=$B417)*(Periode_TDB_Immob=C$416))</f>
        <v>0</v>
      </c>
      <c r="D417" s="9">
        <f t="shared" ca="1" si="82"/>
        <v>0</v>
      </c>
      <c r="E417" s="9">
        <f t="shared" ca="1" si="82"/>
        <v>0</v>
      </c>
      <c r="F417" s="9">
        <f t="shared" ca="1" si="82"/>
        <v>0</v>
      </c>
      <c r="G417" s="9">
        <f t="shared" ca="1" si="82"/>
        <v>0</v>
      </c>
      <c r="H417" s="9">
        <f t="shared" ca="1" si="82"/>
        <v>0</v>
      </c>
      <c r="I417" s="9">
        <f t="shared" ca="1" si="82"/>
        <v>0</v>
      </c>
      <c r="J417" s="9">
        <f t="shared" ca="1" si="82"/>
        <v>0</v>
      </c>
      <c r="K417" s="9">
        <f t="shared" ca="1" si="82"/>
        <v>0</v>
      </c>
      <c r="L417" s="9">
        <f t="shared" ca="1" si="82"/>
        <v>0</v>
      </c>
      <c r="M417" s="9">
        <f t="shared" ca="1" si="82"/>
        <v>0</v>
      </c>
      <c r="N417" s="9">
        <f t="shared" ca="1" si="82"/>
        <v>0</v>
      </c>
      <c r="O417" s="9">
        <f t="shared" ca="1" si="82"/>
        <v>0</v>
      </c>
      <c r="P417" s="9">
        <f t="shared" ca="1" si="82"/>
        <v>0</v>
      </c>
      <c r="Q417" s="20"/>
      <c r="R417" s="20"/>
      <c r="S417" s="6"/>
      <c r="T417" s="6" t="str">
        <f t="shared" ref="T417:T440" si="83">B417</f>
        <v>Vacants_Nbs de lots_Roanne</v>
      </c>
      <c r="U417" s="6" t="e">
        <f t="shared" ref="U417:U440" ca="1" si="84">IF(C417=0,NA(),C417)</f>
        <v>#N/A</v>
      </c>
      <c r="V417" s="6" t="e">
        <f t="shared" ref="V417:AH431" ca="1" si="85">IF(D417=0,NA(),D417)</f>
        <v>#N/A</v>
      </c>
      <c r="W417" s="6" t="e">
        <f t="shared" ca="1" si="85"/>
        <v>#N/A</v>
      </c>
      <c r="X417" s="6" t="e">
        <f t="shared" ca="1" si="85"/>
        <v>#N/A</v>
      </c>
      <c r="Y417" s="6" t="e">
        <f t="shared" ca="1" si="85"/>
        <v>#N/A</v>
      </c>
      <c r="Z417" s="6" t="e">
        <f t="shared" ca="1" si="85"/>
        <v>#N/A</v>
      </c>
      <c r="AA417" s="6" t="e">
        <f t="shared" ca="1" si="85"/>
        <v>#N/A</v>
      </c>
      <c r="AB417" s="6" t="e">
        <f t="shared" ca="1" si="85"/>
        <v>#N/A</v>
      </c>
      <c r="AC417" s="6" t="e">
        <f t="shared" ca="1" si="85"/>
        <v>#N/A</v>
      </c>
      <c r="AD417" s="6" t="e">
        <f t="shared" ca="1" si="85"/>
        <v>#N/A</v>
      </c>
      <c r="AE417" s="6" t="e">
        <f t="shared" ca="1" si="85"/>
        <v>#N/A</v>
      </c>
      <c r="AF417" s="6" t="e">
        <f t="shared" ca="1" si="85"/>
        <v>#N/A</v>
      </c>
      <c r="AG417" s="6" t="e">
        <f t="shared" ca="1" si="85"/>
        <v>#N/A</v>
      </c>
      <c r="AH417" s="6" t="e">
        <f t="shared" ca="1" si="85"/>
        <v>#N/A</v>
      </c>
    </row>
    <row r="418" spans="1:34" ht="15" x14ac:dyDescent="0.25">
      <c r="A418" s="14"/>
      <c r="B418" s="58" t="s">
        <v>31</v>
      </c>
      <c r="C418" s="9">
        <f t="shared" ca="1" si="82"/>
        <v>0</v>
      </c>
      <c r="D418" s="9">
        <f t="shared" ca="1" si="82"/>
        <v>0</v>
      </c>
      <c r="E418" s="9">
        <f t="shared" ca="1" si="82"/>
        <v>0</v>
      </c>
      <c r="F418" s="9">
        <f t="shared" ca="1" si="82"/>
        <v>0</v>
      </c>
      <c r="G418" s="9">
        <f t="shared" ca="1" si="82"/>
        <v>0</v>
      </c>
      <c r="H418" s="9">
        <f t="shared" ca="1" si="82"/>
        <v>0</v>
      </c>
      <c r="I418" s="9">
        <f t="shared" ca="1" si="82"/>
        <v>0</v>
      </c>
      <c r="J418" s="9">
        <f t="shared" ca="1" si="82"/>
        <v>0</v>
      </c>
      <c r="K418" s="9">
        <f t="shared" ca="1" si="82"/>
        <v>0</v>
      </c>
      <c r="L418" s="9">
        <f t="shared" ca="1" si="82"/>
        <v>0</v>
      </c>
      <c r="M418" s="9">
        <f t="shared" ca="1" si="82"/>
        <v>0</v>
      </c>
      <c r="N418" s="9">
        <f t="shared" ca="1" si="82"/>
        <v>0</v>
      </c>
      <c r="O418" s="9">
        <f t="shared" ca="1" si="82"/>
        <v>0</v>
      </c>
      <c r="P418" s="9">
        <f t="shared" ca="1" si="82"/>
        <v>0</v>
      </c>
      <c r="Q418" s="17"/>
      <c r="R418" s="17"/>
      <c r="S418" s="6"/>
      <c r="T418" s="6" t="str">
        <f t="shared" si="83"/>
        <v>Vacants_GestionLoc Roanne</v>
      </c>
      <c r="U418" s="6" t="e">
        <f t="shared" ca="1" si="84"/>
        <v>#N/A</v>
      </c>
      <c r="V418" s="6" t="e">
        <f t="shared" ca="1" si="85"/>
        <v>#N/A</v>
      </c>
      <c r="W418" s="6" t="e">
        <f t="shared" ca="1" si="85"/>
        <v>#N/A</v>
      </c>
      <c r="X418" s="6" t="e">
        <f t="shared" ca="1" si="85"/>
        <v>#N/A</v>
      </c>
      <c r="Y418" s="6" t="e">
        <f t="shared" ca="1" si="85"/>
        <v>#N/A</v>
      </c>
      <c r="Z418" s="6" t="e">
        <f t="shared" ca="1" si="85"/>
        <v>#N/A</v>
      </c>
      <c r="AA418" s="6" t="e">
        <f t="shared" ca="1" si="85"/>
        <v>#N/A</v>
      </c>
      <c r="AB418" s="6" t="e">
        <f t="shared" ca="1" si="85"/>
        <v>#N/A</v>
      </c>
      <c r="AC418" s="6" t="e">
        <f t="shared" ca="1" si="85"/>
        <v>#N/A</v>
      </c>
      <c r="AD418" s="6" t="e">
        <f t="shared" ca="1" si="85"/>
        <v>#N/A</v>
      </c>
      <c r="AE418" s="6" t="e">
        <f t="shared" ca="1" si="85"/>
        <v>#N/A</v>
      </c>
      <c r="AF418" s="6" t="e">
        <f t="shared" ca="1" si="85"/>
        <v>#N/A</v>
      </c>
      <c r="AG418" s="6" t="e">
        <f t="shared" ca="1" si="85"/>
        <v>#N/A</v>
      </c>
      <c r="AH418" s="6" t="e">
        <f t="shared" ca="1" si="85"/>
        <v>#N/A</v>
      </c>
    </row>
    <row r="419" spans="1:34" x14ac:dyDescent="0.2">
      <c r="A419" s="14"/>
      <c r="B419" s="59" t="s">
        <v>49</v>
      </c>
      <c r="C419" s="49">
        <f t="shared" ca="1" si="82"/>
        <v>0</v>
      </c>
      <c r="D419" s="49">
        <f t="shared" ca="1" si="82"/>
        <v>0</v>
      </c>
      <c r="E419" s="49">
        <f t="shared" ca="1" si="82"/>
        <v>0</v>
      </c>
      <c r="F419" s="49">
        <f t="shared" ca="1" si="82"/>
        <v>0</v>
      </c>
      <c r="G419" s="49">
        <f t="shared" ca="1" si="82"/>
        <v>0</v>
      </c>
      <c r="H419" s="49">
        <f t="shared" ca="1" si="82"/>
        <v>0</v>
      </c>
      <c r="I419" s="49">
        <f t="shared" ca="1" si="82"/>
        <v>0</v>
      </c>
      <c r="J419" s="49">
        <f t="shared" ca="1" si="82"/>
        <v>0</v>
      </c>
      <c r="K419" s="49">
        <f t="shared" ca="1" si="82"/>
        <v>0</v>
      </c>
      <c r="L419" s="49">
        <f t="shared" ca="1" si="82"/>
        <v>0</v>
      </c>
      <c r="M419" s="49">
        <f t="shared" ca="1" si="82"/>
        <v>0</v>
      </c>
      <c r="N419" s="49">
        <f t="shared" ca="1" si="82"/>
        <v>0</v>
      </c>
      <c r="O419" s="49">
        <f t="shared" ca="1" si="82"/>
        <v>0</v>
      </c>
      <c r="P419" s="49">
        <f t="shared" ca="1" si="82"/>
        <v>0</v>
      </c>
      <c r="Q419" s="17"/>
      <c r="R419" s="17"/>
      <c r="S419" s="6"/>
      <c r="T419" s="6" t="str">
        <f t="shared" si="83"/>
        <v>% VACANTS_GestionLoc Roanne</v>
      </c>
      <c r="U419" s="6" t="e">
        <f t="shared" ca="1" si="84"/>
        <v>#N/A</v>
      </c>
      <c r="V419" s="6" t="e">
        <f t="shared" ca="1" si="85"/>
        <v>#N/A</v>
      </c>
      <c r="W419" s="6" t="e">
        <f t="shared" ca="1" si="85"/>
        <v>#N/A</v>
      </c>
      <c r="X419" s="6" t="e">
        <f t="shared" ca="1" si="85"/>
        <v>#N/A</v>
      </c>
      <c r="Y419" s="6" t="e">
        <f t="shared" ca="1" si="85"/>
        <v>#N/A</v>
      </c>
      <c r="Z419" s="6" t="e">
        <f t="shared" ca="1" si="85"/>
        <v>#N/A</v>
      </c>
      <c r="AA419" s="6" t="e">
        <f t="shared" ca="1" si="85"/>
        <v>#N/A</v>
      </c>
      <c r="AB419" s="6" t="e">
        <f t="shared" ca="1" si="85"/>
        <v>#N/A</v>
      </c>
      <c r="AC419" s="6" t="e">
        <f t="shared" ca="1" si="85"/>
        <v>#N/A</v>
      </c>
      <c r="AD419" s="6" t="e">
        <f t="shared" ca="1" si="85"/>
        <v>#N/A</v>
      </c>
      <c r="AE419" s="6" t="e">
        <f t="shared" ca="1" si="85"/>
        <v>#N/A</v>
      </c>
      <c r="AF419" s="6" t="e">
        <f t="shared" ca="1" si="85"/>
        <v>#N/A</v>
      </c>
      <c r="AG419" s="6" t="e">
        <f t="shared" ca="1" si="85"/>
        <v>#N/A</v>
      </c>
      <c r="AH419" s="6" t="e">
        <f t="shared" ca="1" si="85"/>
        <v>#N/A</v>
      </c>
    </row>
    <row r="420" spans="1:34" x14ac:dyDescent="0.2">
      <c r="A420" s="14"/>
      <c r="B420" s="5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17"/>
      <c r="R420" s="17"/>
      <c r="S420" s="6"/>
      <c r="T420" s="6"/>
      <c r="U420" s="6"/>
      <c r="V420" s="6"/>
      <c r="W420" s="6"/>
      <c r="X420" s="6"/>
      <c r="Y420" s="6"/>
      <c r="Z420" s="6"/>
      <c r="AA420" s="6"/>
      <c r="AB420" s="6"/>
      <c r="AC420" s="6"/>
      <c r="AD420" s="6"/>
      <c r="AE420" s="6"/>
      <c r="AF420" s="6"/>
      <c r="AG420" s="6"/>
      <c r="AH420" s="6"/>
    </row>
    <row r="421" spans="1:34" ht="15" x14ac:dyDescent="0.25">
      <c r="A421" s="14"/>
      <c r="B421" s="58" t="s">
        <v>28</v>
      </c>
      <c r="C421" s="9">
        <f t="shared" ca="1" si="82"/>
        <v>0</v>
      </c>
      <c r="D421" s="9">
        <f t="shared" ca="1" si="82"/>
        <v>0</v>
      </c>
      <c r="E421" s="9">
        <f t="shared" ca="1" si="82"/>
        <v>0</v>
      </c>
      <c r="F421" s="9">
        <f t="shared" ca="1" si="82"/>
        <v>0</v>
      </c>
      <c r="G421" s="9">
        <f t="shared" ca="1" si="82"/>
        <v>0</v>
      </c>
      <c r="H421" s="9">
        <f t="shared" ca="1" si="82"/>
        <v>0</v>
      </c>
      <c r="I421" s="9">
        <f t="shared" ca="1" si="82"/>
        <v>0</v>
      </c>
      <c r="J421" s="9">
        <f t="shared" ca="1" si="82"/>
        <v>0</v>
      </c>
      <c r="K421" s="9">
        <f t="shared" ca="1" si="82"/>
        <v>0</v>
      </c>
      <c r="L421" s="9">
        <f t="shared" ca="1" si="82"/>
        <v>0</v>
      </c>
      <c r="M421" s="9">
        <f t="shared" ca="1" si="82"/>
        <v>0</v>
      </c>
      <c r="N421" s="9">
        <f t="shared" ca="1" si="82"/>
        <v>0</v>
      </c>
      <c r="O421" s="9">
        <f t="shared" ca="1" si="82"/>
        <v>0</v>
      </c>
      <c r="P421" s="9">
        <f t="shared" ca="1" si="82"/>
        <v>0</v>
      </c>
      <c r="Q421" s="17"/>
      <c r="R421" s="17"/>
      <c r="S421" s="6"/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  <c r="AE421" s="6"/>
      <c r="AF421" s="6"/>
      <c r="AG421" s="6"/>
      <c r="AH421" s="6"/>
    </row>
    <row r="422" spans="1:34" x14ac:dyDescent="0.2">
      <c r="A422" s="14"/>
      <c r="B422" s="59" t="s">
        <v>47</v>
      </c>
      <c r="C422" s="49">
        <f t="shared" ca="1" si="82"/>
        <v>0</v>
      </c>
      <c r="D422" s="49">
        <f t="shared" ca="1" si="82"/>
        <v>0</v>
      </c>
      <c r="E422" s="49">
        <f t="shared" ca="1" si="82"/>
        <v>0</v>
      </c>
      <c r="F422" s="49">
        <f t="shared" ca="1" si="82"/>
        <v>0</v>
      </c>
      <c r="G422" s="49">
        <f t="shared" ca="1" si="82"/>
        <v>0</v>
      </c>
      <c r="H422" s="49">
        <f t="shared" ca="1" si="82"/>
        <v>0</v>
      </c>
      <c r="I422" s="49">
        <f t="shared" ca="1" si="82"/>
        <v>0</v>
      </c>
      <c r="J422" s="49">
        <f t="shared" ca="1" si="82"/>
        <v>0</v>
      </c>
      <c r="K422" s="49">
        <f t="shared" ca="1" si="82"/>
        <v>0</v>
      </c>
      <c r="L422" s="49">
        <f t="shared" ca="1" si="82"/>
        <v>0</v>
      </c>
      <c r="M422" s="49">
        <f t="shared" ca="1" si="82"/>
        <v>0</v>
      </c>
      <c r="N422" s="49">
        <f t="shared" ca="1" si="82"/>
        <v>0</v>
      </c>
      <c r="O422" s="49">
        <f t="shared" ca="1" si="82"/>
        <v>0</v>
      </c>
      <c r="P422" s="49">
        <f t="shared" ca="1" si="82"/>
        <v>0</v>
      </c>
      <c r="Q422" s="17"/>
      <c r="R422" s="17"/>
      <c r="S422" s="6"/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6"/>
      <c r="AF422" s="6"/>
      <c r="AG422" s="6"/>
      <c r="AH422" s="6"/>
    </row>
    <row r="423" spans="1:34" x14ac:dyDescent="0.2">
      <c r="A423" s="14"/>
      <c r="B423" s="5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17"/>
      <c r="R423" s="17"/>
      <c r="S423" s="6"/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  <c r="AE423" s="6"/>
      <c r="AF423" s="6"/>
      <c r="AG423" s="6"/>
      <c r="AH423" s="6"/>
    </row>
    <row r="424" spans="1:34" ht="15" x14ac:dyDescent="0.25">
      <c r="A424" s="14"/>
      <c r="B424" s="58" t="s">
        <v>29</v>
      </c>
      <c r="C424" s="9">
        <f t="shared" ca="1" si="82"/>
        <v>0</v>
      </c>
      <c r="D424" s="9">
        <f t="shared" ca="1" si="82"/>
        <v>0</v>
      </c>
      <c r="E424" s="9">
        <f t="shared" ca="1" si="82"/>
        <v>0</v>
      </c>
      <c r="F424" s="9">
        <f t="shared" ca="1" si="82"/>
        <v>0</v>
      </c>
      <c r="G424" s="9">
        <f t="shared" ca="1" si="82"/>
        <v>0</v>
      </c>
      <c r="H424" s="9">
        <f t="shared" ca="1" si="82"/>
        <v>0</v>
      </c>
      <c r="I424" s="9">
        <f t="shared" ca="1" si="82"/>
        <v>0</v>
      </c>
      <c r="J424" s="9">
        <f t="shared" ca="1" si="82"/>
        <v>0</v>
      </c>
      <c r="K424" s="9">
        <f t="shared" ca="1" si="82"/>
        <v>0</v>
      </c>
      <c r="L424" s="9">
        <f t="shared" ca="1" si="82"/>
        <v>0</v>
      </c>
      <c r="M424" s="9">
        <f t="shared" ca="1" si="82"/>
        <v>0</v>
      </c>
      <c r="N424" s="9">
        <f t="shared" ca="1" si="82"/>
        <v>0</v>
      </c>
      <c r="O424" s="9">
        <f t="shared" ca="1" si="82"/>
        <v>0</v>
      </c>
      <c r="P424" s="9">
        <f t="shared" ca="1" si="82"/>
        <v>0</v>
      </c>
      <c r="Q424" s="17"/>
      <c r="R424" s="17"/>
      <c r="S424" s="6"/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  <c r="AE424" s="6"/>
      <c r="AF424" s="6"/>
      <c r="AG424" s="6"/>
      <c r="AH424" s="6"/>
    </row>
    <row r="425" spans="1:34" x14ac:dyDescent="0.2">
      <c r="A425" s="14"/>
      <c r="B425" s="59" t="s">
        <v>48</v>
      </c>
      <c r="C425" s="49">
        <f t="shared" ca="1" si="82"/>
        <v>0</v>
      </c>
      <c r="D425" s="49">
        <f t="shared" ca="1" si="82"/>
        <v>0</v>
      </c>
      <c r="E425" s="49">
        <f t="shared" ca="1" si="82"/>
        <v>0</v>
      </c>
      <c r="F425" s="49">
        <f t="shared" ca="1" si="82"/>
        <v>0</v>
      </c>
      <c r="G425" s="49">
        <f t="shared" ca="1" si="82"/>
        <v>0</v>
      </c>
      <c r="H425" s="49">
        <f t="shared" ca="1" si="82"/>
        <v>0</v>
      </c>
      <c r="I425" s="49">
        <f t="shared" ca="1" si="82"/>
        <v>0</v>
      </c>
      <c r="J425" s="49">
        <f t="shared" ca="1" si="82"/>
        <v>0</v>
      </c>
      <c r="K425" s="49">
        <f t="shared" ca="1" si="82"/>
        <v>0</v>
      </c>
      <c r="L425" s="49">
        <f t="shared" ca="1" si="82"/>
        <v>0</v>
      </c>
      <c r="M425" s="49">
        <f t="shared" ca="1" si="82"/>
        <v>0</v>
      </c>
      <c r="N425" s="49">
        <f t="shared" ca="1" si="82"/>
        <v>0</v>
      </c>
      <c r="O425" s="49">
        <f t="shared" ca="1" si="82"/>
        <v>0</v>
      </c>
      <c r="P425" s="49">
        <f t="shared" ca="1" si="82"/>
        <v>0</v>
      </c>
      <c r="Q425" s="17"/>
      <c r="R425" s="17"/>
      <c r="S425" s="6"/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  <c r="AE425" s="6"/>
      <c r="AF425" s="6"/>
      <c r="AG425" s="6"/>
      <c r="AH425" s="6"/>
    </row>
    <row r="426" spans="1:34" x14ac:dyDescent="0.2">
      <c r="A426" s="14"/>
      <c r="B426" s="5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17"/>
      <c r="R426" s="17"/>
      <c r="S426" s="6"/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  <c r="AE426" s="6"/>
      <c r="AF426" s="6"/>
      <c r="AG426" s="6"/>
      <c r="AH426" s="6"/>
    </row>
    <row r="427" spans="1:34" ht="15" x14ac:dyDescent="0.25">
      <c r="A427" s="14"/>
      <c r="B427" s="58" t="s">
        <v>66</v>
      </c>
      <c r="C427" s="9">
        <f t="shared" ref="C427:P428" ca="1" si="86">SUMPRODUCT(Montants_TDB_Immob*(Type_TDB_Immob=$B427)*(Periode_TDB_Immob=C$416))</f>
        <v>0</v>
      </c>
      <c r="D427" s="9">
        <f t="shared" ca="1" si="86"/>
        <v>0</v>
      </c>
      <c r="E427" s="9">
        <f t="shared" ca="1" si="86"/>
        <v>0</v>
      </c>
      <c r="F427" s="9">
        <f t="shared" ca="1" si="86"/>
        <v>0</v>
      </c>
      <c r="G427" s="9">
        <f t="shared" ca="1" si="86"/>
        <v>0</v>
      </c>
      <c r="H427" s="9">
        <f t="shared" ca="1" si="86"/>
        <v>0</v>
      </c>
      <c r="I427" s="9">
        <f t="shared" ca="1" si="86"/>
        <v>0</v>
      </c>
      <c r="J427" s="9">
        <f t="shared" ca="1" si="86"/>
        <v>0</v>
      </c>
      <c r="K427" s="9">
        <f t="shared" ca="1" si="86"/>
        <v>0</v>
      </c>
      <c r="L427" s="9">
        <f t="shared" ca="1" si="86"/>
        <v>0</v>
      </c>
      <c r="M427" s="9">
        <f t="shared" ca="1" si="86"/>
        <v>0</v>
      </c>
      <c r="N427" s="9">
        <f t="shared" ca="1" si="86"/>
        <v>0</v>
      </c>
      <c r="O427" s="9">
        <f t="shared" ca="1" si="86"/>
        <v>0</v>
      </c>
      <c r="P427" s="9">
        <f t="shared" ca="1" si="86"/>
        <v>0</v>
      </c>
      <c r="Q427" s="20"/>
      <c r="R427" s="20"/>
      <c r="S427" s="6"/>
      <c r="T427" s="6" t="str">
        <f t="shared" si="83"/>
        <v>Total_Vacants Exploitation</v>
      </c>
      <c r="U427" s="6" t="e">
        <f t="shared" ca="1" si="84"/>
        <v>#N/A</v>
      </c>
      <c r="V427" s="6" t="e">
        <f t="shared" ca="1" si="85"/>
        <v>#N/A</v>
      </c>
      <c r="W427" s="6" t="e">
        <f t="shared" ca="1" si="85"/>
        <v>#N/A</v>
      </c>
      <c r="X427" s="6" t="e">
        <f t="shared" ca="1" si="85"/>
        <v>#N/A</v>
      </c>
      <c r="Y427" s="6" t="e">
        <f t="shared" ca="1" si="85"/>
        <v>#N/A</v>
      </c>
      <c r="Z427" s="6" t="e">
        <f t="shared" ca="1" si="85"/>
        <v>#N/A</v>
      </c>
      <c r="AA427" s="6" t="e">
        <f t="shared" ca="1" si="85"/>
        <v>#N/A</v>
      </c>
      <c r="AB427" s="6" t="e">
        <f t="shared" ca="1" si="85"/>
        <v>#N/A</v>
      </c>
      <c r="AC427" s="6" t="e">
        <f t="shared" ca="1" si="85"/>
        <v>#N/A</v>
      </c>
      <c r="AD427" s="6" t="e">
        <f t="shared" ca="1" si="85"/>
        <v>#N/A</v>
      </c>
      <c r="AE427" s="6" t="e">
        <f t="shared" ca="1" si="85"/>
        <v>#N/A</v>
      </c>
      <c r="AF427" s="6" t="e">
        <f t="shared" ca="1" si="85"/>
        <v>#N/A</v>
      </c>
      <c r="AG427" s="6" t="e">
        <f t="shared" ca="1" si="85"/>
        <v>#N/A</v>
      </c>
      <c r="AH427" s="6" t="e">
        <f t="shared" ca="1" si="85"/>
        <v>#N/A</v>
      </c>
    </row>
    <row r="428" spans="1:34" ht="15" x14ac:dyDescent="0.25">
      <c r="A428" s="14"/>
      <c r="B428" s="58" t="s">
        <v>67</v>
      </c>
      <c r="C428" s="15">
        <f t="shared" ca="1" si="86"/>
        <v>0</v>
      </c>
      <c r="D428" s="15">
        <f t="shared" ca="1" si="86"/>
        <v>0</v>
      </c>
      <c r="E428" s="15">
        <f t="shared" ca="1" si="86"/>
        <v>0</v>
      </c>
      <c r="F428" s="15">
        <f t="shared" ca="1" si="86"/>
        <v>0</v>
      </c>
      <c r="G428" s="15">
        <f t="shared" ca="1" si="86"/>
        <v>0</v>
      </c>
      <c r="H428" s="15">
        <f t="shared" ca="1" si="86"/>
        <v>0</v>
      </c>
      <c r="I428" s="15">
        <f t="shared" ca="1" si="86"/>
        <v>0</v>
      </c>
      <c r="J428" s="15">
        <f t="shared" ca="1" si="86"/>
        <v>0</v>
      </c>
      <c r="K428" s="15">
        <f t="shared" ca="1" si="86"/>
        <v>0</v>
      </c>
      <c r="L428" s="15">
        <f t="shared" ca="1" si="86"/>
        <v>0</v>
      </c>
      <c r="M428" s="15">
        <f t="shared" ca="1" si="86"/>
        <v>0</v>
      </c>
      <c r="N428" s="15">
        <f t="shared" ca="1" si="86"/>
        <v>0</v>
      </c>
      <c r="O428" s="15">
        <f t="shared" ca="1" si="86"/>
        <v>0</v>
      </c>
      <c r="P428" s="15">
        <f t="shared" ca="1" si="86"/>
        <v>0</v>
      </c>
      <c r="Q428" s="17"/>
      <c r="R428" s="17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  <c r="AE428" s="6"/>
      <c r="AF428" s="6"/>
      <c r="AG428" s="6"/>
      <c r="AH428" s="6"/>
    </row>
    <row r="429" spans="1:34" ht="15" x14ac:dyDescent="0.25">
      <c r="A429" s="14"/>
      <c r="B429" s="58"/>
      <c r="C429" s="15"/>
      <c r="D429" s="15"/>
      <c r="E429" s="15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7"/>
      <c r="R429" s="17"/>
      <c r="S429" s="6"/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  <c r="AG429" s="6"/>
      <c r="AH429" s="6"/>
    </row>
    <row r="430" spans="1:34" ht="15" x14ac:dyDescent="0.25">
      <c r="A430" s="6"/>
      <c r="B430" s="58" t="s">
        <v>58</v>
      </c>
      <c r="C430" s="9">
        <f t="shared" ref="C430:P431" ca="1" si="87">SUMPRODUCT(Montants_TDB_Immob*(Type_TDB_Immob=$B430)*(Periode_TDB_Immob=C$416))</f>
        <v>0</v>
      </c>
      <c r="D430" s="9">
        <f t="shared" ca="1" si="87"/>
        <v>0</v>
      </c>
      <c r="E430" s="9">
        <f t="shared" ca="1" si="87"/>
        <v>0</v>
      </c>
      <c r="F430" s="9">
        <f t="shared" ca="1" si="87"/>
        <v>0</v>
      </c>
      <c r="G430" s="9">
        <f t="shared" ca="1" si="87"/>
        <v>0</v>
      </c>
      <c r="H430" s="9">
        <f t="shared" ca="1" si="87"/>
        <v>0</v>
      </c>
      <c r="I430" s="9">
        <f t="shared" ca="1" si="87"/>
        <v>0</v>
      </c>
      <c r="J430" s="9">
        <f t="shared" ca="1" si="87"/>
        <v>0</v>
      </c>
      <c r="K430" s="9">
        <f t="shared" ca="1" si="87"/>
        <v>0</v>
      </c>
      <c r="L430" s="9">
        <f t="shared" ca="1" si="87"/>
        <v>0</v>
      </c>
      <c r="M430" s="9">
        <f t="shared" ca="1" si="87"/>
        <v>0</v>
      </c>
      <c r="N430" s="9">
        <f t="shared" ca="1" si="87"/>
        <v>0</v>
      </c>
      <c r="O430" s="9">
        <f t="shared" ca="1" si="87"/>
        <v>0</v>
      </c>
      <c r="P430" s="9">
        <f t="shared" ca="1" si="87"/>
        <v>0</v>
      </c>
      <c r="Q430" s="17"/>
      <c r="R430" s="17"/>
      <c r="S430" s="6"/>
      <c r="T430" s="6" t="str">
        <f t="shared" si="83"/>
        <v>Vacants_Hors_Exploitation</v>
      </c>
      <c r="U430" s="6" t="e">
        <f t="shared" ca="1" si="84"/>
        <v>#N/A</v>
      </c>
      <c r="V430" s="6" t="e">
        <f t="shared" ca="1" si="85"/>
        <v>#N/A</v>
      </c>
      <c r="W430" s="6" t="e">
        <f t="shared" ca="1" si="85"/>
        <v>#N/A</v>
      </c>
      <c r="X430" s="6" t="e">
        <f t="shared" ca="1" si="85"/>
        <v>#N/A</v>
      </c>
      <c r="Y430" s="6" t="e">
        <f t="shared" ca="1" si="85"/>
        <v>#N/A</v>
      </c>
      <c r="Z430" s="6" t="e">
        <f t="shared" ca="1" si="85"/>
        <v>#N/A</v>
      </c>
      <c r="AA430" s="6" t="e">
        <f t="shared" ca="1" si="85"/>
        <v>#N/A</v>
      </c>
      <c r="AB430" s="6" t="e">
        <f t="shared" ca="1" si="85"/>
        <v>#N/A</v>
      </c>
      <c r="AC430" s="6" t="e">
        <f t="shared" ca="1" si="85"/>
        <v>#N/A</v>
      </c>
      <c r="AD430" s="6" t="e">
        <f t="shared" ca="1" si="85"/>
        <v>#N/A</v>
      </c>
      <c r="AE430" s="6" t="e">
        <f t="shared" ca="1" si="85"/>
        <v>#N/A</v>
      </c>
      <c r="AF430" s="6" t="e">
        <f t="shared" ca="1" si="85"/>
        <v>#N/A</v>
      </c>
      <c r="AG430" s="6" t="e">
        <f t="shared" ca="1" si="85"/>
        <v>#N/A</v>
      </c>
      <c r="AH430" s="6" t="e">
        <f t="shared" ca="1" si="85"/>
        <v>#N/A</v>
      </c>
    </row>
    <row r="431" spans="1:34" ht="15" x14ac:dyDescent="0.25">
      <c r="A431" s="6"/>
      <c r="B431" s="58" t="s">
        <v>68</v>
      </c>
      <c r="C431" s="15">
        <f t="shared" ca="1" si="87"/>
        <v>0</v>
      </c>
      <c r="D431" s="15">
        <f t="shared" ca="1" si="87"/>
        <v>0</v>
      </c>
      <c r="E431" s="15">
        <f t="shared" ca="1" si="87"/>
        <v>0</v>
      </c>
      <c r="F431" s="15">
        <f t="shared" ca="1" si="87"/>
        <v>0</v>
      </c>
      <c r="G431" s="15">
        <f t="shared" ca="1" si="87"/>
        <v>0</v>
      </c>
      <c r="H431" s="15">
        <f t="shared" ca="1" si="87"/>
        <v>0</v>
      </c>
      <c r="I431" s="15">
        <f t="shared" ca="1" si="87"/>
        <v>0</v>
      </c>
      <c r="J431" s="15">
        <f t="shared" ca="1" si="87"/>
        <v>0</v>
      </c>
      <c r="K431" s="15">
        <f t="shared" ca="1" si="87"/>
        <v>0</v>
      </c>
      <c r="L431" s="15">
        <f t="shared" ca="1" si="87"/>
        <v>0</v>
      </c>
      <c r="M431" s="15">
        <f t="shared" ca="1" si="87"/>
        <v>0</v>
      </c>
      <c r="N431" s="15">
        <f t="shared" ca="1" si="87"/>
        <v>0</v>
      </c>
      <c r="O431" s="15">
        <f t="shared" ca="1" si="87"/>
        <v>0</v>
      </c>
      <c r="P431" s="15">
        <f t="shared" ca="1" si="87"/>
        <v>0</v>
      </c>
      <c r="Q431" s="17"/>
      <c r="R431" s="17"/>
      <c r="S431" s="6"/>
      <c r="T431" s="6" t="str">
        <f t="shared" si="83"/>
        <v>% Vacants_HE</v>
      </c>
      <c r="U431" s="6" t="e">
        <f t="shared" ca="1" si="84"/>
        <v>#N/A</v>
      </c>
      <c r="V431" s="6" t="e">
        <f t="shared" ca="1" si="85"/>
        <v>#N/A</v>
      </c>
      <c r="W431" s="6" t="e">
        <f t="shared" ca="1" si="85"/>
        <v>#N/A</v>
      </c>
      <c r="X431" s="6" t="e">
        <f t="shared" ca="1" si="85"/>
        <v>#N/A</v>
      </c>
      <c r="Y431" s="6" t="e">
        <f t="shared" ca="1" si="85"/>
        <v>#N/A</v>
      </c>
      <c r="Z431" s="6" t="e">
        <f t="shared" ca="1" si="85"/>
        <v>#N/A</v>
      </c>
      <c r="AA431" s="6" t="e">
        <f t="shared" ca="1" si="85"/>
        <v>#N/A</v>
      </c>
      <c r="AB431" s="6" t="e">
        <f t="shared" ca="1" si="85"/>
        <v>#N/A</v>
      </c>
      <c r="AC431" s="6" t="e">
        <f t="shared" ca="1" si="85"/>
        <v>#N/A</v>
      </c>
      <c r="AD431" s="6" t="e">
        <f t="shared" ca="1" si="85"/>
        <v>#N/A</v>
      </c>
      <c r="AE431" s="6" t="e">
        <f t="shared" ca="1" si="85"/>
        <v>#N/A</v>
      </c>
      <c r="AF431" s="6" t="e">
        <f t="shared" ca="1" si="85"/>
        <v>#N/A</v>
      </c>
      <c r="AG431" s="6" t="e">
        <f t="shared" ca="1" si="85"/>
        <v>#N/A</v>
      </c>
      <c r="AH431" s="6" t="e">
        <f t="shared" ca="1" si="85"/>
        <v>#N/A</v>
      </c>
    </row>
    <row r="432" spans="1:34" ht="15" x14ac:dyDescent="0.25">
      <c r="A432" s="6"/>
      <c r="B432" s="58"/>
      <c r="C432" s="15"/>
      <c r="D432" s="15"/>
      <c r="E432" s="15"/>
      <c r="F432" s="15"/>
      <c r="G432" s="15"/>
      <c r="H432" s="15"/>
      <c r="I432" s="15"/>
      <c r="J432" s="15"/>
      <c r="K432" s="15"/>
      <c r="L432" s="15"/>
      <c r="M432" s="15"/>
      <c r="N432" s="15"/>
      <c r="O432" s="15"/>
      <c r="P432" s="15"/>
      <c r="Q432" s="17"/>
      <c r="R432" s="17"/>
      <c r="S432" s="6"/>
      <c r="T432" s="6"/>
      <c r="U432" s="6"/>
      <c r="V432" s="6"/>
      <c r="W432" s="6"/>
      <c r="X432" s="6"/>
      <c r="Y432" s="6"/>
      <c r="Z432" s="6"/>
      <c r="AA432" s="6"/>
      <c r="AB432" s="6"/>
      <c r="AC432" s="6"/>
      <c r="AD432" s="6"/>
      <c r="AE432" s="6"/>
      <c r="AF432" s="6"/>
      <c r="AG432" s="6"/>
      <c r="AH432" s="6"/>
    </row>
    <row r="433" spans="1:34" ht="15" x14ac:dyDescent="0.25">
      <c r="A433" s="6"/>
      <c r="B433" s="58" t="s">
        <v>69</v>
      </c>
      <c r="C433" s="9">
        <f t="shared" ref="C433:P436" ca="1" si="88">SUMPRODUCT(Montants_TDB_Immob*(Type_TDB_Immob=$B433)*(Periode_TDB_Immob=C$416))</f>
        <v>0</v>
      </c>
      <c r="D433" s="9">
        <f t="shared" ca="1" si="88"/>
        <v>0</v>
      </c>
      <c r="E433" s="9">
        <f t="shared" ca="1" si="88"/>
        <v>0</v>
      </c>
      <c r="F433" s="9">
        <f t="shared" ca="1" si="88"/>
        <v>0</v>
      </c>
      <c r="G433" s="9">
        <f t="shared" ca="1" si="88"/>
        <v>0</v>
      </c>
      <c r="H433" s="9">
        <f t="shared" ca="1" si="88"/>
        <v>0</v>
      </c>
      <c r="I433" s="9">
        <f t="shared" ca="1" si="88"/>
        <v>0</v>
      </c>
      <c r="J433" s="9">
        <f t="shared" ca="1" si="88"/>
        <v>0</v>
      </c>
      <c r="K433" s="9">
        <f t="shared" ca="1" si="88"/>
        <v>0</v>
      </c>
      <c r="L433" s="9">
        <f t="shared" ca="1" si="88"/>
        <v>0</v>
      </c>
      <c r="M433" s="9">
        <f t="shared" ca="1" si="88"/>
        <v>0</v>
      </c>
      <c r="N433" s="9">
        <f t="shared" ca="1" si="88"/>
        <v>0</v>
      </c>
      <c r="O433" s="9">
        <f t="shared" ca="1" si="88"/>
        <v>0</v>
      </c>
      <c r="P433" s="9">
        <f t="shared" ca="1" si="88"/>
        <v>0</v>
      </c>
      <c r="Q433" s="17"/>
      <c r="R433" s="17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  <c r="AE433" s="6"/>
      <c r="AF433" s="6"/>
      <c r="AG433" s="6"/>
      <c r="AH433" s="6"/>
    </row>
    <row r="434" spans="1:34" ht="15" x14ac:dyDescent="0.25">
      <c r="A434" s="6"/>
      <c r="B434" s="58" t="s">
        <v>57</v>
      </c>
      <c r="C434" s="9">
        <f t="shared" ca="1" si="88"/>
        <v>0</v>
      </c>
      <c r="D434" s="9">
        <f t="shared" ca="1" si="88"/>
        <v>0</v>
      </c>
      <c r="E434" s="9">
        <f t="shared" ca="1" si="88"/>
        <v>0</v>
      </c>
      <c r="F434" s="9">
        <f t="shared" ca="1" si="88"/>
        <v>0</v>
      </c>
      <c r="G434" s="9">
        <f t="shared" ca="1" si="88"/>
        <v>0</v>
      </c>
      <c r="H434" s="9">
        <f t="shared" ca="1" si="88"/>
        <v>0</v>
      </c>
      <c r="I434" s="9">
        <f t="shared" ca="1" si="88"/>
        <v>0</v>
      </c>
      <c r="J434" s="9">
        <f t="shared" ca="1" si="88"/>
        <v>0</v>
      </c>
      <c r="K434" s="9">
        <f t="shared" ca="1" si="88"/>
        <v>0</v>
      </c>
      <c r="L434" s="9">
        <f t="shared" ca="1" si="88"/>
        <v>0</v>
      </c>
      <c r="M434" s="9">
        <f t="shared" ca="1" si="88"/>
        <v>0</v>
      </c>
      <c r="N434" s="9">
        <f t="shared" ca="1" si="88"/>
        <v>0</v>
      </c>
      <c r="O434" s="9">
        <f t="shared" ca="1" si="88"/>
        <v>0</v>
      </c>
      <c r="P434" s="9">
        <f t="shared" ca="1" si="88"/>
        <v>0</v>
      </c>
      <c r="Q434" s="17"/>
      <c r="R434" s="17"/>
      <c r="S434" s="6"/>
      <c r="T434" s="6" t="str">
        <f t="shared" si="83"/>
        <v>Vacants_Total Exploitation/HE</v>
      </c>
      <c r="U434" s="6" t="e">
        <f t="shared" ca="1" si="84"/>
        <v>#N/A</v>
      </c>
      <c r="V434" s="6" t="e">
        <f t="shared" ref="V434:V440" ca="1" si="89">IF(D434=0,NA(),D434)</f>
        <v>#N/A</v>
      </c>
      <c r="W434" s="6" t="e">
        <f t="shared" ref="W434:W440" ca="1" si="90">IF(E434=0,NA(),E434)</f>
        <v>#N/A</v>
      </c>
      <c r="X434" s="6" t="e">
        <f t="shared" ref="X434:X440" ca="1" si="91">IF(F434=0,NA(),F434)</f>
        <v>#N/A</v>
      </c>
      <c r="Y434" s="6" t="e">
        <f t="shared" ref="Y434:Y440" ca="1" si="92">IF(G434=0,NA(),G434)</f>
        <v>#N/A</v>
      </c>
      <c r="Z434" s="6" t="e">
        <f t="shared" ref="Z434:Z440" ca="1" si="93">IF(H434=0,NA(),H434)</f>
        <v>#N/A</v>
      </c>
      <c r="AA434" s="6" t="e">
        <f t="shared" ref="AA434:AA440" ca="1" si="94">IF(I434=0,NA(),I434)</f>
        <v>#N/A</v>
      </c>
      <c r="AB434" s="6" t="e">
        <f t="shared" ref="AB434:AB440" ca="1" si="95">IF(J434=0,NA(),J434)</f>
        <v>#N/A</v>
      </c>
      <c r="AC434" s="6" t="e">
        <f t="shared" ref="AC434:AC440" ca="1" si="96">IF(K434=0,NA(),K434)</f>
        <v>#N/A</v>
      </c>
      <c r="AD434" s="6" t="e">
        <f t="shared" ref="AD434:AD440" ca="1" si="97">IF(L434=0,NA(),L434)</f>
        <v>#N/A</v>
      </c>
      <c r="AE434" s="6" t="e">
        <f t="shared" ref="AE434:AE440" ca="1" si="98">IF(M434=0,NA(),M434)</f>
        <v>#N/A</v>
      </c>
      <c r="AF434" s="6" t="e">
        <f t="shared" ref="AF434:AF440" ca="1" si="99">IF(N434=0,NA(),N434)</f>
        <v>#N/A</v>
      </c>
      <c r="AG434" s="6" t="e">
        <f t="shared" ref="AG434:AG440" ca="1" si="100">IF(O434=0,NA(),O434)</f>
        <v>#N/A</v>
      </c>
      <c r="AH434" s="6" t="e">
        <f t="shared" ref="AH434:AH440" ca="1" si="101">IF(P434=0,NA(),P434)</f>
        <v>#N/A</v>
      </c>
    </row>
    <row r="435" spans="1:34" ht="15" x14ac:dyDescent="0.25">
      <c r="A435" s="6"/>
      <c r="B435" s="58" t="s">
        <v>59</v>
      </c>
      <c r="C435" s="15">
        <f t="shared" ca="1" si="88"/>
        <v>0</v>
      </c>
      <c r="D435" s="15">
        <f t="shared" ca="1" si="88"/>
        <v>0</v>
      </c>
      <c r="E435" s="15">
        <f t="shared" ca="1" si="88"/>
        <v>0</v>
      </c>
      <c r="F435" s="15">
        <f t="shared" ca="1" si="88"/>
        <v>0</v>
      </c>
      <c r="G435" s="15">
        <f t="shared" ca="1" si="88"/>
        <v>0</v>
      </c>
      <c r="H435" s="15">
        <f t="shared" ca="1" si="88"/>
        <v>0</v>
      </c>
      <c r="I435" s="15">
        <f t="shared" ca="1" si="88"/>
        <v>0</v>
      </c>
      <c r="J435" s="15">
        <f t="shared" ca="1" si="88"/>
        <v>0</v>
      </c>
      <c r="K435" s="15">
        <f t="shared" ca="1" si="88"/>
        <v>0</v>
      </c>
      <c r="L435" s="15">
        <f t="shared" ca="1" si="88"/>
        <v>0</v>
      </c>
      <c r="M435" s="15">
        <f t="shared" ca="1" si="88"/>
        <v>0</v>
      </c>
      <c r="N435" s="15">
        <f t="shared" ca="1" si="88"/>
        <v>0</v>
      </c>
      <c r="O435" s="15">
        <f t="shared" ca="1" si="88"/>
        <v>0</v>
      </c>
      <c r="P435" s="15">
        <f t="shared" ca="1" si="88"/>
        <v>0</v>
      </c>
      <c r="Q435" s="17"/>
      <c r="R435" s="17"/>
      <c r="S435" s="6"/>
      <c r="T435" s="6" t="str">
        <f t="shared" si="83"/>
        <v>% Vacants_Exploitation/HE</v>
      </c>
      <c r="U435" s="6" t="e">
        <f t="shared" ca="1" si="84"/>
        <v>#N/A</v>
      </c>
      <c r="V435" s="6" t="e">
        <f t="shared" ca="1" si="89"/>
        <v>#N/A</v>
      </c>
      <c r="W435" s="6" t="e">
        <f t="shared" ca="1" si="90"/>
        <v>#N/A</v>
      </c>
      <c r="X435" s="6" t="e">
        <f t="shared" ca="1" si="91"/>
        <v>#N/A</v>
      </c>
      <c r="Y435" s="6" t="e">
        <f t="shared" ca="1" si="92"/>
        <v>#N/A</v>
      </c>
      <c r="Z435" s="6" t="e">
        <f t="shared" ca="1" si="93"/>
        <v>#N/A</v>
      </c>
      <c r="AA435" s="6" t="e">
        <f t="shared" ca="1" si="94"/>
        <v>#N/A</v>
      </c>
      <c r="AB435" s="6" t="e">
        <f t="shared" ca="1" si="95"/>
        <v>#N/A</v>
      </c>
      <c r="AC435" s="6" t="e">
        <f t="shared" ca="1" si="96"/>
        <v>#N/A</v>
      </c>
      <c r="AD435" s="6" t="e">
        <f t="shared" ca="1" si="97"/>
        <v>#N/A</v>
      </c>
      <c r="AE435" s="6" t="e">
        <f t="shared" ca="1" si="98"/>
        <v>#N/A</v>
      </c>
      <c r="AF435" s="6" t="e">
        <f t="shared" ca="1" si="99"/>
        <v>#N/A</v>
      </c>
      <c r="AG435" s="6" t="e">
        <f t="shared" ca="1" si="100"/>
        <v>#N/A</v>
      </c>
      <c r="AH435" s="6" t="e">
        <f t="shared" ca="1" si="101"/>
        <v>#N/A</v>
      </c>
    </row>
    <row r="436" spans="1:34" ht="15" x14ac:dyDescent="0.25">
      <c r="A436" s="6"/>
      <c r="B436" s="58" t="s">
        <v>60</v>
      </c>
      <c r="C436" s="15">
        <f t="shared" ca="1" si="88"/>
        <v>0</v>
      </c>
      <c r="D436" s="15">
        <f t="shared" ca="1" si="88"/>
        <v>0</v>
      </c>
      <c r="E436" s="15">
        <f t="shared" ca="1" si="88"/>
        <v>0</v>
      </c>
      <c r="F436" s="15">
        <f t="shared" ca="1" si="88"/>
        <v>0</v>
      </c>
      <c r="G436" s="15">
        <f t="shared" ca="1" si="88"/>
        <v>0</v>
      </c>
      <c r="H436" s="15">
        <f t="shared" ca="1" si="88"/>
        <v>0</v>
      </c>
      <c r="I436" s="15">
        <f t="shared" ca="1" si="88"/>
        <v>0</v>
      </c>
      <c r="J436" s="15">
        <f t="shared" ca="1" si="88"/>
        <v>0</v>
      </c>
      <c r="K436" s="15">
        <f t="shared" ca="1" si="88"/>
        <v>0</v>
      </c>
      <c r="L436" s="15">
        <f t="shared" ca="1" si="88"/>
        <v>0</v>
      </c>
      <c r="M436" s="15">
        <f t="shared" ca="1" si="88"/>
        <v>0</v>
      </c>
      <c r="N436" s="15">
        <f t="shared" ca="1" si="88"/>
        <v>0</v>
      </c>
      <c r="O436" s="15">
        <f t="shared" ca="1" si="88"/>
        <v>0</v>
      </c>
      <c r="P436" s="15">
        <f t="shared" ca="1" si="88"/>
        <v>0</v>
      </c>
      <c r="Q436" s="17"/>
      <c r="R436" s="17"/>
      <c r="S436" s="6"/>
      <c r="T436" s="6" t="str">
        <f t="shared" si="83"/>
        <v>% Occupations</v>
      </c>
      <c r="U436" s="6" t="e">
        <f t="shared" ca="1" si="84"/>
        <v>#N/A</v>
      </c>
      <c r="V436" s="6" t="e">
        <f t="shared" ca="1" si="89"/>
        <v>#N/A</v>
      </c>
      <c r="W436" s="6" t="e">
        <f t="shared" ca="1" si="90"/>
        <v>#N/A</v>
      </c>
      <c r="X436" s="6" t="e">
        <f t="shared" ca="1" si="91"/>
        <v>#N/A</v>
      </c>
      <c r="Y436" s="6" t="e">
        <f t="shared" ca="1" si="92"/>
        <v>#N/A</v>
      </c>
      <c r="Z436" s="6" t="e">
        <f t="shared" ca="1" si="93"/>
        <v>#N/A</v>
      </c>
      <c r="AA436" s="6" t="e">
        <f t="shared" ca="1" si="94"/>
        <v>#N/A</v>
      </c>
      <c r="AB436" s="6" t="e">
        <f t="shared" ca="1" si="95"/>
        <v>#N/A</v>
      </c>
      <c r="AC436" s="6" t="e">
        <f t="shared" ca="1" si="96"/>
        <v>#N/A</v>
      </c>
      <c r="AD436" s="6" t="e">
        <f t="shared" ca="1" si="97"/>
        <v>#N/A</v>
      </c>
      <c r="AE436" s="6" t="e">
        <f t="shared" ca="1" si="98"/>
        <v>#N/A</v>
      </c>
      <c r="AF436" s="6" t="e">
        <f t="shared" ca="1" si="99"/>
        <v>#N/A</v>
      </c>
      <c r="AG436" s="6" t="e">
        <f t="shared" ca="1" si="100"/>
        <v>#N/A</v>
      </c>
      <c r="AH436" s="6" t="e">
        <f t="shared" ca="1" si="101"/>
        <v>#N/A</v>
      </c>
    </row>
    <row r="437" spans="1:34" ht="15" x14ac:dyDescent="0.25">
      <c r="A437" s="6"/>
      <c r="B437" s="58"/>
      <c r="C437" s="15"/>
      <c r="D437" s="15"/>
      <c r="E437" s="15"/>
      <c r="F437" s="15"/>
      <c r="G437" s="15"/>
      <c r="H437" s="15"/>
      <c r="I437" s="15"/>
      <c r="J437" s="15"/>
      <c r="K437" s="15"/>
      <c r="L437" s="15"/>
      <c r="M437" s="15"/>
      <c r="N437" s="15"/>
      <c r="O437" s="15"/>
      <c r="P437" s="15"/>
      <c r="Q437" s="17"/>
      <c r="R437" s="17"/>
      <c r="S437" s="6"/>
      <c r="T437" s="6"/>
      <c r="U437" s="6"/>
      <c r="V437" s="6"/>
      <c r="W437" s="6"/>
      <c r="X437" s="6"/>
      <c r="Y437" s="6"/>
      <c r="Z437" s="6"/>
      <c r="AA437" s="6"/>
      <c r="AB437" s="6"/>
      <c r="AC437" s="6"/>
      <c r="AD437" s="6"/>
      <c r="AE437" s="6"/>
      <c r="AF437" s="6"/>
      <c r="AG437" s="6"/>
      <c r="AH437" s="6"/>
    </row>
    <row r="438" spans="1:34" ht="15" x14ac:dyDescent="0.25">
      <c r="A438" s="6"/>
      <c r="B438" s="58" t="s">
        <v>32</v>
      </c>
      <c r="C438" s="9">
        <f t="shared" ref="C438:P440" ca="1" si="102">SUMPRODUCT(Montants_TDB_Immob*(Type_TDB_Immob=$B438)*(Periode_TDB_Immob=C$416))</f>
        <v>0</v>
      </c>
      <c r="D438" s="9">
        <f t="shared" ca="1" si="102"/>
        <v>0</v>
      </c>
      <c r="E438" s="9">
        <f t="shared" ca="1" si="102"/>
        <v>0</v>
      </c>
      <c r="F438" s="9">
        <f t="shared" ca="1" si="102"/>
        <v>0</v>
      </c>
      <c r="G438" s="9">
        <f t="shared" ca="1" si="102"/>
        <v>0</v>
      </c>
      <c r="H438" s="9">
        <f t="shared" ca="1" si="102"/>
        <v>0</v>
      </c>
      <c r="I438" s="9">
        <f t="shared" ca="1" si="102"/>
        <v>0</v>
      </c>
      <c r="J438" s="9">
        <f t="shared" ca="1" si="102"/>
        <v>0</v>
      </c>
      <c r="K438" s="9">
        <f t="shared" ca="1" si="102"/>
        <v>0</v>
      </c>
      <c r="L438" s="9">
        <f t="shared" ca="1" si="102"/>
        <v>0</v>
      </c>
      <c r="M438" s="9">
        <f t="shared" ca="1" si="102"/>
        <v>0</v>
      </c>
      <c r="N438" s="9">
        <f t="shared" ca="1" si="102"/>
        <v>0</v>
      </c>
      <c r="O438" s="9">
        <f t="shared" ca="1" si="102"/>
        <v>0</v>
      </c>
      <c r="P438" s="9">
        <f t="shared" ca="1" si="102"/>
        <v>0</v>
      </c>
      <c r="Q438" s="20"/>
      <c r="R438" s="20"/>
      <c r="S438" s="6"/>
      <c r="T438" s="6" t="str">
        <f t="shared" si="83"/>
        <v>Vacants_NombresLocs Entrants</v>
      </c>
      <c r="U438" s="6" t="e">
        <f t="shared" ca="1" si="84"/>
        <v>#N/A</v>
      </c>
      <c r="V438" s="6" t="e">
        <f t="shared" ca="1" si="89"/>
        <v>#N/A</v>
      </c>
      <c r="W438" s="6" t="e">
        <f t="shared" ca="1" si="90"/>
        <v>#N/A</v>
      </c>
      <c r="X438" s="6" t="e">
        <f t="shared" ca="1" si="91"/>
        <v>#N/A</v>
      </c>
      <c r="Y438" s="6" t="e">
        <f t="shared" ca="1" si="92"/>
        <v>#N/A</v>
      </c>
      <c r="Z438" s="6" t="e">
        <f t="shared" ca="1" si="93"/>
        <v>#N/A</v>
      </c>
      <c r="AA438" s="6" t="e">
        <f t="shared" ca="1" si="94"/>
        <v>#N/A</v>
      </c>
      <c r="AB438" s="6" t="e">
        <f t="shared" ca="1" si="95"/>
        <v>#N/A</v>
      </c>
      <c r="AC438" s="6" t="e">
        <f t="shared" ca="1" si="96"/>
        <v>#N/A</v>
      </c>
      <c r="AD438" s="6" t="e">
        <f t="shared" ca="1" si="97"/>
        <v>#N/A</v>
      </c>
      <c r="AE438" s="6" t="e">
        <f t="shared" ca="1" si="98"/>
        <v>#N/A</v>
      </c>
      <c r="AF438" s="6" t="e">
        <f t="shared" ca="1" si="99"/>
        <v>#N/A</v>
      </c>
      <c r="AG438" s="6" t="e">
        <f t="shared" ca="1" si="100"/>
        <v>#N/A</v>
      </c>
      <c r="AH438" s="6" t="e">
        <f t="shared" ca="1" si="101"/>
        <v>#N/A</v>
      </c>
    </row>
    <row r="439" spans="1:34" ht="15" x14ac:dyDescent="0.25">
      <c r="A439" s="6"/>
      <c r="B439" s="58" t="s">
        <v>33</v>
      </c>
      <c r="C439" s="9">
        <f t="shared" ca="1" si="102"/>
        <v>0</v>
      </c>
      <c r="D439" s="9">
        <f t="shared" ca="1" si="102"/>
        <v>0</v>
      </c>
      <c r="E439" s="9">
        <f t="shared" ca="1" si="102"/>
        <v>0</v>
      </c>
      <c r="F439" s="9">
        <f t="shared" ca="1" si="102"/>
        <v>0</v>
      </c>
      <c r="G439" s="9">
        <f t="shared" ca="1" si="102"/>
        <v>0</v>
      </c>
      <c r="H439" s="9">
        <f t="shared" ca="1" si="102"/>
        <v>0</v>
      </c>
      <c r="I439" s="9">
        <f t="shared" ca="1" si="102"/>
        <v>0</v>
      </c>
      <c r="J439" s="9">
        <f t="shared" ca="1" si="102"/>
        <v>0</v>
      </c>
      <c r="K439" s="9">
        <f t="shared" ca="1" si="102"/>
        <v>0</v>
      </c>
      <c r="L439" s="9">
        <f t="shared" ca="1" si="102"/>
        <v>0</v>
      </c>
      <c r="M439" s="9">
        <f t="shared" ca="1" si="102"/>
        <v>0</v>
      </c>
      <c r="N439" s="9">
        <f t="shared" ca="1" si="102"/>
        <v>0</v>
      </c>
      <c r="O439" s="9">
        <f t="shared" ca="1" si="102"/>
        <v>0</v>
      </c>
      <c r="P439" s="9">
        <f t="shared" ca="1" si="102"/>
        <v>0</v>
      </c>
      <c r="Q439" s="17"/>
      <c r="R439" s="17"/>
      <c r="S439" s="6"/>
      <c r="T439" s="6"/>
      <c r="U439" s="6"/>
      <c r="V439" s="6"/>
      <c r="W439" s="6"/>
      <c r="X439" s="6"/>
      <c r="Y439" s="6"/>
      <c r="Z439" s="6"/>
      <c r="AA439" s="6"/>
      <c r="AB439" s="6"/>
      <c r="AC439" s="6"/>
      <c r="AD439" s="6"/>
      <c r="AE439" s="6"/>
      <c r="AF439" s="6"/>
      <c r="AG439" s="6"/>
      <c r="AH439" s="6"/>
    </row>
    <row r="440" spans="1:34" ht="15" x14ac:dyDescent="0.25">
      <c r="A440" s="6"/>
      <c r="B440" s="58" t="s">
        <v>34</v>
      </c>
      <c r="C440" s="9">
        <f t="shared" ca="1" si="102"/>
        <v>0</v>
      </c>
      <c r="D440" s="9">
        <f t="shared" ca="1" si="102"/>
        <v>0</v>
      </c>
      <c r="E440" s="9">
        <f t="shared" ca="1" si="102"/>
        <v>0</v>
      </c>
      <c r="F440" s="9">
        <f t="shared" ca="1" si="102"/>
        <v>0</v>
      </c>
      <c r="G440" s="9">
        <f t="shared" ca="1" si="102"/>
        <v>0</v>
      </c>
      <c r="H440" s="9">
        <f t="shared" ca="1" si="102"/>
        <v>0</v>
      </c>
      <c r="I440" s="9">
        <f t="shared" ca="1" si="102"/>
        <v>0</v>
      </c>
      <c r="J440" s="9">
        <f t="shared" ca="1" si="102"/>
        <v>0</v>
      </c>
      <c r="K440" s="9">
        <f t="shared" ca="1" si="102"/>
        <v>0</v>
      </c>
      <c r="L440" s="9">
        <f t="shared" ca="1" si="102"/>
        <v>0</v>
      </c>
      <c r="M440" s="9">
        <f t="shared" ca="1" si="102"/>
        <v>0</v>
      </c>
      <c r="N440" s="9">
        <f t="shared" ca="1" si="102"/>
        <v>0</v>
      </c>
      <c r="O440" s="9">
        <f t="shared" ca="1" si="102"/>
        <v>0</v>
      </c>
      <c r="P440" s="9">
        <f t="shared" ca="1" si="102"/>
        <v>0</v>
      </c>
      <c r="Q440" s="17"/>
      <c r="R440" s="17"/>
      <c r="S440" s="6"/>
      <c r="T440" s="6" t="str">
        <f t="shared" si="83"/>
        <v>Vacants_NombresLocs Preavis</v>
      </c>
      <c r="U440" s="6" t="e">
        <f t="shared" ca="1" si="84"/>
        <v>#N/A</v>
      </c>
      <c r="V440" s="6" t="e">
        <f t="shared" ca="1" si="89"/>
        <v>#N/A</v>
      </c>
      <c r="W440" s="6" t="e">
        <f t="shared" ca="1" si="90"/>
        <v>#N/A</v>
      </c>
      <c r="X440" s="6" t="e">
        <f t="shared" ca="1" si="91"/>
        <v>#N/A</v>
      </c>
      <c r="Y440" s="6" t="e">
        <f t="shared" ca="1" si="92"/>
        <v>#N/A</v>
      </c>
      <c r="Z440" s="6" t="e">
        <f t="shared" ca="1" si="93"/>
        <v>#N/A</v>
      </c>
      <c r="AA440" s="6" t="e">
        <f t="shared" ca="1" si="94"/>
        <v>#N/A</v>
      </c>
      <c r="AB440" s="6" t="e">
        <f t="shared" ca="1" si="95"/>
        <v>#N/A</v>
      </c>
      <c r="AC440" s="6" t="e">
        <f t="shared" ca="1" si="96"/>
        <v>#N/A</v>
      </c>
      <c r="AD440" s="6" t="e">
        <f t="shared" ca="1" si="97"/>
        <v>#N/A</v>
      </c>
      <c r="AE440" s="6" t="e">
        <f t="shared" ca="1" si="98"/>
        <v>#N/A</v>
      </c>
      <c r="AF440" s="6" t="e">
        <f t="shared" ca="1" si="99"/>
        <v>#N/A</v>
      </c>
      <c r="AG440" s="6" t="e">
        <f t="shared" ca="1" si="100"/>
        <v>#N/A</v>
      </c>
      <c r="AH440" s="6" t="e">
        <f t="shared" ca="1" si="101"/>
        <v>#N/A</v>
      </c>
    </row>
    <row r="442" spans="1:34" ht="13.5" thickBot="1" x14ac:dyDescent="0.25"/>
    <row r="443" spans="1:34" ht="18.75" thickBot="1" x14ac:dyDescent="0.25">
      <c r="B443" s="150" t="s">
        <v>173</v>
      </c>
      <c r="C443" s="151"/>
      <c r="D443" s="151"/>
      <c r="E443" s="151"/>
      <c r="F443" s="151"/>
      <c r="G443" s="151"/>
      <c r="H443" s="151"/>
      <c r="I443" s="151"/>
      <c r="J443" s="151"/>
      <c r="K443" s="151"/>
      <c r="L443" s="151"/>
      <c r="M443" s="151"/>
      <c r="N443" s="151"/>
      <c r="O443" s="151"/>
      <c r="P443" s="151"/>
      <c r="Q443" s="151"/>
      <c r="R443" s="152"/>
    </row>
    <row r="444" spans="1:34" x14ac:dyDescent="0.2">
      <c r="B444" s="59" t="s">
        <v>39</v>
      </c>
      <c r="C444" s="83">
        <f t="shared" ref="C444:P444" si="103">C12</f>
        <v>42309</v>
      </c>
      <c r="D444" s="83">
        <f t="shared" si="103"/>
        <v>42339</v>
      </c>
      <c r="E444" s="83">
        <f t="shared" si="103"/>
        <v>42370</v>
      </c>
      <c r="F444" s="83">
        <f t="shared" si="103"/>
        <v>42401</v>
      </c>
      <c r="G444" s="83">
        <f t="shared" si="103"/>
        <v>42430</v>
      </c>
      <c r="H444" s="83">
        <f t="shared" si="103"/>
        <v>42461</v>
      </c>
      <c r="I444" s="83">
        <f t="shared" si="103"/>
        <v>42491</v>
      </c>
      <c r="J444" s="83">
        <f t="shared" si="103"/>
        <v>42522</v>
      </c>
      <c r="K444" s="83">
        <f t="shared" si="103"/>
        <v>42552</v>
      </c>
      <c r="L444" s="83">
        <f t="shared" si="103"/>
        <v>42583</v>
      </c>
      <c r="M444" s="83">
        <f t="shared" si="103"/>
        <v>42614</v>
      </c>
      <c r="N444" s="83">
        <f t="shared" si="103"/>
        <v>42644</v>
      </c>
      <c r="O444" s="83">
        <f t="shared" si="103"/>
        <v>42675</v>
      </c>
      <c r="P444" s="83">
        <f t="shared" si="103"/>
        <v>42705</v>
      </c>
      <c r="Q444" s="83" t="s">
        <v>51</v>
      </c>
      <c r="R444" s="83" t="s">
        <v>52</v>
      </c>
      <c r="T444" s="6" t="str">
        <f t="shared" ref="T444" si="104">B444</f>
        <v>IMMOB</v>
      </c>
      <c r="U444" s="8">
        <f t="shared" ref="U444:U448" si="105">IF(C444=0,NA(),C444)</f>
        <v>42309</v>
      </c>
      <c r="V444" s="8">
        <f t="shared" ref="V444" si="106">IF(D444=0,NA(),D444)</f>
        <v>42339</v>
      </c>
      <c r="W444" s="8">
        <f t="shared" ref="W444" si="107">IF(E444=0,NA(),E444)</f>
        <v>42370</v>
      </c>
      <c r="X444" s="8">
        <f t="shared" ref="X444" si="108">IF(F444=0,NA(),F444)</f>
        <v>42401</v>
      </c>
      <c r="Y444" s="8">
        <f t="shared" ref="Y444" si="109">IF(G444=0,NA(),G444)</f>
        <v>42430</v>
      </c>
      <c r="Z444" s="8">
        <f t="shared" ref="Z444" si="110">IF(H444=0,NA(),H444)</f>
        <v>42461</v>
      </c>
      <c r="AA444" s="8">
        <f t="shared" ref="AA444" si="111">IF(I444=0,NA(),I444)</f>
        <v>42491</v>
      </c>
      <c r="AB444" s="8">
        <f t="shared" ref="AB444" si="112">IF(J444=0,NA(),J444)</f>
        <v>42522</v>
      </c>
      <c r="AC444" s="8">
        <f t="shared" ref="AC444" si="113">IF(K444=0,NA(),K444)</f>
        <v>42552</v>
      </c>
      <c r="AD444" s="8">
        <f t="shared" ref="AD444" si="114">IF(L444=0,NA(),L444)</f>
        <v>42583</v>
      </c>
      <c r="AE444" s="8">
        <f t="shared" ref="AE444" si="115">IF(M444=0,NA(),M444)</f>
        <v>42614</v>
      </c>
      <c r="AF444" s="8">
        <f t="shared" ref="AF444" si="116">IF(N444=0,NA(),N444)</f>
        <v>42644</v>
      </c>
      <c r="AG444" s="8">
        <f t="shared" ref="AG444" si="117">IF(O444=0,NA(),O444)</f>
        <v>42675</v>
      </c>
      <c r="AH444" s="8">
        <f t="shared" ref="AH444" si="118">IF(P444=0,NA(),P444)</f>
        <v>42705</v>
      </c>
    </row>
    <row r="445" spans="1:34" ht="15" x14ac:dyDescent="0.25">
      <c r="B445" s="58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15"/>
      <c r="R445" s="9"/>
    </row>
    <row r="446" spans="1:34" ht="15" x14ac:dyDescent="0.25">
      <c r="B446" s="58" t="s">
        <v>169</v>
      </c>
      <c r="C446" s="9">
        <f t="shared" ref="C446:P448" ca="1" si="119">SUMPRODUCT(Montants_TDB_Immob*(Type_TDB_Immob=$B446)*(Periode_TDB_Immob=C$416))</f>
        <v>0</v>
      </c>
      <c r="D446" s="9">
        <f t="shared" ca="1" si="119"/>
        <v>0</v>
      </c>
      <c r="E446" s="9">
        <f t="shared" ca="1" si="119"/>
        <v>0</v>
      </c>
      <c r="F446" s="9">
        <f t="shared" ca="1" si="119"/>
        <v>0</v>
      </c>
      <c r="G446" s="9">
        <f t="shared" ca="1" si="119"/>
        <v>0</v>
      </c>
      <c r="H446" s="9">
        <f t="shared" ca="1" si="119"/>
        <v>0</v>
      </c>
      <c r="I446" s="9">
        <f t="shared" ca="1" si="119"/>
        <v>0</v>
      </c>
      <c r="J446" s="9">
        <f t="shared" ca="1" si="119"/>
        <v>0</v>
      </c>
      <c r="K446" s="9">
        <f t="shared" ca="1" si="119"/>
        <v>0</v>
      </c>
      <c r="L446" s="9">
        <f t="shared" ca="1" si="119"/>
        <v>0</v>
      </c>
      <c r="M446" s="9">
        <f t="shared" ca="1" si="119"/>
        <v>0</v>
      </c>
      <c r="N446" s="9">
        <f t="shared" ca="1" si="119"/>
        <v>0</v>
      </c>
      <c r="O446" s="9">
        <f t="shared" ca="1" si="119"/>
        <v>0</v>
      </c>
      <c r="P446" s="9">
        <f t="shared" ca="1" si="119"/>
        <v>0</v>
      </c>
      <c r="Q446" s="15" t="e">
        <f t="shared" ref="Q446:Q448" ca="1" si="120">(P446-O446)/O446</f>
        <v>#DIV/0!</v>
      </c>
      <c r="R446" s="9">
        <f t="shared" ref="R446:R448" ca="1" si="121">SUM(E446:P446)/12</f>
        <v>0</v>
      </c>
      <c r="T446" s="6" t="str">
        <f t="shared" ref="T446" si="122">B446</f>
        <v>Provisions_Compta_Primexis</v>
      </c>
      <c r="U446" s="6" t="e">
        <f t="shared" ca="1" si="105"/>
        <v>#N/A</v>
      </c>
      <c r="V446" s="6" t="e">
        <f t="shared" ref="V446" ca="1" si="123">IF(D446=0,NA(),D446)</f>
        <v>#N/A</v>
      </c>
      <c r="W446" s="6" t="e">
        <f t="shared" ref="W446" ca="1" si="124">IF(E446=0,NA(),E446)</f>
        <v>#N/A</v>
      </c>
      <c r="X446" s="6" t="e">
        <f t="shared" ref="X446" ca="1" si="125">IF(F446=0,NA(),F446)</f>
        <v>#N/A</v>
      </c>
      <c r="Y446" s="6" t="e">
        <f t="shared" ref="Y446" ca="1" si="126">IF(G446=0,NA(),G446)</f>
        <v>#N/A</v>
      </c>
      <c r="Z446" s="6" t="e">
        <f t="shared" ref="Z446" ca="1" si="127">IF(H446=0,NA(),H446)</f>
        <v>#N/A</v>
      </c>
      <c r="AA446" s="6" t="e">
        <f t="shared" ref="AA446" ca="1" si="128">IF(I446=0,NA(),I446)</f>
        <v>#N/A</v>
      </c>
      <c r="AB446" s="6" t="e">
        <f t="shared" ref="AB446" ca="1" si="129">IF(J446=0,NA(),J446)</f>
        <v>#N/A</v>
      </c>
      <c r="AC446" s="6" t="e">
        <f t="shared" ref="AC446" ca="1" si="130">IF(K446=0,NA(),K446)</f>
        <v>#N/A</v>
      </c>
      <c r="AD446" s="6" t="e">
        <f t="shared" ref="AD446" ca="1" si="131">IF(L446=0,NA(),L446)</f>
        <v>#N/A</v>
      </c>
      <c r="AE446" s="6" t="e">
        <f t="shared" ref="AE446" ca="1" si="132">IF(M446=0,NA(),M446)</f>
        <v>#N/A</v>
      </c>
      <c r="AF446" s="6" t="e">
        <f t="shared" ref="AF446" ca="1" si="133">IF(N446=0,NA(),N446)</f>
        <v>#N/A</v>
      </c>
      <c r="AG446" s="6" t="e">
        <f t="shared" ref="AG446" ca="1" si="134">IF(O446=0,NA(),O446)</f>
        <v>#N/A</v>
      </c>
      <c r="AH446" s="6" t="e">
        <f t="shared" ref="AH446" ca="1" si="135">IF(P446=0,NA(),P446)</f>
        <v>#N/A</v>
      </c>
    </row>
    <row r="447" spans="1:34" ht="15" x14ac:dyDescent="0.25">
      <c r="B447" s="58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15"/>
      <c r="R447" s="9"/>
    </row>
    <row r="448" spans="1:34" ht="15" x14ac:dyDescent="0.25">
      <c r="B448" s="58" t="s">
        <v>171</v>
      </c>
      <c r="C448" s="9">
        <f t="shared" ca="1" si="119"/>
        <v>0</v>
      </c>
      <c r="D448" s="9">
        <f t="shared" ca="1" si="119"/>
        <v>0</v>
      </c>
      <c r="E448" s="9">
        <f t="shared" ca="1" si="119"/>
        <v>0</v>
      </c>
      <c r="F448" s="9">
        <f t="shared" ca="1" si="119"/>
        <v>0</v>
      </c>
      <c r="G448" s="9">
        <f t="shared" ca="1" si="119"/>
        <v>0</v>
      </c>
      <c r="H448" s="9">
        <f t="shared" ca="1" si="119"/>
        <v>0</v>
      </c>
      <c r="I448" s="9">
        <f t="shared" ca="1" si="119"/>
        <v>0</v>
      </c>
      <c r="J448" s="9">
        <f t="shared" ca="1" si="119"/>
        <v>0</v>
      </c>
      <c r="K448" s="9">
        <f t="shared" ca="1" si="119"/>
        <v>0</v>
      </c>
      <c r="L448" s="9">
        <f t="shared" ca="1" si="119"/>
        <v>0</v>
      </c>
      <c r="M448" s="9">
        <f t="shared" ca="1" si="119"/>
        <v>0</v>
      </c>
      <c r="N448" s="9">
        <f t="shared" ca="1" si="119"/>
        <v>0</v>
      </c>
      <c r="O448" s="9">
        <f t="shared" ca="1" si="119"/>
        <v>0</v>
      </c>
      <c r="P448" s="9">
        <f t="shared" ca="1" si="119"/>
        <v>0</v>
      </c>
      <c r="Q448" s="15" t="e">
        <f t="shared" ca="1" si="120"/>
        <v>#DIV/0!</v>
      </c>
      <c r="R448" s="9">
        <f t="shared" ca="1" si="121"/>
        <v>0</v>
      </c>
      <c r="T448" s="6" t="str">
        <f t="shared" ref="T448" si="136">B448</f>
        <v>Provisions_Compta_Socalog</v>
      </c>
      <c r="U448" s="6" t="e">
        <f t="shared" ca="1" si="105"/>
        <v>#N/A</v>
      </c>
      <c r="V448" s="6" t="e">
        <f t="shared" ref="V448" ca="1" si="137">IF(D448=0,NA(),D448)</f>
        <v>#N/A</v>
      </c>
      <c r="W448" s="6" t="e">
        <f t="shared" ref="W448" ca="1" si="138">IF(E448=0,NA(),E448)</f>
        <v>#N/A</v>
      </c>
      <c r="X448" s="6" t="e">
        <f t="shared" ref="X448" ca="1" si="139">IF(F448=0,NA(),F448)</f>
        <v>#N/A</v>
      </c>
      <c r="Y448" s="6" t="e">
        <f t="shared" ref="Y448" ca="1" si="140">IF(G448=0,NA(),G448)</f>
        <v>#N/A</v>
      </c>
      <c r="Z448" s="6" t="e">
        <f t="shared" ref="Z448" ca="1" si="141">IF(H448=0,NA(),H448)</f>
        <v>#N/A</v>
      </c>
      <c r="AA448" s="6" t="e">
        <f t="shared" ref="AA448" ca="1" si="142">IF(I448=0,NA(),I448)</f>
        <v>#N/A</v>
      </c>
      <c r="AB448" s="6" t="e">
        <f t="shared" ref="AB448" ca="1" si="143">IF(J448=0,NA(),J448)</f>
        <v>#N/A</v>
      </c>
      <c r="AC448" s="6" t="e">
        <f t="shared" ref="AC448" ca="1" si="144">IF(K448=0,NA(),K448)</f>
        <v>#N/A</v>
      </c>
      <c r="AD448" s="6" t="e">
        <f t="shared" ref="AD448" ca="1" si="145">IF(L448=0,NA(),L448)</f>
        <v>#N/A</v>
      </c>
      <c r="AE448" s="6" t="e">
        <f t="shared" ref="AE448" ca="1" si="146">IF(M448=0,NA(),M448)</f>
        <v>#N/A</v>
      </c>
      <c r="AF448" s="6" t="e">
        <f t="shared" ref="AF448" ca="1" si="147">IF(N448=0,NA(),N448)</f>
        <v>#N/A</v>
      </c>
      <c r="AG448" s="6" t="e">
        <f t="shared" ref="AG448" ca="1" si="148">IF(O448=0,NA(),O448)</f>
        <v>#N/A</v>
      </c>
      <c r="AH448" s="6" t="e">
        <f t="shared" ref="AH448" ca="1" si="149">IF(P448=0,NA(),P448)</f>
        <v>#N/A</v>
      </c>
    </row>
    <row r="449" spans="2:18" x14ac:dyDescent="0.2">
      <c r="B449" s="5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15"/>
      <c r="R449" s="9"/>
    </row>
    <row r="450" spans="2:18" ht="15" x14ac:dyDescent="0.25">
      <c r="B450" s="24"/>
    </row>
  </sheetData>
  <sheetProtection algorithmName="SHA-512" hashValue="qT3uOf/Hkr0bLp65fTARtpwdjiRwBpBYEHevoz0VQ45wUDxMw4FYzD8AZ7BMU8XJ3bwvWtOFyL06GiKVvK3LMg==" saltValue="kMOdHzdgvSFDJr64PQozCw==" spinCount="100000" sheet="1" objects="1" scenarios="1"/>
  <customSheetViews>
    <customSheetView guid="{78FE081D-2F7A-4341-837F-35931EE2381A}" scale="70" hiddenColumns="1">
      <selection activeCell="D1" sqref="D1:J1048576"/>
      <pageMargins left="0.7" right="0.7" top="0.75" bottom="0.75" header="0.3" footer="0.3"/>
      <pageSetup paperSize="9" orientation="portrait" r:id="rId1"/>
    </customSheetView>
    <customSheetView guid="{5FF248AD-B9E6-4DAA-8497-EBAF9F498FA7}" scale="70">
      <selection activeCell="D1" sqref="D1"/>
      <pageMargins left="0.7" right="0.7" top="0.75" bottom="0.75" header="0.3" footer="0.3"/>
      <pageSetup paperSize="9" orientation="portrait" r:id="rId2"/>
    </customSheetView>
  </customSheetViews>
  <mergeCells count="6">
    <mergeCell ref="B8:R8"/>
    <mergeCell ref="B443:R443"/>
    <mergeCell ref="B415:P415"/>
    <mergeCell ref="B11:R11"/>
    <mergeCell ref="B197:R197"/>
    <mergeCell ref="B104:R104"/>
  </mergeCells>
  <printOptions horizontalCentered="1" verticalCentered="1"/>
  <pageMargins left="0" right="0" top="0" bottom="0" header="0.31496062992125984" footer="0.31496062992125984"/>
  <pageSetup paperSize="8" scale="65" fitToHeight="8" orientation="landscape" r:id="rId3"/>
  <headerFooter>
    <oddFooter>&amp;R&amp;"-,Gras"&amp;14Page &amp;P</oddFooter>
  </headerFooter>
  <rowBreaks count="7" manualBreakCount="7">
    <brk id="102" max="18" man="1"/>
    <brk id="195" max="18" man="1"/>
    <brk id="237" max="18" man="1"/>
    <brk id="340" max="18" man="1"/>
    <brk id="367" max="18" man="1"/>
    <brk id="413" max="18" man="1"/>
    <brk id="441" max="18" man="1"/>
  </rowBreaks>
  <colBreaks count="2" manualBreakCount="2">
    <brk id="20" max="507" man="1"/>
    <brk id="23" max="1048575" man="1"/>
  </colBreak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rgb="FFFF0000"/>
  </sheetPr>
  <dimension ref="A1:J3048"/>
  <sheetViews>
    <sheetView zoomScale="85" zoomScaleNormal="85" workbookViewId="0">
      <pane ySplit="10" topLeftCell="A2198" activePane="bottomLeft" state="frozen"/>
      <selection pane="bottomLeft" activeCell="C3049" sqref="C3049"/>
    </sheetView>
  </sheetViews>
  <sheetFormatPr baseColWidth="10" defaultColWidth="11.5703125" defaultRowHeight="12.75" x14ac:dyDescent="0.2"/>
  <cols>
    <col min="1" max="1" width="40.7109375" style="84" customWidth="1"/>
    <col min="2" max="2" width="15.7109375" style="86" customWidth="1"/>
    <col min="3" max="3" width="15.7109375" style="69" customWidth="1"/>
    <col min="4" max="4" width="40.7109375" style="63" customWidth="1"/>
    <col min="5" max="16384" width="11.5703125" style="1"/>
  </cols>
  <sheetData>
    <row r="1" spans="1:8" ht="15" x14ac:dyDescent="0.25">
      <c r="B1" s="96"/>
      <c r="D1" s="89"/>
    </row>
    <row r="2" spans="1:8" ht="15" x14ac:dyDescent="0.25">
      <c r="B2" s="96"/>
      <c r="D2" s="89"/>
    </row>
    <row r="3" spans="1:8" x14ac:dyDescent="0.2">
      <c r="A3" s="1"/>
      <c r="B3" s="1" t="s">
        <v>71</v>
      </c>
      <c r="C3" s="64"/>
      <c r="D3" s="1"/>
    </row>
    <row r="4" spans="1:8" x14ac:dyDescent="0.2">
      <c r="A4" s="1"/>
      <c r="B4" s="1" t="s">
        <v>72</v>
      </c>
      <c r="C4" s="64"/>
      <c r="D4" s="1"/>
      <c r="H4" s="22"/>
    </row>
    <row r="5" spans="1:8" x14ac:dyDescent="0.2">
      <c r="A5" s="1"/>
      <c r="B5" s="1" t="s">
        <v>73</v>
      </c>
      <c r="C5" s="64"/>
      <c r="D5" s="1"/>
    </row>
    <row r="6" spans="1:8" x14ac:dyDescent="0.2">
      <c r="A6" s="1"/>
      <c r="B6" s="1"/>
      <c r="C6" s="64"/>
      <c r="D6" s="1"/>
      <c r="H6" s="22"/>
    </row>
    <row r="7" spans="1:8" x14ac:dyDescent="0.2">
      <c r="A7" s="1"/>
      <c r="B7" s="1" t="s">
        <v>74</v>
      </c>
      <c r="C7" s="64"/>
      <c r="D7" s="1"/>
    </row>
    <row r="8" spans="1:8" x14ac:dyDescent="0.2">
      <c r="A8" s="1"/>
      <c r="B8" s="1" t="s">
        <v>75</v>
      </c>
      <c r="C8" s="64"/>
      <c r="D8" s="1"/>
    </row>
    <row r="9" spans="1:8" x14ac:dyDescent="0.2">
      <c r="A9" s="1"/>
      <c r="B9" s="1"/>
      <c r="C9" s="64"/>
      <c r="D9" s="1"/>
    </row>
    <row r="10" spans="1:8" x14ac:dyDescent="0.2">
      <c r="A10" s="1"/>
      <c r="B10" s="1" t="s">
        <v>0</v>
      </c>
      <c r="C10" s="64" t="s">
        <v>55</v>
      </c>
      <c r="D10" s="1" t="s">
        <v>56</v>
      </c>
    </row>
    <row r="11" spans="1:8" hidden="1" x14ac:dyDescent="0.2">
      <c r="A11" s="1" t="str">
        <f>VLOOKUP(D11,'TABLE DES MATIERES'!$A$3:$B$67,2,FALSE)</f>
        <v>Loyer App</v>
      </c>
      <c r="B11" s="2">
        <v>41275</v>
      </c>
      <c r="C11" s="51"/>
      <c r="D11" s="1" t="s">
        <v>4</v>
      </c>
      <c r="E11" s="1" t="str">
        <f>VLOOKUP($D11,'TABLE DES MATIERES'!$A$3:$C$69,3,FALSE)</f>
        <v>Quittancement</v>
      </c>
    </row>
    <row r="12" spans="1:8" hidden="1" x14ac:dyDescent="0.2">
      <c r="A12" s="1" t="str">
        <f>VLOOKUP(D12,'TABLE DES MATIERES'!$A$3:$B$67,2,FALSE)</f>
        <v>Nouveaux Loyers</v>
      </c>
      <c r="B12" s="2">
        <v>41275</v>
      </c>
      <c r="C12" s="26"/>
      <c r="D12" s="1" t="s">
        <v>1</v>
      </c>
      <c r="E12" s="1" t="str">
        <f>VLOOKUP($D12,'TABLE DES MATIERES'!$A$3:$C$69,3,FALSE)</f>
        <v>Quittancement</v>
      </c>
    </row>
    <row r="13" spans="1:8" hidden="1" x14ac:dyDescent="0.2">
      <c r="A13" s="1" t="str">
        <f>VLOOKUP(D13,'TABLE DES MATIERES'!$A$3:$B$67,2,FALSE)</f>
        <v>Loyer PK</v>
      </c>
      <c r="B13" s="2">
        <v>41275</v>
      </c>
      <c r="C13" s="26"/>
      <c r="D13" s="1" t="s">
        <v>5</v>
      </c>
      <c r="E13" s="1" t="str">
        <f>VLOOKUP($D13,'TABLE DES MATIERES'!$A$3:$C$69,3,FALSE)</f>
        <v>Quittancement</v>
      </c>
    </row>
    <row r="14" spans="1:8" hidden="1" x14ac:dyDescent="0.2">
      <c r="A14" s="1" t="str">
        <f>VLOOKUP(D14,'TABLE DES MATIERES'!$A$3:$B$67,2,FALSE)</f>
        <v>Total Loyer</v>
      </c>
      <c r="B14" s="2">
        <v>41275</v>
      </c>
      <c r="C14" s="26"/>
      <c r="D14" s="1" t="s">
        <v>62</v>
      </c>
      <c r="E14" s="1" t="str">
        <f>VLOOKUP($D14,'TABLE DES MATIERES'!$A$3:$C$69,3,FALSE)</f>
        <v>Quittancement</v>
      </c>
    </row>
    <row r="15" spans="1:8" hidden="1" x14ac:dyDescent="0.2">
      <c r="A15" s="1" t="str">
        <f>VLOOKUP(D15,'TABLE DES MATIERES'!$A$3:$B$67,2,FALSE)</f>
        <v>Provisions sur charge</v>
      </c>
      <c r="B15" s="2">
        <v>41275</v>
      </c>
      <c r="C15" s="26"/>
      <c r="D15" s="1" t="s">
        <v>2</v>
      </c>
      <c r="E15" s="1" t="str">
        <f>VLOOKUP($D15,'TABLE DES MATIERES'!$A$3:$C$69,3,FALSE)</f>
        <v>Quittancement</v>
      </c>
    </row>
    <row r="16" spans="1:8" hidden="1" x14ac:dyDescent="0.2">
      <c r="A16" s="1" t="str">
        <f>VLOOKUP(D16,'TABLE DES MATIERES'!$A$3:$B$67,2,FALSE)</f>
        <v>Quitt toutes rubriques</v>
      </c>
      <c r="B16" s="2">
        <v>41275</v>
      </c>
      <c r="C16" s="26"/>
      <c r="D16" s="1" t="s">
        <v>50</v>
      </c>
      <c r="E16" s="1" t="str">
        <f>VLOOKUP($D16,'TABLE DES MATIERES'!$A$3:$C$69,3,FALSE)</f>
        <v>Quittancement</v>
      </c>
    </row>
    <row r="17" spans="1:5" hidden="1" x14ac:dyDescent="0.2">
      <c r="A17" s="1" t="str">
        <f>VLOOKUP(D17,'TABLE DES MATIERES'!$A$3:$B$67,2,FALSE)</f>
        <v>Loyers encaissers</v>
      </c>
      <c r="B17" s="2">
        <v>41275</v>
      </c>
      <c r="C17" s="26"/>
      <c r="D17" s="1" t="s">
        <v>3</v>
      </c>
      <c r="E17" s="1" t="str">
        <f>VLOOKUP($D17,'TABLE DES MATIERES'!$A$3:$C$69,3,FALSE)</f>
        <v>Encaissement</v>
      </c>
    </row>
    <row r="18" spans="1:5" hidden="1" x14ac:dyDescent="0.2">
      <c r="A18" s="1" t="str">
        <f>VLOOKUP(D18,'TABLE DES MATIERES'!$A$3:$B$67,2,FALSE)</f>
        <v>APL</v>
      </c>
      <c r="B18" s="2">
        <v>41275</v>
      </c>
      <c r="C18" s="26"/>
      <c r="D18" s="1" t="s">
        <v>6</v>
      </c>
      <c r="E18" s="1" t="str">
        <f>VLOOKUP($D18,'TABLE DES MATIERES'!$A$3:$C$69,3,FALSE)</f>
        <v>Encaissement</v>
      </c>
    </row>
    <row r="19" spans="1:5" hidden="1" x14ac:dyDescent="0.2">
      <c r="A19" s="1" t="str">
        <f>VLOOKUP(D19,'TABLE DES MATIERES'!$A$3:$B$67,2,FALSE)</f>
        <v>AL</v>
      </c>
      <c r="B19" s="2">
        <v>41275</v>
      </c>
      <c r="C19" s="27"/>
      <c r="D19" s="1" t="s">
        <v>7</v>
      </c>
      <c r="E19" s="1" t="str">
        <f>VLOOKUP($D19,'TABLE DES MATIERES'!$A$3:$C$69,3,FALSE)</f>
        <v>Encaissement</v>
      </c>
    </row>
    <row r="20" spans="1:5" hidden="1" x14ac:dyDescent="0.2">
      <c r="A20" s="1" t="str">
        <f>VLOOKUP(D20,'TABLE DES MATIERES'!$A$3:$B$67,2,FALSE)</f>
        <v>DG Factures</v>
      </c>
      <c r="B20" s="2">
        <v>41275</v>
      </c>
      <c r="C20" s="27"/>
      <c r="D20" s="1" t="s">
        <v>8</v>
      </c>
      <c r="E20" s="1" t="str">
        <f>VLOOKUP($D20,'TABLE DES MATIERES'!$A$3:$C$69,3,FALSE)</f>
        <v>Encaissement</v>
      </c>
    </row>
    <row r="21" spans="1:5" hidden="1" x14ac:dyDescent="0.2">
      <c r="A21" s="1" t="str">
        <f>VLOOKUP(D21,'TABLE DES MATIERES'!$A$3:$B$67,2,FALSE)</f>
        <v>DG Rembourser</v>
      </c>
      <c r="B21" s="2">
        <v>41275</v>
      </c>
      <c r="C21" s="28"/>
      <c r="D21" s="1" t="s">
        <v>9</v>
      </c>
      <c r="E21" s="1" t="str">
        <f>VLOOKUP($D21,'TABLE DES MATIERES'!$A$3:$C$69,3,FALSE)</f>
        <v>Encaissement</v>
      </c>
    </row>
    <row r="22" spans="1:5" ht="13.5" hidden="1" thickBot="1" x14ac:dyDescent="0.25">
      <c r="A22" s="1" t="str">
        <f>VLOOKUP(D22,'TABLE DES MATIERES'!$A$3:$B$67,2,FALSE)</f>
        <v>BANQUE</v>
      </c>
      <c r="B22" s="2">
        <v>41275</v>
      </c>
      <c r="C22" s="29"/>
      <c r="D22" s="1" t="s">
        <v>10</v>
      </c>
      <c r="E22" s="1" t="str">
        <f>VLOOKUP($D22,'TABLE DES MATIERES'!$A$3:$C$69,3,FALSE)</f>
        <v>Encaissement</v>
      </c>
    </row>
    <row r="23" spans="1:5" hidden="1" x14ac:dyDescent="0.2">
      <c r="A23" s="1" t="str">
        <f>VLOOKUP(D23,'TABLE DES MATIERES'!$A$3:$B$67,2,FALSE)</f>
        <v>Nbs locs debiteurs</v>
      </c>
      <c r="B23" s="2">
        <v>41275</v>
      </c>
      <c r="C23" s="26"/>
      <c r="D23" s="1" t="s">
        <v>11</v>
      </c>
      <c r="E23" s="1" t="str">
        <f>VLOOKUP($D23,'TABLE DES MATIERES'!$A$3:$C$69,3,FALSE)</f>
        <v>Contentieux</v>
      </c>
    </row>
    <row r="24" spans="1:5" hidden="1" x14ac:dyDescent="0.2">
      <c r="A24" s="1" t="str">
        <f>VLOOKUP(D24,'TABLE DES MATIERES'!$A$3:$B$67,2,FALSE)</f>
        <v>Montants Debiteurs</v>
      </c>
      <c r="B24" s="2">
        <v>41275</v>
      </c>
      <c r="C24" s="26"/>
      <c r="D24" s="1" t="s">
        <v>12</v>
      </c>
      <c r="E24" s="1" t="str">
        <f>VLOOKUP($D24,'TABLE DES MATIERES'!$A$3:$C$69,3,FALSE)</f>
        <v>Contentieux</v>
      </c>
    </row>
    <row r="25" spans="1:5" hidden="1" x14ac:dyDescent="0.2">
      <c r="A25" s="1" t="str">
        <f>VLOOKUP(D25,'TABLE DES MATIERES'!$A$3:$B$67,2,FALSE)</f>
        <v>Locs Presents</v>
      </c>
      <c r="B25" s="2">
        <v>41275</v>
      </c>
      <c r="C25" s="26"/>
      <c r="D25" s="1" t="s">
        <v>13</v>
      </c>
      <c r="E25" s="1" t="str">
        <f>VLOOKUP($D25,'TABLE DES MATIERES'!$A$3:$C$69,3,FALSE)</f>
        <v>Contentieux</v>
      </c>
    </row>
    <row r="26" spans="1:5" hidden="1" x14ac:dyDescent="0.2">
      <c r="A26" s="1" t="str">
        <f>VLOOKUP(D26,'TABLE DES MATIERES'!$A$3:$B$67,2,FALSE)</f>
        <v>Montants Presents</v>
      </c>
      <c r="B26" s="2">
        <v>41275</v>
      </c>
      <c r="C26" s="27"/>
      <c r="D26" s="1" t="s">
        <v>15</v>
      </c>
      <c r="E26" s="1" t="str">
        <f>VLOOKUP($D26,'TABLE DES MATIERES'!$A$3:$C$69,3,FALSE)</f>
        <v>Contentieux</v>
      </c>
    </row>
    <row r="27" spans="1:5" hidden="1" x14ac:dyDescent="0.2">
      <c r="A27" s="1" t="str">
        <f>VLOOKUP(D27,'TABLE DES MATIERES'!$A$3:$B$67,2,FALSE)</f>
        <v>Locs Sortis</v>
      </c>
      <c r="B27" s="2">
        <v>41275</v>
      </c>
      <c r="C27" s="26"/>
      <c r="D27" s="1" t="s">
        <v>14</v>
      </c>
      <c r="E27" s="1" t="str">
        <f>VLOOKUP($D27,'TABLE DES MATIERES'!$A$3:$C$69,3,FALSE)</f>
        <v>Contentieux</v>
      </c>
    </row>
    <row r="28" spans="1:5" hidden="1" x14ac:dyDescent="0.2">
      <c r="A28" s="1" t="str">
        <f>VLOOKUP(D28,'TABLE DES MATIERES'!$A$3:$B$67,2,FALSE)</f>
        <v>Montants Sortis</v>
      </c>
      <c r="B28" s="2">
        <v>41275</v>
      </c>
      <c r="C28" s="27"/>
      <c r="D28" s="1" t="s">
        <v>16</v>
      </c>
      <c r="E28" s="1" t="str">
        <f>VLOOKUP($D28,'TABLE DES MATIERES'!$A$3:$C$69,3,FALSE)</f>
        <v>Contentieux</v>
      </c>
    </row>
    <row r="29" spans="1:5" hidden="1" x14ac:dyDescent="0.2">
      <c r="A29" s="1" t="str">
        <f>VLOOKUP(D29,'TABLE DES MATIERES'!$A$3:$B$67,2,FALSE)</f>
        <v>Nouvelles dettes des nouveaux entrants</v>
      </c>
      <c r="B29" s="2">
        <v>41275</v>
      </c>
      <c r="C29" s="26"/>
      <c r="D29" s="1" t="s">
        <v>37</v>
      </c>
      <c r="E29" s="1" t="str">
        <f>VLOOKUP($D29,'TABLE DES MATIERES'!$A$3:$C$69,3,FALSE)</f>
        <v>Contentieux</v>
      </c>
    </row>
    <row r="30" spans="1:5" hidden="1" x14ac:dyDescent="0.2">
      <c r="A30" s="1" t="str">
        <f>VLOOKUP(D30,'TABLE DES MATIERES'!$A$3:$B$67,2,FALSE)</f>
        <v>Montants dettes des nouveaux entrants</v>
      </c>
      <c r="B30" s="2">
        <v>41275</v>
      </c>
      <c r="C30" s="27"/>
      <c r="D30" s="1" t="s">
        <v>38</v>
      </c>
      <c r="E30" s="1" t="str">
        <f>VLOOKUP($D30,'TABLE DES MATIERES'!$A$3:$C$69,3,FALSE)</f>
        <v>Contentieux</v>
      </c>
    </row>
    <row r="31" spans="1:5" hidden="1" x14ac:dyDescent="0.2">
      <c r="A31" s="1" t="str">
        <f>VLOOKUP(D31,'TABLE DES MATIERES'!$A$3:$B$67,2,FALSE)</f>
        <v>Profits</v>
      </c>
      <c r="B31" s="2">
        <v>41275</v>
      </c>
      <c r="C31" s="27"/>
      <c r="D31" s="1" t="s">
        <v>36</v>
      </c>
      <c r="E31" s="1" t="str">
        <f>VLOOKUP($D31,'TABLE DES MATIERES'!$A$3:$C$69,3,FALSE)</f>
        <v>Contentieux</v>
      </c>
    </row>
    <row r="32" spans="1:5" hidden="1" x14ac:dyDescent="0.2">
      <c r="A32" s="1" t="str">
        <f>VLOOKUP(D32,'TABLE DES MATIERES'!$A$3:$B$67,2,FALSE)</f>
        <v>Pertes</v>
      </c>
      <c r="B32" s="2">
        <v>41275</v>
      </c>
      <c r="C32" s="27"/>
      <c r="D32" s="1" t="s">
        <v>35</v>
      </c>
      <c r="E32" s="1" t="str">
        <f>VLOOKUP($D32,'TABLE DES MATIERES'!$A$3:$C$69,3,FALSE)</f>
        <v>Contentieux</v>
      </c>
    </row>
    <row r="33" spans="1:5" hidden="1" x14ac:dyDescent="0.2">
      <c r="A33" s="1" t="str">
        <f>VLOOKUP(D33,'TABLE DES MATIERES'!$A$3:$B$67,2,FALSE)</f>
        <v>Protocoles établis</v>
      </c>
      <c r="B33" s="2">
        <v>41275</v>
      </c>
      <c r="C33" s="26"/>
      <c r="D33" s="1" t="s">
        <v>17</v>
      </c>
      <c r="E33" s="1" t="str">
        <f>VLOOKUP($D33,'TABLE DES MATIERES'!$A$3:$C$69,3,FALSE)</f>
        <v>Contentieux</v>
      </c>
    </row>
    <row r="34" spans="1:5" hidden="1" x14ac:dyDescent="0.2">
      <c r="A34" s="1" t="str">
        <f>VLOOKUP(D34,'TABLE DES MATIERES'!$A$3:$B$67,2,FALSE)</f>
        <v>Protocoles terminés</v>
      </c>
      <c r="B34" s="2">
        <v>41275</v>
      </c>
      <c r="C34" s="26"/>
      <c r="D34" s="1" t="s">
        <v>18</v>
      </c>
      <c r="E34" s="1" t="str">
        <f>VLOOKUP($D34,'TABLE DES MATIERES'!$A$3:$C$69,3,FALSE)</f>
        <v>Contentieux</v>
      </c>
    </row>
    <row r="35" spans="1:5" hidden="1" x14ac:dyDescent="0.2">
      <c r="A35" s="1" t="str">
        <f>VLOOKUP(D35,'TABLE DES MATIERES'!$A$3:$B$67,2,FALSE)</f>
        <v>Protocoles en cours</v>
      </c>
      <c r="B35" s="2">
        <v>41275</v>
      </c>
      <c r="C35" s="26"/>
      <c r="D35" s="1" t="s">
        <v>61</v>
      </c>
      <c r="E35" s="1" t="str">
        <f>VLOOKUP($D35,'TABLE DES MATIERES'!$A$3:$C$69,3,FALSE)</f>
        <v>Contentieux</v>
      </c>
    </row>
    <row r="36" spans="1:5" hidden="1" x14ac:dyDescent="0.2">
      <c r="A36" s="1" t="str">
        <f>VLOOKUP(D36,'TABLE DES MATIERES'!$A$3:$B$67,2,FALSE)</f>
        <v>Montants Protocoles établis</v>
      </c>
      <c r="B36" s="2">
        <v>41275</v>
      </c>
      <c r="C36" s="26"/>
      <c r="D36" s="1" t="s">
        <v>53</v>
      </c>
      <c r="E36" s="1" t="str">
        <f>VLOOKUP($D36,'TABLE DES MATIERES'!$A$3:$C$69,3,FALSE)</f>
        <v>Contentieux</v>
      </c>
    </row>
    <row r="37" spans="1:5" hidden="1" x14ac:dyDescent="0.2">
      <c r="A37" s="1" t="str">
        <f>VLOOKUP(D37,'TABLE DES MATIERES'!$A$3:$B$67,2,FALSE)</f>
        <v>Nouveaux Dossiers Confiés SOFRA</v>
      </c>
      <c r="B37" s="2">
        <v>41275</v>
      </c>
      <c r="C37" s="26"/>
      <c r="D37" s="1" t="s">
        <v>19</v>
      </c>
      <c r="E37" s="1" t="str">
        <f>VLOOKUP($D37,'TABLE DES MATIERES'!$A$3:$C$69,3,FALSE)</f>
        <v>Contentieux</v>
      </c>
    </row>
    <row r="38" spans="1:5" hidden="1" x14ac:dyDescent="0.2">
      <c r="A38" s="1" t="str">
        <f>VLOOKUP(D38,'TABLE DES MATIERES'!$A$3:$B$67,2,FALSE)</f>
        <v>Nbs dossiers Actifs SOFRA</v>
      </c>
      <c r="B38" s="2">
        <v>41275</v>
      </c>
      <c r="C38" s="26"/>
      <c r="D38" s="1" t="s">
        <v>63</v>
      </c>
      <c r="E38" s="1" t="str">
        <f>VLOOKUP($D38,'TABLE DES MATIERES'!$A$3:$C$69,3,FALSE)</f>
        <v>Contentieux</v>
      </c>
    </row>
    <row r="39" spans="1:5" hidden="1" x14ac:dyDescent="0.2">
      <c r="A39" s="1" t="str">
        <f>VLOOKUP(D39,'TABLE DES MATIERES'!$A$3:$B$67,2,FALSE)</f>
        <v>Montants Dossiers SOFRA Ouverts</v>
      </c>
      <c r="B39" s="2">
        <v>41275</v>
      </c>
      <c r="C39" s="26"/>
      <c r="D39" s="1" t="s">
        <v>54</v>
      </c>
      <c r="E39" s="1" t="str">
        <f>VLOOKUP($D39,'TABLE DES MATIERES'!$A$3:$C$69,3,FALSE)</f>
        <v>Contentieux</v>
      </c>
    </row>
    <row r="40" spans="1:5" hidden="1" x14ac:dyDescent="0.2">
      <c r="A40" s="1" t="str">
        <f>VLOOKUP(D40,'TABLE DES MATIERES'!$A$3:$B$67,2,FALSE)</f>
        <v>Encaissements SOFRA</v>
      </c>
      <c r="B40" s="2">
        <v>41275</v>
      </c>
      <c r="C40" s="26"/>
      <c r="D40" s="1" t="s">
        <v>64</v>
      </c>
      <c r="E40" s="1" t="str">
        <f>VLOOKUP($D40,'TABLE DES MATIERES'!$A$3:$C$69,3,FALSE)</f>
        <v>Contentieux</v>
      </c>
    </row>
    <row r="41" spans="1:5" hidden="1" x14ac:dyDescent="0.2">
      <c r="A41" s="1" t="str">
        <f>VLOOKUP(D41,'TABLE DES MATIERES'!$A$3:$B$67,2,FALSE)</f>
        <v>Nbs Prelevements</v>
      </c>
      <c r="B41" s="2">
        <v>41275</v>
      </c>
      <c r="C41" s="26"/>
      <c r="D41" s="1" t="s">
        <v>20</v>
      </c>
      <c r="E41" s="1" t="str">
        <f>VLOOKUP($D41,'TABLE DES MATIERES'!$A$3:$C$69,3,FALSE)</f>
        <v>Contentieux</v>
      </c>
    </row>
    <row r="42" spans="1:5" hidden="1" x14ac:dyDescent="0.2">
      <c r="A42" s="1" t="str">
        <f>VLOOKUP(D42,'TABLE DES MATIERES'!$A$3:$B$67,2,FALSE)</f>
        <v>Montants Prelevements</v>
      </c>
      <c r="B42" s="2">
        <v>41275</v>
      </c>
      <c r="C42" s="26"/>
      <c r="D42" s="1" t="s">
        <v>21</v>
      </c>
      <c r="E42" s="1" t="str">
        <f>VLOOKUP($D42,'TABLE DES MATIERES'!$A$3:$C$69,3,FALSE)</f>
        <v>Contentieux</v>
      </c>
    </row>
    <row r="43" spans="1:5" hidden="1" x14ac:dyDescent="0.2">
      <c r="A43" s="1" t="str">
        <f>VLOOKUP(D43,'TABLE DES MATIERES'!$A$3:$B$67,2,FALSE)</f>
        <v>Nbs Rejets Prlv</v>
      </c>
      <c r="B43" s="2">
        <v>41275</v>
      </c>
      <c r="C43" s="26"/>
      <c r="D43" s="1" t="s">
        <v>22</v>
      </c>
      <c r="E43" s="1" t="str">
        <f>VLOOKUP($D43,'TABLE DES MATIERES'!$A$3:$C$69,3,FALSE)</f>
        <v>Contentieux</v>
      </c>
    </row>
    <row r="44" spans="1:5" hidden="1" x14ac:dyDescent="0.2">
      <c r="A44" s="1" t="str">
        <f>VLOOKUP(D44,'TABLE DES MATIERES'!$A$3:$B$67,2,FALSE)</f>
        <v>Montants des Rjts Prlv</v>
      </c>
      <c r="B44" s="2">
        <v>41275</v>
      </c>
      <c r="C44" s="26"/>
      <c r="D44" s="1" t="s">
        <v>23</v>
      </c>
      <c r="E44" s="1" t="str">
        <f>VLOOKUP($D44,'TABLE DES MATIERES'!$A$3:$C$69,3,FALSE)</f>
        <v>Contentieux</v>
      </c>
    </row>
    <row r="45" spans="1:5" hidden="1" x14ac:dyDescent="0.2">
      <c r="A45" s="1" t="str">
        <f>VLOOKUP(D45,'TABLE DES MATIERES'!$A$3:$B$67,2,FALSE)</f>
        <v>% impayés Prlv</v>
      </c>
      <c r="B45" s="2">
        <v>41275</v>
      </c>
      <c r="C45" s="30"/>
      <c r="D45" s="1" t="s">
        <v>65</v>
      </c>
      <c r="E45" s="1" t="str">
        <f>VLOOKUP($D45,'TABLE DES MATIERES'!$A$3:$C$69,3,FALSE)</f>
        <v>Contentieux</v>
      </c>
    </row>
    <row r="46" spans="1:5" hidden="1" x14ac:dyDescent="0.2">
      <c r="A46" s="1" t="str">
        <f>VLOOKUP(D46,'TABLE DES MATIERES'!$A$3:$B$67,2,FALSE)</f>
        <v>Dette &lt; 3mois</v>
      </c>
      <c r="B46" s="2">
        <v>41275</v>
      </c>
      <c r="C46" s="31"/>
      <c r="D46" s="1" t="s">
        <v>24</v>
      </c>
      <c r="E46" s="1" t="str">
        <f>VLOOKUP($D46,'TABLE DES MATIERES'!$A$3:$C$69,3,FALSE)</f>
        <v>Contentieux</v>
      </c>
    </row>
    <row r="47" spans="1:5" hidden="1" x14ac:dyDescent="0.2">
      <c r="A47" s="1" t="str">
        <f>VLOOKUP(D47,'TABLE DES MATIERES'!$A$3:$B$67,2,FALSE)</f>
        <v>Dette 3 à 6 mois</v>
      </c>
      <c r="B47" s="2">
        <v>41275</v>
      </c>
      <c r="C47" s="31"/>
      <c r="D47" s="1" t="s">
        <v>25</v>
      </c>
      <c r="E47" s="1" t="str">
        <f>VLOOKUP($D47,'TABLE DES MATIERES'!$A$3:$C$69,3,FALSE)</f>
        <v>Contentieux</v>
      </c>
    </row>
    <row r="48" spans="1:5" ht="13.5" hidden="1" thickBot="1" x14ac:dyDescent="0.25">
      <c r="A48" s="1" t="str">
        <f>VLOOKUP(D48,'TABLE DES MATIERES'!$A$3:$B$67,2,FALSE)</f>
        <v>Dette &gt; 6 mois</v>
      </c>
      <c r="B48" s="2">
        <v>41275</v>
      </c>
      <c r="C48" s="32"/>
      <c r="D48" s="1" t="s">
        <v>26</v>
      </c>
      <c r="E48" s="1" t="str">
        <f>VLOOKUP($D48,'TABLE DES MATIERES'!$A$3:$C$69,3,FALSE)</f>
        <v>Contentieux</v>
      </c>
    </row>
    <row r="49" spans="1:5" hidden="1" x14ac:dyDescent="0.2">
      <c r="A49" s="1" t="str">
        <f>VLOOKUP(D49,'TABLE DES MATIERES'!$A$3:$B$67,2,FALSE)</f>
        <v>Vacants ACL PME</v>
      </c>
      <c r="B49" s="2">
        <v>41275</v>
      </c>
      <c r="C49" s="34"/>
      <c r="D49" s="1" t="s">
        <v>28</v>
      </c>
      <c r="E49" s="1" t="str">
        <f>VLOOKUP($D49,'TABLE DES MATIERES'!$A$3:$C$69,3,FALSE)</f>
        <v>Vacant</v>
      </c>
    </row>
    <row r="50" spans="1:5" hidden="1" x14ac:dyDescent="0.2">
      <c r="A50" s="1" t="str">
        <f>VLOOKUP(D50,'TABLE DES MATIERES'!$A$3:$B$67,2,FALSE)</f>
        <v>% vacant ACL PME</v>
      </c>
      <c r="B50" s="2">
        <v>41275</v>
      </c>
      <c r="C50" s="44"/>
      <c r="D50" s="23" t="s">
        <v>47</v>
      </c>
      <c r="E50" s="1" t="str">
        <f>VLOOKUP($D50,'TABLE DES MATIERES'!$A$3:$C$69,3,FALSE)</f>
        <v>Vacant</v>
      </c>
    </row>
    <row r="51" spans="1:5" hidden="1" x14ac:dyDescent="0.2">
      <c r="A51" s="1" t="str">
        <f>VLOOKUP(D51,'TABLE DES MATIERES'!$A$3:$B$67,2,FALSE)</f>
        <v>Vacant technique</v>
      </c>
      <c r="B51" s="2">
        <v>41275</v>
      </c>
      <c r="C51" s="34"/>
      <c r="D51" s="1" t="s">
        <v>29</v>
      </c>
      <c r="E51" s="1" t="str">
        <f>VLOOKUP($D51,'TABLE DES MATIERES'!$A$3:$C$69,3,FALSE)</f>
        <v>Vacant</v>
      </c>
    </row>
    <row r="52" spans="1:5" hidden="1" x14ac:dyDescent="0.2">
      <c r="A52" s="1" t="str">
        <f>VLOOKUP(D52,'TABLE DES MATIERES'!$A$3:$B$67,2,FALSE)</f>
        <v>% vacant technique</v>
      </c>
      <c r="B52" s="2">
        <v>41275</v>
      </c>
      <c r="C52" s="44"/>
      <c r="D52" s="23" t="s">
        <v>48</v>
      </c>
      <c r="E52" s="1" t="str">
        <f>VLOOKUP($D52,'TABLE DES MATIERES'!$A$3:$C$69,3,FALSE)</f>
        <v>Vacant</v>
      </c>
    </row>
    <row r="53" spans="1:5" hidden="1" x14ac:dyDescent="0.2">
      <c r="A53" s="1" t="str">
        <f>VLOOKUP(D53,'TABLE DES MATIERES'!$A$3:$B$67,2,FALSE)</f>
        <v>Nbs de lots Roanne</v>
      </c>
      <c r="B53" s="2">
        <v>41275</v>
      </c>
      <c r="C53" s="33"/>
      <c r="D53" s="1" t="s">
        <v>30</v>
      </c>
      <c r="E53" s="1" t="str">
        <f>VLOOKUP($D53,'TABLE DES MATIERES'!$A$3:$C$69,3,FALSE)</f>
        <v>Vacant</v>
      </c>
    </row>
    <row r="54" spans="1:5" hidden="1" x14ac:dyDescent="0.2">
      <c r="A54" s="1" t="str">
        <f>VLOOKUP(D54,'TABLE DES MATIERES'!$A$3:$B$67,2,FALSE)</f>
        <v>Vacants_Gestion Roanne</v>
      </c>
      <c r="B54" s="2">
        <v>41275</v>
      </c>
      <c r="C54" s="34"/>
      <c r="D54" s="1" t="s">
        <v>31</v>
      </c>
      <c r="E54" s="1" t="str">
        <f>VLOOKUP($D54,'TABLE DES MATIERES'!$A$3:$C$69,3,FALSE)</f>
        <v>Vacant</v>
      </c>
    </row>
    <row r="55" spans="1:5" hidden="1" x14ac:dyDescent="0.2">
      <c r="A55" s="1" t="str">
        <f>VLOOKUP(D55,'TABLE DES MATIERES'!$A$3:$B$67,2,FALSE)</f>
        <v>% vacant Roanne</v>
      </c>
      <c r="B55" s="2">
        <v>41275</v>
      </c>
      <c r="C55" s="45"/>
      <c r="D55" s="23" t="s">
        <v>49</v>
      </c>
      <c r="E55" s="1" t="str">
        <f>VLOOKUP($D55,'TABLE DES MATIERES'!$A$3:$C$69,3,FALSE)</f>
        <v>Vacant</v>
      </c>
    </row>
    <row r="56" spans="1:5" hidden="1" x14ac:dyDescent="0.2">
      <c r="A56" s="1" t="str">
        <f>VLOOKUP(D56,'TABLE DES MATIERES'!$A$3:$B$67,2,FALSE)</f>
        <v>Total Vacant Exploitation</v>
      </c>
      <c r="B56" s="2">
        <v>41275</v>
      </c>
      <c r="C56" s="34"/>
      <c r="D56" s="25" t="s">
        <v>66</v>
      </c>
      <c r="E56" s="1" t="str">
        <f>VLOOKUP($D56,'TABLE DES MATIERES'!$A$3:$C$69,3,FALSE)</f>
        <v>Vacant</v>
      </c>
    </row>
    <row r="57" spans="1:5" hidden="1" x14ac:dyDescent="0.2">
      <c r="A57" s="1" t="str">
        <f>VLOOKUP(D57,'TABLE DES MATIERES'!$A$3:$B$67,2,FALSE)</f>
        <v>% Exploitation</v>
      </c>
      <c r="B57" s="2">
        <v>41275</v>
      </c>
      <c r="C57" s="34"/>
      <c r="D57" s="25" t="s">
        <v>67</v>
      </c>
      <c r="E57" s="1" t="str">
        <f>VLOOKUP($D57,'TABLE DES MATIERES'!$A$3:$C$69,3,FALSE)</f>
        <v>Vacant</v>
      </c>
    </row>
    <row r="58" spans="1:5" hidden="1" x14ac:dyDescent="0.2">
      <c r="A58" s="1" t="str">
        <f>VLOOKUP(D58,'TABLE DES MATIERES'!$A$3:$B$67,2,FALSE)</f>
        <v>Vacant HE</v>
      </c>
      <c r="B58" s="2">
        <v>41275</v>
      </c>
      <c r="C58" s="34"/>
      <c r="D58" s="1" t="s">
        <v>58</v>
      </c>
      <c r="E58" s="1" t="str">
        <f>VLOOKUP($D58,'TABLE DES MATIERES'!$A$3:$C$69,3,FALSE)</f>
        <v>Vacant</v>
      </c>
    </row>
    <row r="59" spans="1:5" hidden="1" x14ac:dyDescent="0.2">
      <c r="A59" s="1" t="str">
        <f>VLOOKUP(D59,'TABLE DES MATIERES'!$A$3:$B$67,2,FALSE)</f>
        <v>% vacant HE</v>
      </c>
      <c r="B59" s="2">
        <v>41275</v>
      </c>
      <c r="C59" s="34"/>
      <c r="D59" s="1" t="s">
        <v>68</v>
      </c>
      <c r="E59" s="1" t="str">
        <f>VLOOKUP($D59,'TABLE DES MATIERES'!$A$3:$C$69,3,FALSE)</f>
        <v>Vacant</v>
      </c>
    </row>
    <row r="60" spans="1:5" hidden="1" x14ac:dyDescent="0.2">
      <c r="A60" s="1" t="str">
        <f>VLOOKUP(D60,'TABLE DES MATIERES'!$A$3:$B$67,2,FALSE)</f>
        <v>Nbs logements Roanne</v>
      </c>
      <c r="B60" s="2">
        <v>41275</v>
      </c>
      <c r="C60" s="34"/>
      <c r="D60" s="25" t="s">
        <v>69</v>
      </c>
      <c r="E60" s="1" t="str">
        <f>VLOOKUP($D60,'TABLE DES MATIERES'!$A$3:$C$69,3,FALSE)</f>
        <v>Vacant</v>
      </c>
    </row>
    <row r="61" spans="1:5" hidden="1" x14ac:dyDescent="0.2">
      <c r="A61" s="1" t="str">
        <f>VLOOKUP(D61,'TABLE DES MATIERES'!$A$3:$B$67,2,FALSE)</f>
        <v>Nbs vacants Exploitation/HE</v>
      </c>
      <c r="B61" s="2">
        <v>41275</v>
      </c>
      <c r="C61" s="34"/>
      <c r="D61" s="1" t="s">
        <v>57</v>
      </c>
      <c r="E61" s="1" t="str">
        <f>VLOOKUP($D61,'TABLE DES MATIERES'!$A$3:$C$69,3,FALSE)</f>
        <v>Vacant</v>
      </c>
    </row>
    <row r="62" spans="1:5" hidden="1" x14ac:dyDescent="0.2">
      <c r="A62" s="1" t="str">
        <f>VLOOKUP(D62,'TABLE DES MATIERES'!$A$3:$B$67,2,FALSE)</f>
        <v>% Vacance Exploitation/HE</v>
      </c>
      <c r="B62" s="2">
        <v>41275</v>
      </c>
      <c r="C62" s="45"/>
      <c r="D62" s="1" t="s">
        <v>59</v>
      </c>
      <c r="E62" s="1" t="str">
        <f>VLOOKUP($D62,'TABLE DES MATIERES'!$A$3:$C$69,3,FALSE)</f>
        <v>Vacant</v>
      </c>
    </row>
    <row r="63" spans="1:5" hidden="1" x14ac:dyDescent="0.2">
      <c r="A63" s="1" t="str">
        <f>VLOOKUP(D63,'TABLE DES MATIERES'!$A$3:$B$67,2,FALSE)</f>
        <v>%Occupation</v>
      </c>
      <c r="B63" s="2">
        <v>41275</v>
      </c>
      <c r="C63" s="34"/>
      <c r="D63" s="1" t="s">
        <v>60</v>
      </c>
      <c r="E63" s="1" t="str">
        <f>VLOOKUP($D63,'TABLE DES MATIERES'!$A$3:$C$69,3,FALSE)</f>
        <v>Vacant</v>
      </c>
    </row>
    <row r="64" spans="1:5" hidden="1" x14ac:dyDescent="0.2">
      <c r="A64" s="1" t="str">
        <f>VLOOKUP(D64,'TABLE DES MATIERES'!$A$3:$B$67,2,FALSE)</f>
        <v>Nbs loc Entrants</v>
      </c>
      <c r="B64" s="2">
        <v>41275</v>
      </c>
      <c r="C64" s="34"/>
      <c r="D64" s="1" t="s">
        <v>32</v>
      </c>
      <c r="E64" s="1" t="str">
        <f>VLOOKUP($D64,'TABLE DES MATIERES'!$A$3:$C$69,3,FALSE)</f>
        <v>Vacant</v>
      </c>
    </row>
    <row r="65" spans="1:5" hidden="1" x14ac:dyDescent="0.2">
      <c r="A65" s="1" t="str">
        <f>VLOOKUP(D65,'TABLE DES MATIERES'!$A$3:$B$67,2,FALSE)</f>
        <v>Nbs locs Sortants</v>
      </c>
      <c r="B65" s="2">
        <v>41275</v>
      </c>
      <c r="C65" s="34"/>
      <c r="D65" s="1" t="s">
        <v>33</v>
      </c>
      <c r="E65" s="1" t="str">
        <f>VLOOKUP($D65,'TABLE DES MATIERES'!$A$3:$C$69,3,FALSE)</f>
        <v>Vacant</v>
      </c>
    </row>
    <row r="66" spans="1:5" ht="13.5" hidden="1" thickBot="1" x14ac:dyDescent="0.25">
      <c r="A66" s="1" t="str">
        <f>VLOOKUP(D66,'TABLE DES MATIERES'!$A$3:$B$67,2,FALSE)</f>
        <v>Nbs locs en preavis</v>
      </c>
      <c r="B66" s="2">
        <v>41275</v>
      </c>
      <c r="C66" s="35"/>
      <c r="D66" s="1" t="s">
        <v>34</v>
      </c>
      <c r="E66" s="1" t="str">
        <f>VLOOKUP($D66,'TABLE DES MATIERES'!$A$3:$C$69,3,FALSE)</f>
        <v>Vacant</v>
      </c>
    </row>
    <row r="67" spans="1:5" hidden="1" x14ac:dyDescent="0.2">
      <c r="A67" s="1" t="str">
        <f>VLOOKUP(D67,'TABLE DES MATIERES'!$A$3:$B$67,2,FALSE)</f>
        <v>Loyer App</v>
      </c>
      <c r="B67" s="2">
        <v>41306</v>
      </c>
      <c r="C67" s="27"/>
      <c r="D67" s="1" t="s">
        <v>4</v>
      </c>
      <c r="E67" s="1" t="str">
        <f>VLOOKUP($D67,'TABLE DES MATIERES'!$A$3:$C$69,3,FALSE)</f>
        <v>Quittancement</v>
      </c>
    </row>
    <row r="68" spans="1:5" hidden="1" x14ac:dyDescent="0.2">
      <c r="A68" s="1" t="str">
        <f>VLOOKUP(D68,'TABLE DES MATIERES'!$A$3:$B$67,2,FALSE)</f>
        <v>Nouveaux Loyers</v>
      </c>
      <c r="B68" s="2">
        <v>41306</v>
      </c>
      <c r="C68" s="26"/>
      <c r="D68" s="1" t="s">
        <v>1</v>
      </c>
      <c r="E68" s="1" t="str">
        <f>VLOOKUP($D68,'TABLE DES MATIERES'!$A$3:$C$69,3,FALSE)</f>
        <v>Quittancement</v>
      </c>
    </row>
    <row r="69" spans="1:5" hidden="1" x14ac:dyDescent="0.2">
      <c r="A69" s="1" t="str">
        <f>VLOOKUP(D69,'TABLE DES MATIERES'!$A$3:$B$67,2,FALSE)</f>
        <v>Loyer PK</v>
      </c>
      <c r="B69" s="2">
        <v>41306</v>
      </c>
      <c r="C69" s="26"/>
      <c r="D69" s="1" t="s">
        <v>5</v>
      </c>
      <c r="E69" s="1" t="str">
        <f>VLOOKUP($D69,'TABLE DES MATIERES'!$A$3:$C$69,3,FALSE)</f>
        <v>Quittancement</v>
      </c>
    </row>
    <row r="70" spans="1:5" hidden="1" x14ac:dyDescent="0.2">
      <c r="A70" s="1" t="str">
        <f>VLOOKUP(D70,'TABLE DES MATIERES'!$A$3:$B$67,2,FALSE)</f>
        <v>Total Loyer</v>
      </c>
      <c r="B70" s="2">
        <v>41306</v>
      </c>
      <c r="C70" s="26"/>
      <c r="D70" s="1" t="s">
        <v>62</v>
      </c>
      <c r="E70" s="1" t="str">
        <f>VLOOKUP($D70,'TABLE DES MATIERES'!$A$3:$C$69,3,FALSE)</f>
        <v>Quittancement</v>
      </c>
    </row>
    <row r="71" spans="1:5" hidden="1" x14ac:dyDescent="0.2">
      <c r="A71" s="1" t="str">
        <f>VLOOKUP(D71,'TABLE DES MATIERES'!$A$3:$B$67,2,FALSE)</f>
        <v>Provisions sur charge</v>
      </c>
      <c r="B71" s="2">
        <v>41306</v>
      </c>
      <c r="C71" s="36"/>
      <c r="D71" s="1" t="s">
        <v>2</v>
      </c>
      <c r="E71" s="1" t="str">
        <f>VLOOKUP($D71,'TABLE DES MATIERES'!$A$3:$C$69,3,FALSE)</f>
        <v>Quittancement</v>
      </c>
    </row>
    <row r="72" spans="1:5" hidden="1" x14ac:dyDescent="0.2">
      <c r="A72" s="1" t="str">
        <f>VLOOKUP(D72,'TABLE DES MATIERES'!$A$3:$B$67,2,FALSE)</f>
        <v>Quitt toutes rubriques</v>
      </c>
      <c r="B72" s="2">
        <v>41306</v>
      </c>
      <c r="C72" s="26"/>
      <c r="D72" s="1" t="s">
        <v>50</v>
      </c>
      <c r="E72" s="1" t="str">
        <f>VLOOKUP($D72,'TABLE DES MATIERES'!$A$3:$C$69,3,FALSE)</f>
        <v>Quittancement</v>
      </c>
    </row>
    <row r="73" spans="1:5" hidden="1" x14ac:dyDescent="0.2">
      <c r="A73" s="1" t="str">
        <f>VLOOKUP(D73,'TABLE DES MATIERES'!$A$3:$B$67,2,FALSE)</f>
        <v>Loyers encaissers</v>
      </c>
      <c r="B73" s="2">
        <v>41306</v>
      </c>
      <c r="C73" s="26"/>
      <c r="D73" s="1" t="s">
        <v>3</v>
      </c>
      <c r="E73" s="1" t="str">
        <f>VLOOKUP($D73,'TABLE DES MATIERES'!$A$3:$C$69,3,FALSE)</f>
        <v>Encaissement</v>
      </c>
    </row>
    <row r="74" spans="1:5" hidden="1" x14ac:dyDescent="0.2">
      <c r="A74" s="1" t="str">
        <f>VLOOKUP(D74,'TABLE DES MATIERES'!$A$3:$B$67,2,FALSE)</f>
        <v>APL</v>
      </c>
      <c r="B74" s="2">
        <v>41306</v>
      </c>
      <c r="C74" s="26"/>
      <c r="D74" s="1" t="s">
        <v>6</v>
      </c>
      <c r="E74" s="1" t="str">
        <f>VLOOKUP($D74,'TABLE DES MATIERES'!$A$3:$C$69,3,FALSE)</f>
        <v>Encaissement</v>
      </c>
    </row>
    <row r="75" spans="1:5" hidden="1" x14ac:dyDescent="0.2">
      <c r="A75" s="1" t="str">
        <f>VLOOKUP(D75,'TABLE DES MATIERES'!$A$3:$B$67,2,FALSE)</f>
        <v>AL</v>
      </c>
      <c r="B75" s="2">
        <v>41306</v>
      </c>
      <c r="C75" s="27"/>
      <c r="D75" s="1" t="s">
        <v>7</v>
      </c>
      <c r="E75" s="1" t="str">
        <f>VLOOKUP($D75,'TABLE DES MATIERES'!$A$3:$C$69,3,FALSE)</f>
        <v>Encaissement</v>
      </c>
    </row>
    <row r="76" spans="1:5" hidden="1" x14ac:dyDescent="0.2">
      <c r="A76" s="1" t="str">
        <f>VLOOKUP(D76,'TABLE DES MATIERES'!$A$3:$B$67,2,FALSE)</f>
        <v>DG Factures</v>
      </c>
      <c r="B76" s="2">
        <v>41306</v>
      </c>
      <c r="C76" s="27"/>
      <c r="D76" s="1" t="s">
        <v>8</v>
      </c>
      <c r="E76" s="1" t="str">
        <f>VLOOKUP($D76,'TABLE DES MATIERES'!$A$3:$C$69,3,FALSE)</f>
        <v>Encaissement</v>
      </c>
    </row>
    <row r="77" spans="1:5" hidden="1" x14ac:dyDescent="0.2">
      <c r="A77" s="1" t="str">
        <f>VLOOKUP(D77,'TABLE DES MATIERES'!$A$3:$B$67,2,FALSE)</f>
        <v>DG Rembourser</v>
      </c>
      <c r="B77" s="2">
        <v>41306</v>
      </c>
      <c r="C77" s="28"/>
      <c r="D77" s="1" t="s">
        <v>9</v>
      </c>
      <c r="E77" s="1" t="str">
        <f>VLOOKUP($D77,'TABLE DES MATIERES'!$A$3:$C$69,3,FALSE)</f>
        <v>Encaissement</v>
      </c>
    </row>
    <row r="78" spans="1:5" ht="13.5" hidden="1" thickBot="1" x14ac:dyDescent="0.25">
      <c r="A78" s="1" t="str">
        <f>VLOOKUP(D78,'TABLE DES MATIERES'!$A$3:$B$67,2,FALSE)</f>
        <v>BANQUE</v>
      </c>
      <c r="B78" s="2">
        <v>41306</v>
      </c>
      <c r="C78" s="29"/>
      <c r="D78" s="1" t="s">
        <v>10</v>
      </c>
      <c r="E78" s="1" t="str">
        <f>VLOOKUP($D78,'TABLE DES MATIERES'!$A$3:$C$69,3,FALSE)</f>
        <v>Encaissement</v>
      </c>
    </row>
    <row r="79" spans="1:5" hidden="1" x14ac:dyDescent="0.2">
      <c r="A79" s="1" t="str">
        <f>VLOOKUP(D79,'TABLE DES MATIERES'!$A$3:$B$67,2,FALSE)</f>
        <v>Nbs locs debiteurs</v>
      </c>
      <c r="B79" s="2">
        <v>41306</v>
      </c>
      <c r="C79" s="26"/>
      <c r="D79" s="1" t="s">
        <v>11</v>
      </c>
      <c r="E79" s="1" t="str">
        <f>VLOOKUP($D79,'TABLE DES MATIERES'!$A$3:$C$69,3,FALSE)</f>
        <v>Contentieux</v>
      </c>
    </row>
    <row r="80" spans="1:5" hidden="1" x14ac:dyDescent="0.2">
      <c r="A80" s="1" t="str">
        <f>VLOOKUP(D80,'TABLE DES MATIERES'!$A$3:$B$67,2,FALSE)</f>
        <v>Montants Debiteurs</v>
      </c>
      <c r="B80" s="2">
        <v>41306</v>
      </c>
      <c r="C80" s="26"/>
      <c r="D80" s="1" t="s">
        <v>12</v>
      </c>
      <c r="E80" s="1" t="str">
        <f>VLOOKUP($D80,'TABLE DES MATIERES'!$A$3:$C$69,3,FALSE)</f>
        <v>Contentieux</v>
      </c>
    </row>
    <row r="81" spans="1:5" hidden="1" x14ac:dyDescent="0.2">
      <c r="A81" s="1" t="str">
        <f>VLOOKUP(D81,'TABLE DES MATIERES'!$A$3:$B$67,2,FALSE)</f>
        <v>Locs Presents</v>
      </c>
      <c r="B81" s="2">
        <v>41306</v>
      </c>
      <c r="C81" s="26"/>
      <c r="D81" s="1" t="s">
        <v>13</v>
      </c>
      <c r="E81" s="1" t="str">
        <f>VLOOKUP($D81,'TABLE DES MATIERES'!$A$3:$C$69,3,FALSE)</f>
        <v>Contentieux</v>
      </c>
    </row>
    <row r="82" spans="1:5" hidden="1" x14ac:dyDescent="0.2">
      <c r="A82" s="1" t="str">
        <f>VLOOKUP(D82,'TABLE DES MATIERES'!$A$3:$B$67,2,FALSE)</f>
        <v>Montants Presents</v>
      </c>
      <c r="B82" s="2">
        <v>41306</v>
      </c>
      <c r="C82" s="27"/>
      <c r="D82" s="1" t="s">
        <v>15</v>
      </c>
      <c r="E82" s="1" t="str">
        <f>VLOOKUP($D82,'TABLE DES MATIERES'!$A$3:$C$69,3,FALSE)</f>
        <v>Contentieux</v>
      </c>
    </row>
    <row r="83" spans="1:5" hidden="1" x14ac:dyDescent="0.2">
      <c r="A83" s="1" t="str">
        <f>VLOOKUP(D83,'TABLE DES MATIERES'!$A$3:$B$67,2,FALSE)</f>
        <v>Locs Sortis</v>
      </c>
      <c r="B83" s="2">
        <v>41306</v>
      </c>
      <c r="C83" s="26"/>
      <c r="D83" s="1" t="s">
        <v>14</v>
      </c>
      <c r="E83" s="1" t="str">
        <f>VLOOKUP($D83,'TABLE DES MATIERES'!$A$3:$C$69,3,FALSE)</f>
        <v>Contentieux</v>
      </c>
    </row>
    <row r="84" spans="1:5" hidden="1" x14ac:dyDescent="0.2">
      <c r="A84" s="1" t="str">
        <f>VLOOKUP(D84,'TABLE DES MATIERES'!$A$3:$B$67,2,FALSE)</f>
        <v>Montants Sortis</v>
      </c>
      <c r="B84" s="2">
        <v>41306</v>
      </c>
      <c r="C84" s="27"/>
      <c r="D84" s="1" t="s">
        <v>16</v>
      </c>
      <c r="E84" s="1" t="str">
        <f>VLOOKUP($D84,'TABLE DES MATIERES'!$A$3:$C$69,3,FALSE)</f>
        <v>Contentieux</v>
      </c>
    </row>
    <row r="85" spans="1:5" hidden="1" x14ac:dyDescent="0.2">
      <c r="A85" s="1" t="str">
        <f>VLOOKUP(D85,'TABLE DES MATIERES'!$A$3:$B$67,2,FALSE)</f>
        <v>Nouvelles dettes des nouveaux entrants</v>
      </c>
      <c r="B85" s="2">
        <v>41306</v>
      </c>
      <c r="C85" s="26"/>
      <c r="D85" s="1" t="s">
        <v>37</v>
      </c>
      <c r="E85" s="1" t="str">
        <f>VLOOKUP($D85,'TABLE DES MATIERES'!$A$3:$C$69,3,FALSE)</f>
        <v>Contentieux</v>
      </c>
    </row>
    <row r="86" spans="1:5" hidden="1" x14ac:dyDescent="0.2">
      <c r="A86" s="1" t="str">
        <f>VLOOKUP(D86,'TABLE DES MATIERES'!$A$3:$B$67,2,FALSE)</f>
        <v>Montants dettes des nouveaux entrants</v>
      </c>
      <c r="B86" s="2">
        <v>41306</v>
      </c>
      <c r="C86" s="27"/>
      <c r="D86" s="1" t="s">
        <v>38</v>
      </c>
      <c r="E86" s="1" t="str">
        <f>VLOOKUP($D86,'TABLE DES MATIERES'!$A$3:$C$69,3,FALSE)</f>
        <v>Contentieux</v>
      </c>
    </row>
    <row r="87" spans="1:5" hidden="1" x14ac:dyDescent="0.2">
      <c r="A87" s="1" t="str">
        <f>VLOOKUP(D87,'TABLE DES MATIERES'!$A$3:$B$67,2,FALSE)</f>
        <v>Profits</v>
      </c>
      <c r="B87" s="2">
        <v>41306</v>
      </c>
      <c r="C87" s="27"/>
      <c r="D87" s="1" t="s">
        <v>36</v>
      </c>
      <c r="E87" s="1" t="str">
        <f>VLOOKUP($D87,'TABLE DES MATIERES'!$A$3:$C$69,3,FALSE)</f>
        <v>Contentieux</v>
      </c>
    </row>
    <row r="88" spans="1:5" hidden="1" x14ac:dyDescent="0.2">
      <c r="A88" s="1" t="str">
        <f>VLOOKUP(D88,'TABLE DES MATIERES'!$A$3:$B$67,2,FALSE)</f>
        <v>Pertes</v>
      </c>
      <c r="B88" s="2">
        <v>41306</v>
      </c>
      <c r="C88" s="37"/>
      <c r="D88" s="1" t="s">
        <v>35</v>
      </c>
      <c r="E88" s="1" t="str">
        <f>VLOOKUP($D88,'TABLE DES MATIERES'!$A$3:$C$69,3,FALSE)</f>
        <v>Contentieux</v>
      </c>
    </row>
    <row r="89" spans="1:5" hidden="1" x14ac:dyDescent="0.2">
      <c r="A89" s="1" t="str">
        <f>VLOOKUP(D89,'TABLE DES MATIERES'!$A$3:$B$67,2,FALSE)</f>
        <v>Protocoles établis</v>
      </c>
      <c r="B89" s="2">
        <v>41306</v>
      </c>
      <c r="C89" s="26"/>
      <c r="D89" s="1" t="s">
        <v>17</v>
      </c>
      <c r="E89" s="1" t="str">
        <f>VLOOKUP($D89,'TABLE DES MATIERES'!$A$3:$C$69,3,FALSE)</f>
        <v>Contentieux</v>
      </c>
    </row>
    <row r="90" spans="1:5" hidden="1" x14ac:dyDescent="0.2">
      <c r="A90" s="1" t="str">
        <f>VLOOKUP(D90,'TABLE DES MATIERES'!$A$3:$B$67,2,FALSE)</f>
        <v>Protocoles terminés</v>
      </c>
      <c r="B90" s="2">
        <v>41306</v>
      </c>
      <c r="C90" s="26"/>
      <c r="D90" s="1" t="s">
        <v>18</v>
      </c>
      <c r="E90" s="1" t="str">
        <f>VLOOKUP($D90,'TABLE DES MATIERES'!$A$3:$C$69,3,FALSE)</f>
        <v>Contentieux</v>
      </c>
    </row>
    <row r="91" spans="1:5" hidden="1" x14ac:dyDescent="0.2">
      <c r="A91" s="1" t="str">
        <f>VLOOKUP(D91,'TABLE DES MATIERES'!$A$3:$B$67,2,FALSE)</f>
        <v>Protocoles en cours</v>
      </c>
      <c r="B91" s="2">
        <v>41306</v>
      </c>
      <c r="C91" s="26"/>
      <c r="D91" s="1" t="s">
        <v>61</v>
      </c>
      <c r="E91" s="1" t="str">
        <f>VLOOKUP($D91,'TABLE DES MATIERES'!$A$3:$C$69,3,FALSE)</f>
        <v>Contentieux</v>
      </c>
    </row>
    <row r="92" spans="1:5" hidden="1" x14ac:dyDescent="0.2">
      <c r="A92" s="1" t="str">
        <f>VLOOKUP(D92,'TABLE DES MATIERES'!$A$3:$B$67,2,FALSE)</f>
        <v>Montants Protocoles établis</v>
      </c>
      <c r="B92" s="2">
        <v>41306</v>
      </c>
      <c r="C92" s="26"/>
      <c r="D92" s="1" t="s">
        <v>53</v>
      </c>
      <c r="E92" s="1" t="str">
        <f>VLOOKUP($D92,'TABLE DES MATIERES'!$A$3:$C$69,3,FALSE)</f>
        <v>Contentieux</v>
      </c>
    </row>
    <row r="93" spans="1:5" hidden="1" x14ac:dyDescent="0.2">
      <c r="A93" s="1" t="str">
        <f>VLOOKUP(D93,'TABLE DES MATIERES'!$A$3:$B$67,2,FALSE)</f>
        <v>Nouveaux Dossiers Confiés SOFRA</v>
      </c>
      <c r="B93" s="2">
        <v>41306</v>
      </c>
      <c r="C93" s="26"/>
      <c r="D93" s="1" t="s">
        <v>19</v>
      </c>
      <c r="E93" s="1" t="str">
        <f>VLOOKUP($D93,'TABLE DES MATIERES'!$A$3:$C$69,3,FALSE)</f>
        <v>Contentieux</v>
      </c>
    </row>
    <row r="94" spans="1:5" hidden="1" x14ac:dyDescent="0.2">
      <c r="A94" s="1" t="str">
        <f>VLOOKUP(D94,'TABLE DES MATIERES'!$A$3:$B$67,2,FALSE)</f>
        <v>Nbs dossiers Actifs SOFRA</v>
      </c>
      <c r="B94" s="2">
        <v>41306</v>
      </c>
      <c r="C94" s="26"/>
      <c r="D94" s="1" t="s">
        <v>63</v>
      </c>
      <c r="E94" s="1" t="str">
        <f>VLOOKUP($D94,'TABLE DES MATIERES'!$A$3:$C$69,3,FALSE)</f>
        <v>Contentieux</v>
      </c>
    </row>
    <row r="95" spans="1:5" hidden="1" x14ac:dyDescent="0.2">
      <c r="A95" s="1" t="str">
        <f>VLOOKUP(D95,'TABLE DES MATIERES'!$A$3:$B$67,2,FALSE)</f>
        <v>Montants Dossiers SOFRA Ouverts</v>
      </c>
      <c r="B95" s="2">
        <v>41306</v>
      </c>
      <c r="C95" s="26"/>
      <c r="D95" s="1" t="s">
        <v>54</v>
      </c>
      <c r="E95" s="1" t="str">
        <f>VLOOKUP($D95,'TABLE DES MATIERES'!$A$3:$C$69,3,FALSE)</f>
        <v>Contentieux</v>
      </c>
    </row>
    <row r="96" spans="1:5" hidden="1" x14ac:dyDescent="0.2">
      <c r="A96" s="1" t="str">
        <f>VLOOKUP(D96,'TABLE DES MATIERES'!$A$3:$B$67,2,FALSE)</f>
        <v>Encaissements SOFRA</v>
      </c>
      <c r="B96" s="2">
        <v>41306</v>
      </c>
      <c r="C96" s="26"/>
      <c r="D96" s="1" t="s">
        <v>64</v>
      </c>
      <c r="E96" s="1" t="str">
        <f>VLOOKUP($D96,'TABLE DES MATIERES'!$A$3:$C$69,3,FALSE)</f>
        <v>Contentieux</v>
      </c>
    </row>
    <row r="97" spans="1:5" hidden="1" x14ac:dyDescent="0.2">
      <c r="A97" s="1" t="str">
        <f>VLOOKUP(D97,'TABLE DES MATIERES'!$A$3:$B$67,2,FALSE)</f>
        <v>Nbs Prelevements</v>
      </c>
      <c r="B97" s="2">
        <v>41306</v>
      </c>
      <c r="C97" s="26"/>
      <c r="D97" s="1" t="s">
        <v>20</v>
      </c>
      <c r="E97" s="1" t="str">
        <f>VLOOKUP($D97,'TABLE DES MATIERES'!$A$3:$C$69,3,FALSE)</f>
        <v>Contentieux</v>
      </c>
    </row>
    <row r="98" spans="1:5" hidden="1" x14ac:dyDescent="0.2">
      <c r="A98" s="1" t="str">
        <f>VLOOKUP(D98,'TABLE DES MATIERES'!$A$3:$B$67,2,FALSE)</f>
        <v>Montants Prelevements</v>
      </c>
      <c r="B98" s="2">
        <v>41306</v>
      </c>
      <c r="C98" s="26"/>
      <c r="D98" s="1" t="s">
        <v>21</v>
      </c>
      <c r="E98" s="1" t="str">
        <f>VLOOKUP($D98,'TABLE DES MATIERES'!$A$3:$C$69,3,FALSE)</f>
        <v>Contentieux</v>
      </c>
    </row>
    <row r="99" spans="1:5" hidden="1" x14ac:dyDescent="0.2">
      <c r="A99" s="1" t="str">
        <f>VLOOKUP(D99,'TABLE DES MATIERES'!$A$3:$B$67,2,FALSE)</f>
        <v>Nbs Rejets Prlv</v>
      </c>
      <c r="B99" s="2">
        <v>41306</v>
      </c>
      <c r="C99" s="26"/>
      <c r="D99" s="1" t="s">
        <v>22</v>
      </c>
      <c r="E99" s="1" t="str">
        <f>VLOOKUP($D99,'TABLE DES MATIERES'!$A$3:$C$69,3,FALSE)</f>
        <v>Contentieux</v>
      </c>
    </row>
    <row r="100" spans="1:5" hidden="1" x14ac:dyDescent="0.2">
      <c r="A100" s="1" t="str">
        <f>VLOOKUP(D100,'TABLE DES MATIERES'!$A$3:$B$67,2,FALSE)</f>
        <v>Montants des Rjts Prlv</v>
      </c>
      <c r="B100" s="2">
        <v>41306</v>
      </c>
      <c r="C100" s="26"/>
      <c r="D100" s="1" t="s">
        <v>23</v>
      </c>
      <c r="E100" s="1" t="str">
        <f>VLOOKUP($D100,'TABLE DES MATIERES'!$A$3:$C$69,3,FALSE)</f>
        <v>Contentieux</v>
      </c>
    </row>
    <row r="101" spans="1:5" hidden="1" x14ac:dyDescent="0.2">
      <c r="A101" s="1" t="str">
        <f>VLOOKUP(D101,'TABLE DES MATIERES'!$A$3:$B$67,2,FALSE)</f>
        <v>% impayés Prlv</v>
      </c>
      <c r="B101" s="2">
        <v>41306</v>
      </c>
      <c r="C101" s="30"/>
      <c r="D101" s="1" t="s">
        <v>65</v>
      </c>
      <c r="E101" s="1" t="str">
        <f>VLOOKUP($D101,'TABLE DES MATIERES'!$A$3:$C$69,3,FALSE)</f>
        <v>Contentieux</v>
      </c>
    </row>
    <row r="102" spans="1:5" hidden="1" x14ac:dyDescent="0.2">
      <c r="A102" s="1" t="str">
        <f>VLOOKUP(D102,'TABLE DES MATIERES'!$A$3:$B$67,2,FALSE)</f>
        <v>Dette &lt; 3mois</v>
      </c>
      <c r="B102" s="2">
        <v>41306</v>
      </c>
      <c r="C102" s="31"/>
      <c r="D102" s="1" t="s">
        <v>24</v>
      </c>
      <c r="E102" s="1" t="str">
        <f>VLOOKUP($D102,'TABLE DES MATIERES'!$A$3:$C$69,3,FALSE)</f>
        <v>Contentieux</v>
      </c>
    </row>
    <row r="103" spans="1:5" hidden="1" x14ac:dyDescent="0.2">
      <c r="A103" s="1" t="str">
        <f>VLOOKUP(D103,'TABLE DES MATIERES'!$A$3:$B$67,2,FALSE)</f>
        <v>Dette 3 à 6 mois</v>
      </c>
      <c r="B103" s="2">
        <v>41306</v>
      </c>
      <c r="C103" s="31"/>
      <c r="D103" s="1" t="s">
        <v>25</v>
      </c>
      <c r="E103" s="1" t="str">
        <f>VLOOKUP($D103,'TABLE DES MATIERES'!$A$3:$C$69,3,FALSE)</f>
        <v>Contentieux</v>
      </c>
    </row>
    <row r="104" spans="1:5" ht="13.5" hidden="1" thickBot="1" x14ac:dyDescent="0.25">
      <c r="A104" s="1" t="str">
        <f>VLOOKUP(D104,'TABLE DES MATIERES'!$A$3:$B$67,2,FALSE)</f>
        <v>Dette &gt; 6 mois</v>
      </c>
      <c r="B104" s="2">
        <v>41306</v>
      </c>
      <c r="C104" s="32"/>
      <c r="D104" s="1" t="s">
        <v>26</v>
      </c>
      <c r="E104" s="1" t="str">
        <f>VLOOKUP($D104,'TABLE DES MATIERES'!$A$3:$C$69,3,FALSE)</f>
        <v>Contentieux</v>
      </c>
    </row>
    <row r="105" spans="1:5" hidden="1" x14ac:dyDescent="0.2">
      <c r="A105" s="1" t="str">
        <f>VLOOKUP(D105,'TABLE DES MATIERES'!$A$3:$B$67,2,FALSE)</f>
        <v>Vacants ACL PME</v>
      </c>
      <c r="B105" s="2">
        <v>41306</v>
      </c>
      <c r="C105" s="34"/>
      <c r="D105" s="1" t="s">
        <v>28</v>
      </c>
      <c r="E105" s="1" t="str">
        <f>VLOOKUP($D105,'TABLE DES MATIERES'!$A$3:$C$69,3,FALSE)</f>
        <v>Vacant</v>
      </c>
    </row>
    <row r="106" spans="1:5" hidden="1" x14ac:dyDescent="0.2">
      <c r="A106" s="1" t="str">
        <f>VLOOKUP(D106,'TABLE DES MATIERES'!$A$3:$B$67,2,FALSE)</f>
        <v>% vacant ACL PME</v>
      </c>
      <c r="B106" s="2">
        <v>41306</v>
      </c>
      <c r="C106" s="44"/>
      <c r="D106" s="23" t="s">
        <v>47</v>
      </c>
      <c r="E106" s="1" t="str">
        <f>VLOOKUP($D106,'TABLE DES MATIERES'!$A$3:$C$69,3,FALSE)</f>
        <v>Vacant</v>
      </c>
    </row>
    <row r="107" spans="1:5" hidden="1" x14ac:dyDescent="0.2">
      <c r="A107" s="1" t="str">
        <f>VLOOKUP(D107,'TABLE DES MATIERES'!$A$3:$B$67,2,FALSE)</f>
        <v>Vacant technique</v>
      </c>
      <c r="B107" s="2">
        <v>41306</v>
      </c>
      <c r="C107" s="34"/>
      <c r="D107" s="1" t="s">
        <v>29</v>
      </c>
      <c r="E107" s="1" t="str">
        <f>VLOOKUP($D107,'TABLE DES MATIERES'!$A$3:$C$69,3,FALSE)</f>
        <v>Vacant</v>
      </c>
    </row>
    <row r="108" spans="1:5" hidden="1" x14ac:dyDescent="0.2">
      <c r="A108" s="1" t="str">
        <f>VLOOKUP(D108,'TABLE DES MATIERES'!$A$3:$B$67,2,FALSE)</f>
        <v>% vacant technique</v>
      </c>
      <c r="B108" s="2">
        <v>41306</v>
      </c>
      <c r="C108" s="44"/>
      <c r="D108" s="23" t="s">
        <v>48</v>
      </c>
      <c r="E108" s="1" t="str">
        <f>VLOOKUP($D108,'TABLE DES MATIERES'!$A$3:$C$69,3,FALSE)</f>
        <v>Vacant</v>
      </c>
    </row>
    <row r="109" spans="1:5" hidden="1" x14ac:dyDescent="0.2">
      <c r="A109" s="1" t="str">
        <f>VLOOKUP(D109,'TABLE DES MATIERES'!$A$3:$B$67,2,FALSE)</f>
        <v>Nbs de lots Roanne</v>
      </c>
      <c r="B109" s="2">
        <v>41306</v>
      </c>
      <c r="C109" s="33"/>
      <c r="D109" s="1" t="s">
        <v>30</v>
      </c>
      <c r="E109" s="1" t="str">
        <f>VLOOKUP($D109,'TABLE DES MATIERES'!$A$3:$C$69,3,FALSE)</f>
        <v>Vacant</v>
      </c>
    </row>
    <row r="110" spans="1:5" hidden="1" x14ac:dyDescent="0.2">
      <c r="A110" s="1" t="str">
        <f>VLOOKUP(D110,'TABLE DES MATIERES'!$A$3:$B$67,2,FALSE)</f>
        <v>Vacants_Gestion Roanne</v>
      </c>
      <c r="B110" s="2">
        <v>41306</v>
      </c>
      <c r="C110" s="34"/>
      <c r="D110" s="1" t="s">
        <v>31</v>
      </c>
      <c r="E110" s="1" t="str">
        <f>VLOOKUP($D110,'TABLE DES MATIERES'!$A$3:$C$69,3,FALSE)</f>
        <v>Vacant</v>
      </c>
    </row>
    <row r="111" spans="1:5" hidden="1" x14ac:dyDescent="0.2">
      <c r="A111" s="1" t="str">
        <f>VLOOKUP(D111,'TABLE DES MATIERES'!$A$3:$B$67,2,FALSE)</f>
        <v>% vacant Roanne</v>
      </c>
      <c r="B111" s="2">
        <v>41306</v>
      </c>
      <c r="C111" s="45"/>
      <c r="D111" s="23" t="s">
        <v>49</v>
      </c>
      <c r="E111" s="1" t="str">
        <f>VLOOKUP($D111,'TABLE DES MATIERES'!$A$3:$C$69,3,FALSE)</f>
        <v>Vacant</v>
      </c>
    </row>
    <row r="112" spans="1:5" hidden="1" x14ac:dyDescent="0.2">
      <c r="A112" s="1" t="str">
        <f>VLOOKUP(D112,'TABLE DES MATIERES'!$A$3:$B$67,2,FALSE)</f>
        <v>Total Vacant Exploitation</v>
      </c>
      <c r="B112" s="2">
        <v>41306</v>
      </c>
      <c r="C112" s="34"/>
      <c r="D112" s="25" t="s">
        <v>66</v>
      </c>
      <c r="E112" s="1" t="str">
        <f>VLOOKUP($D112,'TABLE DES MATIERES'!$A$3:$C$69,3,FALSE)</f>
        <v>Vacant</v>
      </c>
    </row>
    <row r="113" spans="1:5" hidden="1" x14ac:dyDescent="0.2">
      <c r="A113" s="1" t="str">
        <f>VLOOKUP(D113,'TABLE DES MATIERES'!$A$3:$B$67,2,FALSE)</f>
        <v>% Exploitation</v>
      </c>
      <c r="B113" s="2">
        <v>41306</v>
      </c>
      <c r="C113" s="34"/>
      <c r="D113" s="25" t="s">
        <v>67</v>
      </c>
      <c r="E113" s="1" t="str">
        <f>VLOOKUP($D113,'TABLE DES MATIERES'!$A$3:$C$69,3,FALSE)</f>
        <v>Vacant</v>
      </c>
    </row>
    <row r="114" spans="1:5" hidden="1" x14ac:dyDescent="0.2">
      <c r="A114" s="1" t="str">
        <f>VLOOKUP(D114,'TABLE DES MATIERES'!$A$3:$B$67,2,FALSE)</f>
        <v>Vacant HE</v>
      </c>
      <c r="B114" s="2">
        <v>41306</v>
      </c>
      <c r="C114" s="34"/>
      <c r="D114" s="1" t="s">
        <v>58</v>
      </c>
      <c r="E114" s="1" t="str">
        <f>VLOOKUP($D114,'TABLE DES MATIERES'!$A$3:$C$69,3,FALSE)</f>
        <v>Vacant</v>
      </c>
    </row>
    <row r="115" spans="1:5" hidden="1" x14ac:dyDescent="0.2">
      <c r="A115" s="1" t="str">
        <f>VLOOKUP(D115,'TABLE DES MATIERES'!$A$3:$B$67,2,FALSE)</f>
        <v>% vacant HE</v>
      </c>
      <c r="B115" s="2">
        <v>41306</v>
      </c>
      <c r="C115" s="34"/>
      <c r="D115" s="1" t="s">
        <v>68</v>
      </c>
      <c r="E115" s="1" t="str">
        <f>VLOOKUP($D115,'TABLE DES MATIERES'!$A$3:$C$69,3,FALSE)</f>
        <v>Vacant</v>
      </c>
    </row>
    <row r="116" spans="1:5" hidden="1" x14ac:dyDescent="0.2">
      <c r="A116" s="1" t="str">
        <f>VLOOKUP(D116,'TABLE DES MATIERES'!$A$3:$B$67,2,FALSE)</f>
        <v>Nbs logements Roanne</v>
      </c>
      <c r="B116" s="2">
        <v>41306</v>
      </c>
      <c r="C116" s="34"/>
      <c r="D116" s="25" t="s">
        <v>69</v>
      </c>
      <c r="E116" s="1" t="str">
        <f>VLOOKUP($D116,'TABLE DES MATIERES'!$A$3:$C$69,3,FALSE)</f>
        <v>Vacant</v>
      </c>
    </row>
    <row r="117" spans="1:5" hidden="1" x14ac:dyDescent="0.2">
      <c r="A117" s="1" t="str">
        <f>VLOOKUP(D117,'TABLE DES MATIERES'!$A$3:$B$67,2,FALSE)</f>
        <v>Nbs vacants Exploitation/HE</v>
      </c>
      <c r="B117" s="2">
        <v>41306</v>
      </c>
      <c r="C117" s="34"/>
      <c r="D117" s="1" t="s">
        <v>57</v>
      </c>
      <c r="E117" s="1" t="str">
        <f>VLOOKUP($D117,'TABLE DES MATIERES'!$A$3:$C$69,3,FALSE)</f>
        <v>Vacant</v>
      </c>
    </row>
    <row r="118" spans="1:5" hidden="1" x14ac:dyDescent="0.2">
      <c r="A118" s="1" t="str">
        <f>VLOOKUP(D118,'TABLE DES MATIERES'!$A$3:$B$67,2,FALSE)</f>
        <v>% Vacance Exploitation/HE</v>
      </c>
      <c r="B118" s="2">
        <v>41306</v>
      </c>
      <c r="C118" s="45"/>
      <c r="D118" s="1" t="s">
        <v>59</v>
      </c>
      <c r="E118" s="1" t="str">
        <f>VLOOKUP($D118,'TABLE DES MATIERES'!$A$3:$C$69,3,FALSE)</f>
        <v>Vacant</v>
      </c>
    </row>
    <row r="119" spans="1:5" hidden="1" x14ac:dyDescent="0.2">
      <c r="A119" s="1" t="str">
        <f>VLOOKUP(D119,'TABLE DES MATIERES'!$A$3:$B$67,2,FALSE)</f>
        <v>%Occupation</v>
      </c>
      <c r="B119" s="2">
        <v>41306</v>
      </c>
      <c r="C119" s="34"/>
      <c r="D119" s="1" t="s">
        <v>60</v>
      </c>
      <c r="E119" s="1" t="str">
        <f>VLOOKUP($D119,'TABLE DES MATIERES'!$A$3:$C$69,3,FALSE)</f>
        <v>Vacant</v>
      </c>
    </row>
    <row r="120" spans="1:5" hidden="1" x14ac:dyDescent="0.2">
      <c r="A120" s="1" t="str">
        <f>VLOOKUP(D120,'TABLE DES MATIERES'!$A$3:$B$67,2,FALSE)</f>
        <v>Nbs loc Entrants</v>
      </c>
      <c r="B120" s="2">
        <v>41306</v>
      </c>
      <c r="C120" s="34"/>
      <c r="D120" s="1" t="s">
        <v>32</v>
      </c>
      <c r="E120" s="1" t="str">
        <f>VLOOKUP($D120,'TABLE DES MATIERES'!$A$3:$C$69,3,FALSE)</f>
        <v>Vacant</v>
      </c>
    </row>
    <row r="121" spans="1:5" hidden="1" x14ac:dyDescent="0.2">
      <c r="A121" s="1" t="str">
        <f>VLOOKUP(D121,'TABLE DES MATIERES'!$A$3:$B$67,2,FALSE)</f>
        <v>Nbs locs Sortants</v>
      </c>
      <c r="B121" s="2">
        <v>41306</v>
      </c>
      <c r="C121" s="34"/>
      <c r="D121" s="1" t="s">
        <v>33</v>
      </c>
      <c r="E121" s="1" t="str">
        <f>VLOOKUP($D121,'TABLE DES MATIERES'!$A$3:$C$69,3,FALSE)</f>
        <v>Vacant</v>
      </c>
    </row>
    <row r="122" spans="1:5" ht="13.5" hidden="1" thickBot="1" x14ac:dyDescent="0.25">
      <c r="A122" s="1" t="str">
        <f>VLOOKUP(D122,'TABLE DES MATIERES'!$A$3:$B$67,2,FALSE)</f>
        <v>Nbs locs en preavis</v>
      </c>
      <c r="B122" s="2">
        <v>41306</v>
      </c>
      <c r="C122" s="35"/>
      <c r="D122" s="1" t="s">
        <v>34</v>
      </c>
      <c r="E122" s="1" t="str">
        <f>VLOOKUP($D122,'TABLE DES MATIERES'!$A$3:$C$69,3,FALSE)</f>
        <v>Vacant</v>
      </c>
    </row>
    <row r="123" spans="1:5" hidden="1" x14ac:dyDescent="0.2">
      <c r="A123" s="1" t="str">
        <f>VLOOKUP(D123,'TABLE DES MATIERES'!$A$3:$B$67,2,FALSE)</f>
        <v>Loyer App</v>
      </c>
      <c r="B123" s="2">
        <v>41334</v>
      </c>
      <c r="C123" s="26"/>
      <c r="D123" s="1" t="s">
        <v>4</v>
      </c>
      <c r="E123" s="1" t="str">
        <f>VLOOKUP($D123,'TABLE DES MATIERES'!$A$3:$C$69,3,FALSE)</f>
        <v>Quittancement</v>
      </c>
    </row>
    <row r="124" spans="1:5" hidden="1" x14ac:dyDescent="0.2">
      <c r="A124" s="1" t="str">
        <f>VLOOKUP(D124,'TABLE DES MATIERES'!$A$3:$B$67,2,FALSE)</f>
        <v>Nouveaux Loyers</v>
      </c>
      <c r="B124" s="2">
        <v>41334</v>
      </c>
      <c r="C124" s="26"/>
      <c r="D124" s="1" t="s">
        <v>1</v>
      </c>
      <c r="E124" s="1" t="str">
        <f>VLOOKUP($D124,'TABLE DES MATIERES'!$A$3:$C$69,3,FALSE)</f>
        <v>Quittancement</v>
      </c>
    </row>
    <row r="125" spans="1:5" hidden="1" x14ac:dyDescent="0.2">
      <c r="A125" s="1" t="str">
        <f>VLOOKUP(D125,'TABLE DES MATIERES'!$A$3:$B$67,2,FALSE)</f>
        <v>Loyer PK</v>
      </c>
      <c r="B125" s="2">
        <v>41334</v>
      </c>
      <c r="C125" s="26"/>
      <c r="D125" s="1" t="s">
        <v>5</v>
      </c>
      <c r="E125" s="1" t="str">
        <f>VLOOKUP($D125,'TABLE DES MATIERES'!$A$3:$C$69,3,FALSE)</f>
        <v>Quittancement</v>
      </c>
    </row>
    <row r="126" spans="1:5" hidden="1" x14ac:dyDescent="0.2">
      <c r="A126" s="1" t="str">
        <f>VLOOKUP(D126,'TABLE DES MATIERES'!$A$3:$B$67,2,FALSE)</f>
        <v>Total Loyer</v>
      </c>
      <c r="B126" s="2">
        <v>41334</v>
      </c>
      <c r="C126" s="26"/>
      <c r="D126" s="1" t="s">
        <v>62</v>
      </c>
      <c r="E126" s="1" t="str">
        <f>VLOOKUP($D126,'TABLE DES MATIERES'!$A$3:$C$69,3,FALSE)</f>
        <v>Quittancement</v>
      </c>
    </row>
    <row r="127" spans="1:5" hidden="1" x14ac:dyDescent="0.2">
      <c r="A127" s="1" t="str">
        <f>VLOOKUP(D127,'TABLE DES MATIERES'!$A$3:$B$67,2,FALSE)</f>
        <v>Provisions sur charge</v>
      </c>
      <c r="B127" s="2">
        <v>41334</v>
      </c>
      <c r="C127" s="27"/>
      <c r="D127" s="1" t="s">
        <v>2</v>
      </c>
      <c r="E127" s="1" t="str">
        <f>VLOOKUP($D127,'TABLE DES MATIERES'!$A$3:$C$69,3,FALSE)</f>
        <v>Quittancement</v>
      </c>
    </row>
    <row r="128" spans="1:5" hidden="1" x14ac:dyDescent="0.2">
      <c r="A128" s="1" t="str">
        <f>VLOOKUP(D128,'TABLE DES MATIERES'!$A$3:$B$67,2,FALSE)</f>
        <v>Quitt toutes rubriques</v>
      </c>
      <c r="B128" s="2">
        <v>41334</v>
      </c>
      <c r="C128" s="26"/>
      <c r="D128" s="1" t="s">
        <v>50</v>
      </c>
      <c r="E128" s="1" t="str">
        <f>VLOOKUP($D128,'TABLE DES MATIERES'!$A$3:$C$69,3,FALSE)</f>
        <v>Quittancement</v>
      </c>
    </row>
    <row r="129" spans="1:5" hidden="1" x14ac:dyDescent="0.2">
      <c r="A129" s="1" t="str">
        <f>VLOOKUP(D129,'TABLE DES MATIERES'!$A$3:$B$67,2,FALSE)</f>
        <v>Loyers encaissers</v>
      </c>
      <c r="B129" s="2">
        <v>41334</v>
      </c>
      <c r="C129" s="26"/>
      <c r="D129" s="1" t="s">
        <v>3</v>
      </c>
      <c r="E129" s="1" t="str">
        <f>VLOOKUP($D129,'TABLE DES MATIERES'!$A$3:$C$69,3,FALSE)</f>
        <v>Encaissement</v>
      </c>
    </row>
    <row r="130" spans="1:5" hidden="1" x14ac:dyDescent="0.2">
      <c r="A130" s="1" t="str">
        <f>VLOOKUP(D130,'TABLE DES MATIERES'!$A$3:$B$67,2,FALSE)</f>
        <v>APL</v>
      </c>
      <c r="B130" s="2">
        <v>41334</v>
      </c>
      <c r="C130" s="26"/>
      <c r="D130" s="1" t="s">
        <v>6</v>
      </c>
      <c r="E130" s="1" t="str">
        <f>VLOOKUP($D130,'TABLE DES MATIERES'!$A$3:$C$69,3,FALSE)</f>
        <v>Encaissement</v>
      </c>
    </row>
    <row r="131" spans="1:5" hidden="1" x14ac:dyDescent="0.2">
      <c r="A131" s="1" t="str">
        <f>VLOOKUP(D131,'TABLE DES MATIERES'!$A$3:$B$67,2,FALSE)</f>
        <v>AL</v>
      </c>
      <c r="B131" s="2">
        <v>41334</v>
      </c>
      <c r="C131" s="27"/>
      <c r="D131" s="1" t="s">
        <v>7</v>
      </c>
      <c r="E131" s="1" t="str">
        <f>VLOOKUP($D131,'TABLE DES MATIERES'!$A$3:$C$69,3,FALSE)</f>
        <v>Encaissement</v>
      </c>
    </row>
    <row r="132" spans="1:5" hidden="1" x14ac:dyDescent="0.2">
      <c r="A132" s="1" t="str">
        <f>VLOOKUP(D132,'TABLE DES MATIERES'!$A$3:$B$67,2,FALSE)</f>
        <v>DG Factures</v>
      </c>
      <c r="B132" s="2">
        <v>41334</v>
      </c>
      <c r="C132" s="27"/>
      <c r="D132" s="1" t="s">
        <v>8</v>
      </c>
      <c r="E132" s="1" t="str">
        <f>VLOOKUP($D132,'TABLE DES MATIERES'!$A$3:$C$69,3,FALSE)</f>
        <v>Encaissement</v>
      </c>
    </row>
    <row r="133" spans="1:5" hidden="1" x14ac:dyDescent="0.2">
      <c r="A133" s="1" t="str">
        <f>VLOOKUP(D133,'TABLE DES MATIERES'!$A$3:$B$67,2,FALSE)</f>
        <v>DG Rembourser</v>
      </c>
      <c r="B133" s="2">
        <v>41334</v>
      </c>
      <c r="C133" s="28"/>
      <c r="D133" s="1" t="s">
        <v>9</v>
      </c>
      <c r="E133" s="1" t="str">
        <f>VLOOKUP($D133,'TABLE DES MATIERES'!$A$3:$C$69,3,FALSE)</f>
        <v>Encaissement</v>
      </c>
    </row>
    <row r="134" spans="1:5" ht="13.5" hidden="1" thickBot="1" x14ac:dyDescent="0.25">
      <c r="A134" s="1" t="str">
        <f>VLOOKUP(D134,'TABLE DES MATIERES'!$A$3:$B$67,2,FALSE)</f>
        <v>BANQUE</v>
      </c>
      <c r="B134" s="2">
        <v>41334</v>
      </c>
      <c r="C134" s="29"/>
      <c r="D134" s="1" t="s">
        <v>10</v>
      </c>
      <c r="E134" s="1" t="str">
        <f>VLOOKUP($D134,'TABLE DES MATIERES'!$A$3:$C$69,3,FALSE)</f>
        <v>Encaissement</v>
      </c>
    </row>
    <row r="135" spans="1:5" hidden="1" x14ac:dyDescent="0.2">
      <c r="A135" s="1" t="str">
        <f>VLOOKUP(D135,'TABLE DES MATIERES'!$A$3:$B$67,2,FALSE)</f>
        <v>Nbs locs debiteurs</v>
      </c>
      <c r="B135" s="2">
        <v>41334</v>
      </c>
      <c r="C135" s="26"/>
      <c r="D135" s="1" t="s">
        <v>11</v>
      </c>
      <c r="E135" s="1" t="str">
        <f>VLOOKUP($D135,'TABLE DES MATIERES'!$A$3:$C$69,3,FALSE)</f>
        <v>Contentieux</v>
      </c>
    </row>
    <row r="136" spans="1:5" hidden="1" x14ac:dyDescent="0.2">
      <c r="A136" s="1" t="str">
        <f>VLOOKUP(D136,'TABLE DES MATIERES'!$A$3:$B$67,2,FALSE)</f>
        <v>Montants Debiteurs</v>
      </c>
      <c r="B136" s="2">
        <v>41334</v>
      </c>
      <c r="C136" s="26"/>
      <c r="D136" s="1" t="s">
        <v>12</v>
      </c>
      <c r="E136" s="1" t="str">
        <f>VLOOKUP($D136,'TABLE DES MATIERES'!$A$3:$C$69,3,FALSE)</f>
        <v>Contentieux</v>
      </c>
    </row>
    <row r="137" spans="1:5" hidden="1" x14ac:dyDescent="0.2">
      <c r="A137" s="1" t="str">
        <f>VLOOKUP(D137,'TABLE DES MATIERES'!$A$3:$B$67,2,FALSE)</f>
        <v>Locs Presents</v>
      </c>
      <c r="B137" s="2">
        <v>41334</v>
      </c>
      <c r="C137" s="26"/>
      <c r="D137" s="1" t="s">
        <v>13</v>
      </c>
      <c r="E137" s="1" t="str">
        <f>VLOOKUP($D137,'TABLE DES MATIERES'!$A$3:$C$69,3,FALSE)</f>
        <v>Contentieux</v>
      </c>
    </row>
    <row r="138" spans="1:5" hidden="1" x14ac:dyDescent="0.2">
      <c r="A138" s="1" t="str">
        <f>VLOOKUP(D138,'TABLE DES MATIERES'!$A$3:$B$67,2,FALSE)</f>
        <v>Montants Presents</v>
      </c>
      <c r="B138" s="2">
        <v>41334</v>
      </c>
      <c r="C138" s="27"/>
      <c r="D138" s="1" t="s">
        <v>15</v>
      </c>
      <c r="E138" s="1" t="str">
        <f>VLOOKUP($D138,'TABLE DES MATIERES'!$A$3:$C$69,3,FALSE)</f>
        <v>Contentieux</v>
      </c>
    </row>
    <row r="139" spans="1:5" hidden="1" x14ac:dyDescent="0.2">
      <c r="A139" s="1" t="str">
        <f>VLOOKUP(D139,'TABLE DES MATIERES'!$A$3:$B$67,2,FALSE)</f>
        <v>Locs Sortis</v>
      </c>
      <c r="B139" s="2">
        <v>41334</v>
      </c>
      <c r="C139" s="26"/>
      <c r="D139" s="1" t="s">
        <v>14</v>
      </c>
      <c r="E139" s="1" t="str">
        <f>VLOOKUP($D139,'TABLE DES MATIERES'!$A$3:$C$69,3,FALSE)</f>
        <v>Contentieux</v>
      </c>
    </row>
    <row r="140" spans="1:5" hidden="1" x14ac:dyDescent="0.2">
      <c r="A140" s="1" t="str">
        <f>VLOOKUP(D140,'TABLE DES MATIERES'!$A$3:$B$67,2,FALSE)</f>
        <v>Montants Sortis</v>
      </c>
      <c r="B140" s="2">
        <v>41334</v>
      </c>
      <c r="C140" s="27"/>
      <c r="D140" s="1" t="s">
        <v>16</v>
      </c>
      <c r="E140" s="1" t="str">
        <f>VLOOKUP($D140,'TABLE DES MATIERES'!$A$3:$C$69,3,FALSE)</f>
        <v>Contentieux</v>
      </c>
    </row>
    <row r="141" spans="1:5" hidden="1" x14ac:dyDescent="0.2">
      <c r="A141" s="1" t="str">
        <f>VLOOKUP(D141,'TABLE DES MATIERES'!$A$3:$B$67,2,FALSE)</f>
        <v>Nouvelles dettes des nouveaux entrants</v>
      </c>
      <c r="B141" s="2">
        <v>41334</v>
      </c>
      <c r="C141" s="26"/>
      <c r="D141" s="1" t="s">
        <v>37</v>
      </c>
      <c r="E141" s="1" t="str">
        <f>VLOOKUP($D141,'TABLE DES MATIERES'!$A$3:$C$69,3,FALSE)</f>
        <v>Contentieux</v>
      </c>
    </row>
    <row r="142" spans="1:5" hidden="1" x14ac:dyDescent="0.2">
      <c r="A142" s="1" t="str">
        <f>VLOOKUP(D142,'TABLE DES MATIERES'!$A$3:$B$67,2,FALSE)</f>
        <v>Montants dettes des nouveaux entrants</v>
      </c>
      <c r="B142" s="2">
        <v>41334</v>
      </c>
      <c r="C142" s="27"/>
      <c r="D142" s="1" t="s">
        <v>38</v>
      </c>
      <c r="E142" s="1" t="str">
        <f>VLOOKUP($D142,'TABLE DES MATIERES'!$A$3:$C$69,3,FALSE)</f>
        <v>Contentieux</v>
      </c>
    </row>
    <row r="143" spans="1:5" hidden="1" x14ac:dyDescent="0.2">
      <c r="A143" s="1" t="str">
        <f>VLOOKUP(D143,'TABLE DES MATIERES'!$A$3:$B$67,2,FALSE)</f>
        <v>Profits</v>
      </c>
      <c r="B143" s="2">
        <v>41334</v>
      </c>
      <c r="C143" s="27"/>
      <c r="D143" s="1" t="s">
        <v>36</v>
      </c>
      <c r="E143" s="1" t="str">
        <f>VLOOKUP($D143,'TABLE DES MATIERES'!$A$3:$C$69,3,FALSE)</f>
        <v>Contentieux</v>
      </c>
    </row>
    <row r="144" spans="1:5" hidden="1" x14ac:dyDescent="0.2">
      <c r="A144" s="1" t="str">
        <f>VLOOKUP(D144,'TABLE DES MATIERES'!$A$3:$B$67,2,FALSE)</f>
        <v>Pertes</v>
      </c>
      <c r="B144" s="2">
        <v>41334</v>
      </c>
      <c r="C144" s="27"/>
      <c r="D144" s="1" t="s">
        <v>35</v>
      </c>
      <c r="E144" s="1" t="str">
        <f>VLOOKUP($D144,'TABLE DES MATIERES'!$A$3:$C$69,3,FALSE)</f>
        <v>Contentieux</v>
      </c>
    </row>
    <row r="145" spans="1:5" hidden="1" x14ac:dyDescent="0.2">
      <c r="A145" s="1" t="str">
        <f>VLOOKUP(D145,'TABLE DES MATIERES'!$A$3:$B$67,2,FALSE)</f>
        <v>Protocoles établis</v>
      </c>
      <c r="B145" s="2">
        <v>41334</v>
      </c>
      <c r="C145" s="26"/>
      <c r="D145" s="1" t="s">
        <v>17</v>
      </c>
      <c r="E145" s="1" t="str">
        <f>VLOOKUP($D145,'TABLE DES MATIERES'!$A$3:$C$69,3,FALSE)</f>
        <v>Contentieux</v>
      </c>
    </row>
    <row r="146" spans="1:5" hidden="1" x14ac:dyDescent="0.2">
      <c r="A146" s="1" t="str">
        <f>VLOOKUP(D146,'TABLE DES MATIERES'!$A$3:$B$67,2,FALSE)</f>
        <v>Protocoles terminés</v>
      </c>
      <c r="B146" s="2">
        <v>41334</v>
      </c>
      <c r="C146" s="26"/>
      <c r="D146" s="1" t="s">
        <v>18</v>
      </c>
      <c r="E146" s="1" t="str">
        <f>VLOOKUP($D146,'TABLE DES MATIERES'!$A$3:$C$69,3,FALSE)</f>
        <v>Contentieux</v>
      </c>
    </row>
    <row r="147" spans="1:5" hidden="1" x14ac:dyDescent="0.2">
      <c r="A147" s="1" t="str">
        <f>VLOOKUP(D147,'TABLE DES MATIERES'!$A$3:$B$67,2,FALSE)</f>
        <v>Protocoles en cours</v>
      </c>
      <c r="B147" s="2">
        <v>41334</v>
      </c>
      <c r="C147" s="26"/>
      <c r="D147" s="1" t="s">
        <v>61</v>
      </c>
      <c r="E147" s="1" t="str">
        <f>VLOOKUP($D147,'TABLE DES MATIERES'!$A$3:$C$69,3,FALSE)</f>
        <v>Contentieux</v>
      </c>
    </row>
    <row r="148" spans="1:5" hidden="1" x14ac:dyDescent="0.2">
      <c r="A148" s="1" t="str">
        <f>VLOOKUP(D148,'TABLE DES MATIERES'!$A$3:$B$67,2,FALSE)</f>
        <v>Montants Protocoles établis</v>
      </c>
      <c r="B148" s="2">
        <v>41334</v>
      </c>
      <c r="C148" s="26"/>
      <c r="D148" s="1" t="s">
        <v>53</v>
      </c>
      <c r="E148" s="1" t="str">
        <f>VLOOKUP($D148,'TABLE DES MATIERES'!$A$3:$C$69,3,FALSE)</f>
        <v>Contentieux</v>
      </c>
    </row>
    <row r="149" spans="1:5" hidden="1" x14ac:dyDescent="0.2">
      <c r="A149" s="1" t="str">
        <f>VLOOKUP(D149,'TABLE DES MATIERES'!$A$3:$B$67,2,FALSE)</f>
        <v>Nouveaux Dossiers Confiés SOFRA</v>
      </c>
      <c r="B149" s="2">
        <v>41334</v>
      </c>
      <c r="C149" s="26"/>
      <c r="D149" s="1" t="s">
        <v>19</v>
      </c>
      <c r="E149" s="1" t="str">
        <f>VLOOKUP($D149,'TABLE DES MATIERES'!$A$3:$C$69,3,FALSE)</f>
        <v>Contentieux</v>
      </c>
    </row>
    <row r="150" spans="1:5" hidden="1" x14ac:dyDescent="0.2">
      <c r="A150" s="1" t="str">
        <f>VLOOKUP(D150,'TABLE DES MATIERES'!$A$3:$B$67,2,FALSE)</f>
        <v>Nbs dossiers Actifs SOFRA</v>
      </c>
      <c r="B150" s="2">
        <v>41334</v>
      </c>
      <c r="C150" s="26"/>
      <c r="D150" s="1" t="s">
        <v>63</v>
      </c>
      <c r="E150" s="1" t="str">
        <f>VLOOKUP($D150,'TABLE DES MATIERES'!$A$3:$C$69,3,FALSE)</f>
        <v>Contentieux</v>
      </c>
    </row>
    <row r="151" spans="1:5" hidden="1" x14ac:dyDescent="0.2">
      <c r="A151" s="1" t="str">
        <f>VLOOKUP(D151,'TABLE DES MATIERES'!$A$3:$B$67,2,FALSE)</f>
        <v>Montants Dossiers SOFRA Ouverts</v>
      </c>
      <c r="B151" s="2">
        <v>41334</v>
      </c>
      <c r="C151" s="26"/>
      <c r="D151" s="1" t="s">
        <v>54</v>
      </c>
      <c r="E151" s="1" t="str">
        <f>VLOOKUP($D151,'TABLE DES MATIERES'!$A$3:$C$69,3,FALSE)</f>
        <v>Contentieux</v>
      </c>
    </row>
    <row r="152" spans="1:5" hidden="1" x14ac:dyDescent="0.2">
      <c r="A152" s="1" t="str">
        <f>VLOOKUP(D152,'TABLE DES MATIERES'!$A$3:$B$67,2,FALSE)</f>
        <v>Encaissements SOFRA</v>
      </c>
      <c r="B152" s="2">
        <v>41334</v>
      </c>
      <c r="C152" s="26"/>
      <c r="D152" s="1" t="s">
        <v>64</v>
      </c>
      <c r="E152" s="1" t="str">
        <f>VLOOKUP($D152,'TABLE DES MATIERES'!$A$3:$C$69,3,FALSE)</f>
        <v>Contentieux</v>
      </c>
    </row>
    <row r="153" spans="1:5" hidden="1" x14ac:dyDescent="0.2">
      <c r="A153" s="1" t="str">
        <f>VLOOKUP(D153,'TABLE DES MATIERES'!$A$3:$B$67,2,FALSE)</f>
        <v>Nbs Prelevements</v>
      </c>
      <c r="B153" s="2">
        <v>41334</v>
      </c>
      <c r="C153" s="26"/>
      <c r="D153" s="1" t="s">
        <v>20</v>
      </c>
      <c r="E153" s="1" t="str">
        <f>VLOOKUP($D153,'TABLE DES MATIERES'!$A$3:$C$69,3,FALSE)</f>
        <v>Contentieux</v>
      </c>
    </row>
    <row r="154" spans="1:5" hidden="1" x14ac:dyDescent="0.2">
      <c r="A154" s="1" t="str">
        <f>VLOOKUP(D154,'TABLE DES MATIERES'!$A$3:$B$67,2,FALSE)</f>
        <v>Montants Prelevements</v>
      </c>
      <c r="B154" s="2">
        <v>41334</v>
      </c>
      <c r="C154" s="26"/>
      <c r="D154" s="1" t="s">
        <v>21</v>
      </c>
      <c r="E154" s="1" t="str">
        <f>VLOOKUP($D154,'TABLE DES MATIERES'!$A$3:$C$69,3,FALSE)</f>
        <v>Contentieux</v>
      </c>
    </row>
    <row r="155" spans="1:5" hidden="1" x14ac:dyDescent="0.2">
      <c r="A155" s="1" t="str">
        <f>VLOOKUP(D155,'TABLE DES MATIERES'!$A$3:$B$67,2,FALSE)</f>
        <v>Nbs Rejets Prlv</v>
      </c>
      <c r="B155" s="2">
        <v>41334</v>
      </c>
      <c r="C155" s="26"/>
      <c r="D155" s="1" t="s">
        <v>22</v>
      </c>
      <c r="E155" s="1" t="str">
        <f>VLOOKUP($D155,'TABLE DES MATIERES'!$A$3:$C$69,3,FALSE)</f>
        <v>Contentieux</v>
      </c>
    </row>
    <row r="156" spans="1:5" hidden="1" x14ac:dyDescent="0.2">
      <c r="A156" s="1" t="str">
        <f>VLOOKUP(D156,'TABLE DES MATIERES'!$A$3:$B$67,2,FALSE)</f>
        <v>Montants des Rjts Prlv</v>
      </c>
      <c r="B156" s="2">
        <v>41334</v>
      </c>
      <c r="C156" s="26"/>
      <c r="D156" s="1" t="s">
        <v>23</v>
      </c>
      <c r="E156" s="1" t="str">
        <f>VLOOKUP($D156,'TABLE DES MATIERES'!$A$3:$C$69,3,FALSE)</f>
        <v>Contentieux</v>
      </c>
    </row>
    <row r="157" spans="1:5" hidden="1" x14ac:dyDescent="0.2">
      <c r="A157" s="1" t="str">
        <f>VLOOKUP(D157,'TABLE DES MATIERES'!$A$3:$B$67,2,FALSE)</f>
        <v>% impayés Prlv</v>
      </c>
      <c r="B157" s="2">
        <v>41334</v>
      </c>
      <c r="C157" s="30"/>
      <c r="D157" s="1" t="s">
        <v>65</v>
      </c>
      <c r="E157" s="1" t="str">
        <f>VLOOKUP($D157,'TABLE DES MATIERES'!$A$3:$C$69,3,FALSE)</f>
        <v>Contentieux</v>
      </c>
    </row>
    <row r="158" spans="1:5" hidden="1" x14ac:dyDescent="0.2">
      <c r="A158" s="1" t="str">
        <f>VLOOKUP(D158,'TABLE DES MATIERES'!$A$3:$B$67,2,FALSE)</f>
        <v>Dette &lt; 3mois</v>
      </c>
      <c r="B158" s="2">
        <v>41334</v>
      </c>
      <c r="C158" s="31"/>
      <c r="D158" s="1" t="s">
        <v>24</v>
      </c>
      <c r="E158" s="1" t="str">
        <f>VLOOKUP($D158,'TABLE DES MATIERES'!$A$3:$C$69,3,FALSE)</f>
        <v>Contentieux</v>
      </c>
    </row>
    <row r="159" spans="1:5" hidden="1" x14ac:dyDescent="0.2">
      <c r="A159" s="1" t="str">
        <f>VLOOKUP(D159,'TABLE DES MATIERES'!$A$3:$B$67,2,FALSE)</f>
        <v>Dette 3 à 6 mois</v>
      </c>
      <c r="B159" s="2">
        <v>41334</v>
      </c>
      <c r="C159" s="31"/>
      <c r="D159" s="1" t="s">
        <v>25</v>
      </c>
      <c r="E159" s="1" t="str">
        <f>VLOOKUP($D159,'TABLE DES MATIERES'!$A$3:$C$69,3,FALSE)</f>
        <v>Contentieux</v>
      </c>
    </row>
    <row r="160" spans="1:5" ht="13.5" hidden="1" thickBot="1" x14ac:dyDescent="0.25">
      <c r="A160" s="1" t="str">
        <f>VLOOKUP(D160,'TABLE DES MATIERES'!$A$3:$B$67,2,FALSE)</f>
        <v>Dette &gt; 6 mois</v>
      </c>
      <c r="B160" s="2">
        <v>41334</v>
      </c>
      <c r="C160" s="32"/>
      <c r="D160" s="1" t="s">
        <v>26</v>
      </c>
      <c r="E160" s="1" t="str">
        <f>VLOOKUP($D160,'TABLE DES MATIERES'!$A$3:$C$69,3,FALSE)</f>
        <v>Contentieux</v>
      </c>
    </row>
    <row r="161" spans="1:5" hidden="1" x14ac:dyDescent="0.2">
      <c r="A161" s="1" t="str">
        <f>VLOOKUP(D161,'TABLE DES MATIERES'!$A$3:$B$67,2,FALSE)</f>
        <v>Vacants ACL PME</v>
      </c>
      <c r="B161" s="2">
        <v>41334</v>
      </c>
      <c r="C161" s="33"/>
      <c r="D161" s="1" t="s">
        <v>28</v>
      </c>
      <c r="E161" s="1" t="str">
        <f>VLOOKUP($D161,'TABLE DES MATIERES'!$A$3:$C$69,3,FALSE)</f>
        <v>Vacant</v>
      </c>
    </row>
    <row r="162" spans="1:5" hidden="1" x14ac:dyDescent="0.2">
      <c r="A162" s="1" t="str">
        <f>VLOOKUP(D162,'TABLE DES MATIERES'!$A$3:$B$67,2,FALSE)</f>
        <v>% vacant ACL PME</v>
      </c>
      <c r="B162" s="2">
        <v>41334</v>
      </c>
      <c r="C162" s="44"/>
      <c r="D162" s="23" t="s">
        <v>47</v>
      </c>
      <c r="E162" s="1" t="str">
        <f>VLOOKUP($D162,'TABLE DES MATIERES'!$A$3:$C$69,3,FALSE)</f>
        <v>Vacant</v>
      </c>
    </row>
    <row r="163" spans="1:5" hidden="1" x14ac:dyDescent="0.2">
      <c r="A163" s="1" t="str">
        <f>VLOOKUP(D163,'TABLE DES MATIERES'!$A$3:$B$67,2,FALSE)</f>
        <v>Vacant technique</v>
      </c>
      <c r="B163" s="2">
        <v>41334</v>
      </c>
      <c r="C163" s="33"/>
      <c r="D163" s="1" t="s">
        <v>29</v>
      </c>
      <c r="E163" s="1" t="str">
        <f>VLOOKUP($D163,'TABLE DES MATIERES'!$A$3:$C$69,3,FALSE)</f>
        <v>Vacant</v>
      </c>
    </row>
    <row r="164" spans="1:5" hidden="1" x14ac:dyDescent="0.2">
      <c r="A164" s="1" t="str">
        <f>VLOOKUP(D164,'TABLE DES MATIERES'!$A$3:$B$67,2,FALSE)</f>
        <v>% vacant technique</v>
      </c>
      <c r="B164" s="2">
        <v>41334</v>
      </c>
      <c r="C164" s="44"/>
      <c r="D164" s="23" t="s">
        <v>48</v>
      </c>
      <c r="E164" s="1" t="str">
        <f>VLOOKUP($D164,'TABLE DES MATIERES'!$A$3:$C$69,3,FALSE)</f>
        <v>Vacant</v>
      </c>
    </row>
    <row r="165" spans="1:5" hidden="1" x14ac:dyDescent="0.2">
      <c r="A165" s="1" t="str">
        <f>VLOOKUP(D165,'TABLE DES MATIERES'!$A$3:$B$67,2,FALSE)</f>
        <v>Nbs de lots Roanne</v>
      </c>
      <c r="B165" s="2">
        <v>41334</v>
      </c>
      <c r="C165" s="33"/>
      <c r="D165" s="1" t="s">
        <v>30</v>
      </c>
      <c r="E165" s="1" t="str">
        <f>VLOOKUP($D165,'TABLE DES MATIERES'!$A$3:$C$69,3,FALSE)</f>
        <v>Vacant</v>
      </c>
    </row>
    <row r="166" spans="1:5" hidden="1" x14ac:dyDescent="0.2">
      <c r="A166" s="1" t="str">
        <f>VLOOKUP(D166,'TABLE DES MATIERES'!$A$3:$B$67,2,FALSE)</f>
        <v>Vacants_Gestion Roanne</v>
      </c>
      <c r="B166" s="2">
        <v>41334</v>
      </c>
      <c r="C166" s="33"/>
      <c r="D166" s="1" t="s">
        <v>31</v>
      </c>
      <c r="E166" s="1" t="str">
        <f>VLOOKUP($D166,'TABLE DES MATIERES'!$A$3:$C$69,3,FALSE)</f>
        <v>Vacant</v>
      </c>
    </row>
    <row r="167" spans="1:5" hidden="1" x14ac:dyDescent="0.2">
      <c r="A167" s="1" t="str">
        <f>VLOOKUP(D167,'TABLE DES MATIERES'!$A$3:$B$67,2,FALSE)</f>
        <v>% vacant Roanne</v>
      </c>
      <c r="B167" s="2">
        <v>41334</v>
      </c>
      <c r="C167" s="44"/>
      <c r="D167" s="23" t="s">
        <v>49</v>
      </c>
      <c r="E167" s="1" t="str">
        <f>VLOOKUP($D167,'TABLE DES MATIERES'!$A$3:$C$69,3,FALSE)</f>
        <v>Vacant</v>
      </c>
    </row>
    <row r="168" spans="1:5" hidden="1" x14ac:dyDescent="0.2">
      <c r="A168" s="1" t="str">
        <f>VLOOKUP(D168,'TABLE DES MATIERES'!$A$3:$B$67,2,FALSE)</f>
        <v>Total Vacant Exploitation</v>
      </c>
      <c r="B168" s="2">
        <v>41334</v>
      </c>
      <c r="C168" s="33"/>
      <c r="D168" s="25" t="s">
        <v>66</v>
      </c>
      <c r="E168" s="1" t="str">
        <f>VLOOKUP($D168,'TABLE DES MATIERES'!$A$3:$C$69,3,FALSE)</f>
        <v>Vacant</v>
      </c>
    </row>
    <row r="169" spans="1:5" hidden="1" x14ac:dyDescent="0.2">
      <c r="A169" s="1" t="str">
        <f>VLOOKUP(D169,'TABLE DES MATIERES'!$A$3:$B$67,2,FALSE)</f>
        <v>% Exploitation</v>
      </c>
      <c r="B169" s="2">
        <v>41334</v>
      </c>
      <c r="C169" s="33"/>
      <c r="D169" s="25" t="s">
        <v>67</v>
      </c>
      <c r="E169" s="1" t="str">
        <f>VLOOKUP($D169,'TABLE DES MATIERES'!$A$3:$C$69,3,FALSE)</f>
        <v>Vacant</v>
      </c>
    </row>
    <row r="170" spans="1:5" hidden="1" x14ac:dyDescent="0.2">
      <c r="A170" s="1" t="str">
        <f>VLOOKUP(D170,'TABLE DES MATIERES'!$A$3:$B$67,2,FALSE)</f>
        <v>Vacant HE</v>
      </c>
      <c r="B170" s="2">
        <v>41334</v>
      </c>
      <c r="C170" s="33"/>
      <c r="D170" s="1" t="s">
        <v>58</v>
      </c>
      <c r="E170" s="1" t="str">
        <f>VLOOKUP($D170,'TABLE DES MATIERES'!$A$3:$C$69,3,FALSE)</f>
        <v>Vacant</v>
      </c>
    </row>
    <row r="171" spans="1:5" hidden="1" x14ac:dyDescent="0.2">
      <c r="A171" s="1" t="str">
        <f>VLOOKUP(D171,'TABLE DES MATIERES'!$A$3:$B$67,2,FALSE)</f>
        <v>% vacant HE</v>
      </c>
      <c r="B171" s="2">
        <v>41334</v>
      </c>
      <c r="C171" s="33"/>
      <c r="D171" s="1" t="s">
        <v>68</v>
      </c>
      <c r="E171" s="1" t="str">
        <f>VLOOKUP($D171,'TABLE DES MATIERES'!$A$3:$C$69,3,FALSE)</f>
        <v>Vacant</v>
      </c>
    </row>
    <row r="172" spans="1:5" hidden="1" x14ac:dyDescent="0.2">
      <c r="A172" s="1" t="str">
        <f>VLOOKUP(D172,'TABLE DES MATIERES'!$A$3:$B$67,2,FALSE)</f>
        <v>Nbs logements Roanne</v>
      </c>
      <c r="B172" s="2">
        <v>41334</v>
      </c>
      <c r="C172" s="33"/>
      <c r="D172" s="25" t="s">
        <v>69</v>
      </c>
      <c r="E172" s="1" t="str">
        <f>VLOOKUP($D172,'TABLE DES MATIERES'!$A$3:$C$69,3,FALSE)</f>
        <v>Vacant</v>
      </c>
    </row>
    <row r="173" spans="1:5" hidden="1" x14ac:dyDescent="0.2">
      <c r="A173" s="1" t="str">
        <f>VLOOKUP(D173,'TABLE DES MATIERES'!$A$3:$B$67,2,FALSE)</f>
        <v>Nbs vacants Exploitation/HE</v>
      </c>
      <c r="B173" s="2">
        <v>41334</v>
      </c>
      <c r="C173" s="33"/>
      <c r="D173" s="1" t="s">
        <v>57</v>
      </c>
      <c r="E173" s="1" t="str">
        <f>VLOOKUP($D173,'TABLE DES MATIERES'!$A$3:$C$69,3,FALSE)</f>
        <v>Vacant</v>
      </c>
    </row>
    <row r="174" spans="1:5" hidden="1" x14ac:dyDescent="0.2">
      <c r="A174" s="1" t="str">
        <f>VLOOKUP(D174,'TABLE DES MATIERES'!$A$3:$B$67,2,FALSE)</f>
        <v>% Vacance Exploitation/HE</v>
      </c>
      <c r="B174" s="2">
        <v>41334</v>
      </c>
      <c r="C174" s="44"/>
      <c r="D174" s="1" t="s">
        <v>59</v>
      </c>
      <c r="E174" s="1" t="str">
        <f>VLOOKUP($D174,'TABLE DES MATIERES'!$A$3:$C$69,3,FALSE)</f>
        <v>Vacant</v>
      </c>
    </row>
    <row r="175" spans="1:5" hidden="1" x14ac:dyDescent="0.2">
      <c r="A175" s="1" t="str">
        <f>VLOOKUP(D175,'TABLE DES MATIERES'!$A$3:$B$67,2,FALSE)</f>
        <v>%Occupation</v>
      </c>
      <c r="B175" s="2">
        <v>41334</v>
      </c>
      <c r="C175" s="33"/>
      <c r="D175" s="1" t="s">
        <v>60</v>
      </c>
      <c r="E175" s="1" t="str">
        <f>VLOOKUP($D175,'TABLE DES MATIERES'!$A$3:$C$69,3,FALSE)</f>
        <v>Vacant</v>
      </c>
    </row>
    <row r="176" spans="1:5" hidden="1" x14ac:dyDescent="0.2">
      <c r="A176" s="1" t="str">
        <f>VLOOKUP(D176,'TABLE DES MATIERES'!$A$3:$B$67,2,FALSE)</f>
        <v>Nbs loc Entrants</v>
      </c>
      <c r="B176" s="2">
        <v>41334</v>
      </c>
      <c r="C176" s="33"/>
      <c r="D176" s="1" t="s">
        <v>32</v>
      </c>
      <c r="E176" s="1" t="str">
        <f>VLOOKUP($D176,'TABLE DES MATIERES'!$A$3:$C$69,3,FALSE)</f>
        <v>Vacant</v>
      </c>
    </row>
    <row r="177" spans="1:5" hidden="1" x14ac:dyDescent="0.2">
      <c r="A177" s="1" t="str">
        <f>VLOOKUP(D177,'TABLE DES MATIERES'!$A$3:$B$67,2,FALSE)</f>
        <v>Nbs locs Sortants</v>
      </c>
      <c r="B177" s="2">
        <v>41334</v>
      </c>
      <c r="C177" s="33"/>
      <c r="D177" s="1" t="s">
        <v>33</v>
      </c>
      <c r="E177" s="1" t="str">
        <f>VLOOKUP($D177,'TABLE DES MATIERES'!$A$3:$C$69,3,FALSE)</f>
        <v>Vacant</v>
      </c>
    </row>
    <row r="178" spans="1:5" ht="13.5" hidden="1" thickBot="1" x14ac:dyDescent="0.25">
      <c r="A178" s="1" t="str">
        <f>VLOOKUP(D178,'TABLE DES MATIERES'!$A$3:$B$67,2,FALSE)</f>
        <v>Nbs locs en preavis</v>
      </c>
      <c r="B178" s="2">
        <v>41334</v>
      </c>
      <c r="C178" s="35"/>
      <c r="D178" s="1" t="s">
        <v>34</v>
      </c>
      <c r="E178" s="1" t="str">
        <f>VLOOKUP($D178,'TABLE DES MATIERES'!$A$3:$C$69,3,FALSE)</f>
        <v>Vacant</v>
      </c>
    </row>
    <row r="179" spans="1:5" hidden="1" x14ac:dyDescent="0.2">
      <c r="A179" s="1" t="str">
        <f>VLOOKUP(D179,'TABLE DES MATIERES'!$A$3:$B$67,2,FALSE)</f>
        <v>Loyer App</v>
      </c>
      <c r="B179" s="2">
        <v>41365</v>
      </c>
      <c r="C179" s="26"/>
      <c r="D179" s="1" t="s">
        <v>4</v>
      </c>
      <c r="E179" s="1" t="str">
        <f>VLOOKUP($D179,'TABLE DES MATIERES'!$A$3:$C$69,3,FALSE)</f>
        <v>Quittancement</v>
      </c>
    </row>
    <row r="180" spans="1:5" hidden="1" x14ac:dyDescent="0.2">
      <c r="A180" s="1" t="str">
        <f>VLOOKUP(D180,'TABLE DES MATIERES'!$A$3:$B$67,2,FALSE)</f>
        <v>Nouveaux Loyers</v>
      </c>
      <c r="B180" s="2">
        <v>41365</v>
      </c>
      <c r="C180" s="26"/>
      <c r="D180" s="1" t="s">
        <v>1</v>
      </c>
      <c r="E180" s="1" t="str">
        <f>VLOOKUP($D180,'TABLE DES MATIERES'!$A$3:$C$69,3,FALSE)</f>
        <v>Quittancement</v>
      </c>
    </row>
    <row r="181" spans="1:5" hidden="1" x14ac:dyDescent="0.2">
      <c r="A181" s="1" t="str">
        <f>VLOOKUP(D181,'TABLE DES MATIERES'!$A$3:$B$67,2,FALSE)</f>
        <v>Loyer PK</v>
      </c>
      <c r="B181" s="2">
        <v>41365</v>
      </c>
      <c r="C181" s="26"/>
      <c r="D181" s="1" t="s">
        <v>5</v>
      </c>
      <c r="E181" s="1" t="str">
        <f>VLOOKUP($D181,'TABLE DES MATIERES'!$A$3:$C$69,3,FALSE)</f>
        <v>Quittancement</v>
      </c>
    </row>
    <row r="182" spans="1:5" hidden="1" x14ac:dyDescent="0.2">
      <c r="A182" s="1" t="str">
        <f>VLOOKUP(D182,'TABLE DES MATIERES'!$A$3:$B$67,2,FALSE)</f>
        <v>Total Loyer</v>
      </c>
      <c r="B182" s="2">
        <v>41365</v>
      </c>
      <c r="C182" s="26"/>
      <c r="D182" s="1" t="s">
        <v>62</v>
      </c>
      <c r="E182" s="1" t="str">
        <f>VLOOKUP($D182,'TABLE DES MATIERES'!$A$3:$C$69,3,FALSE)</f>
        <v>Quittancement</v>
      </c>
    </row>
    <row r="183" spans="1:5" hidden="1" x14ac:dyDescent="0.2">
      <c r="A183" s="1" t="str">
        <f>VLOOKUP(D183,'TABLE DES MATIERES'!$A$3:$B$67,2,FALSE)</f>
        <v>Provisions sur charge</v>
      </c>
      <c r="B183" s="2">
        <v>41365</v>
      </c>
      <c r="C183" s="27"/>
      <c r="D183" s="1" t="s">
        <v>2</v>
      </c>
      <c r="E183" s="1" t="str">
        <f>VLOOKUP($D183,'TABLE DES MATIERES'!$A$3:$C$69,3,FALSE)</f>
        <v>Quittancement</v>
      </c>
    </row>
    <row r="184" spans="1:5" hidden="1" x14ac:dyDescent="0.2">
      <c r="A184" s="1" t="str">
        <f>VLOOKUP(D184,'TABLE DES MATIERES'!$A$3:$B$67,2,FALSE)</f>
        <v>Quitt toutes rubriques</v>
      </c>
      <c r="B184" s="2">
        <v>41365</v>
      </c>
      <c r="C184" s="26"/>
      <c r="D184" s="1" t="s">
        <v>50</v>
      </c>
      <c r="E184" s="1" t="str">
        <f>VLOOKUP($D184,'TABLE DES MATIERES'!$A$3:$C$69,3,FALSE)</f>
        <v>Quittancement</v>
      </c>
    </row>
    <row r="185" spans="1:5" hidden="1" x14ac:dyDescent="0.2">
      <c r="A185" s="1" t="str">
        <f>VLOOKUP(D185,'TABLE DES MATIERES'!$A$3:$B$67,2,FALSE)</f>
        <v>Loyers encaissers</v>
      </c>
      <c r="B185" s="2">
        <v>41365</v>
      </c>
      <c r="C185" s="26"/>
      <c r="D185" s="1" t="s">
        <v>3</v>
      </c>
      <c r="E185" s="1" t="str">
        <f>VLOOKUP($D185,'TABLE DES MATIERES'!$A$3:$C$69,3,FALSE)</f>
        <v>Encaissement</v>
      </c>
    </row>
    <row r="186" spans="1:5" hidden="1" x14ac:dyDescent="0.2">
      <c r="A186" s="1" t="str">
        <f>VLOOKUP(D186,'TABLE DES MATIERES'!$A$3:$B$67,2,FALSE)</f>
        <v>APL</v>
      </c>
      <c r="B186" s="2">
        <v>41365</v>
      </c>
      <c r="C186" s="26"/>
      <c r="D186" s="1" t="s">
        <v>6</v>
      </c>
      <c r="E186" s="1" t="str">
        <f>VLOOKUP($D186,'TABLE DES MATIERES'!$A$3:$C$69,3,FALSE)</f>
        <v>Encaissement</v>
      </c>
    </row>
    <row r="187" spans="1:5" hidden="1" x14ac:dyDescent="0.2">
      <c r="A187" s="1" t="str">
        <f>VLOOKUP(D187,'TABLE DES MATIERES'!$A$3:$B$67,2,FALSE)</f>
        <v>AL</v>
      </c>
      <c r="B187" s="2">
        <v>41365</v>
      </c>
      <c r="C187" s="27"/>
      <c r="D187" s="1" t="s">
        <v>7</v>
      </c>
      <c r="E187" s="1" t="str">
        <f>VLOOKUP($D187,'TABLE DES MATIERES'!$A$3:$C$69,3,FALSE)</f>
        <v>Encaissement</v>
      </c>
    </row>
    <row r="188" spans="1:5" hidden="1" x14ac:dyDescent="0.2">
      <c r="A188" s="1" t="str">
        <f>VLOOKUP(D188,'TABLE DES MATIERES'!$A$3:$B$67,2,FALSE)</f>
        <v>DG Factures</v>
      </c>
      <c r="B188" s="2">
        <v>41365</v>
      </c>
      <c r="C188" s="27"/>
      <c r="D188" s="1" t="s">
        <v>8</v>
      </c>
      <c r="E188" s="1" t="str">
        <f>VLOOKUP($D188,'TABLE DES MATIERES'!$A$3:$C$69,3,FALSE)</f>
        <v>Encaissement</v>
      </c>
    </row>
    <row r="189" spans="1:5" hidden="1" x14ac:dyDescent="0.2">
      <c r="A189" s="1" t="str">
        <f>VLOOKUP(D189,'TABLE DES MATIERES'!$A$3:$B$67,2,FALSE)</f>
        <v>DG Rembourser</v>
      </c>
      <c r="B189" s="2">
        <v>41365</v>
      </c>
      <c r="C189" s="28"/>
      <c r="D189" s="1" t="s">
        <v>9</v>
      </c>
      <c r="E189" s="1" t="str">
        <f>VLOOKUP($D189,'TABLE DES MATIERES'!$A$3:$C$69,3,FALSE)</f>
        <v>Encaissement</v>
      </c>
    </row>
    <row r="190" spans="1:5" ht="13.5" hidden="1" thickBot="1" x14ac:dyDescent="0.25">
      <c r="A190" s="1" t="str">
        <f>VLOOKUP(D190,'TABLE DES MATIERES'!$A$3:$B$67,2,FALSE)</f>
        <v>BANQUE</v>
      </c>
      <c r="B190" s="2">
        <v>41365</v>
      </c>
      <c r="C190" s="29"/>
      <c r="D190" s="1" t="s">
        <v>10</v>
      </c>
      <c r="E190" s="1" t="str">
        <f>VLOOKUP($D190,'TABLE DES MATIERES'!$A$3:$C$69,3,FALSE)</f>
        <v>Encaissement</v>
      </c>
    </row>
    <row r="191" spans="1:5" hidden="1" x14ac:dyDescent="0.2">
      <c r="A191" s="1" t="str">
        <f>VLOOKUP(D191,'TABLE DES MATIERES'!$A$3:$B$67,2,FALSE)</f>
        <v>Nbs locs debiteurs</v>
      </c>
      <c r="B191" s="2">
        <v>41365</v>
      </c>
      <c r="C191" s="26"/>
      <c r="D191" s="1" t="s">
        <v>11</v>
      </c>
      <c r="E191" s="1" t="str">
        <f>VLOOKUP($D191,'TABLE DES MATIERES'!$A$3:$C$69,3,FALSE)</f>
        <v>Contentieux</v>
      </c>
    </row>
    <row r="192" spans="1:5" hidden="1" x14ac:dyDescent="0.2">
      <c r="A192" s="1" t="str">
        <f>VLOOKUP(D192,'TABLE DES MATIERES'!$A$3:$B$67,2,FALSE)</f>
        <v>Montants Debiteurs</v>
      </c>
      <c r="B192" s="2">
        <v>41365</v>
      </c>
      <c r="C192" s="26"/>
      <c r="D192" s="1" t="s">
        <v>12</v>
      </c>
      <c r="E192" s="1" t="str">
        <f>VLOOKUP($D192,'TABLE DES MATIERES'!$A$3:$C$69,3,FALSE)</f>
        <v>Contentieux</v>
      </c>
    </row>
    <row r="193" spans="1:5" hidden="1" x14ac:dyDescent="0.2">
      <c r="A193" s="1" t="str">
        <f>VLOOKUP(D193,'TABLE DES MATIERES'!$A$3:$B$67,2,FALSE)</f>
        <v>Locs Presents</v>
      </c>
      <c r="B193" s="2">
        <v>41365</v>
      </c>
      <c r="C193" s="26"/>
      <c r="D193" s="1" t="s">
        <v>13</v>
      </c>
      <c r="E193" s="1" t="str">
        <f>VLOOKUP($D193,'TABLE DES MATIERES'!$A$3:$C$69,3,FALSE)</f>
        <v>Contentieux</v>
      </c>
    </row>
    <row r="194" spans="1:5" hidden="1" x14ac:dyDescent="0.2">
      <c r="A194" s="1" t="str">
        <f>VLOOKUP(D194,'TABLE DES MATIERES'!$A$3:$B$67,2,FALSE)</f>
        <v>Montants Presents</v>
      </c>
      <c r="B194" s="2">
        <v>41365</v>
      </c>
      <c r="C194" s="27"/>
      <c r="D194" s="1" t="s">
        <v>15</v>
      </c>
      <c r="E194" s="1" t="str">
        <f>VLOOKUP($D194,'TABLE DES MATIERES'!$A$3:$C$69,3,FALSE)</f>
        <v>Contentieux</v>
      </c>
    </row>
    <row r="195" spans="1:5" hidden="1" x14ac:dyDescent="0.2">
      <c r="A195" s="1" t="str">
        <f>VLOOKUP(D195,'TABLE DES MATIERES'!$A$3:$B$67,2,FALSE)</f>
        <v>Locs Sortis</v>
      </c>
      <c r="B195" s="2">
        <v>41365</v>
      </c>
      <c r="C195" s="26"/>
      <c r="D195" s="1" t="s">
        <v>14</v>
      </c>
      <c r="E195" s="1" t="str">
        <f>VLOOKUP($D195,'TABLE DES MATIERES'!$A$3:$C$69,3,FALSE)</f>
        <v>Contentieux</v>
      </c>
    </row>
    <row r="196" spans="1:5" hidden="1" x14ac:dyDescent="0.2">
      <c r="A196" s="1" t="str">
        <f>VLOOKUP(D196,'TABLE DES MATIERES'!$A$3:$B$67,2,FALSE)</f>
        <v>Montants Sortis</v>
      </c>
      <c r="B196" s="2">
        <v>41365</v>
      </c>
      <c r="C196" s="27"/>
      <c r="D196" s="1" t="s">
        <v>16</v>
      </c>
      <c r="E196" s="1" t="str">
        <f>VLOOKUP($D196,'TABLE DES MATIERES'!$A$3:$C$69,3,FALSE)</f>
        <v>Contentieux</v>
      </c>
    </row>
    <row r="197" spans="1:5" hidden="1" x14ac:dyDescent="0.2">
      <c r="A197" s="1" t="str">
        <f>VLOOKUP(D197,'TABLE DES MATIERES'!$A$3:$B$67,2,FALSE)</f>
        <v>Nouvelles dettes des nouveaux entrants</v>
      </c>
      <c r="B197" s="2">
        <v>41365</v>
      </c>
      <c r="C197" s="26"/>
      <c r="D197" s="1" t="s">
        <v>37</v>
      </c>
      <c r="E197" s="1" t="str">
        <f>VLOOKUP($D197,'TABLE DES MATIERES'!$A$3:$C$69,3,FALSE)</f>
        <v>Contentieux</v>
      </c>
    </row>
    <row r="198" spans="1:5" hidden="1" x14ac:dyDescent="0.2">
      <c r="A198" s="1" t="str">
        <f>VLOOKUP(D198,'TABLE DES MATIERES'!$A$3:$B$67,2,FALSE)</f>
        <v>Montants dettes des nouveaux entrants</v>
      </c>
      <c r="B198" s="2">
        <v>41365</v>
      </c>
      <c r="C198" s="27"/>
      <c r="D198" s="1" t="s">
        <v>38</v>
      </c>
      <c r="E198" s="1" t="str">
        <f>VLOOKUP($D198,'TABLE DES MATIERES'!$A$3:$C$69,3,FALSE)</f>
        <v>Contentieux</v>
      </c>
    </row>
    <row r="199" spans="1:5" hidden="1" x14ac:dyDescent="0.2">
      <c r="A199" s="1" t="str">
        <f>VLOOKUP(D199,'TABLE DES MATIERES'!$A$3:$B$67,2,FALSE)</f>
        <v>Profits</v>
      </c>
      <c r="B199" s="2">
        <v>41365</v>
      </c>
      <c r="C199" s="27"/>
      <c r="D199" s="1" t="s">
        <v>36</v>
      </c>
      <c r="E199" s="1" t="str">
        <f>VLOOKUP($D199,'TABLE DES MATIERES'!$A$3:$C$69,3,FALSE)</f>
        <v>Contentieux</v>
      </c>
    </row>
    <row r="200" spans="1:5" hidden="1" x14ac:dyDescent="0.2">
      <c r="A200" s="1" t="str">
        <f>VLOOKUP(D200,'TABLE DES MATIERES'!$A$3:$B$67,2,FALSE)</f>
        <v>Pertes</v>
      </c>
      <c r="B200" s="2">
        <v>41365</v>
      </c>
      <c r="C200" s="27"/>
      <c r="D200" s="1" t="s">
        <v>35</v>
      </c>
      <c r="E200" s="1" t="str">
        <f>VLOOKUP($D200,'TABLE DES MATIERES'!$A$3:$C$69,3,FALSE)</f>
        <v>Contentieux</v>
      </c>
    </row>
    <row r="201" spans="1:5" hidden="1" x14ac:dyDescent="0.2">
      <c r="A201" s="1" t="str">
        <f>VLOOKUP(D201,'TABLE DES MATIERES'!$A$3:$B$67,2,FALSE)</f>
        <v>Protocoles établis</v>
      </c>
      <c r="B201" s="2">
        <v>41365</v>
      </c>
      <c r="C201" s="26"/>
      <c r="D201" s="1" t="s">
        <v>17</v>
      </c>
      <c r="E201" s="1" t="str">
        <f>VLOOKUP($D201,'TABLE DES MATIERES'!$A$3:$C$69,3,FALSE)</f>
        <v>Contentieux</v>
      </c>
    </row>
    <row r="202" spans="1:5" hidden="1" x14ac:dyDescent="0.2">
      <c r="A202" s="1" t="str">
        <f>VLOOKUP(D202,'TABLE DES MATIERES'!$A$3:$B$67,2,FALSE)</f>
        <v>Protocoles terminés</v>
      </c>
      <c r="B202" s="2">
        <v>41365</v>
      </c>
      <c r="C202" s="26"/>
      <c r="D202" s="1" t="s">
        <v>18</v>
      </c>
      <c r="E202" s="1" t="str">
        <f>VLOOKUP($D202,'TABLE DES MATIERES'!$A$3:$C$69,3,FALSE)</f>
        <v>Contentieux</v>
      </c>
    </row>
    <row r="203" spans="1:5" hidden="1" x14ac:dyDescent="0.2">
      <c r="A203" s="1" t="str">
        <f>VLOOKUP(D203,'TABLE DES MATIERES'!$A$3:$B$67,2,FALSE)</f>
        <v>Protocoles en cours</v>
      </c>
      <c r="B203" s="2">
        <v>41365</v>
      </c>
      <c r="C203" s="26"/>
      <c r="D203" s="1" t="s">
        <v>61</v>
      </c>
      <c r="E203" s="1" t="str">
        <f>VLOOKUP($D203,'TABLE DES MATIERES'!$A$3:$C$69,3,FALSE)</f>
        <v>Contentieux</v>
      </c>
    </row>
    <row r="204" spans="1:5" hidden="1" x14ac:dyDescent="0.2">
      <c r="A204" s="1" t="str">
        <f>VLOOKUP(D204,'TABLE DES MATIERES'!$A$3:$B$67,2,FALSE)</f>
        <v>Montants Protocoles établis</v>
      </c>
      <c r="B204" s="2">
        <v>41365</v>
      </c>
      <c r="C204" s="26"/>
      <c r="D204" s="1" t="s">
        <v>53</v>
      </c>
      <c r="E204" s="1" t="str">
        <f>VLOOKUP($D204,'TABLE DES MATIERES'!$A$3:$C$69,3,FALSE)</f>
        <v>Contentieux</v>
      </c>
    </row>
    <row r="205" spans="1:5" hidden="1" x14ac:dyDescent="0.2">
      <c r="A205" s="1" t="str">
        <f>VLOOKUP(D205,'TABLE DES MATIERES'!$A$3:$B$67,2,FALSE)</f>
        <v>Nouveaux Dossiers Confiés SOFRA</v>
      </c>
      <c r="B205" s="2">
        <v>41365</v>
      </c>
      <c r="C205" s="26"/>
      <c r="D205" s="1" t="s">
        <v>19</v>
      </c>
      <c r="E205" s="1" t="str">
        <f>VLOOKUP($D205,'TABLE DES MATIERES'!$A$3:$C$69,3,FALSE)</f>
        <v>Contentieux</v>
      </c>
    </row>
    <row r="206" spans="1:5" hidden="1" x14ac:dyDescent="0.2">
      <c r="A206" s="1" t="str">
        <f>VLOOKUP(D206,'TABLE DES MATIERES'!$A$3:$B$67,2,FALSE)</f>
        <v>Nbs dossiers Actifs SOFRA</v>
      </c>
      <c r="B206" s="2">
        <v>41365</v>
      </c>
      <c r="C206" s="26"/>
      <c r="D206" s="1" t="s">
        <v>63</v>
      </c>
      <c r="E206" s="1" t="str">
        <f>VLOOKUP($D206,'TABLE DES MATIERES'!$A$3:$C$69,3,FALSE)</f>
        <v>Contentieux</v>
      </c>
    </row>
    <row r="207" spans="1:5" hidden="1" x14ac:dyDescent="0.2">
      <c r="A207" s="1" t="str">
        <f>VLOOKUP(D207,'TABLE DES MATIERES'!$A$3:$B$67,2,FALSE)</f>
        <v>Montants Dossiers SOFRA Ouverts</v>
      </c>
      <c r="B207" s="2">
        <v>41365</v>
      </c>
      <c r="C207" s="26"/>
      <c r="D207" s="1" t="s">
        <v>54</v>
      </c>
      <c r="E207" s="1" t="str">
        <f>VLOOKUP($D207,'TABLE DES MATIERES'!$A$3:$C$69,3,FALSE)</f>
        <v>Contentieux</v>
      </c>
    </row>
    <row r="208" spans="1:5" hidden="1" x14ac:dyDescent="0.2">
      <c r="A208" s="1" t="str">
        <f>VLOOKUP(D208,'TABLE DES MATIERES'!$A$3:$B$67,2,FALSE)</f>
        <v>Encaissements SOFRA</v>
      </c>
      <c r="B208" s="2">
        <v>41365</v>
      </c>
      <c r="C208" s="26"/>
      <c r="D208" s="1" t="s">
        <v>64</v>
      </c>
      <c r="E208" s="1" t="str">
        <f>VLOOKUP($D208,'TABLE DES MATIERES'!$A$3:$C$69,3,FALSE)</f>
        <v>Contentieux</v>
      </c>
    </row>
    <row r="209" spans="1:5" hidden="1" x14ac:dyDescent="0.2">
      <c r="A209" s="1" t="str">
        <f>VLOOKUP(D209,'TABLE DES MATIERES'!$A$3:$B$67,2,FALSE)</f>
        <v>Nbs Prelevements</v>
      </c>
      <c r="B209" s="2">
        <v>41365</v>
      </c>
      <c r="C209" s="26"/>
      <c r="D209" s="1" t="s">
        <v>20</v>
      </c>
      <c r="E209" s="1" t="str">
        <f>VLOOKUP($D209,'TABLE DES MATIERES'!$A$3:$C$69,3,FALSE)</f>
        <v>Contentieux</v>
      </c>
    </row>
    <row r="210" spans="1:5" hidden="1" x14ac:dyDescent="0.2">
      <c r="A210" s="1" t="str">
        <f>VLOOKUP(D210,'TABLE DES MATIERES'!$A$3:$B$67,2,FALSE)</f>
        <v>Montants Prelevements</v>
      </c>
      <c r="B210" s="2">
        <v>41365</v>
      </c>
      <c r="C210" s="26"/>
      <c r="D210" s="1" t="s">
        <v>21</v>
      </c>
      <c r="E210" s="1" t="str">
        <f>VLOOKUP($D210,'TABLE DES MATIERES'!$A$3:$C$69,3,FALSE)</f>
        <v>Contentieux</v>
      </c>
    </row>
    <row r="211" spans="1:5" hidden="1" x14ac:dyDescent="0.2">
      <c r="A211" s="1" t="str">
        <f>VLOOKUP(D211,'TABLE DES MATIERES'!$A$3:$B$67,2,FALSE)</f>
        <v>Nbs Rejets Prlv</v>
      </c>
      <c r="B211" s="2">
        <v>41365</v>
      </c>
      <c r="C211" s="26"/>
      <c r="D211" s="1" t="s">
        <v>22</v>
      </c>
      <c r="E211" s="1" t="str">
        <f>VLOOKUP($D211,'TABLE DES MATIERES'!$A$3:$C$69,3,FALSE)</f>
        <v>Contentieux</v>
      </c>
    </row>
    <row r="212" spans="1:5" hidden="1" x14ac:dyDescent="0.2">
      <c r="A212" s="1" t="str">
        <f>VLOOKUP(D212,'TABLE DES MATIERES'!$A$3:$B$67,2,FALSE)</f>
        <v>Montants des Rjts Prlv</v>
      </c>
      <c r="B212" s="2">
        <v>41365</v>
      </c>
      <c r="C212" s="26"/>
      <c r="D212" s="1" t="s">
        <v>23</v>
      </c>
      <c r="E212" s="1" t="str">
        <f>VLOOKUP($D212,'TABLE DES MATIERES'!$A$3:$C$69,3,FALSE)</f>
        <v>Contentieux</v>
      </c>
    </row>
    <row r="213" spans="1:5" hidden="1" x14ac:dyDescent="0.2">
      <c r="A213" s="1" t="str">
        <f>VLOOKUP(D213,'TABLE DES MATIERES'!$A$3:$B$67,2,FALSE)</f>
        <v>% impayés Prlv</v>
      </c>
      <c r="B213" s="2">
        <v>41365</v>
      </c>
      <c r="C213" s="30"/>
      <c r="D213" s="1" t="s">
        <v>65</v>
      </c>
      <c r="E213" s="1" t="str">
        <f>VLOOKUP($D213,'TABLE DES MATIERES'!$A$3:$C$69,3,FALSE)</f>
        <v>Contentieux</v>
      </c>
    </row>
    <row r="214" spans="1:5" hidden="1" x14ac:dyDescent="0.2">
      <c r="A214" s="1" t="str">
        <f>VLOOKUP(D214,'TABLE DES MATIERES'!$A$3:$B$67,2,FALSE)</f>
        <v>Dette &lt; 3mois</v>
      </c>
      <c r="B214" s="2">
        <v>41365</v>
      </c>
      <c r="C214" s="31"/>
      <c r="D214" s="1" t="s">
        <v>24</v>
      </c>
      <c r="E214" s="1" t="str">
        <f>VLOOKUP($D214,'TABLE DES MATIERES'!$A$3:$C$69,3,FALSE)</f>
        <v>Contentieux</v>
      </c>
    </row>
    <row r="215" spans="1:5" hidden="1" x14ac:dyDescent="0.2">
      <c r="A215" s="1" t="str">
        <f>VLOOKUP(D215,'TABLE DES MATIERES'!$A$3:$B$67,2,FALSE)</f>
        <v>Dette 3 à 6 mois</v>
      </c>
      <c r="B215" s="2">
        <v>41365</v>
      </c>
      <c r="C215" s="31"/>
      <c r="D215" s="1" t="s">
        <v>25</v>
      </c>
      <c r="E215" s="1" t="str">
        <f>VLOOKUP($D215,'TABLE DES MATIERES'!$A$3:$C$69,3,FALSE)</f>
        <v>Contentieux</v>
      </c>
    </row>
    <row r="216" spans="1:5" ht="13.5" hidden="1" thickBot="1" x14ac:dyDescent="0.25">
      <c r="A216" s="1" t="str">
        <f>VLOOKUP(D216,'TABLE DES MATIERES'!$A$3:$B$67,2,FALSE)</f>
        <v>Dette &gt; 6 mois</v>
      </c>
      <c r="B216" s="2">
        <v>41365</v>
      </c>
      <c r="C216" s="32"/>
      <c r="D216" s="1" t="s">
        <v>26</v>
      </c>
      <c r="E216" s="1" t="str">
        <f>VLOOKUP($D216,'TABLE DES MATIERES'!$A$3:$C$69,3,FALSE)</f>
        <v>Contentieux</v>
      </c>
    </row>
    <row r="217" spans="1:5" hidden="1" x14ac:dyDescent="0.2">
      <c r="A217" s="1" t="str">
        <f>VLOOKUP(D217,'TABLE DES MATIERES'!$A$3:$B$67,2,FALSE)</f>
        <v>Vacants ACL PME</v>
      </c>
      <c r="B217" s="2">
        <v>41365</v>
      </c>
      <c r="C217" s="33"/>
      <c r="D217" s="1" t="s">
        <v>28</v>
      </c>
      <c r="E217" s="1" t="str">
        <f>VLOOKUP($D217,'TABLE DES MATIERES'!$A$3:$C$69,3,FALSE)</f>
        <v>Vacant</v>
      </c>
    </row>
    <row r="218" spans="1:5" hidden="1" x14ac:dyDescent="0.2">
      <c r="A218" s="1" t="str">
        <f>VLOOKUP(D218,'TABLE DES MATIERES'!$A$3:$B$67,2,FALSE)</f>
        <v>% vacant ACL PME</v>
      </c>
      <c r="B218" s="2">
        <v>41365</v>
      </c>
      <c r="C218" s="44"/>
      <c r="D218" s="23" t="s">
        <v>47</v>
      </c>
      <c r="E218" s="1" t="str">
        <f>VLOOKUP($D218,'TABLE DES MATIERES'!$A$3:$C$69,3,FALSE)</f>
        <v>Vacant</v>
      </c>
    </row>
    <row r="219" spans="1:5" hidden="1" x14ac:dyDescent="0.2">
      <c r="A219" s="1" t="str">
        <f>VLOOKUP(D219,'TABLE DES MATIERES'!$A$3:$B$67,2,FALSE)</f>
        <v>Vacant technique</v>
      </c>
      <c r="B219" s="2">
        <v>41365</v>
      </c>
      <c r="C219" s="33"/>
      <c r="D219" s="1" t="s">
        <v>29</v>
      </c>
      <c r="E219" s="1" t="str">
        <f>VLOOKUP($D219,'TABLE DES MATIERES'!$A$3:$C$69,3,FALSE)</f>
        <v>Vacant</v>
      </c>
    </row>
    <row r="220" spans="1:5" hidden="1" x14ac:dyDescent="0.2">
      <c r="A220" s="1" t="str">
        <f>VLOOKUP(D220,'TABLE DES MATIERES'!$A$3:$B$67,2,FALSE)</f>
        <v>% vacant technique</v>
      </c>
      <c r="B220" s="2">
        <v>41365</v>
      </c>
      <c r="C220" s="44"/>
      <c r="D220" s="23" t="s">
        <v>48</v>
      </c>
      <c r="E220" s="1" t="str">
        <f>VLOOKUP($D220,'TABLE DES MATIERES'!$A$3:$C$69,3,FALSE)</f>
        <v>Vacant</v>
      </c>
    </row>
    <row r="221" spans="1:5" hidden="1" x14ac:dyDescent="0.2">
      <c r="A221" s="1" t="str">
        <f>VLOOKUP(D221,'TABLE DES MATIERES'!$A$3:$B$67,2,FALSE)</f>
        <v>Nbs de lots Roanne</v>
      </c>
      <c r="B221" s="2">
        <v>41365</v>
      </c>
      <c r="C221" s="33"/>
      <c r="D221" s="1" t="s">
        <v>30</v>
      </c>
      <c r="E221" s="1" t="str">
        <f>VLOOKUP($D221,'TABLE DES MATIERES'!$A$3:$C$69,3,FALSE)</f>
        <v>Vacant</v>
      </c>
    </row>
    <row r="222" spans="1:5" hidden="1" x14ac:dyDescent="0.2">
      <c r="A222" s="1" t="str">
        <f>VLOOKUP(D222,'TABLE DES MATIERES'!$A$3:$B$67,2,FALSE)</f>
        <v>Vacants_Gestion Roanne</v>
      </c>
      <c r="B222" s="2">
        <v>41365</v>
      </c>
      <c r="C222" s="33"/>
      <c r="D222" s="1" t="s">
        <v>31</v>
      </c>
      <c r="E222" s="1" t="str">
        <f>VLOOKUP($D222,'TABLE DES MATIERES'!$A$3:$C$69,3,FALSE)</f>
        <v>Vacant</v>
      </c>
    </row>
    <row r="223" spans="1:5" hidden="1" x14ac:dyDescent="0.2">
      <c r="A223" s="1" t="str">
        <f>VLOOKUP(D223,'TABLE DES MATIERES'!$A$3:$B$67,2,FALSE)</f>
        <v>% vacant Roanne</v>
      </c>
      <c r="B223" s="2">
        <v>41365</v>
      </c>
      <c r="C223" s="44"/>
      <c r="D223" s="23" t="s">
        <v>49</v>
      </c>
      <c r="E223" s="1" t="str">
        <f>VLOOKUP($D223,'TABLE DES MATIERES'!$A$3:$C$69,3,FALSE)</f>
        <v>Vacant</v>
      </c>
    </row>
    <row r="224" spans="1:5" hidden="1" x14ac:dyDescent="0.2">
      <c r="A224" s="1" t="str">
        <f>VLOOKUP(D224,'TABLE DES MATIERES'!$A$3:$B$67,2,FALSE)</f>
        <v>Total Vacant Exploitation</v>
      </c>
      <c r="B224" s="2">
        <v>41365</v>
      </c>
      <c r="C224" s="33"/>
      <c r="D224" s="25" t="s">
        <v>66</v>
      </c>
      <c r="E224" s="1" t="str">
        <f>VLOOKUP($D224,'TABLE DES MATIERES'!$A$3:$C$69,3,FALSE)</f>
        <v>Vacant</v>
      </c>
    </row>
    <row r="225" spans="1:5" hidden="1" x14ac:dyDescent="0.2">
      <c r="A225" s="1" t="str">
        <f>VLOOKUP(D225,'TABLE DES MATIERES'!$A$3:$B$67,2,FALSE)</f>
        <v>% Exploitation</v>
      </c>
      <c r="B225" s="2">
        <v>41365</v>
      </c>
      <c r="C225" s="33"/>
      <c r="D225" s="25" t="s">
        <v>67</v>
      </c>
      <c r="E225" s="1" t="str">
        <f>VLOOKUP($D225,'TABLE DES MATIERES'!$A$3:$C$69,3,FALSE)</f>
        <v>Vacant</v>
      </c>
    </row>
    <row r="226" spans="1:5" hidden="1" x14ac:dyDescent="0.2">
      <c r="A226" s="1" t="str">
        <f>VLOOKUP(D226,'TABLE DES MATIERES'!$A$3:$B$67,2,FALSE)</f>
        <v>Vacant HE</v>
      </c>
      <c r="B226" s="2">
        <v>41365</v>
      </c>
      <c r="C226" s="33"/>
      <c r="D226" s="1" t="s">
        <v>58</v>
      </c>
      <c r="E226" s="1" t="str">
        <f>VLOOKUP($D226,'TABLE DES MATIERES'!$A$3:$C$69,3,FALSE)</f>
        <v>Vacant</v>
      </c>
    </row>
    <row r="227" spans="1:5" hidden="1" x14ac:dyDescent="0.2">
      <c r="A227" s="1" t="str">
        <f>VLOOKUP(D227,'TABLE DES MATIERES'!$A$3:$B$67,2,FALSE)</f>
        <v>% vacant HE</v>
      </c>
      <c r="B227" s="2">
        <v>41365</v>
      </c>
      <c r="C227" s="33"/>
      <c r="D227" s="1" t="s">
        <v>68</v>
      </c>
      <c r="E227" s="1" t="str">
        <f>VLOOKUP($D227,'TABLE DES MATIERES'!$A$3:$C$69,3,FALSE)</f>
        <v>Vacant</v>
      </c>
    </row>
    <row r="228" spans="1:5" hidden="1" x14ac:dyDescent="0.2">
      <c r="A228" s="1" t="str">
        <f>VLOOKUP(D228,'TABLE DES MATIERES'!$A$3:$B$67,2,FALSE)</f>
        <v>Nbs logements Roanne</v>
      </c>
      <c r="B228" s="2">
        <v>41365</v>
      </c>
      <c r="C228" s="33"/>
      <c r="D228" s="25" t="s">
        <v>69</v>
      </c>
      <c r="E228" s="1" t="str">
        <f>VLOOKUP($D228,'TABLE DES MATIERES'!$A$3:$C$69,3,FALSE)</f>
        <v>Vacant</v>
      </c>
    </row>
    <row r="229" spans="1:5" hidden="1" x14ac:dyDescent="0.2">
      <c r="A229" s="1" t="str">
        <f>VLOOKUP(D229,'TABLE DES MATIERES'!$A$3:$B$67,2,FALSE)</f>
        <v>Nbs vacants Exploitation/HE</v>
      </c>
      <c r="B229" s="2">
        <v>41365</v>
      </c>
      <c r="C229" s="33"/>
      <c r="D229" s="1" t="s">
        <v>57</v>
      </c>
      <c r="E229" s="1" t="str">
        <f>VLOOKUP($D229,'TABLE DES MATIERES'!$A$3:$C$69,3,FALSE)</f>
        <v>Vacant</v>
      </c>
    </row>
    <row r="230" spans="1:5" hidden="1" x14ac:dyDescent="0.2">
      <c r="A230" s="1" t="str">
        <f>VLOOKUP(D230,'TABLE DES MATIERES'!$A$3:$B$67,2,FALSE)</f>
        <v>% Vacance Exploitation/HE</v>
      </c>
      <c r="B230" s="2">
        <v>41365</v>
      </c>
      <c r="C230" s="44"/>
      <c r="D230" s="1" t="s">
        <v>59</v>
      </c>
      <c r="E230" s="1" t="str">
        <f>VLOOKUP($D230,'TABLE DES MATIERES'!$A$3:$C$69,3,FALSE)</f>
        <v>Vacant</v>
      </c>
    </row>
    <row r="231" spans="1:5" hidden="1" x14ac:dyDescent="0.2">
      <c r="A231" s="1" t="str">
        <f>VLOOKUP(D231,'TABLE DES MATIERES'!$A$3:$B$67,2,FALSE)</f>
        <v>%Occupation</v>
      </c>
      <c r="B231" s="2">
        <v>41365</v>
      </c>
      <c r="C231" s="33"/>
      <c r="D231" s="1" t="s">
        <v>60</v>
      </c>
      <c r="E231" s="1" t="str">
        <f>VLOOKUP($D231,'TABLE DES MATIERES'!$A$3:$C$69,3,FALSE)</f>
        <v>Vacant</v>
      </c>
    </row>
    <row r="232" spans="1:5" hidden="1" x14ac:dyDescent="0.2">
      <c r="A232" s="1" t="str">
        <f>VLOOKUP(D232,'TABLE DES MATIERES'!$A$3:$B$67,2,FALSE)</f>
        <v>Nbs loc Entrants</v>
      </c>
      <c r="B232" s="2">
        <v>41365</v>
      </c>
      <c r="C232" s="33"/>
      <c r="D232" s="1" t="s">
        <v>32</v>
      </c>
      <c r="E232" s="1" t="str">
        <f>VLOOKUP($D232,'TABLE DES MATIERES'!$A$3:$C$69,3,FALSE)</f>
        <v>Vacant</v>
      </c>
    </row>
    <row r="233" spans="1:5" hidden="1" x14ac:dyDescent="0.2">
      <c r="A233" s="1" t="str">
        <f>VLOOKUP(D233,'TABLE DES MATIERES'!$A$3:$B$67,2,FALSE)</f>
        <v>Nbs locs Sortants</v>
      </c>
      <c r="B233" s="2">
        <v>41365</v>
      </c>
      <c r="C233" s="33"/>
      <c r="D233" s="1" t="s">
        <v>33</v>
      </c>
      <c r="E233" s="1" t="str">
        <f>VLOOKUP($D233,'TABLE DES MATIERES'!$A$3:$C$69,3,FALSE)</f>
        <v>Vacant</v>
      </c>
    </row>
    <row r="234" spans="1:5" ht="13.5" hidden="1" thickBot="1" x14ac:dyDescent="0.25">
      <c r="A234" s="1" t="str">
        <f>VLOOKUP(D234,'TABLE DES MATIERES'!$A$3:$B$67,2,FALSE)</f>
        <v>Nbs locs en preavis</v>
      </c>
      <c r="B234" s="2">
        <v>41365</v>
      </c>
      <c r="C234" s="35"/>
      <c r="D234" s="1" t="s">
        <v>34</v>
      </c>
      <c r="E234" s="1" t="str">
        <f>VLOOKUP($D234,'TABLE DES MATIERES'!$A$3:$C$69,3,FALSE)</f>
        <v>Vacant</v>
      </c>
    </row>
    <row r="235" spans="1:5" hidden="1" x14ac:dyDescent="0.2">
      <c r="A235" s="1" t="str">
        <f>VLOOKUP(D235,'TABLE DES MATIERES'!$A$3:$B$67,2,FALSE)</f>
        <v>Loyer App</v>
      </c>
      <c r="B235" s="2">
        <v>41395</v>
      </c>
      <c r="C235" s="26"/>
      <c r="D235" s="1" t="s">
        <v>4</v>
      </c>
      <c r="E235" s="1" t="str">
        <f>VLOOKUP($D235,'TABLE DES MATIERES'!$A$3:$C$69,3,FALSE)</f>
        <v>Quittancement</v>
      </c>
    </row>
    <row r="236" spans="1:5" hidden="1" x14ac:dyDescent="0.2">
      <c r="A236" s="1" t="str">
        <f>VLOOKUP(D236,'TABLE DES MATIERES'!$A$3:$B$67,2,FALSE)</f>
        <v>Nouveaux Loyers</v>
      </c>
      <c r="B236" s="2">
        <v>41395</v>
      </c>
      <c r="C236" s="26"/>
      <c r="D236" s="1" t="s">
        <v>1</v>
      </c>
      <c r="E236" s="1" t="str">
        <f>VLOOKUP($D236,'TABLE DES MATIERES'!$A$3:$C$69,3,FALSE)</f>
        <v>Quittancement</v>
      </c>
    </row>
    <row r="237" spans="1:5" hidden="1" x14ac:dyDescent="0.2">
      <c r="A237" s="1" t="str">
        <f>VLOOKUP(D237,'TABLE DES MATIERES'!$A$3:$B$67,2,FALSE)</f>
        <v>Loyer PK</v>
      </c>
      <c r="B237" s="2">
        <v>41395</v>
      </c>
      <c r="C237" s="26"/>
      <c r="D237" s="1" t="s">
        <v>5</v>
      </c>
      <c r="E237" s="1" t="str">
        <f>VLOOKUP($D237,'TABLE DES MATIERES'!$A$3:$C$69,3,FALSE)</f>
        <v>Quittancement</v>
      </c>
    </row>
    <row r="238" spans="1:5" hidden="1" x14ac:dyDescent="0.2">
      <c r="A238" s="1" t="str">
        <f>VLOOKUP(D238,'TABLE DES MATIERES'!$A$3:$B$67,2,FALSE)</f>
        <v>Total Loyer</v>
      </c>
      <c r="B238" s="2">
        <v>41395</v>
      </c>
      <c r="C238" s="26"/>
      <c r="D238" s="1" t="s">
        <v>62</v>
      </c>
      <c r="E238" s="1" t="str">
        <f>VLOOKUP($D238,'TABLE DES MATIERES'!$A$3:$C$69,3,FALSE)</f>
        <v>Quittancement</v>
      </c>
    </row>
    <row r="239" spans="1:5" hidden="1" x14ac:dyDescent="0.2">
      <c r="A239" s="1" t="str">
        <f>VLOOKUP(D239,'TABLE DES MATIERES'!$A$3:$B$67,2,FALSE)</f>
        <v>Provisions sur charge</v>
      </c>
      <c r="B239" s="2">
        <v>41395</v>
      </c>
      <c r="C239" s="27"/>
      <c r="D239" s="1" t="s">
        <v>2</v>
      </c>
      <c r="E239" s="1" t="str">
        <f>VLOOKUP($D239,'TABLE DES MATIERES'!$A$3:$C$69,3,FALSE)</f>
        <v>Quittancement</v>
      </c>
    </row>
    <row r="240" spans="1:5" hidden="1" x14ac:dyDescent="0.2">
      <c r="A240" s="1" t="str">
        <f>VLOOKUP(D240,'TABLE DES MATIERES'!$A$3:$B$67,2,FALSE)</f>
        <v>Quitt toutes rubriques</v>
      </c>
      <c r="B240" s="2">
        <v>41395</v>
      </c>
      <c r="C240" s="26"/>
      <c r="D240" s="1" t="s">
        <v>50</v>
      </c>
      <c r="E240" s="1" t="str">
        <f>VLOOKUP($D240,'TABLE DES MATIERES'!$A$3:$C$69,3,FALSE)</f>
        <v>Quittancement</v>
      </c>
    </row>
    <row r="241" spans="1:5" hidden="1" x14ac:dyDescent="0.2">
      <c r="A241" s="1" t="str">
        <f>VLOOKUP(D241,'TABLE DES MATIERES'!$A$3:$B$67,2,FALSE)</f>
        <v>Loyers encaissers</v>
      </c>
      <c r="B241" s="2">
        <v>41395</v>
      </c>
      <c r="C241" s="26"/>
      <c r="D241" s="1" t="s">
        <v>3</v>
      </c>
      <c r="E241" s="1" t="str">
        <f>VLOOKUP($D241,'TABLE DES MATIERES'!$A$3:$C$69,3,FALSE)</f>
        <v>Encaissement</v>
      </c>
    </row>
    <row r="242" spans="1:5" hidden="1" x14ac:dyDescent="0.2">
      <c r="A242" s="1" t="str">
        <f>VLOOKUP(D242,'TABLE DES MATIERES'!$A$3:$B$67,2,FALSE)</f>
        <v>APL</v>
      </c>
      <c r="B242" s="2">
        <v>41395</v>
      </c>
      <c r="C242" s="26"/>
      <c r="D242" s="1" t="s">
        <v>6</v>
      </c>
      <c r="E242" s="1" t="str">
        <f>VLOOKUP($D242,'TABLE DES MATIERES'!$A$3:$C$69,3,FALSE)</f>
        <v>Encaissement</v>
      </c>
    </row>
    <row r="243" spans="1:5" hidden="1" x14ac:dyDescent="0.2">
      <c r="A243" s="1" t="str">
        <f>VLOOKUP(D243,'TABLE DES MATIERES'!$A$3:$B$67,2,FALSE)</f>
        <v>AL</v>
      </c>
      <c r="B243" s="2">
        <v>41395</v>
      </c>
      <c r="C243" s="27"/>
      <c r="D243" s="1" t="s">
        <v>7</v>
      </c>
      <c r="E243" s="1" t="str">
        <f>VLOOKUP($D243,'TABLE DES MATIERES'!$A$3:$C$69,3,FALSE)</f>
        <v>Encaissement</v>
      </c>
    </row>
    <row r="244" spans="1:5" hidden="1" x14ac:dyDescent="0.2">
      <c r="A244" s="1" t="str">
        <f>VLOOKUP(D244,'TABLE DES MATIERES'!$A$3:$B$67,2,FALSE)</f>
        <v>DG Factures</v>
      </c>
      <c r="B244" s="2">
        <v>41395</v>
      </c>
      <c r="C244" s="27"/>
      <c r="D244" s="1" t="s">
        <v>8</v>
      </c>
      <c r="E244" s="1" t="str">
        <f>VLOOKUP($D244,'TABLE DES MATIERES'!$A$3:$C$69,3,FALSE)</f>
        <v>Encaissement</v>
      </c>
    </row>
    <row r="245" spans="1:5" hidden="1" x14ac:dyDescent="0.2">
      <c r="A245" s="1" t="str">
        <f>VLOOKUP(D245,'TABLE DES MATIERES'!$A$3:$B$67,2,FALSE)</f>
        <v>DG Rembourser</v>
      </c>
      <c r="B245" s="2">
        <v>41395</v>
      </c>
      <c r="C245" s="28"/>
      <c r="D245" s="1" t="s">
        <v>9</v>
      </c>
      <c r="E245" s="1" t="str">
        <f>VLOOKUP($D245,'TABLE DES MATIERES'!$A$3:$C$69,3,FALSE)</f>
        <v>Encaissement</v>
      </c>
    </row>
    <row r="246" spans="1:5" ht="13.5" hidden="1" thickBot="1" x14ac:dyDescent="0.25">
      <c r="A246" s="1" t="str">
        <f>VLOOKUP(D246,'TABLE DES MATIERES'!$A$3:$B$67,2,FALSE)</f>
        <v>BANQUE</v>
      </c>
      <c r="B246" s="2">
        <v>41395</v>
      </c>
      <c r="C246" s="29"/>
      <c r="D246" s="1" t="s">
        <v>10</v>
      </c>
      <c r="E246" s="1" t="str">
        <f>VLOOKUP($D246,'TABLE DES MATIERES'!$A$3:$C$69,3,FALSE)</f>
        <v>Encaissement</v>
      </c>
    </row>
    <row r="247" spans="1:5" hidden="1" x14ac:dyDescent="0.2">
      <c r="A247" s="1" t="str">
        <f>VLOOKUP(D247,'TABLE DES MATIERES'!$A$3:$B$67,2,FALSE)</f>
        <v>Nbs locs debiteurs</v>
      </c>
      <c r="B247" s="2">
        <v>41395</v>
      </c>
      <c r="C247" s="26"/>
      <c r="D247" s="1" t="s">
        <v>11</v>
      </c>
      <c r="E247" s="1" t="str">
        <f>VLOOKUP($D247,'TABLE DES MATIERES'!$A$3:$C$69,3,FALSE)</f>
        <v>Contentieux</v>
      </c>
    </row>
    <row r="248" spans="1:5" hidden="1" x14ac:dyDescent="0.2">
      <c r="A248" s="1" t="str">
        <f>VLOOKUP(D248,'TABLE DES MATIERES'!$A$3:$B$67,2,FALSE)</f>
        <v>Montants Debiteurs</v>
      </c>
      <c r="B248" s="2">
        <v>41395</v>
      </c>
      <c r="C248" s="26"/>
      <c r="D248" s="1" t="s">
        <v>12</v>
      </c>
      <c r="E248" s="1" t="str">
        <f>VLOOKUP($D248,'TABLE DES MATIERES'!$A$3:$C$69,3,FALSE)</f>
        <v>Contentieux</v>
      </c>
    </row>
    <row r="249" spans="1:5" hidden="1" x14ac:dyDescent="0.2">
      <c r="A249" s="1" t="str">
        <f>VLOOKUP(D249,'TABLE DES MATIERES'!$A$3:$B$67,2,FALSE)</f>
        <v>Locs Presents</v>
      </c>
      <c r="B249" s="2">
        <v>41395</v>
      </c>
      <c r="C249" s="26"/>
      <c r="D249" s="1" t="s">
        <v>13</v>
      </c>
      <c r="E249" s="1" t="str">
        <f>VLOOKUP($D249,'TABLE DES MATIERES'!$A$3:$C$69,3,FALSE)</f>
        <v>Contentieux</v>
      </c>
    </row>
    <row r="250" spans="1:5" hidden="1" x14ac:dyDescent="0.2">
      <c r="A250" s="1" t="str">
        <f>VLOOKUP(D250,'TABLE DES MATIERES'!$A$3:$B$67,2,FALSE)</f>
        <v>Montants Presents</v>
      </c>
      <c r="B250" s="2">
        <v>41395</v>
      </c>
      <c r="C250" s="27"/>
      <c r="D250" s="1" t="s">
        <v>15</v>
      </c>
      <c r="E250" s="1" t="str">
        <f>VLOOKUP($D250,'TABLE DES MATIERES'!$A$3:$C$69,3,FALSE)</f>
        <v>Contentieux</v>
      </c>
    </row>
    <row r="251" spans="1:5" hidden="1" x14ac:dyDescent="0.2">
      <c r="A251" s="1" t="str">
        <f>VLOOKUP(D251,'TABLE DES MATIERES'!$A$3:$B$67,2,FALSE)</f>
        <v>Locs Sortis</v>
      </c>
      <c r="B251" s="2">
        <v>41395</v>
      </c>
      <c r="C251" s="26"/>
      <c r="D251" s="1" t="s">
        <v>14</v>
      </c>
      <c r="E251" s="1" t="str">
        <f>VLOOKUP($D251,'TABLE DES MATIERES'!$A$3:$C$69,3,FALSE)</f>
        <v>Contentieux</v>
      </c>
    </row>
    <row r="252" spans="1:5" hidden="1" x14ac:dyDescent="0.2">
      <c r="A252" s="1" t="str">
        <f>VLOOKUP(D252,'TABLE DES MATIERES'!$A$3:$B$67,2,FALSE)</f>
        <v>Montants Sortis</v>
      </c>
      <c r="B252" s="2">
        <v>41395</v>
      </c>
      <c r="C252" s="27"/>
      <c r="D252" s="1" t="s">
        <v>16</v>
      </c>
      <c r="E252" s="1" t="str">
        <f>VLOOKUP($D252,'TABLE DES MATIERES'!$A$3:$C$69,3,FALSE)</f>
        <v>Contentieux</v>
      </c>
    </row>
    <row r="253" spans="1:5" hidden="1" x14ac:dyDescent="0.2">
      <c r="A253" s="1" t="str">
        <f>VLOOKUP(D253,'TABLE DES MATIERES'!$A$3:$B$67,2,FALSE)</f>
        <v>Nouvelles dettes des nouveaux entrants</v>
      </c>
      <c r="B253" s="2">
        <v>41395</v>
      </c>
      <c r="C253" s="26"/>
      <c r="D253" s="1" t="s">
        <v>37</v>
      </c>
      <c r="E253" s="1" t="str">
        <f>VLOOKUP($D253,'TABLE DES MATIERES'!$A$3:$C$69,3,FALSE)</f>
        <v>Contentieux</v>
      </c>
    </row>
    <row r="254" spans="1:5" hidden="1" x14ac:dyDescent="0.2">
      <c r="A254" s="1" t="str">
        <f>VLOOKUP(D254,'TABLE DES MATIERES'!$A$3:$B$67,2,FALSE)</f>
        <v>Montants dettes des nouveaux entrants</v>
      </c>
      <c r="B254" s="2">
        <v>41395</v>
      </c>
      <c r="C254" s="27"/>
      <c r="D254" s="1" t="s">
        <v>38</v>
      </c>
      <c r="E254" s="1" t="str">
        <f>VLOOKUP($D254,'TABLE DES MATIERES'!$A$3:$C$69,3,FALSE)</f>
        <v>Contentieux</v>
      </c>
    </row>
    <row r="255" spans="1:5" hidden="1" x14ac:dyDescent="0.2">
      <c r="A255" s="1" t="str">
        <f>VLOOKUP(D255,'TABLE DES MATIERES'!$A$3:$B$67,2,FALSE)</f>
        <v>Profits</v>
      </c>
      <c r="B255" s="2">
        <v>41395</v>
      </c>
      <c r="C255" s="27"/>
      <c r="D255" s="1" t="s">
        <v>36</v>
      </c>
      <c r="E255" s="1" t="str">
        <f>VLOOKUP($D255,'TABLE DES MATIERES'!$A$3:$C$69,3,FALSE)</f>
        <v>Contentieux</v>
      </c>
    </row>
    <row r="256" spans="1:5" hidden="1" x14ac:dyDescent="0.2">
      <c r="A256" s="1" t="str">
        <f>VLOOKUP(D256,'TABLE DES MATIERES'!$A$3:$B$67,2,FALSE)</f>
        <v>Pertes</v>
      </c>
      <c r="B256" s="2">
        <v>41395</v>
      </c>
      <c r="C256" s="37"/>
      <c r="D256" s="1" t="s">
        <v>35</v>
      </c>
      <c r="E256" s="1" t="str">
        <f>VLOOKUP($D256,'TABLE DES MATIERES'!$A$3:$C$69,3,FALSE)</f>
        <v>Contentieux</v>
      </c>
    </row>
    <row r="257" spans="1:5" hidden="1" x14ac:dyDescent="0.2">
      <c r="A257" s="1" t="str">
        <f>VLOOKUP(D257,'TABLE DES MATIERES'!$A$3:$B$67,2,FALSE)</f>
        <v>Protocoles établis</v>
      </c>
      <c r="B257" s="2">
        <v>41395</v>
      </c>
      <c r="C257" s="26"/>
      <c r="D257" s="1" t="s">
        <v>17</v>
      </c>
      <c r="E257" s="1" t="str">
        <f>VLOOKUP($D257,'TABLE DES MATIERES'!$A$3:$C$69,3,FALSE)</f>
        <v>Contentieux</v>
      </c>
    </row>
    <row r="258" spans="1:5" hidden="1" x14ac:dyDescent="0.2">
      <c r="A258" s="1" t="str">
        <f>VLOOKUP(D258,'TABLE DES MATIERES'!$A$3:$B$67,2,FALSE)</f>
        <v>Protocoles terminés</v>
      </c>
      <c r="B258" s="2">
        <v>41395</v>
      </c>
      <c r="C258" s="26"/>
      <c r="D258" s="1" t="s">
        <v>18</v>
      </c>
      <c r="E258" s="1" t="str">
        <f>VLOOKUP($D258,'TABLE DES MATIERES'!$A$3:$C$69,3,FALSE)</f>
        <v>Contentieux</v>
      </c>
    </row>
    <row r="259" spans="1:5" hidden="1" x14ac:dyDescent="0.2">
      <c r="A259" s="1" t="str">
        <f>VLOOKUP(D259,'TABLE DES MATIERES'!$A$3:$B$67,2,FALSE)</f>
        <v>Protocoles en cours</v>
      </c>
      <c r="B259" s="2">
        <v>41395</v>
      </c>
      <c r="C259" s="26"/>
      <c r="D259" s="1" t="s">
        <v>61</v>
      </c>
      <c r="E259" s="1" t="str">
        <f>VLOOKUP($D259,'TABLE DES MATIERES'!$A$3:$C$69,3,FALSE)</f>
        <v>Contentieux</v>
      </c>
    </row>
    <row r="260" spans="1:5" hidden="1" x14ac:dyDescent="0.2">
      <c r="A260" s="1" t="str">
        <f>VLOOKUP(D260,'TABLE DES MATIERES'!$A$3:$B$67,2,FALSE)</f>
        <v>Montants Protocoles établis</v>
      </c>
      <c r="B260" s="2">
        <v>41395</v>
      </c>
      <c r="C260" s="26"/>
      <c r="D260" s="1" t="s">
        <v>53</v>
      </c>
      <c r="E260" s="1" t="str">
        <f>VLOOKUP($D260,'TABLE DES MATIERES'!$A$3:$C$69,3,FALSE)</f>
        <v>Contentieux</v>
      </c>
    </row>
    <row r="261" spans="1:5" hidden="1" x14ac:dyDescent="0.2">
      <c r="A261" s="1" t="str">
        <f>VLOOKUP(D261,'TABLE DES MATIERES'!$A$3:$B$67,2,FALSE)</f>
        <v>Nouveaux Dossiers Confiés SOFRA</v>
      </c>
      <c r="B261" s="2">
        <v>41395</v>
      </c>
      <c r="C261" s="26"/>
      <c r="D261" s="1" t="s">
        <v>19</v>
      </c>
      <c r="E261" s="1" t="str">
        <f>VLOOKUP($D261,'TABLE DES MATIERES'!$A$3:$C$69,3,FALSE)</f>
        <v>Contentieux</v>
      </c>
    </row>
    <row r="262" spans="1:5" hidden="1" x14ac:dyDescent="0.2">
      <c r="A262" s="1" t="str">
        <f>VLOOKUP(D262,'TABLE DES MATIERES'!$A$3:$B$67,2,FALSE)</f>
        <v>Nbs dossiers Actifs SOFRA</v>
      </c>
      <c r="B262" s="2">
        <v>41395</v>
      </c>
      <c r="C262" s="26"/>
      <c r="D262" s="1" t="s">
        <v>63</v>
      </c>
      <c r="E262" s="1" t="str">
        <f>VLOOKUP($D262,'TABLE DES MATIERES'!$A$3:$C$69,3,FALSE)</f>
        <v>Contentieux</v>
      </c>
    </row>
    <row r="263" spans="1:5" hidden="1" x14ac:dyDescent="0.2">
      <c r="A263" s="1" t="str">
        <f>VLOOKUP(D263,'TABLE DES MATIERES'!$A$3:$B$67,2,FALSE)</f>
        <v>Montants Dossiers SOFRA Ouverts</v>
      </c>
      <c r="B263" s="2">
        <v>41395</v>
      </c>
      <c r="C263" s="26"/>
      <c r="D263" s="1" t="s">
        <v>54</v>
      </c>
      <c r="E263" s="1" t="str">
        <f>VLOOKUP($D263,'TABLE DES MATIERES'!$A$3:$C$69,3,FALSE)</f>
        <v>Contentieux</v>
      </c>
    </row>
    <row r="264" spans="1:5" hidden="1" x14ac:dyDescent="0.2">
      <c r="A264" s="1" t="str">
        <f>VLOOKUP(D264,'TABLE DES MATIERES'!$A$3:$B$67,2,FALSE)</f>
        <v>Encaissements SOFRA</v>
      </c>
      <c r="B264" s="2">
        <v>41395</v>
      </c>
      <c r="C264" s="26"/>
      <c r="D264" s="1" t="s">
        <v>64</v>
      </c>
      <c r="E264" s="1" t="str">
        <f>VLOOKUP($D264,'TABLE DES MATIERES'!$A$3:$C$69,3,FALSE)</f>
        <v>Contentieux</v>
      </c>
    </row>
    <row r="265" spans="1:5" hidden="1" x14ac:dyDescent="0.2">
      <c r="A265" s="1" t="str">
        <f>VLOOKUP(D265,'TABLE DES MATIERES'!$A$3:$B$67,2,FALSE)</f>
        <v>Nbs Prelevements</v>
      </c>
      <c r="B265" s="2">
        <v>41395</v>
      </c>
      <c r="C265" s="26"/>
      <c r="D265" s="1" t="s">
        <v>20</v>
      </c>
      <c r="E265" s="1" t="str">
        <f>VLOOKUP($D265,'TABLE DES MATIERES'!$A$3:$C$69,3,FALSE)</f>
        <v>Contentieux</v>
      </c>
    </row>
    <row r="266" spans="1:5" hidden="1" x14ac:dyDescent="0.2">
      <c r="A266" s="1" t="str">
        <f>VLOOKUP(D266,'TABLE DES MATIERES'!$A$3:$B$67,2,FALSE)</f>
        <v>Montants Prelevements</v>
      </c>
      <c r="B266" s="2">
        <v>41395</v>
      </c>
      <c r="C266" s="26"/>
      <c r="D266" s="1" t="s">
        <v>21</v>
      </c>
      <c r="E266" s="1" t="str">
        <f>VLOOKUP($D266,'TABLE DES MATIERES'!$A$3:$C$69,3,FALSE)</f>
        <v>Contentieux</v>
      </c>
    </row>
    <row r="267" spans="1:5" hidden="1" x14ac:dyDescent="0.2">
      <c r="A267" s="1" t="str">
        <f>VLOOKUP(D267,'TABLE DES MATIERES'!$A$3:$B$67,2,FALSE)</f>
        <v>Nbs Rejets Prlv</v>
      </c>
      <c r="B267" s="2">
        <v>41395</v>
      </c>
      <c r="C267" s="26"/>
      <c r="D267" s="1" t="s">
        <v>22</v>
      </c>
      <c r="E267" s="1" t="str">
        <f>VLOOKUP($D267,'TABLE DES MATIERES'!$A$3:$C$69,3,FALSE)</f>
        <v>Contentieux</v>
      </c>
    </row>
    <row r="268" spans="1:5" hidden="1" x14ac:dyDescent="0.2">
      <c r="A268" s="1" t="str">
        <f>VLOOKUP(D268,'TABLE DES MATIERES'!$A$3:$B$67,2,FALSE)</f>
        <v>Montants des Rjts Prlv</v>
      </c>
      <c r="B268" s="2">
        <v>41395</v>
      </c>
      <c r="C268" s="26"/>
      <c r="D268" s="1" t="s">
        <v>23</v>
      </c>
      <c r="E268" s="1" t="str">
        <f>VLOOKUP($D268,'TABLE DES MATIERES'!$A$3:$C$69,3,FALSE)</f>
        <v>Contentieux</v>
      </c>
    </row>
    <row r="269" spans="1:5" hidden="1" x14ac:dyDescent="0.2">
      <c r="A269" s="1" t="str">
        <f>VLOOKUP(D269,'TABLE DES MATIERES'!$A$3:$B$67,2,FALSE)</f>
        <v>% impayés Prlv</v>
      </c>
      <c r="B269" s="2">
        <v>41395</v>
      </c>
      <c r="C269" s="30"/>
      <c r="D269" s="1" t="s">
        <v>65</v>
      </c>
      <c r="E269" s="1" t="str">
        <f>VLOOKUP($D269,'TABLE DES MATIERES'!$A$3:$C$69,3,FALSE)</f>
        <v>Contentieux</v>
      </c>
    </row>
    <row r="270" spans="1:5" hidden="1" x14ac:dyDescent="0.2">
      <c r="A270" s="1" t="str">
        <f>VLOOKUP(D270,'TABLE DES MATIERES'!$A$3:$B$67,2,FALSE)</f>
        <v>Dette &lt; 3mois</v>
      </c>
      <c r="B270" s="2">
        <v>41395</v>
      </c>
      <c r="C270" s="31"/>
      <c r="D270" s="1" t="s">
        <v>24</v>
      </c>
      <c r="E270" s="1" t="str">
        <f>VLOOKUP($D270,'TABLE DES MATIERES'!$A$3:$C$69,3,FALSE)</f>
        <v>Contentieux</v>
      </c>
    </row>
    <row r="271" spans="1:5" hidden="1" x14ac:dyDescent="0.2">
      <c r="A271" s="1" t="str">
        <f>VLOOKUP(D271,'TABLE DES MATIERES'!$A$3:$B$67,2,FALSE)</f>
        <v>Dette 3 à 6 mois</v>
      </c>
      <c r="B271" s="2">
        <v>41395</v>
      </c>
      <c r="C271" s="31"/>
      <c r="D271" s="1" t="s">
        <v>25</v>
      </c>
      <c r="E271" s="1" t="str">
        <f>VLOOKUP($D271,'TABLE DES MATIERES'!$A$3:$C$69,3,FALSE)</f>
        <v>Contentieux</v>
      </c>
    </row>
    <row r="272" spans="1:5" ht="13.5" hidden="1" thickBot="1" x14ac:dyDescent="0.25">
      <c r="A272" s="1" t="str">
        <f>VLOOKUP(D272,'TABLE DES MATIERES'!$A$3:$B$67,2,FALSE)</f>
        <v>Dette &gt; 6 mois</v>
      </c>
      <c r="B272" s="2">
        <v>41395</v>
      </c>
      <c r="C272" s="32"/>
      <c r="D272" s="1" t="s">
        <v>26</v>
      </c>
      <c r="E272" s="1" t="str">
        <f>VLOOKUP($D272,'TABLE DES MATIERES'!$A$3:$C$69,3,FALSE)</f>
        <v>Contentieux</v>
      </c>
    </row>
    <row r="273" spans="1:5" hidden="1" x14ac:dyDescent="0.2">
      <c r="A273" s="1" t="str">
        <f>VLOOKUP(D273,'TABLE DES MATIERES'!$A$3:$B$67,2,FALSE)</f>
        <v>Vacants ACL PME</v>
      </c>
      <c r="B273" s="2">
        <v>41395</v>
      </c>
      <c r="C273" s="33"/>
      <c r="D273" s="1" t="s">
        <v>28</v>
      </c>
      <c r="E273" s="1" t="str">
        <f>VLOOKUP($D273,'TABLE DES MATIERES'!$A$3:$C$69,3,FALSE)</f>
        <v>Vacant</v>
      </c>
    </row>
    <row r="274" spans="1:5" hidden="1" x14ac:dyDescent="0.2">
      <c r="A274" s="1" t="str">
        <f>VLOOKUP(D274,'TABLE DES MATIERES'!$A$3:$B$67,2,FALSE)</f>
        <v>% vacant ACL PME</v>
      </c>
      <c r="B274" s="2">
        <v>41395</v>
      </c>
      <c r="C274" s="44"/>
      <c r="D274" s="23" t="s">
        <v>47</v>
      </c>
      <c r="E274" s="1" t="str">
        <f>VLOOKUP($D274,'TABLE DES MATIERES'!$A$3:$C$69,3,FALSE)</f>
        <v>Vacant</v>
      </c>
    </row>
    <row r="275" spans="1:5" hidden="1" x14ac:dyDescent="0.2">
      <c r="A275" s="1" t="str">
        <f>VLOOKUP(D275,'TABLE DES MATIERES'!$A$3:$B$67,2,FALSE)</f>
        <v>Vacant technique</v>
      </c>
      <c r="B275" s="2">
        <v>41395</v>
      </c>
      <c r="C275" s="33"/>
      <c r="D275" s="1" t="s">
        <v>29</v>
      </c>
      <c r="E275" s="1" t="str">
        <f>VLOOKUP($D275,'TABLE DES MATIERES'!$A$3:$C$69,3,FALSE)</f>
        <v>Vacant</v>
      </c>
    </row>
    <row r="276" spans="1:5" hidden="1" x14ac:dyDescent="0.2">
      <c r="A276" s="1" t="str">
        <f>VLOOKUP(D276,'TABLE DES MATIERES'!$A$3:$B$67,2,FALSE)</f>
        <v>% vacant technique</v>
      </c>
      <c r="B276" s="2">
        <v>41395</v>
      </c>
      <c r="C276" s="44"/>
      <c r="D276" s="23" t="s">
        <v>48</v>
      </c>
      <c r="E276" s="1" t="str">
        <f>VLOOKUP($D276,'TABLE DES MATIERES'!$A$3:$C$69,3,FALSE)</f>
        <v>Vacant</v>
      </c>
    </row>
    <row r="277" spans="1:5" hidden="1" x14ac:dyDescent="0.2">
      <c r="A277" s="1" t="str">
        <f>VLOOKUP(D277,'TABLE DES MATIERES'!$A$3:$B$67,2,FALSE)</f>
        <v>Nbs de lots Roanne</v>
      </c>
      <c r="B277" s="2">
        <v>41395</v>
      </c>
      <c r="C277" s="33"/>
      <c r="D277" s="1" t="s">
        <v>30</v>
      </c>
      <c r="E277" s="1" t="str">
        <f>VLOOKUP($D277,'TABLE DES MATIERES'!$A$3:$C$69,3,FALSE)</f>
        <v>Vacant</v>
      </c>
    </row>
    <row r="278" spans="1:5" hidden="1" x14ac:dyDescent="0.2">
      <c r="A278" s="1" t="str">
        <f>VLOOKUP(D278,'TABLE DES MATIERES'!$A$3:$B$67,2,FALSE)</f>
        <v>Vacants_Gestion Roanne</v>
      </c>
      <c r="B278" s="2">
        <v>41395</v>
      </c>
      <c r="C278" s="33"/>
      <c r="D278" s="1" t="s">
        <v>31</v>
      </c>
      <c r="E278" s="1" t="str">
        <f>VLOOKUP($D278,'TABLE DES MATIERES'!$A$3:$C$69,3,FALSE)</f>
        <v>Vacant</v>
      </c>
    </row>
    <row r="279" spans="1:5" hidden="1" x14ac:dyDescent="0.2">
      <c r="A279" s="1" t="str">
        <f>VLOOKUP(D279,'TABLE DES MATIERES'!$A$3:$B$67,2,FALSE)</f>
        <v>% vacant Roanne</v>
      </c>
      <c r="B279" s="2">
        <v>41395</v>
      </c>
      <c r="C279" s="44"/>
      <c r="D279" s="23" t="s">
        <v>49</v>
      </c>
      <c r="E279" s="1" t="str">
        <f>VLOOKUP($D279,'TABLE DES MATIERES'!$A$3:$C$69,3,FALSE)</f>
        <v>Vacant</v>
      </c>
    </row>
    <row r="280" spans="1:5" hidden="1" x14ac:dyDescent="0.2">
      <c r="A280" s="1" t="str">
        <f>VLOOKUP(D280,'TABLE DES MATIERES'!$A$3:$B$67,2,FALSE)</f>
        <v>Total Vacant Exploitation</v>
      </c>
      <c r="B280" s="2">
        <v>41395</v>
      </c>
      <c r="C280" s="33"/>
      <c r="D280" s="25" t="s">
        <v>66</v>
      </c>
      <c r="E280" s="1" t="str">
        <f>VLOOKUP($D280,'TABLE DES MATIERES'!$A$3:$C$69,3,FALSE)</f>
        <v>Vacant</v>
      </c>
    </row>
    <row r="281" spans="1:5" hidden="1" x14ac:dyDescent="0.2">
      <c r="A281" s="1" t="str">
        <f>VLOOKUP(D281,'TABLE DES MATIERES'!$A$3:$B$67,2,FALSE)</f>
        <v>% Exploitation</v>
      </c>
      <c r="B281" s="2">
        <v>41395</v>
      </c>
      <c r="C281" s="33"/>
      <c r="D281" s="25" t="s">
        <v>67</v>
      </c>
      <c r="E281" s="1" t="str">
        <f>VLOOKUP($D281,'TABLE DES MATIERES'!$A$3:$C$69,3,FALSE)</f>
        <v>Vacant</v>
      </c>
    </row>
    <row r="282" spans="1:5" hidden="1" x14ac:dyDescent="0.2">
      <c r="A282" s="1" t="str">
        <f>VLOOKUP(D282,'TABLE DES MATIERES'!$A$3:$B$67,2,FALSE)</f>
        <v>Vacant HE</v>
      </c>
      <c r="B282" s="2">
        <v>41395</v>
      </c>
      <c r="C282" s="33"/>
      <c r="D282" s="1" t="s">
        <v>58</v>
      </c>
      <c r="E282" s="1" t="str">
        <f>VLOOKUP($D282,'TABLE DES MATIERES'!$A$3:$C$69,3,FALSE)</f>
        <v>Vacant</v>
      </c>
    </row>
    <row r="283" spans="1:5" hidden="1" x14ac:dyDescent="0.2">
      <c r="A283" s="1" t="str">
        <f>VLOOKUP(D283,'TABLE DES MATIERES'!$A$3:$B$67,2,FALSE)</f>
        <v>% vacant HE</v>
      </c>
      <c r="B283" s="2">
        <v>41395</v>
      </c>
      <c r="C283" s="33"/>
      <c r="D283" s="1" t="s">
        <v>68</v>
      </c>
      <c r="E283" s="1" t="str">
        <f>VLOOKUP($D283,'TABLE DES MATIERES'!$A$3:$C$69,3,FALSE)</f>
        <v>Vacant</v>
      </c>
    </row>
    <row r="284" spans="1:5" hidden="1" x14ac:dyDescent="0.2">
      <c r="A284" s="1" t="str">
        <f>VLOOKUP(D284,'TABLE DES MATIERES'!$A$3:$B$67,2,FALSE)</f>
        <v>Nbs logements Roanne</v>
      </c>
      <c r="B284" s="2">
        <v>41395</v>
      </c>
      <c r="C284" s="33"/>
      <c r="D284" s="25" t="s">
        <v>69</v>
      </c>
      <c r="E284" s="1" t="str">
        <f>VLOOKUP($D284,'TABLE DES MATIERES'!$A$3:$C$69,3,FALSE)</f>
        <v>Vacant</v>
      </c>
    </row>
    <row r="285" spans="1:5" hidden="1" x14ac:dyDescent="0.2">
      <c r="A285" s="1" t="str">
        <f>VLOOKUP(D285,'TABLE DES MATIERES'!$A$3:$B$67,2,FALSE)</f>
        <v>Nbs vacants Exploitation/HE</v>
      </c>
      <c r="B285" s="2">
        <v>41395</v>
      </c>
      <c r="C285" s="33"/>
      <c r="D285" s="1" t="s">
        <v>57</v>
      </c>
      <c r="E285" s="1" t="str">
        <f>VLOOKUP($D285,'TABLE DES MATIERES'!$A$3:$C$69,3,FALSE)</f>
        <v>Vacant</v>
      </c>
    </row>
    <row r="286" spans="1:5" hidden="1" x14ac:dyDescent="0.2">
      <c r="A286" s="1" t="str">
        <f>VLOOKUP(D286,'TABLE DES MATIERES'!$A$3:$B$67,2,FALSE)</f>
        <v>% Vacance Exploitation/HE</v>
      </c>
      <c r="B286" s="2">
        <v>41395</v>
      </c>
      <c r="C286" s="44"/>
      <c r="D286" s="1" t="s">
        <v>59</v>
      </c>
      <c r="E286" s="1" t="str">
        <f>VLOOKUP($D286,'TABLE DES MATIERES'!$A$3:$C$69,3,FALSE)</f>
        <v>Vacant</v>
      </c>
    </row>
    <row r="287" spans="1:5" hidden="1" x14ac:dyDescent="0.2">
      <c r="A287" s="1" t="str">
        <f>VLOOKUP(D287,'TABLE DES MATIERES'!$A$3:$B$67,2,FALSE)</f>
        <v>%Occupation</v>
      </c>
      <c r="B287" s="2">
        <v>41395</v>
      </c>
      <c r="C287" s="33"/>
      <c r="D287" s="1" t="s">
        <v>60</v>
      </c>
      <c r="E287" s="1" t="str">
        <f>VLOOKUP($D287,'TABLE DES MATIERES'!$A$3:$C$69,3,FALSE)</f>
        <v>Vacant</v>
      </c>
    </row>
    <row r="288" spans="1:5" hidden="1" x14ac:dyDescent="0.2">
      <c r="A288" s="1" t="str">
        <f>VLOOKUP(D288,'TABLE DES MATIERES'!$A$3:$B$67,2,FALSE)</f>
        <v>Nbs loc Entrants</v>
      </c>
      <c r="B288" s="2">
        <v>41395</v>
      </c>
      <c r="C288" s="33"/>
      <c r="D288" s="1" t="s">
        <v>32</v>
      </c>
      <c r="E288" s="1" t="str">
        <f>VLOOKUP($D288,'TABLE DES MATIERES'!$A$3:$C$69,3,FALSE)</f>
        <v>Vacant</v>
      </c>
    </row>
    <row r="289" spans="1:5" hidden="1" x14ac:dyDescent="0.2">
      <c r="A289" s="1" t="str">
        <f>VLOOKUP(D289,'TABLE DES MATIERES'!$A$3:$B$67,2,FALSE)</f>
        <v>Nbs locs Sortants</v>
      </c>
      <c r="B289" s="2">
        <v>41395</v>
      </c>
      <c r="C289" s="33"/>
      <c r="D289" s="1" t="s">
        <v>33</v>
      </c>
      <c r="E289" s="1" t="str">
        <f>VLOOKUP($D289,'TABLE DES MATIERES'!$A$3:$C$69,3,FALSE)</f>
        <v>Vacant</v>
      </c>
    </row>
    <row r="290" spans="1:5" ht="13.5" hidden="1" thickBot="1" x14ac:dyDescent="0.25">
      <c r="A290" s="1" t="str">
        <f>VLOOKUP(D290,'TABLE DES MATIERES'!$A$3:$B$67,2,FALSE)</f>
        <v>Nbs locs en preavis</v>
      </c>
      <c r="B290" s="2">
        <v>41395</v>
      </c>
      <c r="C290" s="35"/>
      <c r="D290" s="1" t="s">
        <v>34</v>
      </c>
      <c r="E290" s="1" t="str">
        <f>VLOOKUP($D290,'TABLE DES MATIERES'!$A$3:$C$69,3,FALSE)</f>
        <v>Vacant</v>
      </c>
    </row>
    <row r="291" spans="1:5" hidden="1" x14ac:dyDescent="0.2">
      <c r="A291" s="1" t="str">
        <f>VLOOKUP(D291,'TABLE DES MATIERES'!$A$3:$B$67,2,FALSE)</f>
        <v>Loyer App</v>
      </c>
      <c r="B291" s="2">
        <v>41426</v>
      </c>
      <c r="C291" s="26"/>
      <c r="D291" s="1" t="s">
        <v>4</v>
      </c>
      <c r="E291" s="1" t="str">
        <f>VLOOKUP($D291,'TABLE DES MATIERES'!$A$3:$C$69,3,FALSE)</f>
        <v>Quittancement</v>
      </c>
    </row>
    <row r="292" spans="1:5" hidden="1" x14ac:dyDescent="0.2">
      <c r="A292" s="1" t="str">
        <f>VLOOKUP(D292,'TABLE DES MATIERES'!$A$3:$B$67,2,FALSE)</f>
        <v>Nouveaux Loyers</v>
      </c>
      <c r="B292" s="2">
        <v>41426</v>
      </c>
      <c r="C292" s="26"/>
      <c r="D292" s="1" t="s">
        <v>1</v>
      </c>
      <c r="E292" s="1" t="str">
        <f>VLOOKUP($D292,'TABLE DES MATIERES'!$A$3:$C$69,3,FALSE)</f>
        <v>Quittancement</v>
      </c>
    </row>
    <row r="293" spans="1:5" hidden="1" x14ac:dyDescent="0.2">
      <c r="A293" s="1" t="str">
        <f>VLOOKUP(D293,'TABLE DES MATIERES'!$A$3:$B$67,2,FALSE)</f>
        <v>Loyer PK</v>
      </c>
      <c r="B293" s="2">
        <v>41426</v>
      </c>
      <c r="C293" s="26"/>
      <c r="D293" s="1" t="s">
        <v>5</v>
      </c>
      <c r="E293" s="1" t="str">
        <f>VLOOKUP($D293,'TABLE DES MATIERES'!$A$3:$C$69,3,FALSE)</f>
        <v>Quittancement</v>
      </c>
    </row>
    <row r="294" spans="1:5" hidden="1" x14ac:dyDescent="0.2">
      <c r="A294" s="1" t="str">
        <f>VLOOKUP(D294,'TABLE DES MATIERES'!$A$3:$B$67,2,FALSE)</f>
        <v>Total Loyer</v>
      </c>
      <c r="B294" s="2">
        <v>41426</v>
      </c>
      <c r="C294" s="26"/>
      <c r="D294" s="1" t="s">
        <v>62</v>
      </c>
      <c r="E294" s="1" t="str">
        <f>VLOOKUP($D294,'TABLE DES MATIERES'!$A$3:$C$69,3,FALSE)</f>
        <v>Quittancement</v>
      </c>
    </row>
    <row r="295" spans="1:5" hidden="1" x14ac:dyDescent="0.2">
      <c r="A295" s="1" t="str">
        <f>VLOOKUP(D295,'TABLE DES MATIERES'!$A$3:$B$67,2,FALSE)</f>
        <v>Provisions sur charge</v>
      </c>
      <c r="B295" s="2">
        <v>41426</v>
      </c>
      <c r="C295" s="26"/>
      <c r="D295" s="1" t="s">
        <v>2</v>
      </c>
      <c r="E295" s="1" t="str">
        <f>VLOOKUP($D295,'TABLE DES MATIERES'!$A$3:$C$69,3,FALSE)</f>
        <v>Quittancement</v>
      </c>
    </row>
    <row r="296" spans="1:5" hidden="1" x14ac:dyDescent="0.2">
      <c r="A296" s="1" t="str">
        <f>VLOOKUP(D296,'TABLE DES MATIERES'!$A$3:$B$67,2,FALSE)</f>
        <v>Quitt toutes rubriques</v>
      </c>
      <c r="B296" s="2">
        <v>41426</v>
      </c>
      <c r="C296" s="26"/>
      <c r="D296" s="1" t="s">
        <v>50</v>
      </c>
      <c r="E296" s="1" t="str">
        <f>VLOOKUP($D296,'TABLE DES MATIERES'!$A$3:$C$69,3,FALSE)</f>
        <v>Quittancement</v>
      </c>
    </row>
    <row r="297" spans="1:5" hidden="1" x14ac:dyDescent="0.2">
      <c r="A297" s="1" t="str">
        <f>VLOOKUP(D297,'TABLE DES MATIERES'!$A$3:$B$67,2,FALSE)</f>
        <v>Loyers encaissers</v>
      </c>
      <c r="B297" s="2">
        <v>41426</v>
      </c>
      <c r="C297" s="27"/>
      <c r="D297" s="1" t="s">
        <v>3</v>
      </c>
      <c r="E297" s="1" t="str">
        <f>VLOOKUP($D297,'TABLE DES MATIERES'!$A$3:$C$69,3,FALSE)</f>
        <v>Encaissement</v>
      </c>
    </row>
    <row r="298" spans="1:5" hidden="1" x14ac:dyDescent="0.2">
      <c r="A298" s="1" t="str">
        <f>VLOOKUP(D298,'TABLE DES MATIERES'!$A$3:$B$67,2,FALSE)</f>
        <v>APL</v>
      </c>
      <c r="B298" s="2">
        <v>41426</v>
      </c>
      <c r="C298" s="27"/>
      <c r="D298" s="1" t="s">
        <v>6</v>
      </c>
      <c r="E298" s="1" t="str">
        <f>VLOOKUP($D298,'TABLE DES MATIERES'!$A$3:$C$69,3,FALSE)</f>
        <v>Encaissement</v>
      </c>
    </row>
    <row r="299" spans="1:5" hidden="1" x14ac:dyDescent="0.2">
      <c r="A299" s="1" t="str">
        <f>VLOOKUP(D299,'TABLE DES MATIERES'!$A$3:$B$67,2,FALSE)</f>
        <v>AL</v>
      </c>
      <c r="B299" s="2">
        <v>41426</v>
      </c>
      <c r="C299" s="27"/>
      <c r="D299" s="1" t="s">
        <v>7</v>
      </c>
      <c r="E299" s="1" t="str">
        <f>VLOOKUP($D299,'TABLE DES MATIERES'!$A$3:$C$69,3,FALSE)</f>
        <v>Encaissement</v>
      </c>
    </row>
    <row r="300" spans="1:5" hidden="1" x14ac:dyDescent="0.2">
      <c r="A300" s="1" t="str">
        <f>VLOOKUP(D300,'TABLE DES MATIERES'!$A$3:$B$67,2,FALSE)</f>
        <v>DG Factures</v>
      </c>
      <c r="B300" s="2">
        <v>41426</v>
      </c>
      <c r="C300" s="26"/>
      <c r="D300" s="1" t="s">
        <v>8</v>
      </c>
      <c r="E300" s="1" t="str">
        <f>VLOOKUP($D300,'TABLE DES MATIERES'!$A$3:$C$69,3,FALSE)</f>
        <v>Encaissement</v>
      </c>
    </row>
    <row r="301" spans="1:5" hidden="1" x14ac:dyDescent="0.2">
      <c r="A301" s="1" t="str">
        <f>VLOOKUP(D301,'TABLE DES MATIERES'!$A$3:$B$67,2,FALSE)</f>
        <v>DG Rembourser</v>
      </c>
      <c r="B301" s="2">
        <v>41426</v>
      </c>
      <c r="C301" s="38"/>
      <c r="D301" s="1" t="s">
        <v>9</v>
      </c>
      <c r="E301" s="1" t="str">
        <f>VLOOKUP($D301,'TABLE DES MATIERES'!$A$3:$C$69,3,FALSE)</f>
        <v>Encaissement</v>
      </c>
    </row>
    <row r="302" spans="1:5" ht="13.5" hidden="1" thickBot="1" x14ac:dyDescent="0.25">
      <c r="A302" s="1" t="str">
        <f>VLOOKUP(D302,'TABLE DES MATIERES'!$A$3:$B$67,2,FALSE)</f>
        <v>BANQUE</v>
      </c>
      <c r="B302" s="2">
        <v>41426</v>
      </c>
      <c r="C302" s="39"/>
      <c r="D302" s="1" t="s">
        <v>10</v>
      </c>
      <c r="E302" s="1" t="str">
        <f>VLOOKUP($D302,'TABLE DES MATIERES'!$A$3:$C$69,3,FALSE)</f>
        <v>Encaissement</v>
      </c>
    </row>
    <row r="303" spans="1:5" hidden="1" x14ac:dyDescent="0.2">
      <c r="A303" s="1" t="str">
        <f>VLOOKUP(D303,'TABLE DES MATIERES'!$A$3:$B$67,2,FALSE)</f>
        <v>Nbs locs debiteurs</v>
      </c>
      <c r="B303" s="2">
        <v>41426</v>
      </c>
      <c r="C303" s="26"/>
      <c r="D303" s="1" t="s">
        <v>11</v>
      </c>
      <c r="E303" s="1" t="str">
        <f>VLOOKUP($D303,'TABLE DES MATIERES'!$A$3:$C$69,3,FALSE)</f>
        <v>Contentieux</v>
      </c>
    </row>
    <row r="304" spans="1:5" hidden="1" x14ac:dyDescent="0.2">
      <c r="A304" s="1" t="str">
        <f>VLOOKUP(D304,'TABLE DES MATIERES'!$A$3:$B$67,2,FALSE)</f>
        <v>Montants Debiteurs</v>
      </c>
      <c r="B304" s="2">
        <v>41426</v>
      </c>
      <c r="C304" s="26"/>
      <c r="D304" s="1" t="s">
        <v>12</v>
      </c>
      <c r="E304" s="1" t="str">
        <f>VLOOKUP($D304,'TABLE DES MATIERES'!$A$3:$C$69,3,FALSE)</f>
        <v>Contentieux</v>
      </c>
    </row>
    <row r="305" spans="1:5" hidden="1" x14ac:dyDescent="0.2">
      <c r="A305" s="1" t="str">
        <f>VLOOKUP(D305,'TABLE DES MATIERES'!$A$3:$B$67,2,FALSE)</f>
        <v>Locs Presents</v>
      </c>
      <c r="B305" s="2">
        <v>41426</v>
      </c>
      <c r="C305" s="26"/>
      <c r="D305" s="1" t="s">
        <v>13</v>
      </c>
      <c r="E305" s="1" t="str">
        <f>VLOOKUP($D305,'TABLE DES MATIERES'!$A$3:$C$69,3,FALSE)</f>
        <v>Contentieux</v>
      </c>
    </row>
    <row r="306" spans="1:5" hidden="1" x14ac:dyDescent="0.2">
      <c r="A306" s="1" t="str">
        <f>VLOOKUP(D306,'TABLE DES MATIERES'!$A$3:$B$67,2,FALSE)</f>
        <v>Montants Presents</v>
      </c>
      <c r="B306" s="2">
        <v>41426</v>
      </c>
      <c r="C306" s="27"/>
      <c r="D306" s="1" t="s">
        <v>15</v>
      </c>
      <c r="E306" s="1" t="str">
        <f>VLOOKUP($D306,'TABLE DES MATIERES'!$A$3:$C$69,3,FALSE)</f>
        <v>Contentieux</v>
      </c>
    </row>
    <row r="307" spans="1:5" hidden="1" x14ac:dyDescent="0.2">
      <c r="A307" s="1" t="str">
        <f>VLOOKUP(D307,'TABLE DES MATIERES'!$A$3:$B$67,2,FALSE)</f>
        <v>Locs Sortis</v>
      </c>
      <c r="B307" s="2">
        <v>41426</v>
      </c>
      <c r="C307" s="26"/>
      <c r="D307" s="1" t="s">
        <v>14</v>
      </c>
      <c r="E307" s="1" t="str">
        <f>VLOOKUP($D307,'TABLE DES MATIERES'!$A$3:$C$69,3,FALSE)</f>
        <v>Contentieux</v>
      </c>
    </row>
    <row r="308" spans="1:5" hidden="1" x14ac:dyDescent="0.2">
      <c r="A308" s="1" t="str">
        <f>VLOOKUP(D308,'TABLE DES MATIERES'!$A$3:$B$67,2,FALSE)</f>
        <v>Montants Sortis</v>
      </c>
      <c r="B308" s="2">
        <v>41426</v>
      </c>
      <c r="C308" s="27"/>
      <c r="D308" s="1" t="s">
        <v>16</v>
      </c>
      <c r="E308" s="1" t="str">
        <f>VLOOKUP($D308,'TABLE DES MATIERES'!$A$3:$C$69,3,FALSE)</f>
        <v>Contentieux</v>
      </c>
    </row>
    <row r="309" spans="1:5" hidden="1" x14ac:dyDescent="0.2">
      <c r="A309" s="1" t="str">
        <f>VLOOKUP(D309,'TABLE DES MATIERES'!$A$3:$B$67,2,FALSE)</f>
        <v>Nouvelles dettes des nouveaux entrants</v>
      </c>
      <c r="B309" s="2">
        <v>41426</v>
      </c>
      <c r="C309" s="26"/>
      <c r="D309" s="1" t="s">
        <v>37</v>
      </c>
      <c r="E309" s="1" t="str">
        <f>VLOOKUP($D309,'TABLE DES MATIERES'!$A$3:$C$69,3,FALSE)</f>
        <v>Contentieux</v>
      </c>
    </row>
    <row r="310" spans="1:5" hidden="1" x14ac:dyDescent="0.2">
      <c r="A310" s="1" t="str">
        <f>VLOOKUP(D310,'TABLE DES MATIERES'!$A$3:$B$67,2,FALSE)</f>
        <v>Montants dettes des nouveaux entrants</v>
      </c>
      <c r="B310" s="2">
        <v>41426</v>
      </c>
      <c r="C310" s="27"/>
      <c r="D310" s="1" t="s">
        <v>38</v>
      </c>
      <c r="E310" s="1" t="str">
        <f>VLOOKUP($D310,'TABLE DES MATIERES'!$A$3:$C$69,3,FALSE)</f>
        <v>Contentieux</v>
      </c>
    </row>
    <row r="311" spans="1:5" hidden="1" x14ac:dyDescent="0.2">
      <c r="A311" s="1" t="str">
        <f>VLOOKUP(D311,'TABLE DES MATIERES'!$A$3:$B$67,2,FALSE)</f>
        <v>Profits</v>
      </c>
      <c r="B311" s="2">
        <v>41426</v>
      </c>
      <c r="C311" s="26"/>
      <c r="D311" s="1" t="s">
        <v>36</v>
      </c>
      <c r="E311" s="1" t="str">
        <f>VLOOKUP($D311,'TABLE DES MATIERES'!$A$3:$C$69,3,FALSE)</f>
        <v>Contentieux</v>
      </c>
    </row>
    <row r="312" spans="1:5" hidden="1" x14ac:dyDescent="0.2">
      <c r="A312" s="1" t="str">
        <f>VLOOKUP(D312,'TABLE DES MATIERES'!$A$3:$B$67,2,FALSE)</f>
        <v>Pertes</v>
      </c>
      <c r="B312" s="2">
        <v>41426</v>
      </c>
      <c r="C312" s="26"/>
      <c r="D312" s="1" t="s">
        <v>35</v>
      </c>
      <c r="E312" s="1" t="str">
        <f>VLOOKUP($D312,'TABLE DES MATIERES'!$A$3:$C$69,3,FALSE)</f>
        <v>Contentieux</v>
      </c>
    </row>
    <row r="313" spans="1:5" hidden="1" x14ac:dyDescent="0.2">
      <c r="A313" s="1" t="str">
        <f>VLOOKUP(D313,'TABLE DES MATIERES'!$A$3:$B$67,2,FALSE)</f>
        <v>Protocoles établis</v>
      </c>
      <c r="B313" s="2">
        <v>41426</v>
      </c>
      <c r="C313" s="26"/>
      <c r="D313" s="1" t="s">
        <v>17</v>
      </c>
      <c r="E313" s="1" t="str">
        <f>VLOOKUP($D313,'TABLE DES MATIERES'!$A$3:$C$69,3,FALSE)</f>
        <v>Contentieux</v>
      </c>
    </row>
    <row r="314" spans="1:5" hidden="1" x14ac:dyDescent="0.2">
      <c r="A314" s="1" t="str">
        <f>VLOOKUP(D314,'TABLE DES MATIERES'!$A$3:$B$67,2,FALSE)</f>
        <v>Protocoles terminés</v>
      </c>
      <c r="B314" s="2">
        <v>41426</v>
      </c>
      <c r="C314" s="26"/>
      <c r="D314" s="1" t="s">
        <v>18</v>
      </c>
      <c r="E314" s="1" t="str">
        <f>VLOOKUP($D314,'TABLE DES MATIERES'!$A$3:$C$69,3,FALSE)</f>
        <v>Contentieux</v>
      </c>
    </row>
    <row r="315" spans="1:5" hidden="1" x14ac:dyDescent="0.2">
      <c r="A315" s="1" t="str">
        <f>VLOOKUP(D315,'TABLE DES MATIERES'!$A$3:$B$67,2,FALSE)</f>
        <v>Protocoles en cours</v>
      </c>
      <c r="B315" s="2">
        <v>41426</v>
      </c>
      <c r="C315" s="26"/>
      <c r="D315" s="1" t="s">
        <v>61</v>
      </c>
      <c r="E315" s="1" t="str">
        <f>VLOOKUP($D315,'TABLE DES MATIERES'!$A$3:$C$69,3,FALSE)</f>
        <v>Contentieux</v>
      </c>
    </row>
    <row r="316" spans="1:5" hidden="1" x14ac:dyDescent="0.2">
      <c r="A316" s="1" t="str">
        <f>VLOOKUP(D316,'TABLE DES MATIERES'!$A$3:$B$67,2,FALSE)</f>
        <v>Montants Protocoles établis</v>
      </c>
      <c r="B316" s="2">
        <v>41426</v>
      </c>
      <c r="C316" s="26"/>
      <c r="D316" s="1" t="s">
        <v>53</v>
      </c>
      <c r="E316" s="1" t="str">
        <f>VLOOKUP($D316,'TABLE DES MATIERES'!$A$3:$C$69,3,FALSE)</f>
        <v>Contentieux</v>
      </c>
    </row>
    <row r="317" spans="1:5" hidden="1" x14ac:dyDescent="0.2">
      <c r="A317" s="1" t="str">
        <f>VLOOKUP(D317,'TABLE DES MATIERES'!$A$3:$B$67,2,FALSE)</f>
        <v>Nouveaux Dossiers Confiés SOFRA</v>
      </c>
      <c r="B317" s="2">
        <v>41426</v>
      </c>
      <c r="C317" s="26"/>
      <c r="D317" s="1" t="s">
        <v>19</v>
      </c>
      <c r="E317" s="1" t="str">
        <f>VLOOKUP($D317,'TABLE DES MATIERES'!$A$3:$C$69,3,FALSE)</f>
        <v>Contentieux</v>
      </c>
    </row>
    <row r="318" spans="1:5" hidden="1" x14ac:dyDescent="0.2">
      <c r="A318" s="1" t="str">
        <f>VLOOKUP(D318,'TABLE DES MATIERES'!$A$3:$B$67,2,FALSE)</f>
        <v>Nbs dossiers Actifs SOFRA</v>
      </c>
      <c r="B318" s="2">
        <v>41426</v>
      </c>
      <c r="C318" s="26"/>
      <c r="D318" s="1" t="s">
        <v>63</v>
      </c>
      <c r="E318" s="1" t="str">
        <f>VLOOKUP($D318,'TABLE DES MATIERES'!$A$3:$C$69,3,FALSE)</f>
        <v>Contentieux</v>
      </c>
    </row>
    <row r="319" spans="1:5" hidden="1" x14ac:dyDescent="0.2">
      <c r="A319" s="1" t="str">
        <f>VLOOKUP(D319,'TABLE DES MATIERES'!$A$3:$B$67,2,FALSE)</f>
        <v>Montants Dossiers SOFRA Ouverts</v>
      </c>
      <c r="B319" s="2">
        <v>41426</v>
      </c>
      <c r="C319" s="26"/>
      <c r="D319" s="1" t="s">
        <v>54</v>
      </c>
      <c r="E319" s="1" t="str">
        <f>VLOOKUP($D319,'TABLE DES MATIERES'!$A$3:$C$69,3,FALSE)</f>
        <v>Contentieux</v>
      </c>
    </row>
    <row r="320" spans="1:5" hidden="1" x14ac:dyDescent="0.2">
      <c r="A320" s="1" t="str">
        <f>VLOOKUP(D320,'TABLE DES MATIERES'!$A$3:$B$67,2,FALSE)</f>
        <v>Encaissements SOFRA</v>
      </c>
      <c r="B320" s="2">
        <v>41426</v>
      </c>
      <c r="C320" s="26"/>
      <c r="D320" s="1" t="s">
        <v>64</v>
      </c>
      <c r="E320" s="1" t="str">
        <f>VLOOKUP($D320,'TABLE DES MATIERES'!$A$3:$C$69,3,FALSE)</f>
        <v>Contentieux</v>
      </c>
    </row>
    <row r="321" spans="1:5" hidden="1" x14ac:dyDescent="0.2">
      <c r="A321" s="1" t="str">
        <f>VLOOKUP(D321,'TABLE DES MATIERES'!$A$3:$B$67,2,FALSE)</f>
        <v>Nbs Prelevements</v>
      </c>
      <c r="B321" s="2">
        <v>41426</v>
      </c>
      <c r="C321" s="26"/>
      <c r="D321" s="1" t="s">
        <v>20</v>
      </c>
      <c r="E321" s="1" t="str">
        <f>VLOOKUP($D321,'TABLE DES MATIERES'!$A$3:$C$69,3,FALSE)</f>
        <v>Contentieux</v>
      </c>
    </row>
    <row r="322" spans="1:5" hidden="1" x14ac:dyDescent="0.2">
      <c r="A322" s="1" t="str">
        <f>VLOOKUP(D322,'TABLE DES MATIERES'!$A$3:$B$67,2,FALSE)</f>
        <v>Montants Prelevements</v>
      </c>
      <c r="B322" s="2">
        <v>41426</v>
      </c>
      <c r="C322" s="26"/>
      <c r="D322" s="1" t="s">
        <v>21</v>
      </c>
      <c r="E322" s="1" t="str">
        <f>VLOOKUP($D322,'TABLE DES MATIERES'!$A$3:$C$69,3,FALSE)</f>
        <v>Contentieux</v>
      </c>
    </row>
    <row r="323" spans="1:5" hidden="1" x14ac:dyDescent="0.2">
      <c r="A323" s="1" t="str">
        <f>VLOOKUP(D323,'TABLE DES MATIERES'!$A$3:$B$67,2,FALSE)</f>
        <v>Nbs Rejets Prlv</v>
      </c>
      <c r="B323" s="2">
        <v>41426</v>
      </c>
      <c r="C323" s="26"/>
      <c r="D323" s="1" t="s">
        <v>22</v>
      </c>
      <c r="E323" s="1" t="str">
        <f>VLOOKUP($D323,'TABLE DES MATIERES'!$A$3:$C$69,3,FALSE)</f>
        <v>Contentieux</v>
      </c>
    </row>
    <row r="324" spans="1:5" hidden="1" x14ac:dyDescent="0.2">
      <c r="A324" s="1" t="str">
        <f>VLOOKUP(D324,'TABLE DES MATIERES'!$A$3:$B$67,2,FALSE)</f>
        <v>Montants des Rjts Prlv</v>
      </c>
      <c r="B324" s="2">
        <v>41426</v>
      </c>
      <c r="C324" s="27"/>
      <c r="D324" s="1" t="s">
        <v>23</v>
      </c>
      <c r="E324" s="1" t="str">
        <f>VLOOKUP($D324,'TABLE DES MATIERES'!$A$3:$C$69,3,FALSE)</f>
        <v>Contentieux</v>
      </c>
    </row>
    <row r="325" spans="1:5" hidden="1" x14ac:dyDescent="0.2">
      <c r="A325" s="1" t="str">
        <f>VLOOKUP(D325,'TABLE DES MATIERES'!$A$3:$B$67,2,FALSE)</f>
        <v>% impayés Prlv</v>
      </c>
      <c r="B325" s="2">
        <v>41426</v>
      </c>
      <c r="C325" s="30"/>
      <c r="D325" s="1" t="s">
        <v>65</v>
      </c>
      <c r="E325" s="1" t="str">
        <f>VLOOKUP($D325,'TABLE DES MATIERES'!$A$3:$C$69,3,FALSE)</f>
        <v>Contentieux</v>
      </c>
    </row>
    <row r="326" spans="1:5" hidden="1" x14ac:dyDescent="0.2">
      <c r="A326" s="1" t="str">
        <f>VLOOKUP(D326,'TABLE DES MATIERES'!$A$3:$B$67,2,FALSE)</f>
        <v>Dette &lt; 3mois</v>
      </c>
      <c r="B326" s="2">
        <v>41426</v>
      </c>
      <c r="C326" s="31"/>
      <c r="D326" s="1" t="s">
        <v>24</v>
      </c>
      <c r="E326" s="1" t="str">
        <f>VLOOKUP($D326,'TABLE DES MATIERES'!$A$3:$C$69,3,FALSE)</f>
        <v>Contentieux</v>
      </c>
    </row>
    <row r="327" spans="1:5" hidden="1" x14ac:dyDescent="0.2">
      <c r="A327" s="1" t="str">
        <f>VLOOKUP(D327,'TABLE DES MATIERES'!$A$3:$B$67,2,FALSE)</f>
        <v>Dette 3 à 6 mois</v>
      </c>
      <c r="B327" s="2">
        <v>41426</v>
      </c>
      <c r="C327" s="31"/>
      <c r="D327" s="1" t="s">
        <v>25</v>
      </c>
      <c r="E327" s="1" t="str">
        <f>VLOOKUP($D327,'TABLE DES MATIERES'!$A$3:$C$69,3,FALSE)</f>
        <v>Contentieux</v>
      </c>
    </row>
    <row r="328" spans="1:5" ht="13.5" hidden="1" thickBot="1" x14ac:dyDescent="0.25">
      <c r="A328" s="1" t="str">
        <f>VLOOKUP(D328,'TABLE DES MATIERES'!$A$3:$B$67,2,FALSE)</f>
        <v>Dette &gt; 6 mois</v>
      </c>
      <c r="B328" s="2">
        <v>41426</v>
      </c>
      <c r="C328" s="32"/>
      <c r="D328" s="1" t="s">
        <v>26</v>
      </c>
      <c r="E328" s="1" t="str">
        <f>VLOOKUP($D328,'TABLE DES MATIERES'!$A$3:$C$69,3,FALSE)</f>
        <v>Contentieux</v>
      </c>
    </row>
    <row r="329" spans="1:5" hidden="1" x14ac:dyDescent="0.2">
      <c r="A329" s="1" t="str">
        <f>VLOOKUP(D329,'TABLE DES MATIERES'!$A$3:$B$67,2,FALSE)</f>
        <v>Vacants ACL PME</v>
      </c>
      <c r="B329" s="2">
        <v>41426</v>
      </c>
      <c r="C329" s="33"/>
      <c r="D329" s="1" t="s">
        <v>28</v>
      </c>
      <c r="E329" s="1" t="str">
        <f>VLOOKUP($D329,'TABLE DES MATIERES'!$A$3:$C$69,3,FALSE)</f>
        <v>Vacant</v>
      </c>
    </row>
    <row r="330" spans="1:5" hidden="1" x14ac:dyDescent="0.2">
      <c r="A330" s="1" t="str">
        <f>VLOOKUP(D330,'TABLE DES MATIERES'!$A$3:$B$67,2,FALSE)</f>
        <v>% vacant ACL PME</v>
      </c>
      <c r="B330" s="2">
        <v>41426</v>
      </c>
      <c r="C330" s="44"/>
      <c r="D330" s="23" t="s">
        <v>47</v>
      </c>
      <c r="E330" s="1" t="str">
        <f>VLOOKUP($D330,'TABLE DES MATIERES'!$A$3:$C$69,3,FALSE)</f>
        <v>Vacant</v>
      </c>
    </row>
    <row r="331" spans="1:5" hidden="1" x14ac:dyDescent="0.2">
      <c r="A331" s="1" t="str">
        <f>VLOOKUP(D331,'TABLE DES MATIERES'!$A$3:$B$67,2,FALSE)</f>
        <v>Vacant technique</v>
      </c>
      <c r="B331" s="2">
        <v>41426</v>
      </c>
      <c r="C331" s="33"/>
      <c r="D331" s="1" t="s">
        <v>29</v>
      </c>
      <c r="E331" s="1" t="str">
        <f>VLOOKUP($D331,'TABLE DES MATIERES'!$A$3:$C$69,3,FALSE)</f>
        <v>Vacant</v>
      </c>
    </row>
    <row r="332" spans="1:5" hidden="1" x14ac:dyDescent="0.2">
      <c r="A332" s="1" t="str">
        <f>VLOOKUP(D332,'TABLE DES MATIERES'!$A$3:$B$67,2,FALSE)</f>
        <v>% vacant technique</v>
      </c>
      <c r="B332" s="2">
        <v>41426</v>
      </c>
      <c r="C332" s="44"/>
      <c r="D332" s="23" t="s">
        <v>48</v>
      </c>
      <c r="E332" s="1" t="str">
        <f>VLOOKUP($D332,'TABLE DES MATIERES'!$A$3:$C$69,3,FALSE)</f>
        <v>Vacant</v>
      </c>
    </row>
    <row r="333" spans="1:5" hidden="1" x14ac:dyDescent="0.2">
      <c r="A333" s="1" t="str">
        <f>VLOOKUP(D333,'TABLE DES MATIERES'!$A$3:$B$67,2,FALSE)</f>
        <v>Nbs de lots Roanne</v>
      </c>
      <c r="B333" s="2">
        <v>41426</v>
      </c>
      <c r="C333" s="33"/>
      <c r="D333" s="1" t="s">
        <v>30</v>
      </c>
      <c r="E333" s="1" t="str">
        <f>VLOOKUP($D333,'TABLE DES MATIERES'!$A$3:$C$69,3,FALSE)</f>
        <v>Vacant</v>
      </c>
    </row>
    <row r="334" spans="1:5" hidden="1" x14ac:dyDescent="0.2">
      <c r="A334" s="1" t="str">
        <f>VLOOKUP(D334,'TABLE DES MATIERES'!$A$3:$B$67,2,FALSE)</f>
        <v>Vacants_Gestion Roanne</v>
      </c>
      <c r="B334" s="2">
        <v>41426</v>
      </c>
      <c r="C334" s="33"/>
      <c r="D334" s="1" t="s">
        <v>31</v>
      </c>
      <c r="E334" s="1" t="str">
        <f>VLOOKUP($D334,'TABLE DES MATIERES'!$A$3:$C$69,3,FALSE)</f>
        <v>Vacant</v>
      </c>
    </row>
    <row r="335" spans="1:5" hidden="1" x14ac:dyDescent="0.2">
      <c r="A335" s="1" t="str">
        <f>VLOOKUP(D335,'TABLE DES MATIERES'!$A$3:$B$67,2,FALSE)</f>
        <v>% vacant Roanne</v>
      </c>
      <c r="B335" s="2">
        <v>41426</v>
      </c>
      <c r="C335" s="44"/>
      <c r="D335" s="23" t="s">
        <v>49</v>
      </c>
      <c r="E335" s="1" t="str">
        <f>VLOOKUP($D335,'TABLE DES MATIERES'!$A$3:$C$69,3,FALSE)</f>
        <v>Vacant</v>
      </c>
    </row>
    <row r="336" spans="1:5" hidden="1" x14ac:dyDescent="0.2">
      <c r="A336" s="1" t="str">
        <f>VLOOKUP(D336,'TABLE DES MATIERES'!$A$3:$B$67,2,FALSE)</f>
        <v>Total Vacant Exploitation</v>
      </c>
      <c r="B336" s="2">
        <v>41426</v>
      </c>
      <c r="C336" s="33"/>
      <c r="D336" s="25" t="s">
        <v>66</v>
      </c>
      <c r="E336" s="1" t="str">
        <f>VLOOKUP($D336,'TABLE DES MATIERES'!$A$3:$C$69,3,FALSE)</f>
        <v>Vacant</v>
      </c>
    </row>
    <row r="337" spans="1:5" hidden="1" x14ac:dyDescent="0.2">
      <c r="A337" s="1" t="str">
        <f>VLOOKUP(D337,'TABLE DES MATIERES'!$A$3:$B$67,2,FALSE)</f>
        <v>% Exploitation</v>
      </c>
      <c r="B337" s="2">
        <v>41426</v>
      </c>
      <c r="C337" s="33"/>
      <c r="D337" s="25" t="s">
        <v>67</v>
      </c>
      <c r="E337" s="1" t="str">
        <f>VLOOKUP($D337,'TABLE DES MATIERES'!$A$3:$C$69,3,FALSE)</f>
        <v>Vacant</v>
      </c>
    </row>
    <row r="338" spans="1:5" hidden="1" x14ac:dyDescent="0.2">
      <c r="A338" s="1" t="str">
        <f>VLOOKUP(D338,'TABLE DES MATIERES'!$A$3:$B$67,2,FALSE)</f>
        <v>Vacant HE</v>
      </c>
      <c r="B338" s="2">
        <v>41426</v>
      </c>
      <c r="C338" s="33"/>
      <c r="D338" s="1" t="s">
        <v>58</v>
      </c>
      <c r="E338" s="1" t="str">
        <f>VLOOKUP($D338,'TABLE DES MATIERES'!$A$3:$C$69,3,FALSE)</f>
        <v>Vacant</v>
      </c>
    </row>
    <row r="339" spans="1:5" hidden="1" x14ac:dyDescent="0.2">
      <c r="A339" s="1" t="str">
        <f>VLOOKUP(D339,'TABLE DES MATIERES'!$A$3:$B$67,2,FALSE)</f>
        <v>% vacant HE</v>
      </c>
      <c r="B339" s="2">
        <v>41426</v>
      </c>
      <c r="C339" s="33"/>
      <c r="D339" s="1" t="s">
        <v>68</v>
      </c>
      <c r="E339" s="1" t="str">
        <f>VLOOKUP($D339,'TABLE DES MATIERES'!$A$3:$C$69,3,FALSE)</f>
        <v>Vacant</v>
      </c>
    </row>
    <row r="340" spans="1:5" hidden="1" x14ac:dyDescent="0.2">
      <c r="A340" s="1" t="str">
        <f>VLOOKUP(D340,'TABLE DES MATIERES'!$A$3:$B$67,2,FALSE)</f>
        <v>Nbs logements Roanne</v>
      </c>
      <c r="B340" s="2">
        <v>41426</v>
      </c>
      <c r="C340" s="33"/>
      <c r="D340" s="25" t="s">
        <v>69</v>
      </c>
      <c r="E340" s="1" t="str">
        <f>VLOOKUP($D340,'TABLE DES MATIERES'!$A$3:$C$69,3,FALSE)</f>
        <v>Vacant</v>
      </c>
    </row>
    <row r="341" spans="1:5" hidden="1" x14ac:dyDescent="0.2">
      <c r="A341" s="1" t="str">
        <f>VLOOKUP(D341,'TABLE DES MATIERES'!$A$3:$B$67,2,FALSE)</f>
        <v>Nbs vacants Exploitation/HE</v>
      </c>
      <c r="B341" s="2">
        <v>41426</v>
      </c>
      <c r="C341" s="33"/>
      <c r="D341" s="1" t="s">
        <v>57</v>
      </c>
      <c r="E341" s="1" t="str">
        <f>VLOOKUP($D341,'TABLE DES MATIERES'!$A$3:$C$69,3,FALSE)</f>
        <v>Vacant</v>
      </c>
    </row>
    <row r="342" spans="1:5" hidden="1" x14ac:dyDescent="0.2">
      <c r="A342" s="1" t="str">
        <f>VLOOKUP(D342,'TABLE DES MATIERES'!$A$3:$B$67,2,FALSE)</f>
        <v>% Vacance Exploitation/HE</v>
      </c>
      <c r="B342" s="2">
        <v>41426</v>
      </c>
      <c r="C342" s="44"/>
      <c r="D342" s="1" t="s">
        <v>59</v>
      </c>
      <c r="E342" s="1" t="str">
        <f>VLOOKUP($D342,'TABLE DES MATIERES'!$A$3:$C$69,3,FALSE)</f>
        <v>Vacant</v>
      </c>
    </row>
    <row r="343" spans="1:5" hidden="1" x14ac:dyDescent="0.2">
      <c r="A343" s="1" t="str">
        <f>VLOOKUP(D343,'TABLE DES MATIERES'!$A$3:$B$67,2,FALSE)</f>
        <v>%Occupation</v>
      </c>
      <c r="B343" s="2">
        <v>41426</v>
      </c>
      <c r="C343" s="33"/>
      <c r="D343" s="1" t="s">
        <v>60</v>
      </c>
      <c r="E343" s="1" t="str">
        <f>VLOOKUP($D343,'TABLE DES MATIERES'!$A$3:$C$69,3,FALSE)</f>
        <v>Vacant</v>
      </c>
    </row>
    <row r="344" spans="1:5" hidden="1" x14ac:dyDescent="0.2">
      <c r="A344" s="1" t="str">
        <f>VLOOKUP(D344,'TABLE DES MATIERES'!$A$3:$B$67,2,FALSE)</f>
        <v>Nbs loc Entrants</v>
      </c>
      <c r="B344" s="2">
        <v>41426</v>
      </c>
      <c r="C344" s="33"/>
      <c r="D344" s="1" t="s">
        <v>32</v>
      </c>
      <c r="E344" s="1" t="str">
        <f>VLOOKUP($D344,'TABLE DES MATIERES'!$A$3:$C$69,3,FALSE)</f>
        <v>Vacant</v>
      </c>
    </row>
    <row r="345" spans="1:5" hidden="1" x14ac:dyDescent="0.2">
      <c r="A345" s="1" t="str">
        <f>VLOOKUP(D345,'TABLE DES MATIERES'!$A$3:$B$67,2,FALSE)</f>
        <v>Nbs locs Sortants</v>
      </c>
      <c r="B345" s="2">
        <v>41426</v>
      </c>
      <c r="C345" s="33"/>
      <c r="D345" s="1" t="s">
        <v>33</v>
      </c>
      <c r="E345" s="1" t="str">
        <f>VLOOKUP($D345,'TABLE DES MATIERES'!$A$3:$C$69,3,FALSE)</f>
        <v>Vacant</v>
      </c>
    </row>
    <row r="346" spans="1:5" ht="13.5" hidden="1" thickBot="1" x14ac:dyDescent="0.25">
      <c r="A346" s="1" t="str">
        <f>VLOOKUP(D346,'TABLE DES MATIERES'!$A$3:$B$67,2,FALSE)</f>
        <v>Nbs locs en preavis</v>
      </c>
      <c r="B346" s="2">
        <v>41426</v>
      </c>
      <c r="C346" s="35"/>
      <c r="D346" s="1" t="s">
        <v>34</v>
      </c>
      <c r="E346" s="1" t="str">
        <f>VLOOKUP($D346,'TABLE DES MATIERES'!$A$3:$C$69,3,FALSE)</f>
        <v>Vacant</v>
      </c>
    </row>
    <row r="347" spans="1:5" hidden="1" x14ac:dyDescent="0.2">
      <c r="A347" s="1" t="str">
        <f>VLOOKUP(D347,'TABLE DES MATIERES'!$A$3:$B$67,2,FALSE)</f>
        <v>Loyer App</v>
      </c>
      <c r="B347" s="2">
        <v>41456</v>
      </c>
      <c r="C347" s="26"/>
      <c r="D347" s="1" t="s">
        <v>4</v>
      </c>
      <c r="E347" s="1" t="str">
        <f>VLOOKUP($D347,'TABLE DES MATIERES'!$A$3:$C$69,3,FALSE)</f>
        <v>Quittancement</v>
      </c>
    </row>
    <row r="348" spans="1:5" hidden="1" x14ac:dyDescent="0.2">
      <c r="A348" s="1" t="str">
        <f>VLOOKUP(D348,'TABLE DES MATIERES'!$A$3:$B$67,2,FALSE)</f>
        <v>Nouveaux Loyers</v>
      </c>
      <c r="B348" s="2">
        <v>41456</v>
      </c>
      <c r="C348" s="26"/>
      <c r="D348" s="1" t="s">
        <v>1</v>
      </c>
      <c r="E348" s="1" t="str">
        <f>VLOOKUP($D348,'TABLE DES MATIERES'!$A$3:$C$69,3,FALSE)</f>
        <v>Quittancement</v>
      </c>
    </row>
    <row r="349" spans="1:5" hidden="1" x14ac:dyDescent="0.2">
      <c r="A349" s="1" t="str">
        <f>VLOOKUP(D349,'TABLE DES MATIERES'!$A$3:$B$67,2,FALSE)</f>
        <v>Loyer PK</v>
      </c>
      <c r="B349" s="2">
        <v>41456</v>
      </c>
      <c r="C349" s="26"/>
      <c r="D349" s="1" t="s">
        <v>5</v>
      </c>
      <c r="E349" s="1" t="str">
        <f>VLOOKUP($D349,'TABLE DES MATIERES'!$A$3:$C$69,3,FALSE)</f>
        <v>Quittancement</v>
      </c>
    </row>
    <row r="350" spans="1:5" hidden="1" x14ac:dyDescent="0.2">
      <c r="A350" s="1" t="str">
        <f>VLOOKUP(D350,'TABLE DES MATIERES'!$A$3:$B$67,2,FALSE)</f>
        <v>Total Loyer</v>
      </c>
      <c r="B350" s="2">
        <v>41456</v>
      </c>
      <c r="C350" s="26"/>
      <c r="D350" s="1" t="s">
        <v>62</v>
      </c>
      <c r="E350" s="1" t="str">
        <f>VLOOKUP($D350,'TABLE DES MATIERES'!$A$3:$C$69,3,FALSE)</f>
        <v>Quittancement</v>
      </c>
    </row>
    <row r="351" spans="1:5" hidden="1" x14ac:dyDescent="0.2">
      <c r="A351" s="1" t="str">
        <f>VLOOKUP(D351,'TABLE DES MATIERES'!$A$3:$B$67,2,FALSE)</f>
        <v>Provisions sur charge</v>
      </c>
      <c r="B351" s="2">
        <v>41456</v>
      </c>
      <c r="C351" s="26"/>
      <c r="D351" s="1" t="s">
        <v>2</v>
      </c>
      <c r="E351" s="1" t="str">
        <f>VLOOKUP($D351,'TABLE DES MATIERES'!$A$3:$C$69,3,FALSE)</f>
        <v>Quittancement</v>
      </c>
    </row>
    <row r="352" spans="1:5" hidden="1" x14ac:dyDescent="0.2">
      <c r="A352" s="1" t="str">
        <f>VLOOKUP(D352,'TABLE DES MATIERES'!$A$3:$B$67,2,FALSE)</f>
        <v>Quitt toutes rubriques</v>
      </c>
      <c r="B352" s="2">
        <v>41456</v>
      </c>
      <c r="C352" s="26"/>
      <c r="D352" s="1" t="s">
        <v>50</v>
      </c>
      <c r="E352" s="1" t="str">
        <f>VLOOKUP($D352,'TABLE DES MATIERES'!$A$3:$C$69,3,FALSE)</f>
        <v>Quittancement</v>
      </c>
    </row>
    <row r="353" spans="1:5" hidden="1" x14ac:dyDescent="0.2">
      <c r="A353" s="1" t="str">
        <f>VLOOKUP(D353,'TABLE DES MATIERES'!$A$3:$B$67,2,FALSE)</f>
        <v>Loyers encaissers</v>
      </c>
      <c r="B353" s="2">
        <v>41456</v>
      </c>
      <c r="C353" s="26"/>
      <c r="D353" s="1" t="s">
        <v>3</v>
      </c>
      <c r="E353" s="1" t="str">
        <f>VLOOKUP($D353,'TABLE DES MATIERES'!$A$3:$C$69,3,FALSE)</f>
        <v>Encaissement</v>
      </c>
    </row>
    <row r="354" spans="1:5" hidden="1" x14ac:dyDescent="0.2">
      <c r="A354" s="1" t="str">
        <f>VLOOKUP(D354,'TABLE DES MATIERES'!$A$3:$B$67,2,FALSE)</f>
        <v>APL</v>
      </c>
      <c r="B354" s="2">
        <v>41456</v>
      </c>
      <c r="C354" s="26"/>
      <c r="D354" s="1" t="s">
        <v>6</v>
      </c>
      <c r="E354" s="1" t="str">
        <f>VLOOKUP($D354,'TABLE DES MATIERES'!$A$3:$C$69,3,FALSE)</f>
        <v>Encaissement</v>
      </c>
    </row>
    <row r="355" spans="1:5" hidden="1" x14ac:dyDescent="0.2">
      <c r="A355" s="1" t="str">
        <f>VLOOKUP(D355,'TABLE DES MATIERES'!$A$3:$B$67,2,FALSE)</f>
        <v>AL</v>
      </c>
      <c r="B355" s="2">
        <v>41456</v>
      </c>
      <c r="C355" s="27"/>
      <c r="D355" s="1" t="s">
        <v>7</v>
      </c>
      <c r="E355" s="1" t="str">
        <f>VLOOKUP($D355,'TABLE DES MATIERES'!$A$3:$C$69,3,FALSE)</f>
        <v>Encaissement</v>
      </c>
    </row>
    <row r="356" spans="1:5" hidden="1" x14ac:dyDescent="0.2">
      <c r="A356" s="1" t="str">
        <f>VLOOKUP(D356,'TABLE DES MATIERES'!$A$3:$B$67,2,FALSE)</f>
        <v>DG Factures</v>
      </c>
      <c r="B356" s="2">
        <v>41456</v>
      </c>
      <c r="C356" s="26"/>
      <c r="D356" s="1" t="s">
        <v>8</v>
      </c>
      <c r="E356" s="1" t="str">
        <f>VLOOKUP($D356,'TABLE DES MATIERES'!$A$3:$C$69,3,FALSE)</f>
        <v>Encaissement</v>
      </c>
    </row>
    <row r="357" spans="1:5" hidden="1" x14ac:dyDescent="0.2">
      <c r="A357" s="1" t="str">
        <f>VLOOKUP(D357,'TABLE DES MATIERES'!$A$3:$B$67,2,FALSE)</f>
        <v>DG Rembourser</v>
      </c>
      <c r="B357" s="2">
        <v>41456</v>
      </c>
      <c r="C357" s="38"/>
      <c r="D357" s="1" t="s">
        <v>9</v>
      </c>
      <c r="E357" s="1" t="str">
        <f>VLOOKUP($D357,'TABLE DES MATIERES'!$A$3:$C$69,3,FALSE)</f>
        <v>Encaissement</v>
      </c>
    </row>
    <row r="358" spans="1:5" ht="13.5" hidden="1" thickBot="1" x14ac:dyDescent="0.25">
      <c r="A358" s="1" t="str">
        <f>VLOOKUP(D358,'TABLE DES MATIERES'!$A$3:$B$67,2,FALSE)</f>
        <v>BANQUE</v>
      </c>
      <c r="B358" s="2">
        <v>41456</v>
      </c>
      <c r="C358" s="39"/>
      <c r="D358" s="1" t="s">
        <v>10</v>
      </c>
      <c r="E358" s="1" t="str">
        <f>VLOOKUP($D358,'TABLE DES MATIERES'!$A$3:$C$69,3,FALSE)</f>
        <v>Encaissement</v>
      </c>
    </row>
    <row r="359" spans="1:5" hidden="1" x14ac:dyDescent="0.2">
      <c r="A359" s="1" t="str">
        <f>VLOOKUP(D359,'TABLE DES MATIERES'!$A$3:$B$67,2,FALSE)</f>
        <v>Nbs locs debiteurs</v>
      </c>
      <c r="B359" s="2">
        <v>41456</v>
      </c>
      <c r="C359" s="26"/>
      <c r="D359" s="1" t="s">
        <v>11</v>
      </c>
      <c r="E359" s="1" t="str">
        <f>VLOOKUP($D359,'TABLE DES MATIERES'!$A$3:$C$69,3,FALSE)</f>
        <v>Contentieux</v>
      </c>
    </row>
    <row r="360" spans="1:5" hidden="1" x14ac:dyDescent="0.2">
      <c r="A360" s="1" t="str">
        <f>VLOOKUP(D360,'TABLE DES MATIERES'!$A$3:$B$67,2,FALSE)</f>
        <v>Montants Debiteurs</v>
      </c>
      <c r="B360" s="2">
        <v>41456</v>
      </c>
      <c r="C360" s="26"/>
      <c r="D360" s="1" t="s">
        <v>12</v>
      </c>
      <c r="E360" s="1" t="str">
        <f>VLOOKUP($D360,'TABLE DES MATIERES'!$A$3:$C$69,3,FALSE)</f>
        <v>Contentieux</v>
      </c>
    </row>
    <row r="361" spans="1:5" hidden="1" x14ac:dyDescent="0.2">
      <c r="A361" s="1" t="str">
        <f>VLOOKUP(D361,'TABLE DES MATIERES'!$A$3:$B$67,2,FALSE)</f>
        <v>Locs Presents</v>
      </c>
      <c r="B361" s="2">
        <v>41456</v>
      </c>
      <c r="C361" s="26"/>
      <c r="D361" s="1" t="s">
        <v>13</v>
      </c>
      <c r="E361" s="1" t="str">
        <f>VLOOKUP($D361,'TABLE DES MATIERES'!$A$3:$C$69,3,FALSE)</f>
        <v>Contentieux</v>
      </c>
    </row>
    <row r="362" spans="1:5" hidden="1" x14ac:dyDescent="0.2">
      <c r="A362" s="1" t="str">
        <f>VLOOKUP(D362,'TABLE DES MATIERES'!$A$3:$B$67,2,FALSE)</f>
        <v>Montants Presents</v>
      </c>
      <c r="B362" s="2">
        <v>41456</v>
      </c>
      <c r="C362" s="26"/>
      <c r="D362" s="1" t="s">
        <v>15</v>
      </c>
      <c r="E362" s="1" t="str">
        <f>VLOOKUP($D362,'TABLE DES MATIERES'!$A$3:$C$69,3,FALSE)</f>
        <v>Contentieux</v>
      </c>
    </row>
    <row r="363" spans="1:5" hidden="1" x14ac:dyDescent="0.2">
      <c r="A363" s="1" t="str">
        <f>VLOOKUP(D363,'TABLE DES MATIERES'!$A$3:$B$67,2,FALSE)</f>
        <v>Locs Sortis</v>
      </c>
      <c r="B363" s="2">
        <v>41456</v>
      </c>
      <c r="C363" s="26"/>
      <c r="D363" s="1" t="s">
        <v>14</v>
      </c>
      <c r="E363" s="1" t="str">
        <f>VLOOKUP($D363,'TABLE DES MATIERES'!$A$3:$C$69,3,FALSE)</f>
        <v>Contentieux</v>
      </c>
    </row>
    <row r="364" spans="1:5" hidden="1" x14ac:dyDescent="0.2">
      <c r="A364" s="1" t="str">
        <f>VLOOKUP(D364,'TABLE DES MATIERES'!$A$3:$B$67,2,FALSE)</f>
        <v>Montants Sortis</v>
      </c>
      <c r="B364" s="2">
        <v>41456</v>
      </c>
      <c r="C364" s="26"/>
      <c r="D364" s="1" t="s">
        <v>16</v>
      </c>
      <c r="E364" s="1" t="str">
        <f>VLOOKUP($D364,'TABLE DES MATIERES'!$A$3:$C$69,3,FALSE)</f>
        <v>Contentieux</v>
      </c>
    </row>
    <row r="365" spans="1:5" hidden="1" x14ac:dyDescent="0.2">
      <c r="A365" s="1" t="str">
        <f>VLOOKUP(D365,'TABLE DES MATIERES'!$A$3:$B$67,2,FALSE)</f>
        <v>Nouvelles dettes des nouveaux entrants</v>
      </c>
      <c r="B365" s="2">
        <v>41456</v>
      </c>
      <c r="C365" s="26"/>
      <c r="D365" s="1" t="s">
        <v>37</v>
      </c>
      <c r="E365" s="1" t="str">
        <f>VLOOKUP($D365,'TABLE DES MATIERES'!$A$3:$C$69,3,FALSE)</f>
        <v>Contentieux</v>
      </c>
    </row>
    <row r="366" spans="1:5" hidden="1" x14ac:dyDescent="0.2">
      <c r="A366" s="1" t="str">
        <f>VLOOKUP(D366,'TABLE DES MATIERES'!$A$3:$B$67,2,FALSE)</f>
        <v>Montants dettes des nouveaux entrants</v>
      </c>
      <c r="B366" s="2">
        <v>41456</v>
      </c>
      <c r="C366" s="26"/>
      <c r="D366" s="1" t="s">
        <v>38</v>
      </c>
      <c r="E366" s="1" t="str">
        <f>VLOOKUP($D366,'TABLE DES MATIERES'!$A$3:$C$69,3,FALSE)</f>
        <v>Contentieux</v>
      </c>
    </row>
    <row r="367" spans="1:5" hidden="1" x14ac:dyDescent="0.2">
      <c r="A367" s="1" t="str">
        <f>VLOOKUP(D367,'TABLE DES MATIERES'!$A$3:$B$67,2,FALSE)</f>
        <v>Profits</v>
      </c>
      <c r="B367" s="2">
        <v>41456</v>
      </c>
      <c r="C367" s="26"/>
      <c r="D367" s="1" t="s">
        <v>36</v>
      </c>
      <c r="E367" s="1" t="str">
        <f>VLOOKUP($D367,'TABLE DES MATIERES'!$A$3:$C$69,3,FALSE)</f>
        <v>Contentieux</v>
      </c>
    </row>
    <row r="368" spans="1:5" hidden="1" x14ac:dyDescent="0.2">
      <c r="A368" s="1" t="str">
        <f>VLOOKUP(D368,'TABLE DES MATIERES'!$A$3:$B$67,2,FALSE)</f>
        <v>Pertes</v>
      </c>
      <c r="B368" s="2">
        <v>41456</v>
      </c>
      <c r="C368" s="26"/>
      <c r="D368" s="1" t="s">
        <v>35</v>
      </c>
      <c r="E368" s="1" t="str">
        <f>VLOOKUP($D368,'TABLE DES MATIERES'!$A$3:$C$69,3,FALSE)</f>
        <v>Contentieux</v>
      </c>
    </row>
    <row r="369" spans="1:5" hidden="1" x14ac:dyDescent="0.2">
      <c r="A369" s="1" t="str">
        <f>VLOOKUP(D369,'TABLE DES MATIERES'!$A$3:$B$67,2,FALSE)</f>
        <v>Protocoles établis</v>
      </c>
      <c r="B369" s="2">
        <v>41456</v>
      </c>
      <c r="C369" s="26"/>
      <c r="D369" s="1" t="s">
        <v>17</v>
      </c>
      <c r="E369" s="1" t="str">
        <f>VLOOKUP($D369,'TABLE DES MATIERES'!$A$3:$C$69,3,FALSE)</f>
        <v>Contentieux</v>
      </c>
    </row>
    <row r="370" spans="1:5" hidden="1" x14ac:dyDescent="0.2">
      <c r="A370" s="1" t="str">
        <f>VLOOKUP(D370,'TABLE DES MATIERES'!$A$3:$B$67,2,FALSE)</f>
        <v>Protocoles terminés</v>
      </c>
      <c r="B370" s="2">
        <v>41456</v>
      </c>
      <c r="C370" s="26"/>
      <c r="D370" s="1" t="s">
        <v>18</v>
      </c>
      <c r="E370" s="1" t="str">
        <f>VLOOKUP($D370,'TABLE DES MATIERES'!$A$3:$C$69,3,FALSE)</f>
        <v>Contentieux</v>
      </c>
    </row>
    <row r="371" spans="1:5" hidden="1" x14ac:dyDescent="0.2">
      <c r="A371" s="1" t="str">
        <f>VLOOKUP(D371,'TABLE DES MATIERES'!$A$3:$B$67,2,FALSE)</f>
        <v>Protocoles en cours</v>
      </c>
      <c r="B371" s="2">
        <v>41456</v>
      </c>
      <c r="C371" s="26"/>
      <c r="D371" s="1" t="s">
        <v>61</v>
      </c>
      <c r="E371" s="1" t="str">
        <f>VLOOKUP($D371,'TABLE DES MATIERES'!$A$3:$C$69,3,FALSE)</f>
        <v>Contentieux</v>
      </c>
    </row>
    <row r="372" spans="1:5" hidden="1" x14ac:dyDescent="0.2">
      <c r="A372" s="1" t="str">
        <f>VLOOKUP(D372,'TABLE DES MATIERES'!$A$3:$B$67,2,FALSE)</f>
        <v>Montants Protocoles établis</v>
      </c>
      <c r="B372" s="2">
        <v>41456</v>
      </c>
      <c r="C372" s="26"/>
      <c r="D372" s="1" t="s">
        <v>53</v>
      </c>
      <c r="E372" s="1" t="str">
        <f>VLOOKUP($D372,'TABLE DES MATIERES'!$A$3:$C$69,3,FALSE)</f>
        <v>Contentieux</v>
      </c>
    </row>
    <row r="373" spans="1:5" hidden="1" x14ac:dyDescent="0.2">
      <c r="A373" s="1" t="str">
        <f>VLOOKUP(D373,'TABLE DES MATIERES'!$A$3:$B$67,2,FALSE)</f>
        <v>Nouveaux Dossiers Confiés SOFRA</v>
      </c>
      <c r="B373" s="2">
        <v>41456</v>
      </c>
      <c r="C373" s="26"/>
      <c r="D373" s="1" t="s">
        <v>19</v>
      </c>
      <c r="E373" s="1" t="str">
        <f>VLOOKUP($D373,'TABLE DES MATIERES'!$A$3:$C$69,3,FALSE)</f>
        <v>Contentieux</v>
      </c>
    </row>
    <row r="374" spans="1:5" hidden="1" x14ac:dyDescent="0.2">
      <c r="A374" s="1" t="str">
        <f>VLOOKUP(D374,'TABLE DES MATIERES'!$A$3:$B$67,2,FALSE)</f>
        <v>Nbs dossiers Actifs SOFRA</v>
      </c>
      <c r="B374" s="2">
        <v>41456</v>
      </c>
      <c r="C374" s="26"/>
      <c r="D374" s="1" t="s">
        <v>63</v>
      </c>
      <c r="E374" s="1" t="str">
        <f>VLOOKUP($D374,'TABLE DES MATIERES'!$A$3:$C$69,3,FALSE)</f>
        <v>Contentieux</v>
      </c>
    </row>
    <row r="375" spans="1:5" hidden="1" x14ac:dyDescent="0.2">
      <c r="A375" s="1" t="str">
        <f>VLOOKUP(D375,'TABLE DES MATIERES'!$A$3:$B$67,2,FALSE)</f>
        <v>Montants Dossiers SOFRA Ouverts</v>
      </c>
      <c r="B375" s="2">
        <v>41456</v>
      </c>
      <c r="C375" s="26"/>
      <c r="D375" s="1" t="s">
        <v>54</v>
      </c>
      <c r="E375" s="1" t="str">
        <f>VLOOKUP($D375,'TABLE DES MATIERES'!$A$3:$C$69,3,FALSE)</f>
        <v>Contentieux</v>
      </c>
    </row>
    <row r="376" spans="1:5" hidden="1" x14ac:dyDescent="0.2">
      <c r="A376" s="1" t="str">
        <f>VLOOKUP(D376,'TABLE DES MATIERES'!$A$3:$B$67,2,FALSE)</f>
        <v>Encaissements SOFRA</v>
      </c>
      <c r="B376" s="2">
        <v>41456</v>
      </c>
      <c r="C376" s="26"/>
      <c r="D376" s="1" t="s">
        <v>64</v>
      </c>
      <c r="E376" s="1" t="str">
        <f>VLOOKUP($D376,'TABLE DES MATIERES'!$A$3:$C$69,3,FALSE)</f>
        <v>Contentieux</v>
      </c>
    </row>
    <row r="377" spans="1:5" hidden="1" x14ac:dyDescent="0.2">
      <c r="A377" s="1" t="str">
        <f>VLOOKUP(D377,'TABLE DES MATIERES'!$A$3:$B$67,2,FALSE)</f>
        <v>Nbs Prelevements</v>
      </c>
      <c r="B377" s="2">
        <v>41456</v>
      </c>
      <c r="C377" s="26"/>
      <c r="D377" s="1" t="s">
        <v>20</v>
      </c>
      <c r="E377" s="1" t="str">
        <f>VLOOKUP($D377,'TABLE DES MATIERES'!$A$3:$C$69,3,FALSE)</f>
        <v>Contentieux</v>
      </c>
    </row>
    <row r="378" spans="1:5" hidden="1" x14ac:dyDescent="0.2">
      <c r="A378" s="1" t="str">
        <f>VLOOKUP(D378,'TABLE DES MATIERES'!$A$3:$B$67,2,FALSE)</f>
        <v>Montants Prelevements</v>
      </c>
      <c r="B378" s="2">
        <v>41456</v>
      </c>
      <c r="C378" s="26"/>
      <c r="D378" s="1" t="s">
        <v>21</v>
      </c>
      <c r="E378" s="1" t="str">
        <f>VLOOKUP($D378,'TABLE DES MATIERES'!$A$3:$C$69,3,FALSE)</f>
        <v>Contentieux</v>
      </c>
    </row>
    <row r="379" spans="1:5" hidden="1" x14ac:dyDescent="0.2">
      <c r="A379" s="1" t="str">
        <f>VLOOKUP(D379,'TABLE DES MATIERES'!$A$3:$B$67,2,FALSE)</f>
        <v>Nbs Rejets Prlv</v>
      </c>
      <c r="B379" s="2">
        <v>41456</v>
      </c>
      <c r="C379" s="26"/>
      <c r="D379" s="1" t="s">
        <v>22</v>
      </c>
      <c r="E379" s="1" t="str">
        <f>VLOOKUP($D379,'TABLE DES MATIERES'!$A$3:$C$69,3,FALSE)</f>
        <v>Contentieux</v>
      </c>
    </row>
    <row r="380" spans="1:5" hidden="1" x14ac:dyDescent="0.2">
      <c r="A380" s="1" t="str">
        <f>VLOOKUP(D380,'TABLE DES MATIERES'!$A$3:$B$67,2,FALSE)</f>
        <v>Montants des Rjts Prlv</v>
      </c>
      <c r="B380" s="2">
        <v>41456</v>
      </c>
      <c r="C380" s="26"/>
      <c r="D380" s="1" t="s">
        <v>23</v>
      </c>
      <c r="E380" s="1" t="str">
        <f>VLOOKUP($D380,'TABLE DES MATIERES'!$A$3:$C$69,3,FALSE)</f>
        <v>Contentieux</v>
      </c>
    </row>
    <row r="381" spans="1:5" hidden="1" x14ac:dyDescent="0.2">
      <c r="A381" s="1" t="str">
        <f>VLOOKUP(D381,'TABLE DES MATIERES'!$A$3:$B$67,2,FALSE)</f>
        <v>% impayés Prlv</v>
      </c>
      <c r="B381" s="2">
        <v>41456</v>
      </c>
      <c r="C381" s="30"/>
      <c r="D381" s="1" t="s">
        <v>65</v>
      </c>
      <c r="E381" s="1" t="str">
        <f>VLOOKUP($D381,'TABLE DES MATIERES'!$A$3:$C$69,3,FALSE)</f>
        <v>Contentieux</v>
      </c>
    </row>
    <row r="382" spans="1:5" hidden="1" x14ac:dyDescent="0.2">
      <c r="A382" s="1" t="str">
        <f>VLOOKUP(D382,'TABLE DES MATIERES'!$A$3:$B$67,2,FALSE)</f>
        <v>Dette &lt; 3mois</v>
      </c>
      <c r="B382" s="2">
        <v>41456</v>
      </c>
      <c r="C382" s="31"/>
      <c r="D382" s="1" t="s">
        <v>24</v>
      </c>
      <c r="E382" s="1" t="str">
        <f>VLOOKUP($D382,'TABLE DES MATIERES'!$A$3:$C$69,3,FALSE)</f>
        <v>Contentieux</v>
      </c>
    </row>
    <row r="383" spans="1:5" hidden="1" x14ac:dyDescent="0.2">
      <c r="A383" s="1" t="str">
        <f>VLOOKUP(D383,'TABLE DES MATIERES'!$A$3:$B$67,2,FALSE)</f>
        <v>Dette 3 à 6 mois</v>
      </c>
      <c r="B383" s="2">
        <v>41456</v>
      </c>
      <c r="C383" s="31"/>
      <c r="D383" s="1" t="s">
        <v>25</v>
      </c>
      <c r="E383" s="1" t="str">
        <f>VLOOKUP($D383,'TABLE DES MATIERES'!$A$3:$C$69,3,FALSE)</f>
        <v>Contentieux</v>
      </c>
    </row>
    <row r="384" spans="1:5" ht="13.5" hidden="1" thickBot="1" x14ac:dyDescent="0.25">
      <c r="A384" s="1" t="str">
        <f>VLOOKUP(D384,'TABLE DES MATIERES'!$A$3:$B$67,2,FALSE)</f>
        <v>Dette &gt; 6 mois</v>
      </c>
      <c r="B384" s="2">
        <v>41456</v>
      </c>
      <c r="C384" s="32"/>
      <c r="D384" s="1" t="s">
        <v>26</v>
      </c>
      <c r="E384" s="1" t="str">
        <f>VLOOKUP($D384,'TABLE DES MATIERES'!$A$3:$C$69,3,FALSE)</f>
        <v>Contentieux</v>
      </c>
    </row>
    <row r="385" spans="1:5" hidden="1" x14ac:dyDescent="0.2">
      <c r="A385" s="1" t="str">
        <f>VLOOKUP(D385,'TABLE DES MATIERES'!$A$3:$B$67,2,FALSE)</f>
        <v>Vacants ACL PME</v>
      </c>
      <c r="B385" s="2">
        <v>41456</v>
      </c>
      <c r="C385" s="33"/>
      <c r="D385" s="1" t="s">
        <v>28</v>
      </c>
      <c r="E385" s="1" t="str">
        <f>VLOOKUP($D385,'TABLE DES MATIERES'!$A$3:$C$69,3,FALSE)</f>
        <v>Vacant</v>
      </c>
    </row>
    <row r="386" spans="1:5" hidden="1" x14ac:dyDescent="0.2">
      <c r="A386" s="1" t="str">
        <f>VLOOKUP(D386,'TABLE DES MATIERES'!$A$3:$B$67,2,FALSE)</f>
        <v>% vacant ACL PME</v>
      </c>
      <c r="B386" s="2">
        <v>41456</v>
      </c>
      <c r="C386" s="44"/>
      <c r="D386" s="23" t="s">
        <v>47</v>
      </c>
      <c r="E386" s="1" t="str">
        <f>VLOOKUP($D386,'TABLE DES MATIERES'!$A$3:$C$69,3,FALSE)</f>
        <v>Vacant</v>
      </c>
    </row>
    <row r="387" spans="1:5" hidden="1" x14ac:dyDescent="0.2">
      <c r="A387" s="1" t="str">
        <f>VLOOKUP(D387,'TABLE DES MATIERES'!$A$3:$B$67,2,FALSE)</f>
        <v>Vacant technique</v>
      </c>
      <c r="B387" s="2">
        <v>41456</v>
      </c>
      <c r="C387" s="33"/>
      <c r="D387" s="1" t="s">
        <v>29</v>
      </c>
      <c r="E387" s="1" t="str">
        <f>VLOOKUP($D387,'TABLE DES MATIERES'!$A$3:$C$69,3,FALSE)</f>
        <v>Vacant</v>
      </c>
    </row>
    <row r="388" spans="1:5" hidden="1" x14ac:dyDescent="0.2">
      <c r="A388" s="1" t="str">
        <f>VLOOKUP(D388,'TABLE DES MATIERES'!$A$3:$B$67,2,FALSE)</f>
        <v>% vacant technique</v>
      </c>
      <c r="B388" s="2">
        <v>41456</v>
      </c>
      <c r="C388" s="44"/>
      <c r="D388" s="23" t="s">
        <v>48</v>
      </c>
      <c r="E388" s="1" t="str">
        <f>VLOOKUP($D388,'TABLE DES MATIERES'!$A$3:$C$69,3,FALSE)</f>
        <v>Vacant</v>
      </c>
    </row>
    <row r="389" spans="1:5" hidden="1" x14ac:dyDescent="0.2">
      <c r="A389" s="1" t="str">
        <f>VLOOKUP(D389,'TABLE DES MATIERES'!$A$3:$B$67,2,FALSE)</f>
        <v>Nbs de lots Roanne</v>
      </c>
      <c r="B389" s="2">
        <v>41456</v>
      </c>
      <c r="C389" s="33"/>
      <c r="D389" s="1" t="s">
        <v>30</v>
      </c>
      <c r="E389" s="1" t="str">
        <f>VLOOKUP($D389,'TABLE DES MATIERES'!$A$3:$C$69,3,FALSE)</f>
        <v>Vacant</v>
      </c>
    </row>
    <row r="390" spans="1:5" hidden="1" x14ac:dyDescent="0.2">
      <c r="A390" s="1" t="str">
        <f>VLOOKUP(D390,'TABLE DES MATIERES'!$A$3:$B$67,2,FALSE)</f>
        <v>Vacants_Gestion Roanne</v>
      </c>
      <c r="B390" s="2">
        <v>41456</v>
      </c>
      <c r="C390" s="33"/>
      <c r="D390" s="1" t="s">
        <v>31</v>
      </c>
      <c r="E390" s="1" t="str">
        <f>VLOOKUP($D390,'TABLE DES MATIERES'!$A$3:$C$69,3,FALSE)</f>
        <v>Vacant</v>
      </c>
    </row>
    <row r="391" spans="1:5" hidden="1" x14ac:dyDescent="0.2">
      <c r="A391" s="1" t="str">
        <f>VLOOKUP(D391,'TABLE DES MATIERES'!$A$3:$B$67,2,FALSE)</f>
        <v>% vacant Roanne</v>
      </c>
      <c r="B391" s="2">
        <v>41456</v>
      </c>
      <c r="C391" s="44"/>
      <c r="D391" s="23" t="s">
        <v>49</v>
      </c>
      <c r="E391" s="1" t="str">
        <f>VLOOKUP($D391,'TABLE DES MATIERES'!$A$3:$C$69,3,FALSE)</f>
        <v>Vacant</v>
      </c>
    </row>
    <row r="392" spans="1:5" hidden="1" x14ac:dyDescent="0.2">
      <c r="A392" s="1" t="str">
        <f>VLOOKUP(D392,'TABLE DES MATIERES'!$A$3:$B$67,2,FALSE)</f>
        <v>Total Vacant Exploitation</v>
      </c>
      <c r="B392" s="2">
        <v>41456</v>
      </c>
      <c r="C392" s="33"/>
      <c r="D392" s="25" t="s">
        <v>66</v>
      </c>
      <c r="E392" s="1" t="str">
        <f>VLOOKUP($D392,'TABLE DES MATIERES'!$A$3:$C$69,3,FALSE)</f>
        <v>Vacant</v>
      </c>
    </row>
    <row r="393" spans="1:5" hidden="1" x14ac:dyDescent="0.2">
      <c r="A393" s="1" t="str">
        <f>VLOOKUP(D393,'TABLE DES MATIERES'!$A$3:$B$67,2,FALSE)</f>
        <v>% Exploitation</v>
      </c>
      <c r="B393" s="2">
        <v>41456</v>
      </c>
      <c r="C393" s="33"/>
      <c r="D393" s="25" t="s">
        <v>67</v>
      </c>
      <c r="E393" s="1" t="str">
        <f>VLOOKUP($D393,'TABLE DES MATIERES'!$A$3:$C$69,3,FALSE)</f>
        <v>Vacant</v>
      </c>
    </row>
    <row r="394" spans="1:5" hidden="1" x14ac:dyDescent="0.2">
      <c r="A394" s="1" t="str">
        <f>VLOOKUP(D394,'TABLE DES MATIERES'!$A$3:$B$67,2,FALSE)</f>
        <v>Vacant HE</v>
      </c>
      <c r="B394" s="2">
        <v>41456</v>
      </c>
      <c r="C394" s="33"/>
      <c r="D394" s="1" t="s">
        <v>58</v>
      </c>
      <c r="E394" s="1" t="str">
        <f>VLOOKUP($D394,'TABLE DES MATIERES'!$A$3:$C$69,3,FALSE)</f>
        <v>Vacant</v>
      </c>
    </row>
    <row r="395" spans="1:5" hidden="1" x14ac:dyDescent="0.2">
      <c r="A395" s="1" t="str">
        <f>VLOOKUP(D395,'TABLE DES MATIERES'!$A$3:$B$67,2,FALSE)</f>
        <v>% vacant HE</v>
      </c>
      <c r="B395" s="2">
        <v>41456</v>
      </c>
      <c r="C395" s="33"/>
      <c r="D395" s="1" t="s">
        <v>68</v>
      </c>
      <c r="E395" s="1" t="str">
        <f>VLOOKUP($D395,'TABLE DES MATIERES'!$A$3:$C$69,3,FALSE)</f>
        <v>Vacant</v>
      </c>
    </row>
    <row r="396" spans="1:5" hidden="1" x14ac:dyDescent="0.2">
      <c r="A396" s="1" t="str">
        <f>VLOOKUP(D396,'TABLE DES MATIERES'!$A$3:$B$67,2,FALSE)</f>
        <v>Nbs logements Roanne</v>
      </c>
      <c r="B396" s="2">
        <v>41456</v>
      </c>
      <c r="C396" s="33"/>
      <c r="D396" s="25" t="s">
        <v>69</v>
      </c>
      <c r="E396" s="1" t="str">
        <f>VLOOKUP($D396,'TABLE DES MATIERES'!$A$3:$C$69,3,FALSE)</f>
        <v>Vacant</v>
      </c>
    </row>
    <row r="397" spans="1:5" hidden="1" x14ac:dyDescent="0.2">
      <c r="A397" s="1" t="str">
        <f>VLOOKUP(D397,'TABLE DES MATIERES'!$A$3:$B$67,2,FALSE)</f>
        <v>Nbs vacants Exploitation/HE</v>
      </c>
      <c r="B397" s="2">
        <v>41456</v>
      </c>
      <c r="C397" s="33"/>
      <c r="D397" s="1" t="s">
        <v>57</v>
      </c>
      <c r="E397" s="1" t="str">
        <f>VLOOKUP($D397,'TABLE DES MATIERES'!$A$3:$C$69,3,FALSE)</f>
        <v>Vacant</v>
      </c>
    </row>
    <row r="398" spans="1:5" hidden="1" x14ac:dyDescent="0.2">
      <c r="A398" s="1" t="str">
        <f>VLOOKUP(D398,'TABLE DES MATIERES'!$A$3:$B$67,2,FALSE)</f>
        <v>% Vacance Exploitation/HE</v>
      </c>
      <c r="B398" s="2">
        <v>41456</v>
      </c>
      <c r="C398" s="44"/>
      <c r="D398" s="1" t="s">
        <v>59</v>
      </c>
      <c r="E398" s="1" t="str">
        <f>VLOOKUP($D398,'TABLE DES MATIERES'!$A$3:$C$69,3,FALSE)</f>
        <v>Vacant</v>
      </c>
    </row>
    <row r="399" spans="1:5" hidden="1" x14ac:dyDescent="0.2">
      <c r="A399" s="1" t="str">
        <f>VLOOKUP(D399,'TABLE DES MATIERES'!$A$3:$B$67,2,FALSE)</f>
        <v>%Occupation</v>
      </c>
      <c r="B399" s="2">
        <v>41456</v>
      </c>
      <c r="C399" s="33"/>
      <c r="D399" s="1" t="s">
        <v>60</v>
      </c>
      <c r="E399" s="1" t="str">
        <f>VLOOKUP($D399,'TABLE DES MATIERES'!$A$3:$C$69,3,FALSE)</f>
        <v>Vacant</v>
      </c>
    </row>
    <row r="400" spans="1:5" hidden="1" x14ac:dyDescent="0.2">
      <c r="A400" s="1" t="str">
        <f>VLOOKUP(D400,'TABLE DES MATIERES'!$A$3:$B$67,2,FALSE)</f>
        <v>Nbs loc Entrants</v>
      </c>
      <c r="B400" s="2">
        <v>41456</v>
      </c>
      <c r="C400" s="33"/>
      <c r="D400" s="1" t="s">
        <v>32</v>
      </c>
      <c r="E400" s="1" t="str">
        <f>VLOOKUP($D400,'TABLE DES MATIERES'!$A$3:$C$69,3,FALSE)</f>
        <v>Vacant</v>
      </c>
    </row>
    <row r="401" spans="1:5" hidden="1" x14ac:dyDescent="0.2">
      <c r="A401" s="1" t="str">
        <f>VLOOKUP(D401,'TABLE DES MATIERES'!$A$3:$B$67,2,FALSE)</f>
        <v>Nbs locs Sortants</v>
      </c>
      <c r="B401" s="2">
        <v>41456</v>
      </c>
      <c r="C401" s="33"/>
      <c r="D401" s="1" t="s">
        <v>33</v>
      </c>
      <c r="E401" s="1" t="str">
        <f>VLOOKUP($D401,'TABLE DES MATIERES'!$A$3:$C$69,3,FALSE)</f>
        <v>Vacant</v>
      </c>
    </row>
    <row r="402" spans="1:5" ht="13.5" hidden="1" thickBot="1" x14ac:dyDescent="0.25">
      <c r="A402" s="1" t="str">
        <f>VLOOKUP(D402,'TABLE DES MATIERES'!$A$3:$B$67,2,FALSE)</f>
        <v>Nbs locs en preavis</v>
      </c>
      <c r="B402" s="2">
        <v>41456</v>
      </c>
      <c r="C402" s="35"/>
      <c r="D402" s="1" t="s">
        <v>34</v>
      </c>
      <c r="E402" s="1" t="str">
        <f>VLOOKUP($D402,'TABLE DES MATIERES'!$A$3:$C$69,3,FALSE)</f>
        <v>Vacant</v>
      </c>
    </row>
    <row r="403" spans="1:5" hidden="1" x14ac:dyDescent="0.2">
      <c r="A403" s="1" t="str">
        <f>VLOOKUP(D403,'TABLE DES MATIERES'!$A$3:$B$67,2,FALSE)</f>
        <v>Loyer App</v>
      </c>
      <c r="B403" s="2">
        <v>41487</v>
      </c>
      <c r="C403" s="26"/>
      <c r="D403" s="1" t="s">
        <v>4</v>
      </c>
      <c r="E403" s="1" t="str">
        <f>VLOOKUP($D403,'TABLE DES MATIERES'!$A$3:$C$69,3,FALSE)</f>
        <v>Quittancement</v>
      </c>
    </row>
    <row r="404" spans="1:5" hidden="1" x14ac:dyDescent="0.2">
      <c r="A404" s="1" t="str">
        <f>VLOOKUP(D404,'TABLE DES MATIERES'!$A$3:$B$67,2,FALSE)</f>
        <v>Nouveaux Loyers</v>
      </c>
      <c r="B404" s="2">
        <v>41487</v>
      </c>
      <c r="C404" s="26"/>
      <c r="D404" s="1" t="s">
        <v>1</v>
      </c>
      <c r="E404" s="1" t="str">
        <f>VLOOKUP($D404,'TABLE DES MATIERES'!$A$3:$C$69,3,FALSE)</f>
        <v>Quittancement</v>
      </c>
    </row>
    <row r="405" spans="1:5" hidden="1" x14ac:dyDescent="0.2">
      <c r="A405" s="1" t="str">
        <f>VLOOKUP(D405,'TABLE DES MATIERES'!$A$3:$B$67,2,FALSE)</f>
        <v>Loyer PK</v>
      </c>
      <c r="B405" s="2">
        <v>41487</v>
      </c>
      <c r="C405" s="26"/>
      <c r="D405" s="1" t="s">
        <v>5</v>
      </c>
      <c r="E405" s="1" t="str">
        <f>VLOOKUP($D405,'TABLE DES MATIERES'!$A$3:$C$69,3,FALSE)</f>
        <v>Quittancement</v>
      </c>
    </row>
    <row r="406" spans="1:5" hidden="1" x14ac:dyDescent="0.2">
      <c r="A406" s="1" t="str">
        <f>VLOOKUP(D406,'TABLE DES MATIERES'!$A$3:$B$67,2,FALSE)</f>
        <v>Total Loyer</v>
      </c>
      <c r="B406" s="2">
        <v>41487</v>
      </c>
      <c r="C406" s="26"/>
      <c r="D406" s="1" t="s">
        <v>62</v>
      </c>
      <c r="E406" s="1" t="str">
        <f>VLOOKUP($D406,'TABLE DES MATIERES'!$A$3:$C$69,3,FALSE)</f>
        <v>Quittancement</v>
      </c>
    </row>
    <row r="407" spans="1:5" hidden="1" x14ac:dyDescent="0.2">
      <c r="A407" s="1" t="str">
        <f>VLOOKUP(D407,'TABLE DES MATIERES'!$A$3:$B$67,2,FALSE)</f>
        <v>Provisions sur charge</v>
      </c>
      <c r="B407" s="2">
        <v>41487</v>
      </c>
      <c r="C407" s="26"/>
      <c r="D407" s="1" t="s">
        <v>2</v>
      </c>
      <c r="E407" s="1" t="str">
        <f>VLOOKUP($D407,'TABLE DES MATIERES'!$A$3:$C$69,3,FALSE)</f>
        <v>Quittancement</v>
      </c>
    </row>
    <row r="408" spans="1:5" hidden="1" x14ac:dyDescent="0.2">
      <c r="A408" s="1" t="str">
        <f>VLOOKUP(D408,'TABLE DES MATIERES'!$A$3:$B$67,2,FALSE)</f>
        <v>Quitt toutes rubriques</v>
      </c>
      <c r="B408" s="2">
        <v>41487</v>
      </c>
      <c r="C408" s="26"/>
      <c r="D408" s="1" t="s">
        <v>50</v>
      </c>
      <c r="E408" s="1" t="str">
        <f>VLOOKUP($D408,'TABLE DES MATIERES'!$A$3:$C$69,3,FALSE)</f>
        <v>Quittancement</v>
      </c>
    </row>
    <row r="409" spans="1:5" hidden="1" x14ac:dyDescent="0.2">
      <c r="A409" s="1" t="str">
        <f>VLOOKUP(D409,'TABLE DES MATIERES'!$A$3:$B$67,2,FALSE)</f>
        <v>Loyers encaissers</v>
      </c>
      <c r="B409" s="2">
        <v>41487</v>
      </c>
      <c r="C409" s="26"/>
      <c r="D409" s="1" t="s">
        <v>3</v>
      </c>
      <c r="E409" s="1" t="str">
        <f>VLOOKUP($D409,'TABLE DES MATIERES'!$A$3:$C$69,3,FALSE)</f>
        <v>Encaissement</v>
      </c>
    </row>
    <row r="410" spans="1:5" hidden="1" x14ac:dyDescent="0.2">
      <c r="A410" s="1" t="str">
        <f>VLOOKUP(D410,'TABLE DES MATIERES'!$A$3:$B$67,2,FALSE)</f>
        <v>APL</v>
      </c>
      <c r="B410" s="2">
        <v>41487</v>
      </c>
      <c r="C410" s="26"/>
      <c r="D410" s="1" t="s">
        <v>6</v>
      </c>
      <c r="E410" s="1" t="str">
        <f>VLOOKUP($D410,'TABLE DES MATIERES'!$A$3:$C$69,3,FALSE)</f>
        <v>Encaissement</v>
      </c>
    </row>
    <row r="411" spans="1:5" hidden="1" x14ac:dyDescent="0.2">
      <c r="A411" s="1" t="str">
        <f>VLOOKUP(D411,'TABLE DES MATIERES'!$A$3:$B$67,2,FALSE)</f>
        <v>AL</v>
      </c>
      <c r="B411" s="2">
        <v>41487</v>
      </c>
      <c r="C411" s="27"/>
      <c r="D411" s="1" t="s">
        <v>7</v>
      </c>
      <c r="E411" s="1" t="str">
        <f>VLOOKUP($D411,'TABLE DES MATIERES'!$A$3:$C$69,3,FALSE)</f>
        <v>Encaissement</v>
      </c>
    </row>
    <row r="412" spans="1:5" hidden="1" x14ac:dyDescent="0.2">
      <c r="A412" s="1" t="str">
        <f>VLOOKUP(D412,'TABLE DES MATIERES'!$A$3:$B$67,2,FALSE)</f>
        <v>DG Factures</v>
      </c>
      <c r="B412" s="2">
        <v>41487</v>
      </c>
      <c r="C412" s="26"/>
      <c r="D412" s="1" t="s">
        <v>8</v>
      </c>
      <c r="E412" s="1" t="str">
        <f>VLOOKUP($D412,'TABLE DES MATIERES'!$A$3:$C$69,3,FALSE)</f>
        <v>Encaissement</v>
      </c>
    </row>
    <row r="413" spans="1:5" hidden="1" x14ac:dyDescent="0.2">
      <c r="A413" s="1" t="str">
        <f>VLOOKUP(D413,'TABLE DES MATIERES'!$A$3:$B$67,2,FALSE)</f>
        <v>DG Rembourser</v>
      </c>
      <c r="B413" s="2">
        <v>41487</v>
      </c>
      <c r="C413" s="38"/>
      <c r="D413" s="1" t="s">
        <v>9</v>
      </c>
      <c r="E413" s="1" t="str">
        <f>VLOOKUP($D413,'TABLE DES MATIERES'!$A$3:$C$69,3,FALSE)</f>
        <v>Encaissement</v>
      </c>
    </row>
    <row r="414" spans="1:5" ht="13.5" hidden="1" thickBot="1" x14ac:dyDescent="0.25">
      <c r="A414" s="1" t="str">
        <f>VLOOKUP(D414,'TABLE DES MATIERES'!$A$3:$B$67,2,FALSE)</f>
        <v>BANQUE</v>
      </c>
      <c r="B414" s="2">
        <v>41487</v>
      </c>
      <c r="C414" s="29"/>
      <c r="D414" s="1" t="s">
        <v>10</v>
      </c>
      <c r="E414" s="1" t="str">
        <f>VLOOKUP($D414,'TABLE DES MATIERES'!$A$3:$C$69,3,FALSE)</f>
        <v>Encaissement</v>
      </c>
    </row>
    <row r="415" spans="1:5" hidden="1" x14ac:dyDescent="0.2">
      <c r="A415" s="1" t="str">
        <f>VLOOKUP(D415,'TABLE DES MATIERES'!$A$3:$B$67,2,FALSE)</f>
        <v>Nbs locs debiteurs</v>
      </c>
      <c r="B415" s="2">
        <v>41487</v>
      </c>
      <c r="C415" s="26"/>
      <c r="D415" s="1" t="s">
        <v>11</v>
      </c>
      <c r="E415" s="1" t="str">
        <f>VLOOKUP($D415,'TABLE DES MATIERES'!$A$3:$C$69,3,FALSE)</f>
        <v>Contentieux</v>
      </c>
    </row>
    <row r="416" spans="1:5" hidden="1" x14ac:dyDescent="0.2">
      <c r="A416" s="1" t="str">
        <f>VLOOKUP(D416,'TABLE DES MATIERES'!$A$3:$B$67,2,FALSE)</f>
        <v>Montants Debiteurs</v>
      </c>
      <c r="B416" s="2">
        <v>41487</v>
      </c>
      <c r="C416" s="26"/>
      <c r="D416" s="1" t="s">
        <v>12</v>
      </c>
      <c r="E416" s="1" t="str">
        <f>VLOOKUP($D416,'TABLE DES MATIERES'!$A$3:$C$69,3,FALSE)</f>
        <v>Contentieux</v>
      </c>
    </row>
    <row r="417" spans="1:5" hidden="1" x14ac:dyDescent="0.2">
      <c r="A417" s="1" t="str">
        <f>VLOOKUP(D417,'TABLE DES MATIERES'!$A$3:$B$67,2,FALSE)</f>
        <v>Locs Presents</v>
      </c>
      <c r="B417" s="2">
        <v>41487</v>
      </c>
      <c r="C417" s="26"/>
      <c r="D417" s="1" t="s">
        <v>13</v>
      </c>
      <c r="E417" s="1" t="str">
        <f>VLOOKUP($D417,'TABLE DES MATIERES'!$A$3:$C$69,3,FALSE)</f>
        <v>Contentieux</v>
      </c>
    </row>
    <row r="418" spans="1:5" hidden="1" x14ac:dyDescent="0.2">
      <c r="A418" s="1" t="str">
        <f>VLOOKUP(D418,'TABLE DES MATIERES'!$A$3:$B$67,2,FALSE)</f>
        <v>Montants Presents</v>
      </c>
      <c r="B418" s="2">
        <v>41487</v>
      </c>
      <c r="C418" s="26"/>
      <c r="D418" s="1" t="s">
        <v>15</v>
      </c>
      <c r="E418" s="1" t="str">
        <f>VLOOKUP($D418,'TABLE DES MATIERES'!$A$3:$C$69,3,FALSE)</f>
        <v>Contentieux</v>
      </c>
    </row>
    <row r="419" spans="1:5" hidden="1" x14ac:dyDescent="0.2">
      <c r="A419" s="1" t="str">
        <f>VLOOKUP(D419,'TABLE DES MATIERES'!$A$3:$B$67,2,FALSE)</f>
        <v>Locs Sortis</v>
      </c>
      <c r="B419" s="2">
        <v>41487</v>
      </c>
      <c r="C419" s="26"/>
      <c r="D419" s="1" t="s">
        <v>14</v>
      </c>
      <c r="E419" s="1" t="str">
        <f>VLOOKUP($D419,'TABLE DES MATIERES'!$A$3:$C$69,3,FALSE)</f>
        <v>Contentieux</v>
      </c>
    </row>
    <row r="420" spans="1:5" hidden="1" x14ac:dyDescent="0.2">
      <c r="A420" s="1" t="str">
        <f>VLOOKUP(D420,'TABLE DES MATIERES'!$A$3:$B$67,2,FALSE)</f>
        <v>Montants Sortis</v>
      </c>
      <c r="B420" s="2">
        <v>41487</v>
      </c>
      <c r="C420" s="26"/>
      <c r="D420" s="1" t="s">
        <v>16</v>
      </c>
      <c r="E420" s="1" t="str">
        <f>VLOOKUP($D420,'TABLE DES MATIERES'!$A$3:$C$69,3,FALSE)</f>
        <v>Contentieux</v>
      </c>
    </row>
    <row r="421" spans="1:5" hidden="1" x14ac:dyDescent="0.2">
      <c r="A421" s="1" t="str">
        <f>VLOOKUP(D421,'TABLE DES MATIERES'!$A$3:$B$67,2,FALSE)</f>
        <v>Nouvelles dettes des nouveaux entrants</v>
      </c>
      <c r="B421" s="2">
        <v>41487</v>
      </c>
      <c r="C421" s="26"/>
      <c r="D421" s="1" t="s">
        <v>37</v>
      </c>
      <c r="E421" s="1" t="str">
        <f>VLOOKUP($D421,'TABLE DES MATIERES'!$A$3:$C$69,3,FALSE)</f>
        <v>Contentieux</v>
      </c>
    </row>
    <row r="422" spans="1:5" hidden="1" x14ac:dyDescent="0.2">
      <c r="A422" s="1" t="str">
        <f>VLOOKUP(D422,'TABLE DES MATIERES'!$A$3:$B$67,2,FALSE)</f>
        <v>Montants dettes des nouveaux entrants</v>
      </c>
      <c r="B422" s="2">
        <v>41487</v>
      </c>
      <c r="C422" s="26"/>
      <c r="D422" s="1" t="s">
        <v>38</v>
      </c>
      <c r="E422" s="1" t="str">
        <f>VLOOKUP($D422,'TABLE DES MATIERES'!$A$3:$C$69,3,FALSE)</f>
        <v>Contentieux</v>
      </c>
    </row>
    <row r="423" spans="1:5" hidden="1" x14ac:dyDescent="0.2">
      <c r="A423" s="1" t="str">
        <f>VLOOKUP(D423,'TABLE DES MATIERES'!$A$3:$B$67,2,FALSE)</f>
        <v>Profits</v>
      </c>
      <c r="B423" s="2">
        <v>41487</v>
      </c>
      <c r="C423" s="26"/>
      <c r="D423" s="1" t="s">
        <v>36</v>
      </c>
      <c r="E423" s="1" t="str">
        <f>VLOOKUP($D423,'TABLE DES MATIERES'!$A$3:$C$69,3,FALSE)</f>
        <v>Contentieux</v>
      </c>
    </row>
    <row r="424" spans="1:5" hidden="1" x14ac:dyDescent="0.2">
      <c r="A424" s="1" t="str">
        <f>VLOOKUP(D424,'TABLE DES MATIERES'!$A$3:$B$67,2,FALSE)</f>
        <v>Pertes</v>
      </c>
      <c r="B424" s="2">
        <v>41487</v>
      </c>
      <c r="C424" s="26"/>
      <c r="D424" s="1" t="s">
        <v>35</v>
      </c>
      <c r="E424" s="1" t="str">
        <f>VLOOKUP($D424,'TABLE DES MATIERES'!$A$3:$C$69,3,FALSE)</f>
        <v>Contentieux</v>
      </c>
    </row>
    <row r="425" spans="1:5" hidden="1" x14ac:dyDescent="0.2">
      <c r="A425" s="1" t="str">
        <f>VLOOKUP(D425,'TABLE DES MATIERES'!$A$3:$B$67,2,FALSE)</f>
        <v>Protocoles établis</v>
      </c>
      <c r="B425" s="2">
        <v>41487</v>
      </c>
      <c r="C425" s="26"/>
      <c r="D425" s="1" t="s">
        <v>17</v>
      </c>
      <c r="E425" s="1" t="str">
        <f>VLOOKUP($D425,'TABLE DES MATIERES'!$A$3:$C$69,3,FALSE)</f>
        <v>Contentieux</v>
      </c>
    </row>
    <row r="426" spans="1:5" hidden="1" x14ac:dyDescent="0.2">
      <c r="A426" s="1" t="str">
        <f>VLOOKUP(D426,'TABLE DES MATIERES'!$A$3:$B$67,2,FALSE)</f>
        <v>Protocoles terminés</v>
      </c>
      <c r="B426" s="2">
        <v>41487</v>
      </c>
      <c r="C426" s="26"/>
      <c r="D426" s="1" t="s">
        <v>18</v>
      </c>
      <c r="E426" s="1" t="str">
        <f>VLOOKUP($D426,'TABLE DES MATIERES'!$A$3:$C$69,3,FALSE)</f>
        <v>Contentieux</v>
      </c>
    </row>
    <row r="427" spans="1:5" hidden="1" x14ac:dyDescent="0.2">
      <c r="A427" s="1" t="str">
        <f>VLOOKUP(D427,'TABLE DES MATIERES'!$A$3:$B$67,2,FALSE)</f>
        <v>Protocoles en cours</v>
      </c>
      <c r="B427" s="2">
        <v>41487</v>
      </c>
      <c r="C427" s="26"/>
      <c r="D427" s="1" t="s">
        <v>61</v>
      </c>
      <c r="E427" s="1" t="str">
        <f>VLOOKUP($D427,'TABLE DES MATIERES'!$A$3:$C$69,3,FALSE)</f>
        <v>Contentieux</v>
      </c>
    </row>
    <row r="428" spans="1:5" hidden="1" x14ac:dyDescent="0.2">
      <c r="A428" s="1" t="str">
        <f>VLOOKUP(D428,'TABLE DES MATIERES'!$A$3:$B$67,2,FALSE)</f>
        <v>Montants Protocoles établis</v>
      </c>
      <c r="B428" s="2">
        <v>41487</v>
      </c>
      <c r="C428" s="26"/>
      <c r="D428" s="1" t="s">
        <v>53</v>
      </c>
      <c r="E428" s="1" t="str">
        <f>VLOOKUP($D428,'TABLE DES MATIERES'!$A$3:$C$69,3,FALSE)</f>
        <v>Contentieux</v>
      </c>
    </row>
    <row r="429" spans="1:5" hidden="1" x14ac:dyDescent="0.2">
      <c r="A429" s="1" t="str">
        <f>VLOOKUP(D429,'TABLE DES MATIERES'!$A$3:$B$67,2,FALSE)</f>
        <v>Nouveaux Dossiers Confiés SOFRA</v>
      </c>
      <c r="B429" s="2">
        <v>41487</v>
      </c>
      <c r="C429" s="26"/>
      <c r="D429" s="1" t="s">
        <v>19</v>
      </c>
      <c r="E429" s="1" t="str">
        <f>VLOOKUP($D429,'TABLE DES MATIERES'!$A$3:$C$69,3,FALSE)</f>
        <v>Contentieux</v>
      </c>
    </row>
    <row r="430" spans="1:5" hidden="1" x14ac:dyDescent="0.2">
      <c r="A430" s="1" t="str">
        <f>VLOOKUP(D430,'TABLE DES MATIERES'!$A$3:$B$67,2,FALSE)</f>
        <v>Nbs dossiers Actifs SOFRA</v>
      </c>
      <c r="B430" s="2">
        <v>41487</v>
      </c>
      <c r="C430" s="26"/>
      <c r="D430" s="1" t="s">
        <v>63</v>
      </c>
      <c r="E430" s="1" t="str">
        <f>VLOOKUP($D430,'TABLE DES MATIERES'!$A$3:$C$69,3,FALSE)</f>
        <v>Contentieux</v>
      </c>
    </row>
    <row r="431" spans="1:5" hidden="1" x14ac:dyDescent="0.2">
      <c r="A431" s="1" t="str">
        <f>VLOOKUP(D431,'TABLE DES MATIERES'!$A$3:$B$67,2,FALSE)</f>
        <v>Montants Dossiers SOFRA Ouverts</v>
      </c>
      <c r="B431" s="2">
        <v>41487</v>
      </c>
      <c r="C431" s="26"/>
      <c r="D431" s="1" t="s">
        <v>54</v>
      </c>
      <c r="E431" s="1" t="str">
        <f>VLOOKUP($D431,'TABLE DES MATIERES'!$A$3:$C$69,3,FALSE)</f>
        <v>Contentieux</v>
      </c>
    </row>
    <row r="432" spans="1:5" hidden="1" x14ac:dyDescent="0.2">
      <c r="A432" s="1" t="str">
        <f>VLOOKUP(D432,'TABLE DES MATIERES'!$A$3:$B$67,2,FALSE)</f>
        <v>Encaissements SOFRA</v>
      </c>
      <c r="B432" s="2">
        <v>41487</v>
      </c>
      <c r="C432" s="26"/>
      <c r="D432" s="1" t="s">
        <v>64</v>
      </c>
      <c r="E432" s="1" t="str">
        <f>VLOOKUP($D432,'TABLE DES MATIERES'!$A$3:$C$69,3,FALSE)</f>
        <v>Contentieux</v>
      </c>
    </row>
    <row r="433" spans="1:5" hidden="1" x14ac:dyDescent="0.2">
      <c r="A433" s="1" t="str">
        <f>VLOOKUP(D433,'TABLE DES MATIERES'!$A$3:$B$67,2,FALSE)</f>
        <v>Nbs Prelevements</v>
      </c>
      <c r="B433" s="2">
        <v>41487</v>
      </c>
      <c r="C433" s="26"/>
      <c r="D433" s="1" t="s">
        <v>20</v>
      </c>
      <c r="E433" s="1" t="str">
        <f>VLOOKUP($D433,'TABLE DES MATIERES'!$A$3:$C$69,3,FALSE)</f>
        <v>Contentieux</v>
      </c>
    </row>
    <row r="434" spans="1:5" hidden="1" x14ac:dyDescent="0.2">
      <c r="A434" s="1" t="str">
        <f>VLOOKUP(D434,'TABLE DES MATIERES'!$A$3:$B$67,2,FALSE)</f>
        <v>Montants Prelevements</v>
      </c>
      <c r="B434" s="2">
        <v>41487</v>
      </c>
      <c r="C434" s="26"/>
      <c r="D434" s="1" t="s">
        <v>21</v>
      </c>
      <c r="E434" s="1" t="str">
        <f>VLOOKUP($D434,'TABLE DES MATIERES'!$A$3:$C$69,3,FALSE)</f>
        <v>Contentieux</v>
      </c>
    </row>
    <row r="435" spans="1:5" hidden="1" x14ac:dyDescent="0.2">
      <c r="A435" s="1" t="str">
        <f>VLOOKUP(D435,'TABLE DES MATIERES'!$A$3:$B$67,2,FALSE)</f>
        <v>Nbs Rejets Prlv</v>
      </c>
      <c r="B435" s="2">
        <v>41487</v>
      </c>
      <c r="C435" s="26"/>
      <c r="D435" s="1" t="s">
        <v>22</v>
      </c>
      <c r="E435" s="1" t="str">
        <f>VLOOKUP($D435,'TABLE DES MATIERES'!$A$3:$C$69,3,FALSE)</f>
        <v>Contentieux</v>
      </c>
    </row>
    <row r="436" spans="1:5" hidden="1" x14ac:dyDescent="0.2">
      <c r="A436" s="1" t="str">
        <f>VLOOKUP(D436,'TABLE DES MATIERES'!$A$3:$B$67,2,FALSE)</f>
        <v>Montants des Rjts Prlv</v>
      </c>
      <c r="B436" s="2">
        <v>41487</v>
      </c>
      <c r="C436" s="26"/>
      <c r="D436" s="1" t="s">
        <v>23</v>
      </c>
      <c r="E436" s="1" t="str">
        <f>VLOOKUP($D436,'TABLE DES MATIERES'!$A$3:$C$69,3,FALSE)</f>
        <v>Contentieux</v>
      </c>
    </row>
    <row r="437" spans="1:5" hidden="1" x14ac:dyDescent="0.2">
      <c r="A437" s="1" t="str">
        <f>VLOOKUP(D437,'TABLE DES MATIERES'!$A$3:$B$67,2,FALSE)</f>
        <v>% impayés Prlv</v>
      </c>
      <c r="B437" s="2">
        <v>41487</v>
      </c>
      <c r="C437" s="30"/>
      <c r="D437" s="1" t="s">
        <v>65</v>
      </c>
      <c r="E437" s="1" t="str">
        <f>VLOOKUP($D437,'TABLE DES MATIERES'!$A$3:$C$69,3,FALSE)</f>
        <v>Contentieux</v>
      </c>
    </row>
    <row r="438" spans="1:5" hidden="1" x14ac:dyDescent="0.2">
      <c r="A438" s="1" t="str">
        <f>VLOOKUP(D438,'TABLE DES MATIERES'!$A$3:$B$67,2,FALSE)</f>
        <v>Dette &lt; 3mois</v>
      </c>
      <c r="B438" s="2">
        <v>41487</v>
      </c>
      <c r="C438" s="31"/>
      <c r="D438" s="1" t="s">
        <v>24</v>
      </c>
      <c r="E438" s="1" t="str">
        <f>VLOOKUP($D438,'TABLE DES MATIERES'!$A$3:$C$69,3,FALSE)</f>
        <v>Contentieux</v>
      </c>
    </row>
    <row r="439" spans="1:5" hidden="1" x14ac:dyDescent="0.2">
      <c r="A439" s="1" t="str">
        <f>VLOOKUP(D439,'TABLE DES MATIERES'!$A$3:$B$67,2,FALSE)</f>
        <v>Dette 3 à 6 mois</v>
      </c>
      <c r="B439" s="2">
        <v>41487</v>
      </c>
      <c r="C439" s="31"/>
      <c r="D439" s="1" t="s">
        <v>25</v>
      </c>
      <c r="E439" s="1" t="str">
        <f>VLOOKUP($D439,'TABLE DES MATIERES'!$A$3:$C$69,3,FALSE)</f>
        <v>Contentieux</v>
      </c>
    </row>
    <row r="440" spans="1:5" ht="13.5" hidden="1" thickBot="1" x14ac:dyDescent="0.25">
      <c r="A440" s="1" t="str">
        <f>VLOOKUP(D440,'TABLE DES MATIERES'!$A$3:$B$67,2,FALSE)</f>
        <v>Dette &gt; 6 mois</v>
      </c>
      <c r="B440" s="2">
        <v>41487</v>
      </c>
      <c r="C440" s="32"/>
      <c r="D440" s="1" t="s">
        <v>26</v>
      </c>
      <c r="E440" s="1" t="str">
        <f>VLOOKUP($D440,'TABLE DES MATIERES'!$A$3:$C$69,3,FALSE)</f>
        <v>Contentieux</v>
      </c>
    </row>
    <row r="441" spans="1:5" hidden="1" x14ac:dyDescent="0.2">
      <c r="A441" s="1" t="str">
        <f>VLOOKUP(D441,'TABLE DES MATIERES'!$A$3:$B$67,2,FALSE)</f>
        <v>Vacants ACL PME</v>
      </c>
      <c r="B441" s="2">
        <v>41487</v>
      </c>
      <c r="C441" s="33"/>
      <c r="D441" s="1" t="s">
        <v>28</v>
      </c>
      <c r="E441" s="1" t="str">
        <f>VLOOKUP($D441,'TABLE DES MATIERES'!$A$3:$C$69,3,FALSE)</f>
        <v>Vacant</v>
      </c>
    </row>
    <row r="442" spans="1:5" hidden="1" x14ac:dyDescent="0.2">
      <c r="A442" s="1" t="str">
        <f>VLOOKUP(D442,'TABLE DES MATIERES'!$A$3:$B$67,2,FALSE)</f>
        <v>% vacant ACL PME</v>
      </c>
      <c r="B442" s="2">
        <v>41487</v>
      </c>
      <c r="C442" s="44"/>
      <c r="D442" s="23" t="s">
        <v>47</v>
      </c>
      <c r="E442" s="1" t="str">
        <f>VLOOKUP($D442,'TABLE DES MATIERES'!$A$3:$C$69,3,FALSE)</f>
        <v>Vacant</v>
      </c>
    </row>
    <row r="443" spans="1:5" hidden="1" x14ac:dyDescent="0.2">
      <c r="A443" s="1" t="str">
        <f>VLOOKUP(D443,'TABLE DES MATIERES'!$A$3:$B$67,2,FALSE)</f>
        <v>Vacant technique</v>
      </c>
      <c r="B443" s="2">
        <v>41487</v>
      </c>
      <c r="C443" s="33"/>
      <c r="D443" s="1" t="s">
        <v>29</v>
      </c>
      <c r="E443" s="1" t="str">
        <f>VLOOKUP($D443,'TABLE DES MATIERES'!$A$3:$C$69,3,FALSE)</f>
        <v>Vacant</v>
      </c>
    </row>
    <row r="444" spans="1:5" hidden="1" x14ac:dyDescent="0.2">
      <c r="A444" s="1" t="str">
        <f>VLOOKUP(D444,'TABLE DES MATIERES'!$A$3:$B$67,2,FALSE)</f>
        <v>% vacant technique</v>
      </c>
      <c r="B444" s="2">
        <v>41487</v>
      </c>
      <c r="C444" s="44"/>
      <c r="D444" s="23" t="s">
        <v>48</v>
      </c>
      <c r="E444" s="1" t="str">
        <f>VLOOKUP($D444,'TABLE DES MATIERES'!$A$3:$C$69,3,FALSE)</f>
        <v>Vacant</v>
      </c>
    </row>
    <row r="445" spans="1:5" hidden="1" x14ac:dyDescent="0.2">
      <c r="A445" s="1" t="str">
        <f>VLOOKUP(D445,'TABLE DES MATIERES'!$A$3:$B$67,2,FALSE)</f>
        <v>Nbs de lots Roanne</v>
      </c>
      <c r="B445" s="2">
        <v>41487</v>
      </c>
      <c r="C445" s="33"/>
      <c r="D445" s="1" t="s">
        <v>30</v>
      </c>
      <c r="E445" s="1" t="str">
        <f>VLOOKUP($D445,'TABLE DES MATIERES'!$A$3:$C$69,3,FALSE)</f>
        <v>Vacant</v>
      </c>
    </row>
    <row r="446" spans="1:5" hidden="1" x14ac:dyDescent="0.2">
      <c r="A446" s="1" t="str">
        <f>VLOOKUP(D446,'TABLE DES MATIERES'!$A$3:$B$67,2,FALSE)</f>
        <v>Vacants_Gestion Roanne</v>
      </c>
      <c r="B446" s="2">
        <v>41487</v>
      </c>
      <c r="C446" s="33"/>
      <c r="D446" s="1" t="s">
        <v>31</v>
      </c>
      <c r="E446" s="1" t="str">
        <f>VLOOKUP($D446,'TABLE DES MATIERES'!$A$3:$C$69,3,FALSE)</f>
        <v>Vacant</v>
      </c>
    </row>
    <row r="447" spans="1:5" hidden="1" x14ac:dyDescent="0.2">
      <c r="A447" s="1" t="str">
        <f>VLOOKUP(D447,'TABLE DES MATIERES'!$A$3:$B$67,2,FALSE)</f>
        <v>% vacant Roanne</v>
      </c>
      <c r="B447" s="2">
        <v>41487</v>
      </c>
      <c r="C447" s="44"/>
      <c r="D447" s="23" t="s">
        <v>49</v>
      </c>
      <c r="E447" s="1" t="str">
        <f>VLOOKUP($D447,'TABLE DES MATIERES'!$A$3:$C$69,3,FALSE)</f>
        <v>Vacant</v>
      </c>
    </row>
    <row r="448" spans="1:5" hidden="1" x14ac:dyDescent="0.2">
      <c r="A448" s="1" t="str">
        <f>VLOOKUP(D448,'TABLE DES MATIERES'!$A$3:$B$67,2,FALSE)</f>
        <v>Total Vacant Exploitation</v>
      </c>
      <c r="B448" s="2">
        <v>41487</v>
      </c>
      <c r="C448" s="33"/>
      <c r="D448" s="25" t="s">
        <v>66</v>
      </c>
      <c r="E448" s="1" t="str">
        <f>VLOOKUP($D448,'TABLE DES MATIERES'!$A$3:$C$69,3,FALSE)</f>
        <v>Vacant</v>
      </c>
    </row>
    <row r="449" spans="1:5" hidden="1" x14ac:dyDescent="0.2">
      <c r="A449" s="1" t="str">
        <f>VLOOKUP(D449,'TABLE DES MATIERES'!$A$3:$B$67,2,FALSE)</f>
        <v>% Exploitation</v>
      </c>
      <c r="B449" s="2">
        <v>41487</v>
      </c>
      <c r="C449" s="33"/>
      <c r="D449" s="25" t="s">
        <v>67</v>
      </c>
      <c r="E449" s="1" t="str">
        <f>VLOOKUP($D449,'TABLE DES MATIERES'!$A$3:$C$69,3,FALSE)</f>
        <v>Vacant</v>
      </c>
    </row>
    <row r="450" spans="1:5" hidden="1" x14ac:dyDescent="0.2">
      <c r="A450" s="1" t="str">
        <f>VLOOKUP(D450,'TABLE DES MATIERES'!$A$3:$B$67,2,FALSE)</f>
        <v>Vacant HE</v>
      </c>
      <c r="B450" s="2">
        <v>41487</v>
      </c>
      <c r="C450" s="33"/>
      <c r="D450" s="1" t="s">
        <v>58</v>
      </c>
      <c r="E450" s="1" t="str">
        <f>VLOOKUP($D450,'TABLE DES MATIERES'!$A$3:$C$69,3,FALSE)</f>
        <v>Vacant</v>
      </c>
    </row>
    <row r="451" spans="1:5" hidden="1" x14ac:dyDescent="0.2">
      <c r="A451" s="1" t="str">
        <f>VLOOKUP(D451,'TABLE DES MATIERES'!$A$3:$B$67,2,FALSE)</f>
        <v>% vacant HE</v>
      </c>
      <c r="B451" s="2">
        <v>41487</v>
      </c>
      <c r="C451" s="33"/>
      <c r="D451" s="1" t="s">
        <v>68</v>
      </c>
      <c r="E451" s="1" t="str">
        <f>VLOOKUP($D451,'TABLE DES MATIERES'!$A$3:$C$69,3,FALSE)</f>
        <v>Vacant</v>
      </c>
    </row>
    <row r="452" spans="1:5" hidden="1" x14ac:dyDescent="0.2">
      <c r="A452" s="1" t="str">
        <f>VLOOKUP(D452,'TABLE DES MATIERES'!$A$3:$B$67,2,FALSE)</f>
        <v>Nbs logements Roanne</v>
      </c>
      <c r="B452" s="2">
        <v>41487</v>
      </c>
      <c r="C452" s="33"/>
      <c r="D452" s="25" t="s">
        <v>69</v>
      </c>
      <c r="E452" s="1" t="str">
        <f>VLOOKUP($D452,'TABLE DES MATIERES'!$A$3:$C$69,3,FALSE)</f>
        <v>Vacant</v>
      </c>
    </row>
    <row r="453" spans="1:5" hidden="1" x14ac:dyDescent="0.2">
      <c r="A453" s="1" t="str">
        <f>VLOOKUP(D453,'TABLE DES MATIERES'!$A$3:$B$67,2,FALSE)</f>
        <v>Nbs vacants Exploitation/HE</v>
      </c>
      <c r="B453" s="2">
        <v>41487</v>
      </c>
      <c r="C453" s="33"/>
      <c r="D453" s="1" t="s">
        <v>57</v>
      </c>
      <c r="E453" s="1" t="str">
        <f>VLOOKUP($D453,'TABLE DES MATIERES'!$A$3:$C$69,3,FALSE)</f>
        <v>Vacant</v>
      </c>
    </row>
    <row r="454" spans="1:5" hidden="1" x14ac:dyDescent="0.2">
      <c r="A454" s="1" t="str">
        <f>VLOOKUP(D454,'TABLE DES MATIERES'!$A$3:$B$67,2,FALSE)</f>
        <v>% Vacance Exploitation/HE</v>
      </c>
      <c r="B454" s="2">
        <v>41487</v>
      </c>
      <c r="C454" s="44"/>
      <c r="D454" s="1" t="s">
        <v>59</v>
      </c>
      <c r="E454" s="1" t="str">
        <f>VLOOKUP($D454,'TABLE DES MATIERES'!$A$3:$C$69,3,FALSE)</f>
        <v>Vacant</v>
      </c>
    </row>
    <row r="455" spans="1:5" hidden="1" x14ac:dyDescent="0.2">
      <c r="A455" s="1" t="str">
        <f>VLOOKUP(D455,'TABLE DES MATIERES'!$A$3:$B$67,2,FALSE)</f>
        <v>%Occupation</v>
      </c>
      <c r="B455" s="2">
        <v>41487</v>
      </c>
      <c r="C455" s="33"/>
      <c r="D455" s="1" t="s">
        <v>60</v>
      </c>
      <c r="E455" s="1" t="str">
        <f>VLOOKUP($D455,'TABLE DES MATIERES'!$A$3:$C$69,3,FALSE)</f>
        <v>Vacant</v>
      </c>
    </row>
    <row r="456" spans="1:5" hidden="1" x14ac:dyDescent="0.2">
      <c r="A456" s="1" t="str">
        <f>VLOOKUP(D456,'TABLE DES MATIERES'!$A$3:$B$67,2,FALSE)</f>
        <v>Nbs loc Entrants</v>
      </c>
      <c r="B456" s="2">
        <v>41487</v>
      </c>
      <c r="C456" s="33"/>
      <c r="D456" s="1" t="s">
        <v>32</v>
      </c>
      <c r="E456" s="1" t="str">
        <f>VLOOKUP($D456,'TABLE DES MATIERES'!$A$3:$C$69,3,FALSE)</f>
        <v>Vacant</v>
      </c>
    </row>
    <row r="457" spans="1:5" hidden="1" x14ac:dyDescent="0.2">
      <c r="A457" s="1" t="str">
        <f>VLOOKUP(D457,'TABLE DES MATIERES'!$A$3:$B$67,2,FALSE)</f>
        <v>Nbs locs Sortants</v>
      </c>
      <c r="B457" s="2">
        <v>41487</v>
      </c>
      <c r="C457" s="33"/>
      <c r="D457" s="1" t="s">
        <v>33</v>
      </c>
      <c r="E457" s="1" t="str">
        <f>VLOOKUP($D457,'TABLE DES MATIERES'!$A$3:$C$69,3,FALSE)</f>
        <v>Vacant</v>
      </c>
    </row>
    <row r="458" spans="1:5" ht="13.5" hidden="1" thickBot="1" x14ac:dyDescent="0.25">
      <c r="A458" s="1" t="str">
        <f>VLOOKUP(D458,'TABLE DES MATIERES'!$A$3:$B$67,2,FALSE)</f>
        <v>Nbs locs en preavis</v>
      </c>
      <c r="B458" s="2">
        <v>41487</v>
      </c>
      <c r="C458" s="35"/>
      <c r="D458" s="1" t="s">
        <v>34</v>
      </c>
      <c r="E458" s="1" t="str">
        <f>VLOOKUP($D458,'TABLE DES MATIERES'!$A$3:$C$69,3,FALSE)</f>
        <v>Vacant</v>
      </c>
    </row>
    <row r="459" spans="1:5" hidden="1" x14ac:dyDescent="0.2">
      <c r="A459" s="1" t="str">
        <f>VLOOKUP(D459,'TABLE DES MATIERES'!$A$3:$B$67,2,FALSE)</f>
        <v>Loyer App</v>
      </c>
      <c r="B459" s="2">
        <v>41518</v>
      </c>
      <c r="C459" s="34"/>
      <c r="D459" s="1" t="s">
        <v>4</v>
      </c>
      <c r="E459" s="1" t="str">
        <f>VLOOKUP($D459,'TABLE DES MATIERES'!$A$3:$C$69,3,FALSE)</f>
        <v>Quittancement</v>
      </c>
    </row>
    <row r="460" spans="1:5" hidden="1" x14ac:dyDescent="0.2">
      <c r="A460" s="1" t="str">
        <f>VLOOKUP(D460,'TABLE DES MATIERES'!$A$3:$B$67,2,FALSE)</f>
        <v>Nouveaux Loyers</v>
      </c>
      <c r="B460" s="2">
        <v>41518</v>
      </c>
      <c r="C460" s="34"/>
      <c r="D460" s="1" t="s">
        <v>1</v>
      </c>
      <c r="E460" s="1" t="str">
        <f>VLOOKUP($D460,'TABLE DES MATIERES'!$A$3:$C$69,3,FALSE)</f>
        <v>Quittancement</v>
      </c>
    </row>
    <row r="461" spans="1:5" hidden="1" x14ac:dyDescent="0.2">
      <c r="A461" s="1" t="str">
        <f>VLOOKUP(D461,'TABLE DES MATIERES'!$A$3:$B$67,2,FALSE)</f>
        <v>Loyer PK</v>
      </c>
      <c r="B461" s="2">
        <v>41518</v>
      </c>
      <c r="C461" s="34"/>
      <c r="D461" s="1" t="s">
        <v>5</v>
      </c>
      <c r="E461" s="1" t="str">
        <f>VLOOKUP($D461,'TABLE DES MATIERES'!$A$3:$C$69,3,FALSE)</f>
        <v>Quittancement</v>
      </c>
    </row>
    <row r="462" spans="1:5" hidden="1" x14ac:dyDescent="0.2">
      <c r="A462" s="1" t="str">
        <f>VLOOKUP(D462,'TABLE DES MATIERES'!$A$3:$B$67,2,FALSE)</f>
        <v>Total Loyer</v>
      </c>
      <c r="B462" s="2">
        <v>41518</v>
      </c>
      <c r="C462" s="34"/>
      <c r="D462" s="1" t="s">
        <v>62</v>
      </c>
      <c r="E462" s="1" t="str">
        <f>VLOOKUP($D462,'TABLE DES MATIERES'!$A$3:$C$69,3,FALSE)</f>
        <v>Quittancement</v>
      </c>
    </row>
    <row r="463" spans="1:5" hidden="1" x14ac:dyDescent="0.2">
      <c r="A463" s="1" t="str">
        <f>VLOOKUP(D463,'TABLE DES MATIERES'!$A$3:$B$67,2,FALSE)</f>
        <v>Provisions sur charge</v>
      </c>
      <c r="B463" s="2">
        <v>41518</v>
      </c>
      <c r="C463" s="34"/>
      <c r="D463" s="1" t="s">
        <v>2</v>
      </c>
      <c r="E463" s="1" t="str">
        <f>VLOOKUP($D463,'TABLE DES MATIERES'!$A$3:$C$69,3,FALSE)</f>
        <v>Quittancement</v>
      </c>
    </row>
    <row r="464" spans="1:5" hidden="1" x14ac:dyDescent="0.2">
      <c r="A464" s="1" t="str">
        <f>VLOOKUP(D464,'TABLE DES MATIERES'!$A$3:$B$67,2,FALSE)</f>
        <v>Quitt toutes rubriques</v>
      </c>
      <c r="B464" s="2">
        <v>41518</v>
      </c>
      <c r="C464" s="34"/>
      <c r="D464" s="1" t="s">
        <v>50</v>
      </c>
      <c r="E464" s="1" t="str">
        <f>VLOOKUP($D464,'TABLE DES MATIERES'!$A$3:$C$69,3,FALSE)</f>
        <v>Quittancement</v>
      </c>
    </row>
    <row r="465" spans="1:5" hidden="1" x14ac:dyDescent="0.2">
      <c r="A465" s="1" t="str">
        <f>VLOOKUP(D465,'TABLE DES MATIERES'!$A$3:$B$67,2,FALSE)</f>
        <v>Loyers encaissers</v>
      </c>
      <c r="B465" s="2">
        <v>41518</v>
      </c>
      <c r="C465" s="30"/>
      <c r="D465" s="1" t="s">
        <v>3</v>
      </c>
      <c r="E465" s="1" t="str">
        <f>VLOOKUP($D465,'TABLE DES MATIERES'!$A$3:$C$69,3,FALSE)</f>
        <v>Encaissement</v>
      </c>
    </row>
    <row r="466" spans="1:5" hidden="1" x14ac:dyDescent="0.2">
      <c r="A466" s="1" t="str">
        <f>VLOOKUP(D466,'TABLE DES MATIERES'!$A$3:$B$67,2,FALSE)</f>
        <v>APL</v>
      </c>
      <c r="B466" s="2">
        <v>41518</v>
      </c>
      <c r="C466" s="30"/>
      <c r="D466" s="1" t="s">
        <v>6</v>
      </c>
      <c r="E466" s="1" t="str">
        <f>VLOOKUP($D466,'TABLE DES MATIERES'!$A$3:$C$69,3,FALSE)</f>
        <v>Encaissement</v>
      </c>
    </row>
    <row r="467" spans="1:5" hidden="1" x14ac:dyDescent="0.2">
      <c r="A467" s="1" t="str">
        <f>VLOOKUP(D467,'TABLE DES MATIERES'!$A$3:$B$67,2,FALSE)</f>
        <v>AL</v>
      </c>
      <c r="B467" s="2">
        <v>41518</v>
      </c>
      <c r="C467" s="30"/>
      <c r="D467" s="1" t="s">
        <v>7</v>
      </c>
      <c r="E467" s="1" t="str">
        <f>VLOOKUP($D467,'TABLE DES MATIERES'!$A$3:$C$69,3,FALSE)</f>
        <v>Encaissement</v>
      </c>
    </row>
    <row r="468" spans="1:5" hidden="1" x14ac:dyDescent="0.2">
      <c r="A468" s="1" t="str">
        <f>VLOOKUP(D468,'TABLE DES MATIERES'!$A$3:$B$67,2,FALSE)</f>
        <v>DG Factures</v>
      </c>
      <c r="B468" s="2">
        <v>41518</v>
      </c>
      <c r="C468" s="30"/>
      <c r="D468" s="1" t="s">
        <v>8</v>
      </c>
      <c r="E468" s="1" t="str">
        <f>VLOOKUP($D468,'TABLE DES MATIERES'!$A$3:$C$69,3,FALSE)</f>
        <v>Encaissement</v>
      </c>
    </row>
    <row r="469" spans="1:5" hidden="1" x14ac:dyDescent="0.2">
      <c r="A469" s="1" t="str">
        <f>VLOOKUP(D469,'TABLE DES MATIERES'!$A$3:$B$67,2,FALSE)</f>
        <v>DG Rembourser</v>
      </c>
      <c r="B469" s="2">
        <v>41518</v>
      </c>
      <c r="C469" s="38"/>
      <c r="D469" s="1" t="s">
        <v>9</v>
      </c>
      <c r="E469" s="1" t="str">
        <f>VLOOKUP($D469,'TABLE DES MATIERES'!$A$3:$C$69,3,FALSE)</f>
        <v>Encaissement</v>
      </c>
    </row>
    <row r="470" spans="1:5" ht="13.5" hidden="1" thickBot="1" x14ac:dyDescent="0.25">
      <c r="A470" s="1" t="str">
        <f>VLOOKUP(D470,'TABLE DES MATIERES'!$A$3:$B$67,2,FALSE)</f>
        <v>BANQUE</v>
      </c>
      <c r="B470" s="2">
        <v>41518</v>
      </c>
      <c r="C470" s="40"/>
      <c r="D470" s="1" t="s">
        <v>10</v>
      </c>
      <c r="E470" s="1" t="str">
        <f>VLOOKUP($D470,'TABLE DES MATIERES'!$A$3:$C$69,3,FALSE)</f>
        <v>Encaissement</v>
      </c>
    </row>
    <row r="471" spans="1:5" hidden="1" x14ac:dyDescent="0.2">
      <c r="A471" s="1" t="str">
        <f>VLOOKUP(D471,'TABLE DES MATIERES'!$A$3:$B$67,2,FALSE)</f>
        <v>Nbs locs debiteurs</v>
      </c>
      <c r="B471" s="2">
        <v>41518</v>
      </c>
      <c r="C471" s="30"/>
      <c r="D471" s="1" t="s">
        <v>11</v>
      </c>
      <c r="E471" s="1" t="str">
        <f>VLOOKUP($D471,'TABLE DES MATIERES'!$A$3:$C$69,3,FALSE)</f>
        <v>Contentieux</v>
      </c>
    </row>
    <row r="472" spans="1:5" hidden="1" x14ac:dyDescent="0.2">
      <c r="A472" s="1" t="str">
        <f>VLOOKUP(D472,'TABLE DES MATIERES'!$A$3:$B$67,2,FALSE)</f>
        <v>Montants Debiteurs</v>
      </c>
      <c r="B472" s="2">
        <v>41518</v>
      </c>
      <c r="C472" s="30"/>
      <c r="D472" s="1" t="s">
        <v>12</v>
      </c>
      <c r="E472" s="1" t="str">
        <f>VLOOKUP($D472,'TABLE DES MATIERES'!$A$3:$C$69,3,FALSE)</f>
        <v>Contentieux</v>
      </c>
    </row>
    <row r="473" spans="1:5" hidden="1" x14ac:dyDescent="0.2">
      <c r="A473" s="1" t="str">
        <f>VLOOKUP(D473,'TABLE DES MATIERES'!$A$3:$B$67,2,FALSE)</f>
        <v>Locs Presents</v>
      </c>
      <c r="B473" s="2">
        <v>41518</v>
      </c>
      <c r="C473" s="30"/>
      <c r="D473" s="1" t="s">
        <v>13</v>
      </c>
      <c r="E473" s="1" t="str">
        <f>VLOOKUP($D473,'TABLE DES MATIERES'!$A$3:$C$69,3,FALSE)</f>
        <v>Contentieux</v>
      </c>
    </row>
    <row r="474" spans="1:5" hidden="1" x14ac:dyDescent="0.2">
      <c r="A474" s="1" t="str">
        <f>VLOOKUP(D474,'TABLE DES MATIERES'!$A$3:$B$67,2,FALSE)</f>
        <v>Montants Presents</v>
      </c>
      <c r="B474" s="2">
        <v>41518</v>
      </c>
      <c r="C474" s="26"/>
      <c r="D474" s="1" t="s">
        <v>15</v>
      </c>
      <c r="E474" s="1" t="str">
        <f>VLOOKUP($D474,'TABLE DES MATIERES'!$A$3:$C$69,3,FALSE)</f>
        <v>Contentieux</v>
      </c>
    </row>
    <row r="475" spans="1:5" hidden="1" x14ac:dyDescent="0.2">
      <c r="A475" s="1" t="str">
        <f>VLOOKUP(D475,'TABLE DES MATIERES'!$A$3:$B$67,2,FALSE)</f>
        <v>Locs Sortis</v>
      </c>
      <c r="B475" s="2">
        <v>41518</v>
      </c>
      <c r="C475" s="30"/>
      <c r="D475" s="1" t="s">
        <v>14</v>
      </c>
      <c r="E475" s="1" t="str">
        <f>VLOOKUP($D475,'TABLE DES MATIERES'!$A$3:$C$69,3,FALSE)</f>
        <v>Contentieux</v>
      </c>
    </row>
    <row r="476" spans="1:5" hidden="1" x14ac:dyDescent="0.2">
      <c r="A476" s="1" t="str">
        <f>VLOOKUP(D476,'TABLE DES MATIERES'!$A$3:$B$67,2,FALSE)</f>
        <v>Montants Sortis</v>
      </c>
      <c r="B476" s="2">
        <v>41518</v>
      </c>
      <c r="C476" s="26"/>
      <c r="D476" s="1" t="s">
        <v>16</v>
      </c>
      <c r="E476" s="1" t="str">
        <f>VLOOKUP($D476,'TABLE DES MATIERES'!$A$3:$C$69,3,FALSE)</f>
        <v>Contentieux</v>
      </c>
    </row>
    <row r="477" spans="1:5" hidden="1" x14ac:dyDescent="0.2">
      <c r="A477" s="1" t="str">
        <f>VLOOKUP(D477,'TABLE DES MATIERES'!$A$3:$B$67,2,FALSE)</f>
        <v>Nouvelles dettes des nouveaux entrants</v>
      </c>
      <c r="B477" s="2">
        <v>41518</v>
      </c>
      <c r="C477" s="30"/>
      <c r="D477" s="1" t="s">
        <v>37</v>
      </c>
      <c r="E477" s="1" t="str">
        <f>VLOOKUP($D477,'TABLE DES MATIERES'!$A$3:$C$69,3,FALSE)</f>
        <v>Contentieux</v>
      </c>
    </row>
    <row r="478" spans="1:5" hidden="1" x14ac:dyDescent="0.2">
      <c r="A478" s="1" t="str">
        <f>VLOOKUP(D478,'TABLE DES MATIERES'!$A$3:$B$67,2,FALSE)</f>
        <v>Montants dettes des nouveaux entrants</v>
      </c>
      <c r="B478" s="2">
        <v>41518</v>
      </c>
      <c r="C478" s="26"/>
      <c r="D478" s="1" t="s">
        <v>38</v>
      </c>
      <c r="E478" s="1" t="str">
        <f>VLOOKUP($D478,'TABLE DES MATIERES'!$A$3:$C$69,3,FALSE)</f>
        <v>Contentieux</v>
      </c>
    </row>
    <row r="479" spans="1:5" hidden="1" x14ac:dyDescent="0.2">
      <c r="A479" s="1" t="str">
        <f>VLOOKUP(D479,'TABLE DES MATIERES'!$A$3:$B$67,2,FALSE)</f>
        <v>Profits</v>
      </c>
      <c r="B479" s="2">
        <v>41518</v>
      </c>
      <c r="C479" s="30"/>
      <c r="D479" s="1" t="s">
        <v>36</v>
      </c>
      <c r="E479" s="1" t="str">
        <f>VLOOKUP($D479,'TABLE DES MATIERES'!$A$3:$C$69,3,FALSE)</f>
        <v>Contentieux</v>
      </c>
    </row>
    <row r="480" spans="1:5" hidden="1" x14ac:dyDescent="0.2">
      <c r="A480" s="1" t="str">
        <f>VLOOKUP(D480,'TABLE DES MATIERES'!$A$3:$B$67,2,FALSE)</f>
        <v>Pertes</v>
      </c>
      <c r="B480" s="2">
        <v>41518</v>
      </c>
      <c r="C480" s="30"/>
      <c r="D480" s="1" t="s">
        <v>35</v>
      </c>
      <c r="E480" s="1" t="str">
        <f>VLOOKUP($D480,'TABLE DES MATIERES'!$A$3:$C$69,3,FALSE)</f>
        <v>Contentieux</v>
      </c>
    </row>
    <row r="481" spans="1:5" hidden="1" x14ac:dyDescent="0.2">
      <c r="A481" s="1" t="str">
        <f>VLOOKUP(D481,'TABLE DES MATIERES'!$A$3:$B$67,2,FALSE)</f>
        <v>Protocoles établis</v>
      </c>
      <c r="B481" s="2">
        <v>41518</v>
      </c>
      <c r="C481" s="26"/>
      <c r="D481" s="1" t="s">
        <v>17</v>
      </c>
      <c r="E481" s="1" t="str">
        <f>VLOOKUP($D481,'TABLE DES MATIERES'!$A$3:$C$69,3,FALSE)</f>
        <v>Contentieux</v>
      </c>
    </row>
    <row r="482" spans="1:5" hidden="1" x14ac:dyDescent="0.2">
      <c r="A482" s="1" t="str">
        <f>VLOOKUP(D482,'TABLE DES MATIERES'!$A$3:$B$67,2,FALSE)</f>
        <v>Protocoles terminés</v>
      </c>
      <c r="B482" s="2">
        <v>41518</v>
      </c>
      <c r="C482" s="26"/>
      <c r="D482" s="1" t="s">
        <v>18</v>
      </c>
      <c r="E482" s="1" t="str">
        <f>VLOOKUP($D482,'TABLE DES MATIERES'!$A$3:$C$69,3,FALSE)</f>
        <v>Contentieux</v>
      </c>
    </row>
    <row r="483" spans="1:5" hidden="1" x14ac:dyDescent="0.2">
      <c r="A483" s="1" t="str">
        <f>VLOOKUP(D483,'TABLE DES MATIERES'!$A$3:$B$67,2,FALSE)</f>
        <v>Protocoles en cours</v>
      </c>
      <c r="B483" s="2">
        <v>41518</v>
      </c>
      <c r="C483" s="26"/>
      <c r="D483" s="1" t="s">
        <v>61</v>
      </c>
      <c r="E483" s="1" t="str">
        <f>VLOOKUP($D483,'TABLE DES MATIERES'!$A$3:$C$69,3,FALSE)</f>
        <v>Contentieux</v>
      </c>
    </row>
    <row r="484" spans="1:5" hidden="1" x14ac:dyDescent="0.2">
      <c r="A484" s="1" t="str">
        <f>VLOOKUP(D484,'TABLE DES MATIERES'!$A$3:$B$67,2,FALSE)</f>
        <v>Montants Protocoles établis</v>
      </c>
      <c r="B484" s="2">
        <v>41518</v>
      </c>
      <c r="C484" s="26"/>
      <c r="D484" s="1" t="s">
        <v>53</v>
      </c>
      <c r="E484" s="1" t="str">
        <f>VLOOKUP($D484,'TABLE DES MATIERES'!$A$3:$C$69,3,FALSE)</f>
        <v>Contentieux</v>
      </c>
    </row>
    <row r="485" spans="1:5" hidden="1" x14ac:dyDescent="0.2">
      <c r="A485" s="1" t="str">
        <f>VLOOKUP(D485,'TABLE DES MATIERES'!$A$3:$B$67,2,FALSE)</f>
        <v>Nouveaux Dossiers Confiés SOFRA</v>
      </c>
      <c r="B485" s="2">
        <v>41518</v>
      </c>
      <c r="C485" s="30"/>
      <c r="D485" s="1" t="s">
        <v>19</v>
      </c>
      <c r="E485" s="1" t="str">
        <f>VLOOKUP($D485,'TABLE DES MATIERES'!$A$3:$C$69,3,FALSE)</f>
        <v>Contentieux</v>
      </c>
    </row>
    <row r="486" spans="1:5" hidden="1" x14ac:dyDescent="0.2">
      <c r="A486" s="1" t="str">
        <f>VLOOKUP(D486,'TABLE DES MATIERES'!$A$3:$B$67,2,FALSE)</f>
        <v>Nbs dossiers Actifs SOFRA</v>
      </c>
      <c r="B486" s="2">
        <v>41518</v>
      </c>
      <c r="C486" s="30"/>
      <c r="D486" s="1" t="s">
        <v>63</v>
      </c>
      <c r="E486" s="1" t="str">
        <f>VLOOKUP($D486,'TABLE DES MATIERES'!$A$3:$C$69,3,FALSE)</f>
        <v>Contentieux</v>
      </c>
    </row>
    <row r="487" spans="1:5" hidden="1" x14ac:dyDescent="0.2">
      <c r="A487" s="1" t="str">
        <f>VLOOKUP(D487,'TABLE DES MATIERES'!$A$3:$B$67,2,FALSE)</f>
        <v>Montants Dossiers SOFRA Ouverts</v>
      </c>
      <c r="B487" s="2">
        <v>41518</v>
      </c>
      <c r="C487" s="30"/>
      <c r="D487" s="1" t="s">
        <v>54</v>
      </c>
      <c r="E487" s="1" t="str">
        <f>VLOOKUP($D487,'TABLE DES MATIERES'!$A$3:$C$69,3,FALSE)</f>
        <v>Contentieux</v>
      </c>
    </row>
    <row r="488" spans="1:5" hidden="1" x14ac:dyDescent="0.2">
      <c r="A488" s="1" t="str">
        <f>VLOOKUP(D488,'TABLE DES MATIERES'!$A$3:$B$67,2,FALSE)</f>
        <v>Encaissements SOFRA</v>
      </c>
      <c r="B488" s="2">
        <v>41518</v>
      </c>
      <c r="C488" s="30"/>
      <c r="D488" s="1" t="s">
        <v>64</v>
      </c>
      <c r="E488" s="1" t="str">
        <f>VLOOKUP($D488,'TABLE DES MATIERES'!$A$3:$C$69,3,FALSE)</f>
        <v>Contentieux</v>
      </c>
    </row>
    <row r="489" spans="1:5" hidden="1" x14ac:dyDescent="0.2">
      <c r="A489" s="1" t="str">
        <f>VLOOKUP(D489,'TABLE DES MATIERES'!$A$3:$B$67,2,FALSE)</f>
        <v>Nbs Prelevements</v>
      </c>
      <c r="B489" s="2">
        <v>41518</v>
      </c>
      <c r="C489" s="26"/>
      <c r="D489" s="1" t="s">
        <v>20</v>
      </c>
      <c r="E489" s="1" t="str">
        <f>VLOOKUP($D489,'TABLE DES MATIERES'!$A$3:$C$69,3,FALSE)</f>
        <v>Contentieux</v>
      </c>
    </row>
    <row r="490" spans="1:5" hidden="1" x14ac:dyDescent="0.2">
      <c r="A490" s="1" t="str">
        <f>VLOOKUP(D490,'TABLE DES MATIERES'!$A$3:$B$67,2,FALSE)</f>
        <v>Montants Prelevements</v>
      </c>
      <c r="B490" s="2">
        <v>41518</v>
      </c>
      <c r="C490" s="26"/>
      <c r="D490" s="1" t="s">
        <v>21</v>
      </c>
      <c r="E490" s="1" t="str">
        <f>VLOOKUP($D490,'TABLE DES MATIERES'!$A$3:$C$69,3,FALSE)</f>
        <v>Contentieux</v>
      </c>
    </row>
    <row r="491" spans="1:5" hidden="1" x14ac:dyDescent="0.2">
      <c r="A491" s="1" t="str">
        <f>VLOOKUP(D491,'TABLE DES MATIERES'!$A$3:$B$67,2,FALSE)</f>
        <v>Nbs Rejets Prlv</v>
      </c>
      <c r="B491" s="2">
        <v>41518</v>
      </c>
      <c r="C491" s="27"/>
      <c r="D491" s="1" t="s">
        <v>22</v>
      </c>
      <c r="E491" s="1" t="str">
        <f>VLOOKUP($D491,'TABLE DES MATIERES'!$A$3:$C$69,3,FALSE)</f>
        <v>Contentieux</v>
      </c>
    </row>
    <row r="492" spans="1:5" hidden="1" x14ac:dyDescent="0.2">
      <c r="A492" s="1" t="str">
        <f>VLOOKUP(D492,'TABLE DES MATIERES'!$A$3:$B$67,2,FALSE)</f>
        <v>Montants des Rjts Prlv</v>
      </c>
      <c r="B492" s="2">
        <v>41518</v>
      </c>
      <c r="C492" s="27"/>
      <c r="D492" s="1" t="s">
        <v>23</v>
      </c>
      <c r="E492" s="1" t="str">
        <f>VLOOKUP($D492,'TABLE DES MATIERES'!$A$3:$C$69,3,FALSE)</f>
        <v>Contentieux</v>
      </c>
    </row>
    <row r="493" spans="1:5" hidden="1" x14ac:dyDescent="0.2">
      <c r="A493" s="1" t="str">
        <f>VLOOKUP(D493,'TABLE DES MATIERES'!$A$3:$B$67,2,FALSE)</f>
        <v>% impayés Prlv</v>
      </c>
      <c r="B493" s="2">
        <v>41518</v>
      </c>
      <c r="C493" s="30"/>
      <c r="D493" s="1" t="s">
        <v>65</v>
      </c>
      <c r="E493" s="1" t="str">
        <f>VLOOKUP($D493,'TABLE DES MATIERES'!$A$3:$C$69,3,FALSE)</f>
        <v>Contentieux</v>
      </c>
    </row>
    <row r="494" spans="1:5" hidden="1" x14ac:dyDescent="0.2">
      <c r="A494" s="1" t="str">
        <f>VLOOKUP(D494,'TABLE DES MATIERES'!$A$3:$B$67,2,FALSE)</f>
        <v>Dette &lt; 3mois</v>
      </c>
      <c r="B494" s="2">
        <v>41518</v>
      </c>
      <c r="C494" s="31"/>
      <c r="D494" s="1" t="s">
        <v>24</v>
      </c>
      <c r="E494" s="1" t="str">
        <f>VLOOKUP($D494,'TABLE DES MATIERES'!$A$3:$C$69,3,FALSE)</f>
        <v>Contentieux</v>
      </c>
    </row>
    <row r="495" spans="1:5" hidden="1" x14ac:dyDescent="0.2">
      <c r="A495" s="1" t="str">
        <f>VLOOKUP(D495,'TABLE DES MATIERES'!$A$3:$B$67,2,FALSE)</f>
        <v>Dette 3 à 6 mois</v>
      </c>
      <c r="B495" s="2">
        <v>41518</v>
      </c>
      <c r="C495" s="31"/>
      <c r="D495" s="1" t="s">
        <v>25</v>
      </c>
      <c r="E495" s="1" t="str">
        <f>VLOOKUP($D495,'TABLE DES MATIERES'!$A$3:$C$69,3,FALSE)</f>
        <v>Contentieux</v>
      </c>
    </row>
    <row r="496" spans="1:5" ht="13.5" hidden="1" thickBot="1" x14ac:dyDescent="0.25">
      <c r="A496" s="1" t="str">
        <f>VLOOKUP(D496,'TABLE DES MATIERES'!$A$3:$B$67,2,FALSE)</f>
        <v>Dette &gt; 6 mois</v>
      </c>
      <c r="B496" s="2">
        <v>41518</v>
      </c>
      <c r="C496" s="32"/>
      <c r="D496" s="1" t="s">
        <v>26</v>
      </c>
      <c r="E496" s="1" t="str">
        <f>VLOOKUP($D496,'TABLE DES MATIERES'!$A$3:$C$69,3,FALSE)</f>
        <v>Contentieux</v>
      </c>
    </row>
    <row r="497" spans="1:5" hidden="1" x14ac:dyDescent="0.2">
      <c r="A497" s="1" t="str">
        <f>VLOOKUP(D497,'TABLE DES MATIERES'!$A$3:$B$67,2,FALSE)</f>
        <v>Vacants ACL PME</v>
      </c>
      <c r="B497" s="2">
        <v>41518</v>
      </c>
      <c r="C497" s="33"/>
      <c r="D497" s="1" t="s">
        <v>28</v>
      </c>
      <c r="E497" s="1" t="str">
        <f>VLOOKUP($D497,'TABLE DES MATIERES'!$A$3:$C$69,3,FALSE)</f>
        <v>Vacant</v>
      </c>
    </row>
    <row r="498" spans="1:5" hidden="1" x14ac:dyDescent="0.2">
      <c r="A498" s="1" t="str">
        <f>VLOOKUP(D498,'TABLE DES MATIERES'!$A$3:$B$67,2,FALSE)</f>
        <v>% vacant ACL PME</v>
      </c>
      <c r="B498" s="2">
        <v>41518</v>
      </c>
      <c r="C498" s="44"/>
      <c r="D498" s="23" t="s">
        <v>47</v>
      </c>
      <c r="E498" s="1" t="str">
        <f>VLOOKUP($D498,'TABLE DES MATIERES'!$A$3:$C$69,3,FALSE)</f>
        <v>Vacant</v>
      </c>
    </row>
    <row r="499" spans="1:5" hidden="1" x14ac:dyDescent="0.2">
      <c r="A499" s="1" t="str">
        <f>VLOOKUP(D499,'TABLE DES MATIERES'!$A$3:$B$67,2,FALSE)</f>
        <v>Vacant technique</v>
      </c>
      <c r="B499" s="2">
        <v>41518</v>
      </c>
      <c r="C499" s="33"/>
      <c r="D499" s="1" t="s">
        <v>29</v>
      </c>
      <c r="E499" s="1" t="str">
        <f>VLOOKUP($D499,'TABLE DES MATIERES'!$A$3:$C$69,3,FALSE)</f>
        <v>Vacant</v>
      </c>
    </row>
    <row r="500" spans="1:5" hidden="1" x14ac:dyDescent="0.2">
      <c r="A500" s="1" t="str">
        <f>VLOOKUP(D500,'TABLE DES MATIERES'!$A$3:$B$67,2,FALSE)</f>
        <v>% vacant technique</v>
      </c>
      <c r="B500" s="2">
        <v>41518</v>
      </c>
      <c r="C500" s="44"/>
      <c r="D500" s="23" t="s">
        <v>48</v>
      </c>
      <c r="E500" s="1" t="str">
        <f>VLOOKUP($D500,'TABLE DES MATIERES'!$A$3:$C$69,3,FALSE)</f>
        <v>Vacant</v>
      </c>
    </row>
    <row r="501" spans="1:5" hidden="1" x14ac:dyDescent="0.2">
      <c r="A501" s="1" t="str">
        <f>VLOOKUP(D501,'TABLE DES MATIERES'!$A$3:$B$67,2,FALSE)</f>
        <v>Nbs de lots Roanne</v>
      </c>
      <c r="B501" s="2">
        <v>41518</v>
      </c>
      <c r="C501" s="33"/>
      <c r="D501" s="1" t="s">
        <v>30</v>
      </c>
      <c r="E501" s="1" t="str">
        <f>VLOOKUP($D501,'TABLE DES MATIERES'!$A$3:$C$69,3,FALSE)</f>
        <v>Vacant</v>
      </c>
    </row>
    <row r="502" spans="1:5" hidden="1" x14ac:dyDescent="0.2">
      <c r="A502" s="1" t="str">
        <f>VLOOKUP(D502,'TABLE DES MATIERES'!$A$3:$B$67,2,FALSE)</f>
        <v>Vacants_Gestion Roanne</v>
      </c>
      <c r="B502" s="2">
        <v>41518</v>
      </c>
      <c r="C502" s="33"/>
      <c r="D502" s="1" t="s">
        <v>31</v>
      </c>
      <c r="E502" s="1" t="str">
        <f>VLOOKUP($D502,'TABLE DES MATIERES'!$A$3:$C$69,3,FALSE)</f>
        <v>Vacant</v>
      </c>
    </row>
    <row r="503" spans="1:5" hidden="1" x14ac:dyDescent="0.2">
      <c r="A503" s="1" t="str">
        <f>VLOOKUP(D503,'TABLE DES MATIERES'!$A$3:$B$67,2,FALSE)</f>
        <v>% vacant Roanne</v>
      </c>
      <c r="B503" s="2">
        <v>41518</v>
      </c>
      <c r="C503" s="44"/>
      <c r="D503" s="23" t="s">
        <v>49</v>
      </c>
      <c r="E503" s="1" t="str">
        <f>VLOOKUP($D503,'TABLE DES MATIERES'!$A$3:$C$69,3,FALSE)</f>
        <v>Vacant</v>
      </c>
    </row>
    <row r="504" spans="1:5" hidden="1" x14ac:dyDescent="0.2">
      <c r="A504" s="1" t="str">
        <f>VLOOKUP(D504,'TABLE DES MATIERES'!$A$3:$B$67,2,FALSE)</f>
        <v>Total Vacant Exploitation</v>
      </c>
      <c r="B504" s="2">
        <v>41518</v>
      </c>
      <c r="C504" s="33"/>
      <c r="D504" s="25" t="s">
        <v>66</v>
      </c>
      <c r="E504" s="1" t="str">
        <f>VLOOKUP($D504,'TABLE DES MATIERES'!$A$3:$C$69,3,FALSE)</f>
        <v>Vacant</v>
      </c>
    </row>
    <row r="505" spans="1:5" hidden="1" x14ac:dyDescent="0.2">
      <c r="A505" s="1" t="str">
        <f>VLOOKUP(D505,'TABLE DES MATIERES'!$A$3:$B$67,2,FALSE)</f>
        <v>% Exploitation</v>
      </c>
      <c r="B505" s="2">
        <v>41518</v>
      </c>
      <c r="C505" s="33"/>
      <c r="D505" s="25" t="s">
        <v>67</v>
      </c>
      <c r="E505" s="1" t="str">
        <f>VLOOKUP($D505,'TABLE DES MATIERES'!$A$3:$C$69,3,FALSE)</f>
        <v>Vacant</v>
      </c>
    </row>
    <row r="506" spans="1:5" hidden="1" x14ac:dyDescent="0.2">
      <c r="A506" s="1" t="str">
        <f>VLOOKUP(D506,'TABLE DES MATIERES'!$A$3:$B$67,2,FALSE)</f>
        <v>Vacant HE</v>
      </c>
      <c r="B506" s="2">
        <v>41518</v>
      </c>
      <c r="C506" s="33"/>
      <c r="D506" s="1" t="s">
        <v>58</v>
      </c>
      <c r="E506" s="1" t="str">
        <f>VLOOKUP($D506,'TABLE DES MATIERES'!$A$3:$C$69,3,FALSE)</f>
        <v>Vacant</v>
      </c>
    </row>
    <row r="507" spans="1:5" hidden="1" x14ac:dyDescent="0.2">
      <c r="A507" s="1" t="str">
        <f>VLOOKUP(D507,'TABLE DES MATIERES'!$A$3:$B$67,2,FALSE)</f>
        <v>% vacant HE</v>
      </c>
      <c r="B507" s="2">
        <v>41518</v>
      </c>
      <c r="C507" s="33"/>
      <c r="D507" s="1" t="s">
        <v>68</v>
      </c>
      <c r="E507" s="1" t="str">
        <f>VLOOKUP($D507,'TABLE DES MATIERES'!$A$3:$C$69,3,FALSE)</f>
        <v>Vacant</v>
      </c>
    </row>
    <row r="508" spans="1:5" hidden="1" x14ac:dyDescent="0.2">
      <c r="A508" s="1" t="str">
        <f>VLOOKUP(D508,'TABLE DES MATIERES'!$A$3:$B$67,2,FALSE)</f>
        <v>Nbs logements Roanne</v>
      </c>
      <c r="B508" s="2">
        <v>41518</v>
      </c>
      <c r="C508" s="33"/>
      <c r="D508" s="25" t="s">
        <v>69</v>
      </c>
      <c r="E508" s="1" t="str">
        <f>VLOOKUP($D508,'TABLE DES MATIERES'!$A$3:$C$69,3,FALSE)</f>
        <v>Vacant</v>
      </c>
    </row>
    <row r="509" spans="1:5" hidden="1" x14ac:dyDescent="0.2">
      <c r="A509" s="1" t="str">
        <f>VLOOKUP(D509,'TABLE DES MATIERES'!$A$3:$B$67,2,FALSE)</f>
        <v>Nbs vacants Exploitation/HE</v>
      </c>
      <c r="B509" s="2">
        <v>41518</v>
      </c>
      <c r="C509" s="33"/>
      <c r="D509" s="1" t="s">
        <v>57</v>
      </c>
      <c r="E509" s="1" t="str">
        <f>VLOOKUP($D509,'TABLE DES MATIERES'!$A$3:$C$69,3,FALSE)</f>
        <v>Vacant</v>
      </c>
    </row>
    <row r="510" spans="1:5" hidden="1" x14ac:dyDescent="0.2">
      <c r="A510" s="1" t="str">
        <f>VLOOKUP(D510,'TABLE DES MATIERES'!$A$3:$B$67,2,FALSE)</f>
        <v>% Vacance Exploitation/HE</v>
      </c>
      <c r="B510" s="2">
        <v>41518</v>
      </c>
      <c r="C510" s="44"/>
      <c r="D510" s="1" t="s">
        <v>59</v>
      </c>
      <c r="E510" s="1" t="str">
        <f>VLOOKUP($D510,'TABLE DES MATIERES'!$A$3:$C$69,3,FALSE)</f>
        <v>Vacant</v>
      </c>
    </row>
    <row r="511" spans="1:5" hidden="1" x14ac:dyDescent="0.2">
      <c r="A511" s="1" t="str">
        <f>VLOOKUP(D511,'TABLE DES MATIERES'!$A$3:$B$67,2,FALSE)</f>
        <v>%Occupation</v>
      </c>
      <c r="B511" s="2">
        <v>41518</v>
      </c>
      <c r="C511" s="33"/>
      <c r="D511" s="1" t="s">
        <v>60</v>
      </c>
      <c r="E511" s="1" t="str">
        <f>VLOOKUP($D511,'TABLE DES MATIERES'!$A$3:$C$69,3,FALSE)</f>
        <v>Vacant</v>
      </c>
    </row>
    <row r="512" spans="1:5" hidden="1" x14ac:dyDescent="0.2">
      <c r="A512" s="1" t="str">
        <f>VLOOKUP(D512,'TABLE DES MATIERES'!$A$3:$B$67,2,FALSE)</f>
        <v>Nbs loc Entrants</v>
      </c>
      <c r="B512" s="2">
        <v>41518</v>
      </c>
      <c r="C512" s="33"/>
      <c r="D512" s="1" t="s">
        <v>32</v>
      </c>
      <c r="E512" s="1" t="str">
        <f>VLOOKUP($D512,'TABLE DES MATIERES'!$A$3:$C$69,3,FALSE)</f>
        <v>Vacant</v>
      </c>
    </row>
    <row r="513" spans="1:5" hidden="1" x14ac:dyDescent="0.2">
      <c r="A513" s="1" t="str">
        <f>VLOOKUP(D513,'TABLE DES MATIERES'!$A$3:$B$67,2,FALSE)</f>
        <v>Nbs locs Sortants</v>
      </c>
      <c r="B513" s="2">
        <v>41518</v>
      </c>
      <c r="C513" s="33"/>
      <c r="D513" s="1" t="s">
        <v>33</v>
      </c>
      <c r="E513" s="1" t="str">
        <f>VLOOKUP($D513,'TABLE DES MATIERES'!$A$3:$C$69,3,FALSE)</f>
        <v>Vacant</v>
      </c>
    </row>
    <row r="514" spans="1:5" ht="13.5" hidden="1" thickBot="1" x14ac:dyDescent="0.25">
      <c r="A514" s="1" t="str">
        <f>VLOOKUP(D514,'TABLE DES MATIERES'!$A$3:$B$67,2,FALSE)</f>
        <v>Nbs locs en preavis</v>
      </c>
      <c r="B514" s="2">
        <v>41518</v>
      </c>
      <c r="C514" s="41"/>
      <c r="D514" s="1" t="s">
        <v>34</v>
      </c>
      <c r="E514" s="1" t="str">
        <f>VLOOKUP($D514,'TABLE DES MATIERES'!$A$3:$C$69,3,FALSE)</f>
        <v>Vacant</v>
      </c>
    </row>
    <row r="515" spans="1:5" hidden="1" x14ac:dyDescent="0.2">
      <c r="A515" s="1" t="str">
        <f>VLOOKUP(D515,'TABLE DES MATIERES'!$A$3:$B$67,2,FALSE)</f>
        <v>Loyer App</v>
      </c>
      <c r="B515" s="2">
        <v>41548</v>
      </c>
      <c r="C515" s="34"/>
      <c r="D515" s="1" t="s">
        <v>4</v>
      </c>
      <c r="E515" s="1" t="str">
        <f>VLOOKUP($D515,'TABLE DES MATIERES'!$A$3:$C$69,3,FALSE)</f>
        <v>Quittancement</v>
      </c>
    </row>
    <row r="516" spans="1:5" hidden="1" x14ac:dyDescent="0.2">
      <c r="A516" s="1" t="str">
        <f>VLOOKUP(D516,'TABLE DES MATIERES'!$A$3:$B$67,2,FALSE)</f>
        <v>Nouveaux Loyers</v>
      </c>
      <c r="B516" s="2">
        <v>41548</v>
      </c>
      <c r="C516" s="34"/>
      <c r="D516" s="1" t="s">
        <v>1</v>
      </c>
      <c r="E516" s="1" t="str">
        <f>VLOOKUP($D516,'TABLE DES MATIERES'!$A$3:$C$69,3,FALSE)</f>
        <v>Quittancement</v>
      </c>
    </row>
    <row r="517" spans="1:5" hidden="1" x14ac:dyDescent="0.2">
      <c r="A517" s="1" t="str">
        <f>VLOOKUP(D517,'TABLE DES MATIERES'!$A$3:$B$67,2,FALSE)</f>
        <v>Loyer PK</v>
      </c>
      <c r="B517" s="2">
        <v>41548</v>
      </c>
      <c r="C517" s="34"/>
      <c r="D517" s="1" t="s">
        <v>5</v>
      </c>
      <c r="E517" s="1" t="str">
        <f>VLOOKUP($D517,'TABLE DES MATIERES'!$A$3:$C$69,3,FALSE)</f>
        <v>Quittancement</v>
      </c>
    </row>
    <row r="518" spans="1:5" hidden="1" x14ac:dyDescent="0.2">
      <c r="A518" s="1" t="str">
        <f>VLOOKUP(D518,'TABLE DES MATIERES'!$A$3:$B$67,2,FALSE)</f>
        <v>Total Loyer</v>
      </c>
      <c r="B518" s="2">
        <v>41548</v>
      </c>
      <c r="C518" s="34"/>
      <c r="D518" s="1" t="s">
        <v>62</v>
      </c>
      <c r="E518" s="1" t="str">
        <f>VLOOKUP($D518,'TABLE DES MATIERES'!$A$3:$C$69,3,FALSE)</f>
        <v>Quittancement</v>
      </c>
    </row>
    <row r="519" spans="1:5" hidden="1" x14ac:dyDescent="0.2">
      <c r="A519" s="1" t="str">
        <f>VLOOKUP(D519,'TABLE DES MATIERES'!$A$3:$B$67,2,FALSE)</f>
        <v>Provisions sur charge</v>
      </c>
      <c r="B519" s="2">
        <v>41548</v>
      </c>
      <c r="C519" s="34"/>
      <c r="D519" s="1" t="s">
        <v>2</v>
      </c>
      <c r="E519" s="1" t="str">
        <f>VLOOKUP($D519,'TABLE DES MATIERES'!$A$3:$C$69,3,FALSE)</f>
        <v>Quittancement</v>
      </c>
    </row>
    <row r="520" spans="1:5" hidden="1" x14ac:dyDescent="0.2">
      <c r="A520" s="1" t="str">
        <f>VLOOKUP(D520,'TABLE DES MATIERES'!$A$3:$B$67,2,FALSE)</f>
        <v>Quitt toutes rubriques</v>
      </c>
      <c r="B520" s="2">
        <v>41548</v>
      </c>
      <c r="C520" s="34"/>
      <c r="D520" s="1" t="s">
        <v>50</v>
      </c>
      <c r="E520" s="1" t="str">
        <f>VLOOKUP($D520,'TABLE DES MATIERES'!$A$3:$C$69,3,FALSE)</f>
        <v>Quittancement</v>
      </c>
    </row>
    <row r="521" spans="1:5" hidden="1" x14ac:dyDescent="0.2">
      <c r="A521" s="1" t="str">
        <f>VLOOKUP(D521,'TABLE DES MATIERES'!$A$3:$B$67,2,FALSE)</f>
        <v>Loyers encaissers</v>
      </c>
      <c r="B521" s="2">
        <v>41548</v>
      </c>
      <c r="C521" s="30"/>
      <c r="D521" s="1" t="s">
        <v>3</v>
      </c>
      <c r="E521" s="1" t="str">
        <f>VLOOKUP($D521,'TABLE DES MATIERES'!$A$3:$C$69,3,FALSE)</f>
        <v>Encaissement</v>
      </c>
    </row>
    <row r="522" spans="1:5" hidden="1" x14ac:dyDescent="0.2">
      <c r="A522" s="1" t="str">
        <f>VLOOKUP(D522,'TABLE DES MATIERES'!$A$3:$B$67,2,FALSE)</f>
        <v>APL</v>
      </c>
      <c r="B522" s="2">
        <v>41548</v>
      </c>
      <c r="C522" s="30"/>
      <c r="D522" s="1" t="s">
        <v>6</v>
      </c>
      <c r="E522" s="1" t="str">
        <f>VLOOKUP($D522,'TABLE DES MATIERES'!$A$3:$C$69,3,FALSE)</f>
        <v>Encaissement</v>
      </c>
    </row>
    <row r="523" spans="1:5" hidden="1" x14ac:dyDescent="0.2">
      <c r="A523" s="1" t="str">
        <f>VLOOKUP(D523,'TABLE DES MATIERES'!$A$3:$B$67,2,FALSE)</f>
        <v>AL</v>
      </c>
      <c r="B523" s="2">
        <v>41548</v>
      </c>
      <c r="C523" s="30"/>
      <c r="D523" s="1" t="s">
        <v>7</v>
      </c>
      <c r="E523" s="1" t="str">
        <f>VLOOKUP($D523,'TABLE DES MATIERES'!$A$3:$C$69,3,FALSE)</f>
        <v>Encaissement</v>
      </c>
    </row>
    <row r="524" spans="1:5" hidden="1" x14ac:dyDescent="0.2">
      <c r="A524" s="1" t="str">
        <f>VLOOKUP(D524,'TABLE DES MATIERES'!$A$3:$B$67,2,FALSE)</f>
        <v>DG Factures</v>
      </c>
      <c r="B524" s="2">
        <v>41548</v>
      </c>
      <c r="C524" s="30"/>
      <c r="D524" s="1" t="s">
        <v>8</v>
      </c>
      <c r="E524" s="1" t="str">
        <f>VLOOKUP($D524,'TABLE DES MATIERES'!$A$3:$C$69,3,FALSE)</f>
        <v>Encaissement</v>
      </c>
    </row>
    <row r="525" spans="1:5" hidden="1" x14ac:dyDescent="0.2">
      <c r="A525" s="1" t="str">
        <f>VLOOKUP(D525,'TABLE DES MATIERES'!$A$3:$B$67,2,FALSE)</f>
        <v>DG Rembourser</v>
      </c>
      <c r="B525" s="2">
        <v>41548</v>
      </c>
      <c r="C525" s="28"/>
      <c r="D525" s="1" t="s">
        <v>9</v>
      </c>
      <c r="E525" s="1" t="str">
        <f>VLOOKUP($D525,'TABLE DES MATIERES'!$A$3:$C$69,3,FALSE)</f>
        <v>Encaissement</v>
      </c>
    </row>
    <row r="526" spans="1:5" ht="13.5" hidden="1" thickBot="1" x14ac:dyDescent="0.25">
      <c r="A526" s="1" t="str">
        <f>VLOOKUP(D526,'TABLE DES MATIERES'!$A$3:$B$67,2,FALSE)</f>
        <v>BANQUE</v>
      </c>
      <c r="B526" s="2">
        <v>41548</v>
      </c>
      <c r="C526" s="40"/>
      <c r="D526" s="1" t="s">
        <v>10</v>
      </c>
      <c r="E526" s="1" t="str">
        <f>VLOOKUP($D526,'TABLE DES MATIERES'!$A$3:$C$69,3,FALSE)</f>
        <v>Encaissement</v>
      </c>
    </row>
    <row r="527" spans="1:5" hidden="1" x14ac:dyDescent="0.2">
      <c r="A527" s="1" t="str">
        <f>VLOOKUP(D527,'TABLE DES MATIERES'!$A$3:$B$67,2,FALSE)</f>
        <v>Nbs locs debiteurs</v>
      </c>
      <c r="B527" s="2">
        <v>41548</v>
      </c>
      <c r="C527" s="30"/>
      <c r="D527" s="1" t="s">
        <v>11</v>
      </c>
      <c r="E527" s="1" t="str">
        <f>VLOOKUP($D527,'TABLE DES MATIERES'!$A$3:$C$69,3,FALSE)</f>
        <v>Contentieux</v>
      </c>
    </row>
    <row r="528" spans="1:5" hidden="1" x14ac:dyDescent="0.2">
      <c r="A528" s="1" t="str">
        <f>VLOOKUP(D528,'TABLE DES MATIERES'!$A$3:$B$67,2,FALSE)</f>
        <v>Montants Debiteurs</v>
      </c>
      <c r="B528" s="2">
        <v>41548</v>
      </c>
      <c r="C528" s="30"/>
      <c r="D528" s="1" t="s">
        <v>12</v>
      </c>
      <c r="E528" s="1" t="str">
        <f>VLOOKUP($D528,'TABLE DES MATIERES'!$A$3:$C$69,3,FALSE)</f>
        <v>Contentieux</v>
      </c>
    </row>
    <row r="529" spans="1:5" hidden="1" x14ac:dyDescent="0.2">
      <c r="A529" s="1" t="str">
        <f>VLOOKUP(D529,'TABLE DES MATIERES'!$A$3:$B$67,2,FALSE)</f>
        <v>Locs Presents</v>
      </c>
      <c r="B529" s="2">
        <v>41548</v>
      </c>
      <c r="C529" s="30"/>
      <c r="D529" s="1" t="s">
        <v>13</v>
      </c>
      <c r="E529" s="1" t="str">
        <f>VLOOKUP($D529,'TABLE DES MATIERES'!$A$3:$C$69,3,FALSE)</f>
        <v>Contentieux</v>
      </c>
    </row>
    <row r="530" spans="1:5" hidden="1" x14ac:dyDescent="0.2">
      <c r="A530" s="1" t="str">
        <f>VLOOKUP(D530,'TABLE DES MATIERES'!$A$3:$B$67,2,FALSE)</f>
        <v>Montants Presents</v>
      </c>
      <c r="B530" s="2">
        <v>41548</v>
      </c>
      <c r="C530" s="26"/>
      <c r="D530" s="1" t="s">
        <v>15</v>
      </c>
      <c r="E530" s="1" t="str">
        <f>VLOOKUP($D530,'TABLE DES MATIERES'!$A$3:$C$69,3,FALSE)</f>
        <v>Contentieux</v>
      </c>
    </row>
    <row r="531" spans="1:5" hidden="1" x14ac:dyDescent="0.2">
      <c r="A531" s="1" t="str">
        <f>VLOOKUP(D531,'TABLE DES MATIERES'!$A$3:$B$67,2,FALSE)</f>
        <v>Locs Sortis</v>
      </c>
      <c r="B531" s="2">
        <v>41548</v>
      </c>
      <c r="C531" s="30"/>
      <c r="D531" s="1" t="s">
        <v>14</v>
      </c>
      <c r="E531" s="1" t="str">
        <f>VLOOKUP($D531,'TABLE DES MATIERES'!$A$3:$C$69,3,FALSE)</f>
        <v>Contentieux</v>
      </c>
    </row>
    <row r="532" spans="1:5" hidden="1" x14ac:dyDescent="0.2">
      <c r="A532" s="1" t="str">
        <f>VLOOKUP(D532,'TABLE DES MATIERES'!$A$3:$B$67,2,FALSE)</f>
        <v>Montants Sortis</v>
      </c>
      <c r="B532" s="2">
        <v>41548</v>
      </c>
      <c r="C532" s="26"/>
      <c r="D532" s="1" t="s">
        <v>16</v>
      </c>
      <c r="E532" s="1" t="str">
        <f>VLOOKUP($D532,'TABLE DES MATIERES'!$A$3:$C$69,3,FALSE)</f>
        <v>Contentieux</v>
      </c>
    </row>
    <row r="533" spans="1:5" hidden="1" x14ac:dyDescent="0.2">
      <c r="A533" s="1" t="str">
        <f>VLOOKUP(D533,'TABLE DES MATIERES'!$A$3:$B$67,2,FALSE)</f>
        <v>Nouvelles dettes des nouveaux entrants</v>
      </c>
      <c r="B533" s="2">
        <v>41548</v>
      </c>
      <c r="C533" s="30"/>
      <c r="D533" s="1" t="s">
        <v>37</v>
      </c>
      <c r="E533" s="1" t="str">
        <f>VLOOKUP($D533,'TABLE DES MATIERES'!$A$3:$C$69,3,FALSE)</f>
        <v>Contentieux</v>
      </c>
    </row>
    <row r="534" spans="1:5" hidden="1" x14ac:dyDescent="0.2">
      <c r="A534" s="1" t="str">
        <f>VLOOKUP(D534,'TABLE DES MATIERES'!$A$3:$B$67,2,FALSE)</f>
        <v>Montants dettes des nouveaux entrants</v>
      </c>
      <c r="B534" s="2">
        <v>41548</v>
      </c>
      <c r="C534" s="26"/>
      <c r="D534" s="1" t="s">
        <v>38</v>
      </c>
      <c r="E534" s="1" t="str">
        <f>VLOOKUP($D534,'TABLE DES MATIERES'!$A$3:$C$69,3,FALSE)</f>
        <v>Contentieux</v>
      </c>
    </row>
    <row r="535" spans="1:5" hidden="1" x14ac:dyDescent="0.2">
      <c r="A535" s="1" t="str">
        <f>VLOOKUP(D535,'TABLE DES MATIERES'!$A$3:$B$67,2,FALSE)</f>
        <v>Profits</v>
      </c>
      <c r="B535" s="2">
        <v>41548</v>
      </c>
      <c r="C535" s="30"/>
      <c r="D535" s="1" t="s">
        <v>36</v>
      </c>
      <c r="E535" s="1" t="str">
        <f>VLOOKUP($D535,'TABLE DES MATIERES'!$A$3:$C$69,3,FALSE)</f>
        <v>Contentieux</v>
      </c>
    </row>
    <row r="536" spans="1:5" hidden="1" x14ac:dyDescent="0.2">
      <c r="A536" s="1" t="str">
        <f>VLOOKUP(D536,'TABLE DES MATIERES'!$A$3:$B$67,2,FALSE)</f>
        <v>Pertes</v>
      </c>
      <c r="B536" s="2">
        <v>41548</v>
      </c>
      <c r="C536" s="30"/>
      <c r="D536" s="1" t="s">
        <v>35</v>
      </c>
      <c r="E536" s="1" t="str">
        <f>VLOOKUP($D536,'TABLE DES MATIERES'!$A$3:$C$69,3,FALSE)</f>
        <v>Contentieux</v>
      </c>
    </row>
    <row r="537" spans="1:5" hidden="1" x14ac:dyDescent="0.2">
      <c r="A537" s="1" t="str">
        <f>VLOOKUP(D537,'TABLE DES MATIERES'!$A$3:$B$67,2,FALSE)</f>
        <v>Protocoles établis</v>
      </c>
      <c r="B537" s="2">
        <v>41548</v>
      </c>
      <c r="C537" s="30"/>
      <c r="D537" s="1" t="s">
        <v>17</v>
      </c>
      <c r="E537" s="1" t="str">
        <f>VLOOKUP($D537,'TABLE DES MATIERES'!$A$3:$C$69,3,FALSE)</f>
        <v>Contentieux</v>
      </c>
    </row>
    <row r="538" spans="1:5" hidden="1" x14ac:dyDescent="0.2">
      <c r="A538" s="1" t="str">
        <f>VLOOKUP(D538,'TABLE DES MATIERES'!$A$3:$B$67,2,FALSE)</f>
        <v>Protocoles terminés</v>
      </c>
      <c r="B538" s="2">
        <v>41548</v>
      </c>
      <c r="C538" s="30"/>
      <c r="D538" s="1" t="s">
        <v>18</v>
      </c>
      <c r="E538" s="1" t="str">
        <f>VLOOKUP($D538,'TABLE DES MATIERES'!$A$3:$C$69,3,FALSE)</f>
        <v>Contentieux</v>
      </c>
    </row>
    <row r="539" spans="1:5" hidden="1" x14ac:dyDescent="0.2">
      <c r="A539" s="1" t="str">
        <f>VLOOKUP(D539,'TABLE DES MATIERES'!$A$3:$B$67,2,FALSE)</f>
        <v>Protocoles en cours</v>
      </c>
      <c r="B539" s="2">
        <v>41548</v>
      </c>
      <c r="C539" s="30"/>
      <c r="D539" s="1" t="s">
        <v>61</v>
      </c>
      <c r="E539" s="1" t="str">
        <f>VLOOKUP($D539,'TABLE DES MATIERES'!$A$3:$C$69,3,FALSE)</f>
        <v>Contentieux</v>
      </c>
    </row>
    <row r="540" spans="1:5" hidden="1" x14ac:dyDescent="0.2">
      <c r="A540" s="1" t="str">
        <f>VLOOKUP(D540,'TABLE DES MATIERES'!$A$3:$B$67,2,FALSE)</f>
        <v>Montants Protocoles établis</v>
      </c>
      <c r="B540" s="2">
        <v>41548</v>
      </c>
      <c r="C540" s="30"/>
      <c r="D540" s="1" t="s">
        <v>53</v>
      </c>
      <c r="E540" s="1" t="str">
        <f>VLOOKUP($D540,'TABLE DES MATIERES'!$A$3:$C$69,3,FALSE)</f>
        <v>Contentieux</v>
      </c>
    </row>
    <row r="541" spans="1:5" hidden="1" x14ac:dyDescent="0.2">
      <c r="A541" s="1" t="str">
        <f>VLOOKUP(D541,'TABLE DES MATIERES'!$A$3:$B$67,2,FALSE)</f>
        <v>Nouveaux Dossiers Confiés SOFRA</v>
      </c>
      <c r="B541" s="2">
        <v>41548</v>
      </c>
      <c r="C541" s="30"/>
      <c r="D541" s="1" t="s">
        <v>19</v>
      </c>
      <c r="E541" s="1" t="str">
        <f>VLOOKUP($D541,'TABLE DES MATIERES'!$A$3:$C$69,3,FALSE)</f>
        <v>Contentieux</v>
      </c>
    </row>
    <row r="542" spans="1:5" hidden="1" x14ac:dyDescent="0.2">
      <c r="A542" s="1" t="str">
        <f>VLOOKUP(D542,'TABLE DES MATIERES'!$A$3:$B$67,2,FALSE)</f>
        <v>Nbs dossiers Actifs SOFRA</v>
      </c>
      <c r="B542" s="2">
        <v>41548</v>
      </c>
      <c r="C542" s="30"/>
      <c r="D542" s="1" t="s">
        <v>63</v>
      </c>
      <c r="E542" s="1" t="str">
        <f>VLOOKUP($D542,'TABLE DES MATIERES'!$A$3:$C$69,3,FALSE)</f>
        <v>Contentieux</v>
      </c>
    </row>
    <row r="543" spans="1:5" hidden="1" x14ac:dyDescent="0.2">
      <c r="A543" s="1" t="str">
        <f>VLOOKUP(D543,'TABLE DES MATIERES'!$A$3:$B$67,2,FALSE)</f>
        <v>Montants Dossiers SOFRA Ouverts</v>
      </c>
      <c r="B543" s="2">
        <v>41548</v>
      </c>
      <c r="C543" s="30"/>
      <c r="D543" s="1" t="s">
        <v>54</v>
      </c>
      <c r="E543" s="1" t="str">
        <f>VLOOKUP($D543,'TABLE DES MATIERES'!$A$3:$C$69,3,FALSE)</f>
        <v>Contentieux</v>
      </c>
    </row>
    <row r="544" spans="1:5" hidden="1" x14ac:dyDescent="0.2">
      <c r="A544" s="1" t="str">
        <f>VLOOKUP(D544,'TABLE DES MATIERES'!$A$3:$B$67,2,FALSE)</f>
        <v>Encaissements SOFRA</v>
      </c>
      <c r="B544" s="2">
        <v>41548</v>
      </c>
      <c r="C544" s="30"/>
      <c r="D544" s="1" t="s">
        <v>64</v>
      </c>
      <c r="E544" s="1" t="str">
        <f>VLOOKUP($D544,'TABLE DES MATIERES'!$A$3:$C$69,3,FALSE)</f>
        <v>Contentieux</v>
      </c>
    </row>
    <row r="545" spans="1:5" hidden="1" x14ac:dyDescent="0.2">
      <c r="A545" s="1" t="str">
        <f>VLOOKUP(D545,'TABLE DES MATIERES'!$A$3:$B$67,2,FALSE)</f>
        <v>Nbs Prelevements</v>
      </c>
      <c r="B545" s="2">
        <v>41548</v>
      </c>
      <c r="C545" s="30"/>
      <c r="D545" s="1" t="s">
        <v>20</v>
      </c>
      <c r="E545" s="1" t="str">
        <f>VLOOKUP($D545,'TABLE DES MATIERES'!$A$3:$C$69,3,FALSE)</f>
        <v>Contentieux</v>
      </c>
    </row>
    <row r="546" spans="1:5" hidden="1" x14ac:dyDescent="0.2">
      <c r="A546" s="1" t="str">
        <f>VLOOKUP(D546,'TABLE DES MATIERES'!$A$3:$B$67,2,FALSE)</f>
        <v>Montants Prelevements</v>
      </c>
      <c r="B546" s="2">
        <v>41548</v>
      </c>
      <c r="C546" s="30"/>
      <c r="D546" s="1" t="s">
        <v>21</v>
      </c>
      <c r="E546" s="1" t="str">
        <f>VLOOKUP($D546,'TABLE DES MATIERES'!$A$3:$C$69,3,FALSE)</f>
        <v>Contentieux</v>
      </c>
    </row>
    <row r="547" spans="1:5" hidden="1" x14ac:dyDescent="0.2">
      <c r="A547" s="1" t="str">
        <f>VLOOKUP(D547,'TABLE DES MATIERES'!$A$3:$B$67,2,FALSE)</f>
        <v>Nbs Rejets Prlv</v>
      </c>
      <c r="B547" s="2">
        <v>41548</v>
      </c>
      <c r="C547" s="30"/>
      <c r="D547" s="1" t="s">
        <v>22</v>
      </c>
      <c r="E547" s="1" t="str">
        <f>VLOOKUP($D547,'TABLE DES MATIERES'!$A$3:$C$69,3,FALSE)</f>
        <v>Contentieux</v>
      </c>
    </row>
    <row r="548" spans="1:5" hidden="1" x14ac:dyDescent="0.2">
      <c r="A548" s="1" t="str">
        <f>VLOOKUP(D548,'TABLE DES MATIERES'!$A$3:$B$67,2,FALSE)</f>
        <v>Montants des Rjts Prlv</v>
      </c>
      <c r="B548" s="2">
        <v>41548</v>
      </c>
      <c r="C548" s="30"/>
      <c r="D548" s="1" t="s">
        <v>23</v>
      </c>
      <c r="E548" s="1" t="str">
        <f>VLOOKUP($D548,'TABLE DES MATIERES'!$A$3:$C$69,3,FALSE)</f>
        <v>Contentieux</v>
      </c>
    </row>
    <row r="549" spans="1:5" hidden="1" x14ac:dyDescent="0.2">
      <c r="A549" s="1" t="str">
        <f>VLOOKUP(D549,'TABLE DES MATIERES'!$A$3:$B$67,2,FALSE)</f>
        <v>% impayés Prlv</v>
      </c>
      <c r="B549" s="2">
        <v>41548</v>
      </c>
      <c r="C549" s="30"/>
      <c r="D549" s="1" t="s">
        <v>65</v>
      </c>
      <c r="E549" s="1" t="str">
        <f>VLOOKUP($D549,'TABLE DES MATIERES'!$A$3:$C$69,3,FALSE)</f>
        <v>Contentieux</v>
      </c>
    </row>
    <row r="550" spans="1:5" hidden="1" x14ac:dyDescent="0.2">
      <c r="A550" s="1" t="str">
        <f>VLOOKUP(D550,'TABLE DES MATIERES'!$A$3:$B$67,2,FALSE)</f>
        <v>Dette &lt; 3mois</v>
      </c>
      <c r="B550" s="2">
        <v>41548</v>
      </c>
      <c r="C550" s="31"/>
      <c r="D550" s="1" t="s">
        <v>24</v>
      </c>
      <c r="E550" s="1" t="str">
        <f>VLOOKUP($D550,'TABLE DES MATIERES'!$A$3:$C$69,3,FALSE)</f>
        <v>Contentieux</v>
      </c>
    </row>
    <row r="551" spans="1:5" hidden="1" x14ac:dyDescent="0.2">
      <c r="A551" s="1" t="str">
        <f>VLOOKUP(D551,'TABLE DES MATIERES'!$A$3:$B$67,2,FALSE)</f>
        <v>Dette 3 à 6 mois</v>
      </c>
      <c r="B551" s="2">
        <v>41548</v>
      </c>
      <c r="C551" s="31"/>
      <c r="D551" s="1" t="s">
        <v>25</v>
      </c>
      <c r="E551" s="1" t="str">
        <f>VLOOKUP($D551,'TABLE DES MATIERES'!$A$3:$C$69,3,FALSE)</f>
        <v>Contentieux</v>
      </c>
    </row>
    <row r="552" spans="1:5" ht="13.5" hidden="1" thickBot="1" x14ac:dyDescent="0.25">
      <c r="A552" s="1" t="str">
        <f>VLOOKUP(D552,'TABLE DES MATIERES'!$A$3:$B$67,2,FALSE)</f>
        <v>Dette &gt; 6 mois</v>
      </c>
      <c r="B552" s="2">
        <v>41548</v>
      </c>
      <c r="C552" s="32"/>
      <c r="D552" s="1" t="s">
        <v>26</v>
      </c>
      <c r="E552" s="1" t="str">
        <f>VLOOKUP($D552,'TABLE DES MATIERES'!$A$3:$C$69,3,FALSE)</f>
        <v>Contentieux</v>
      </c>
    </row>
    <row r="553" spans="1:5" hidden="1" x14ac:dyDescent="0.2">
      <c r="A553" s="1" t="str">
        <f>VLOOKUP(D553,'TABLE DES MATIERES'!$A$3:$B$67,2,FALSE)</f>
        <v>Vacants ACL PME</v>
      </c>
      <c r="B553" s="2">
        <v>41548</v>
      </c>
      <c r="C553" s="34"/>
      <c r="D553" s="1" t="s">
        <v>28</v>
      </c>
      <c r="E553" s="1" t="str">
        <f>VLOOKUP($D553,'TABLE DES MATIERES'!$A$3:$C$69,3,FALSE)</f>
        <v>Vacant</v>
      </c>
    </row>
    <row r="554" spans="1:5" hidden="1" x14ac:dyDescent="0.2">
      <c r="A554" s="1" t="str">
        <f>VLOOKUP(D554,'TABLE DES MATIERES'!$A$3:$B$67,2,FALSE)</f>
        <v>% vacant ACL PME</v>
      </c>
      <c r="B554" s="2">
        <v>41548</v>
      </c>
      <c r="C554" s="44"/>
      <c r="D554" s="23" t="s">
        <v>47</v>
      </c>
      <c r="E554" s="1" t="str">
        <f>VLOOKUP($D554,'TABLE DES MATIERES'!$A$3:$C$69,3,FALSE)</f>
        <v>Vacant</v>
      </c>
    </row>
    <row r="555" spans="1:5" hidden="1" x14ac:dyDescent="0.2">
      <c r="A555" s="1" t="str">
        <f>VLOOKUP(D555,'TABLE DES MATIERES'!$A$3:$B$67,2,FALSE)</f>
        <v>Vacant technique</v>
      </c>
      <c r="B555" s="2">
        <v>41548</v>
      </c>
      <c r="C555" s="34"/>
      <c r="D555" s="1" t="s">
        <v>29</v>
      </c>
      <c r="E555" s="1" t="str">
        <f>VLOOKUP($D555,'TABLE DES MATIERES'!$A$3:$C$69,3,FALSE)</f>
        <v>Vacant</v>
      </c>
    </row>
    <row r="556" spans="1:5" hidden="1" x14ac:dyDescent="0.2">
      <c r="A556" s="1" t="str">
        <f>VLOOKUP(D556,'TABLE DES MATIERES'!$A$3:$B$67,2,FALSE)</f>
        <v>% vacant technique</v>
      </c>
      <c r="B556" s="2">
        <v>41548</v>
      </c>
      <c r="C556" s="44"/>
      <c r="D556" s="23" t="s">
        <v>48</v>
      </c>
      <c r="E556" s="1" t="str">
        <f>VLOOKUP($D556,'TABLE DES MATIERES'!$A$3:$C$69,3,FALSE)</f>
        <v>Vacant</v>
      </c>
    </row>
    <row r="557" spans="1:5" hidden="1" x14ac:dyDescent="0.2">
      <c r="A557" s="1" t="str">
        <f>VLOOKUP(D557,'TABLE DES MATIERES'!$A$3:$B$67,2,FALSE)</f>
        <v>Nbs de lots Roanne</v>
      </c>
      <c r="B557" s="2">
        <v>41548</v>
      </c>
      <c r="C557" s="34"/>
      <c r="D557" s="1" t="s">
        <v>30</v>
      </c>
      <c r="E557" s="1" t="str">
        <f>VLOOKUP($D557,'TABLE DES MATIERES'!$A$3:$C$69,3,FALSE)</f>
        <v>Vacant</v>
      </c>
    </row>
    <row r="558" spans="1:5" hidden="1" x14ac:dyDescent="0.2">
      <c r="A558" s="1" t="str">
        <f>VLOOKUP(D558,'TABLE DES MATIERES'!$A$3:$B$67,2,FALSE)</f>
        <v>Vacants_Gestion Roanne</v>
      </c>
      <c r="B558" s="2">
        <v>41548</v>
      </c>
      <c r="C558" s="34"/>
      <c r="D558" s="1" t="s">
        <v>31</v>
      </c>
      <c r="E558" s="1" t="str">
        <f>VLOOKUP($D558,'TABLE DES MATIERES'!$A$3:$C$69,3,FALSE)</f>
        <v>Vacant</v>
      </c>
    </row>
    <row r="559" spans="1:5" hidden="1" x14ac:dyDescent="0.2">
      <c r="A559" s="1" t="str">
        <f>VLOOKUP(D559,'TABLE DES MATIERES'!$A$3:$B$67,2,FALSE)</f>
        <v>% vacant Roanne</v>
      </c>
      <c r="B559" s="2">
        <v>41548</v>
      </c>
      <c r="C559" s="44"/>
      <c r="D559" s="23" t="s">
        <v>49</v>
      </c>
      <c r="E559" s="1" t="str">
        <f>VLOOKUP($D559,'TABLE DES MATIERES'!$A$3:$C$69,3,FALSE)</f>
        <v>Vacant</v>
      </c>
    </row>
    <row r="560" spans="1:5" hidden="1" x14ac:dyDescent="0.2">
      <c r="A560" s="1" t="str">
        <f>VLOOKUP(D560,'TABLE DES MATIERES'!$A$3:$B$67,2,FALSE)</f>
        <v>Total Vacant Exploitation</v>
      </c>
      <c r="B560" s="2">
        <v>41548</v>
      </c>
      <c r="C560" s="34"/>
      <c r="D560" s="25" t="s">
        <v>66</v>
      </c>
      <c r="E560" s="1" t="str">
        <f>VLOOKUP($D560,'TABLE DES MATIERES'!$A$3:$C$69,3,FALSE)</f>
        <v>Vacant</v>
      </c>
    </row>
    <row r="561" spans="1:5" hidden="1" x14ac:dyDescent="0.2">
      <c r="A561" s="1" t="str">
        <f>VLOOKUP(D561,'TABLE DES MATIERES'!$A$3:$B$67,2,FALSE)</f>
        <v>% Exploitation</v>
      </c>
      <c r="B561" s="2">
        <v>41548</v>
      </c>
      <c r="C561" s="33"/>
      <c r="D561" s="25" t="s">
        <v>67</v>
      </c>
      <c r="E561" s="1" t="str">
        <f>VLOOKUP($D561,'TABLE DES MATIERES'!$A$3:$C$69,3,FALSE)</f>
        <v>Vacant</v>
      </c>
    </row>
    <row r="562" spans="1:5" hidden="1" x14ac:dyDescent="0.2">
      <c r="A562" s="1" t="str">
        <f>VLOOKUP(D562,'TABLE DES MATIERES'!$A$3:$B$67,2,FALSE)</f>
        <v>Vacant HE</v>
      </c>
      <c r="B562" s="2">
        <v>41548</v>
      </c>
      <c r="C562" s="34"/>
      <c r="D562" s="1" t="s">
        <v>58</v>
      </c>
      <c r="E562" s="1" t="str">
        <f>VLOOKUP($D562,'TABLE DES MATIERES'!$A$3:$C$69,3,FALSE)</f>
        <v>Vacant</v>
      </c>
    </row>
    <row r="563" spans="1:5" hidden="1" x14ac:dyDescent="0.2">
      <c r="A563" s="1" t="str">
        <f>VLOOKUP(D563,'TABLE DES MATIERES'!$A$3:$B$67,2,FALSE)</f>
        <v>% vacant HE</v>
      </c>
      <c r="B563" s="2">
        <v>41548</v>
      </c>
      <c r="C563" s="33"/>
      <c r="D563" s="1" t="s">
        <v>68</v>
      </c>
      <c r="E563" s="1" t="str">
        <f>VLOOKUP($D563,'TABLE DES MATIERES'!$A$3:$C$69,3,FALSE)</f>
        <v>Vacant</v>
      </c>
    </row>
    <row r="564" spans="1:5" hidden="1" x14ac:dyDescent="0.2">
      <c r="A564" s="1" t="str">
        <f>VLOOKUP(D564,'TABLE DES MATIERES'!$A$3:$B$67,2,FALSE)</f>
        <v>Nbs logements Roanne</v>
      </c>
      <c r="B564" s="2">
        <v>41548</v>
      </c>
      <c r="C564" s="34"/>
      <c r="D564" s="25" t="s">
        <v>69</v>
      </c>
      <c r="E564" s="1" t="str">
        <f>VLOOKUP($D564,'TABLE DES MATIERES'!$A$3:$C$69,3,FALSE)</f>
        <v>Vacant</v>
      </c>
    </row>
    <row r="565" spans="1:5" hidden="1" x14ac:dyDescent="0.2">
      <c r="A565" s="1" t="str">
        <f>VLOOKUP(D565,'TABLE DES MATIERES'!$A$3:$B$67,2,FALSE)</f>
        <v>Nbs vacants Exploitation/HE</v>
      </c>
      <c r="B565" s="2">
        <v>41548</v>
      </c>
      <c r="C565" s="34"/>
      <c r="D565" s="1" t="s">
        <v>57</v>
      </c>
      <c r="E565" s="1" t="str">
        <f>VLOOKUP($D565,'TABLE DES MATIERES'!$A$3:$C$69,3,FALSE)</f>
        <v>Vacant</v>
      </c>
    </row>
    <row r="566" spans="1:5" hidden="1" x14ac:dyDescent="0.2">
      <c r="A566" s="1" t="str">
        <f>VLOOKUP(D566,'TABLE DES MATIERES'!$A$3:$B$67,2,FALSE)</f>
        <v>% Vacance Exploitation/HE</v>
      </c>
      <c r="B566" s="2">
        <v>41548</v>
      </c>
      <c r="C566" s="44"/>
      <c r="D566" s="1" t="s">
        <v>59</v>
      </c>
      <c r="E566" s="1" t="str">
        <f>VLOOKUP($D566,'TABLE DES MATIERES'!$A$3:$C$69,3,FALSE)</f>
        <v>Vacant</v>
      </c>
    </row>
    <row r="567" spans="1:5" hidden="1" x14ac:dyDescent="0.2">
      <c r="A567" s="1" t="str">
        <f>VLOOKUP(D567,'TABLE DES MATIERES'!$A$3:$B$67,2,FALSE)</f>
        <v>%Occupation</v>
      </c>
      <c r="B567" s="2">
        <v>41548</v>
      </c>
      <c r="C567" s="33"/>
      <c r="D567" s="1" t="s">
        <v>60</v>
      </c>
      <c r="E567" s="1" t="str">
        <f>VLOOKUP($D567,'TABLE DES MATIERES'!$A$3:$C$69,3,FALSE)</f>
        <v>Vacant</v>
      </c>
    </row>
    <row r="568" spans="1:5" hidden="1" x14ac:dyDescent="0.2">
      <c r="A568" s="1" t="str">
        <f>VLOOKUP(D568,'TABLE DES MATIERES'!$A$3:$B$67,2,FALSE)</f>
        <v>Nbs loc Entrants</v>
      </c>
      <c r="B568" s="2">
        <v>41548</v>
      </c>
      <c r="C568" s="34"/>
      <c r="D568" s="1" t="s">
        <v>32</v>
      </c>
      <c r="E568" s="1" t="str">
        <f>VLOOKUP($D568,'TABLE DES MATIERES'!$A$3:$C$69,3,FALSE)</f>
        <v>Vacant</v>
      </c>
    </row>
    <row r="569" spans="1:5" hidden="1" x14ac:dyDescent="0.2">
      <c r="A569" s="1" t="str">
        <f>VLOOKUP(D569,'TABLE DES MATIERES'!$A$3:$B$67,2,FALSE)</f>
        <v>Nbs locs Sortants</v>
      </c>
      <c r="B569" s="2">
        <v>41548</v>
      </c>
      <c r="C569" s="34"/>
      <c r="D569" s="1" t="s">
        <v>33</v>
      </c>
      <c r="E569" s="1" t="str">
        <f>VLOOKUP($D569,'TABLE DES MATIERES'!$A$3:$C$69,3,FALSE)</f>
        <v>Vacant</v>
      </c>
    </row>
    <row r="570" spans="1:5" ht="13.5" hidden="1" thickBot="1" x14ac:dyDescent="0.25">
      <c r="A570" s="1" t="str">
        <f>VLOOKUP(D570,'TABLE DES MATIERES'!$A$3:$B$67,2,FALSE)</f>
        <v>Nbs locs en preavis</v>
      </c>
      <c r="B570" s="2">
        <v>41548</v>
      </c>
      <c r="C570" s="41"/>
      <c r="D570" s="1" t="s">
        <v>34</v>
      </c>
      <c r="E570" s="1" t="str">
        <f>VLOOKUP($D570,'TABLE DES MATIERES'!$A$3:$C$69,3,FALSE)</f>
        <v>Vacant</v>
      </c>
    </row>
    <row r="571" spans="1:5" hidden="1" x14ac:dyDescent="0.2">
      <c r="A571" s="1" t="str">
        <f>VLOOKUP(D571,'TABLE DES MATIERES'!$A$3:$B$67,2,FALSE)</f>
        <v>Loyer App</v>
      </c>
      <c r="B571" s="2">
        <v>41579</v>
      </c>
      <c r="C571" s="34"/>
      <c r="D571" s="1" t="s">
        <v>4</v>
      </c>
      <c r="E571" s="1" t="str">
        <f>VLOOKUP($D571,'TABLE DES MATIERES'!$A$3:$C$69,3,FALSE)</f>
        <v>Quittancement</v>
      </c>
    </row>
    <row r="572" spans="1:5" hidden="1" x14ac:dyDescent="0.2">
      <c r="A572" s="1" t="str">
        <f>VLOOKUP(D572,'TABLE DES MATIERES'!$A$3:$B$67,2,FALSE)</f>
        <v>Nouveaux Loyers</v>
      </c>
      <c r="B572" s="2">
        <v>41579</v>
      </c>
      <c r="C572" s="34"/>
      <c r="D572" s="1" t="s">
        <v>1</v>
      </c>
      <c r="E572" s="1" t="str">
        <f>VLOOKUP($D572,'TABLE DES MATIERES'!$A$3:$C$69,3,FALSE)</f>
        <v>Quittancement</v>
      </c>
    </row>
    <row r="573" spans="1:5" hidden="1" x14ac:dyDescent="0.2">
      <c r="A573" s="1" t="str">
        <f>VLOOKUP(D573,'TABLE DES MATIERES'!$A$3:$B$67,2,FALSE)</f>
        <v>Loyer PK</v>
      </c>
      <c r="B573" s="2">
        <v>41579</v>
      </c>
      <c r="C573" s="34"/>
      <c r="D573" s="1" t="s">
        <v>5</v>
      </c>
      <c r="E573" s="1" t="str">
        <f>VLOOKUP($D573,'TABLE DES MATIERES'!$A$3:$C$69,3,FALSE)</f>
        <v>Quittancement</v>
      </c>
    </row>
    <row r="574" spans="1:5" hidden="1" x14ac:dyDescent="0.2">
      <c r="A574" s="1" t="str">
        <f>VLOOKUP(D574,'TABLE DES MATIERES'!$A$3:$B$67,2,FALSE)</f>
        <v>Total Loyer</v>
      </c>
      <c r="B574" s="2">
        <v>41579</v>
      </c>
      <c r="C574" s="34"/>
      <c r="D574" s="1" t="s">
        <v>62</v>
      </c>
      <c r="E574" s="1" t="str">
        <f>VLOOKUP($D574,'TABLE DES MATIERES'!$A$3:$C$69,3,FALSE)</f>
        <v>Quittancement</v>
      </c>
    </row>
    <row r="575" spans="1:5" hidden="1" x14ac:dyDescent="0.2">
      <c r="A575" s="1" t="str">
        <f>VLOOKUP(D575,'TABLE DES MATIERES'!$A$3:$B$67,2,FALSE)</f>
        <v>Provisions sur charge</v>
      </c>
      <c r="B575" s="2">
        <v>41579</v>
      </c>
      <c r="C575" s="34"/>
      <c r="D575" s="1" t="s">
        <v>2</v>
      </c>
      <c r="E575" s="1" t="str">
        <f>VLOOKUP($D575,'TABLE DES MATIERES'!$A$3:$C$69,3,FALSE)</f>
        <v>Quittancement</v>
      </c>
    </row>
    <row r="576" spans="1:5" hidden="1" x14ac:dyDescent="0.2">
      <c r="A576" s="1" t="str">
        <f>VLOOKUP(D576,'TABLE DES MATIERES'!$A$3:$B$67,2,FALSE)</f>
        <v>Quitt toutes rubriques</v>
      </c>
      <c r="B576" s="2">
        <v>41579</v>
      </c>
      <c r="C576" s="34"/>
      <c r="D576" s="1" t="s">
        <v>50</v>
      </c>
      <c r="E576" s="1" t="str">
        <f>VLOOKUP($D576,'TABLE DES MATIERES'!$A$3:$C$69,3,FALSE)</f>
        <v>Quittancement</v>
      </c>
    </row>
    <row r="577" spans="1:5" hidden="1" x14ac:dyDescent="0.2">
      <c r="A577" s="1" t="str">
        <f>VLOOKUP(D577,'TABLE DES MATIERES'!$A$3:$B$67,2,FALSE)</f>
        <v>Loyers encaissers</v>
      </c>
      <c r="B577" s="2">
        <v>41579</v>
      </c>
      <c r="C577" s="30"/>
      <c r="D577" s="1" t="s">
        <v>3</v>
      </c>
      <c r="E577" s="1" t="str">
        <f>VLOOKUP($D577,'TABLE DES MATIERES'!$A$3:$C$69,3,FALSE)</f>
        <v>Encaissement</v>
      </c>
    </row>
    <row r="578" spans="1:5" hidden="1" x14ac:dyDescent="0.2">
      <c r="A578" s="1" t="str">
        <f>VLOOKUP(D578,'TABLE DES MATIERES'!$A$3:$B$67,2,FALSE)</f>
        <v>APL</v>
      </c>
      <c r="B578" s="2">
        <v>41579</v>
      </c>
      <c r="C578" s="30"/>
      <c r="D578" s="1" t="s">
        <v>6</v>
      </c>
      <c r="E578" s="1" t="str">
        <f>VLOOKUP($D578,'TABLE DES MATIERES'!$A$3:$C$69,3,FALSE)</f>
        <v>Encaissement</v>
      </c>
    </row>
    <row r="579" spans="1:5" hidden="1" x14ac:dyDescent="0.2">
      <c r="A579" s="1" t="str">
        <f>VLOOKUP(D579,'TABLE DES MATIERES'!$A$3:$B$67,2,FALSE)</f>
        <v>AL</v>
      </c>
      <c r="B579" s="2">
        <v>41579</v>
      </c>
      <c r="C579" s="30"/>
      <c r="D579" s="1" t="s">
        <v>7</v>
      </c>
      <c r="E579" s="1" t="str">
        <f>VLOOKUP($D579,'TABLE DES MATIERES'!$A$3:$C$69,3,FALSE)</f>
        <v>Encaissement</v>
      </c>
    </row>
    <row r="580" spans="1:5" hidden="1" x14ac:dyDescent="0.2">
      <c r="A580" s="1" t="str">
        <f>VLOOKUP(D580,'TABLE DES MATIERES'!$A$3:$B$67,2,FALSE)</f>
        <v>DG Factures</v>
      </c>
      <c r="B580" s="2">
        <v>41579</v>
      </c>
      <c r="C580" s="30"/>
      <c r="D580" s="1" t="s">
        <v>8</v>
      </c>
      <c r="E580" s="1" t="str">
        <f>VLOOKUP($D580,'TABLE DES MATIERES'!$A$3:$C$69,3,FALSE)</f>
        <v>Encaissement</v>
      </c>
    </row>
    <row r="581" spans="1:5" hidden="1" x14ac:dyDescent="0.2">
      <c r="A581" s="1" t="str">
        <f>VLOOKUP(D581,'TABLE DES MATIERES'!$A$3:$B$67,2,FALSE)</f>
        <v>DG Rembourser</v>
      </c>
      <c r="B581" s="2">
        <v>41579</v>
      </c>
      <c r="C581" s="38"/>
      <c r="D581" s="1" t="s">
        <v>9</v>
      </c>
      <c r="E581" s="1" t="str">
        <f>VLOOKUP($D581,'TABLE DES MATIERES'!$A$3:$C$69,3,FALSE)</f>
        <v>Encaissement</v>
      </c>
    </row>
    <row r="582" spans="1:5" ht="13.5" hidden="1" thickBot="1" x14ac:dyDescent="0.25">
      <c r="A582" s="1" t="str">
        <f>VLOOKUP(D582,'TABLE DES MATIERES'!$A$3:$B$67,2,FALSE)</f>
        <v>BANQUE</v>
      </c>
      <c r="B582" s="2">
        <v>41579</v>
      </c>
      <c r="C582" s="40"/>
      <c r="D582" s="1" t="s">
        <v>10</v>
      </c>
      <c r="E582" s="1" t="str">
        <f>VLOOKUP($D582,'TABLE DES MATIERES'!$A$3:$C$69,3,FALSE)</f>
        <v>Encaissement</v>
      </c>
    </row>
    <row r="583" spans="1:5" hidden="1" x14ac:dyDescent="0.2">
      <c r="A583" s="1" t="str">
        <f>VLOOKUP(D583,'TABLE DES MATIERES'!$A$3:$B$67,2,FALSE)</f>
        <v>Nbs locs debiteurs</v>
      </c>
      <c r="B583" s="2">
        <v>41579</v>
      </c>
      <c r="C583" s="30"/>
      <c r="D583" s="1" t="s">
        <v>11</v>
      </c>
      <c r="E583" s="1" t="str">
        <f>VLOOKUP($D583,'TABLE DES MATIERES'!$A$3:$C$69,3,FALSE)</f>
        <v>Contentieux</v>
      </c>
    </row>
    <row r="584" spans="1:5" hidden="1" x14ac:dyDescent="0.2">
      <c r="A584" s="1" t="str">
        <f>VLOOKUP(D584,'TABLE DES MATIERES'!$A$3:$B$67,2,FALSE)</f>
        <v>Montants Debiteurs</v>
      </c>
      <c r="B584" s="2">
        <v>41579</v>
      </c>
      <c r="C584" s="30"/>
      <c r="D584" s="1" t="s">
        <v>12</v>
      </c>
      <c r="E584" s="1" t="str">
        <f>VLOOKUP($D584,'TABLE DES MATIERES'!$A$3:$C$69,3,FALSE)</f>
        <v>Contentieux</v>
      </c>
    </row>
    <row r="585" spans="1:5" hidden="1" x14ac:dyDescent="0.2">
      <c r="A585" s="1" t="str">
        <f>VLOOKUP(D585,'TABLE DES MATIERES'!$A$3:$B$67,2,FALSE)</f>
        <v>Locs Presents</v>
      </c>
      <c r="B585" s="2">
        <v>41579</v>
      </c>
      <c r="C585" s="30"/>
      <c r="D585" s="1" t="s">
        <v>13</v>
      </c>
      <c r="E585" s="1" t="str">
        <f>VLOOKUP($D585,'TABLE DES MATIERES'!$A$3:$C$69,3,FALSE)</f>
        <v>Contentieux</v>
      </c>
    </row>
    <row r="586" spans="1:5" hidden="1" x14ac:dyDescent="0.2">
      <c r="A586" s="1" t="str">
        <f>VLOOKUP(D586,'TABLE DES MATIERES'!$A$3:$B$67,2,FALSE)</f>
        <v>Montants Presents</v>
      </c>
      <c r="B586" s="2">
        <v>41579</v>
      </c>
      <c r="C586" s="26"/>
      <c r="D586" s="1" t="s">
        <v>15</v>
      </c>
      <c r="E586" s="1" t="str">
        <f>VLOOKUP($D586,'TABLE DES MATIERES'!$A$3:$C$69,3,FALSE)</f>
        <v>Contentieux</v>
      </c>
    </row>
    <row r="587" spans="1:5" hidden="1" x14ac:dyDescent="0.2">
      <c r="A587" s="1" t="str">
        <f>VLOOKUP(D587,'TABLE DES MATIERES'!$A$3:$B$67,2,FALSE)</f>
        <v>Locs Sortis</v>
      </c>
      <c r="B587" s="2">
        <v>41579</v>
      </c>
      <c r="C587" s="30"/>
      <c r="D587" s="1" t="s">
        <v>14</v>
      </c>
      <c r="E587" s="1" t="str">
        <f>VLOOKUP($D587,'TABLE DES MATIERES'!$A$3:$C$69,3,FALSE)</f>
        <v>Contentieux</v>
      </c>
    </row>
    <row r="588" spans="1:5" hidden="1" x14ac:dyDescent="0.2">
      <c r="A588" s="1" t="str">
        <f>VLOOKUP(D588,'TABLE DES MATIERES'!$A$3:$B$67,2,FALSE)</f>
        <v>Montants Sortis</v>
      </c>
      <c r="B588" s="2">
        <v>41579</v>
      </c>
      <c r="C588" s="26"/>
      <c r="D588" s="1" t="s">
        <v>16</v>
      </c>
      <c r="E588" s="1" t="str">
        <f>VLOOKUP($D588,'TABLE DES MATIERES'!$A$3:$C$69,3,FALSE)</f>
        <v>Contentieux</v>
      </c>
    </row>
    <row r="589" spans="1:5" hidden="1" x14ac:dyDescent="0.2">
      <c r="A589" s="1" t="str">
        <f>VLOOKUP(D589,'TABLE DES MATIERES'!$A$3:$B$67,2,FALSE)</f>
        <v>Nouvelles dettes des nouveaux entrants</v>
      </c>
      <c r="B589" s="2">
        <v>41579</v>
      </c>
      <c r="C589" s="30"/>
      <c r="D589" s="1" t="s">
        <v>37</v>
      </c>
      <c r="E589" s="1" t="str">
        <f>VLOOKUP($D589,'TABLE DES MATIERES'!$A$3:$C$69,3,FALSE)</f>
        <v>Contentieux</v>
      </c>
    </row>
    <row r="590" spans="1:5" hidden="1" x14ac:dyDescent="0.2">
      <c r="A590" s="1" t="str">
        <f>VLOOKUP(D590,'TABLE DES MATIERES'!$A$3:$B$67,2,FALSE)</f>
        <v>Montants dettes des nouveaux entrants</v>
      </c>
      <c r="B590" s="2">
        <v>41579</v>
      </c>
      <c r="C590" s="26"/>
      <c r="D590" s="1" t="s">
        <v>38</v>
      </c>
      <c r="E590" s="1" t="str">
        <f>VLOOKUP($D590,'TABLE DES MATIERES'!$A$3:$C$69,3,FALSE)</f>
        <v>Contentieux</v>
      </c>
    </row>
    <row r="591" spans="1:5" hidden="1" x14ac:dyDescent="0.2">
      <c r="A591" s="1" t="str">
        <f>VLOOKUP(D591,'TABLE DES MATIERES'!$A$3:$B$67,2,FALSE)</f>
        <v>Profits</v>
      </c>
      <c r="B591" s="2">
        <v>41579</v>
      </c>
      <c r="C591" s="30"/>
      <c r="D591" s="1" t="s">
        <v>36</v>
      </c>
      <c r="E591" s="1" t="str">
        <f>VLOOKUP($D591,'TABLE DES MATIERES'!$A$3:$C$69,3,FALSE)</f>
        <v>Contentieux</v>
      </c>
    </row>
    <row r="592" spans="1:5" hidden="1" x14ac:dyDescent="0.2">
      <c r="A592" s="1" t="str">
        <f>VLOOKUP(D592,'TABLE DES MATIERES'!$A$3:$B$67,2,FALSE)</f>
        <v>Pertes</v>
      </c>
      <c r="B592" s="2">
        <v>41579</v>
      </c>
      <c r="C592" s="30"/>
      <c r="D592" s="1" t="s">
        <v>35</v>
      </c>
      <c r="E592" s="1" t="str">
        <f>VLOOKUP($D592,'TABLE DES MATIERES'!$A$3:$C$69,3,FALSE)</f>
        <v>Contentieux</v>
      </c>
    </row>
    <row r="593" spans="1:5" hidden="1" x14ac:dyDescent="0.2">
      <c r="A593" s="1" t="str">
        <f>VLOOKUP(D593,'TABLE DES MATIERES'!$A$3:$B$67,2,FALSE)</f>
        <v>Protocoles établis</v>
      </c>
      <c r="B593" s="2">
        <v>41579</v>
      </c>
      <c r="C593" s="30"/>
      <c r="D593" s="1" t="s">
        <v>17</v>
      </c>
      <c r="E593" s="1" t="str">
        <f>VLOOKUP($D593,'TABLE DES MATIERES'!$A$3:$C$69,3,FALSE)</f>
        <v>Contentieux</v>
      </c>
    </row>
    <row r="594" spans="1:5" hidden="1" x14ac:dyDescent="0.2">
      <c r="A594" s="1" t="str">
        <f>VLOOKUP(D594,'TABLE DES MATIERES'!$A$3:$B$67,2,FALSE)</f>
        <v>Protocoles terminés</v>
      </c>
      <c r="B594" s="2">
        <v>41579</v>
      </c>
      <c r="C594" s="30"/>
      <c r="D594" s="1" t="s">
        <v>18</v>
      </c>
      <c r="E594" s="1" t="str">
        <f>VLOOKUP($D594,'TABLE DES MATIERES'!$A$3:$C$69,3,FALSE)</f>
        <v>Contentieux</v>
      </c>
    </row>
    <row r="595" spans="1:5" hidden="1" x14ac:dyDescent="0.2">
      <c r="A595" s="1" t="str">
        <f>VLOOKUP(D595,'TABLE DES MATIERES'!$A$3:$B$67,2,FALSE)</f>
        <v>Protocoles en cours</v>
      </c>
      <c r="B595" s="2">
        <v>41579</v>
      </c>
      <c r="C595" s="30"/>
      <c r="D595" s="1" t="s">
        <v>61</v>
      </c>
      <c r="E595" s="1" t="str">
        <f>VLOOKUP($D595,'TABLE DES MATIERES'!$A$3:$C$69,3,FALSE)</f>
        <v>Contentieux</v>
      </c>
    </row>
    <row r="596" spans="1:5" hidden="1" x14ac:dyDescent="0.2">
      <c r="A596" s="1" t="str">
        <f>VLOOKUP(D596,'TABLE DES MATIERES'!$A$3:$B$67,2,FALSE)</f>
        <v>Montants Protocoles établis</v>
      </c>
      <c r="B596" s="2">
        <v>41579</v>
      </c>
      <c r="C596" s="30"/>
      <c r="D596" s="1" t="s">
        <v>53</v>
      </c>
      <c r="E596" s="1" t="str">
        <f>VLOOKUP($D596,'TABLE DES MATIERES'!$A$3:$C$69,3,FALSE)</f>
        <v>Contentieux</v>
      </c>
    </row>
    <row r="597" spans="1:5" hidden="1" x14ac:dyDescent="0.2">
      <c r="A597" s="1" t="str">
        <f>VLOOKUP(D597,'TABLE DES MATIERES'!$A$3:$B$67,2,FALSE)</f>
        <v>Nouveaux Dossiers Confiés SOFRA</v>
      </c>
      <c r="B597" s="2">
        <v>41579</v>
      </c>
      <c r="C597" s="30"/>
      <c r="D597" s="1" t="s">
        <v>19</v>
      </c>
      <c r="E597" s="1" t="str">
        <f>VLOOKUP($D597,'TABLE DES MATIERES'!$A$3:$C$69,3,FALSE)</f>
        <v>Contentieux</v>
      </c>
    </row>
    <row r="598" spans="1:5" hidden="1" x14ac:dyDescent="0.2">
      <c r="A598" s="1" t="str">
        <f>VLOOKUP(D598,'TABLE DES MATIERES'!$A$3:$B$67,2,FALSE)</f>
        <v>Nbs dossiers Actifs SOFRA</v>
      </c>
      <c r="B598" s="2">
        <v>41579</v>
      </c>
      <c r="C598" s="30"/>
      <c r="D598" s="1" t="s">
        <v>63</v>
      </c>
      <c r="E598" s="1" t="str">
        <f>VLOOKUP($D598,'TABLE DES MATIERES'!$A$3:$C$69,3,FALSE)</f>
        <v>Contentieux</v>
      </c>
    </row>
    <row r="599" spans="1:5" hidden="1" x14ac:dyDescent="0.2">
      <c r="A599" s="1" t="str">
        <f>VLOOKUP(D599,'TABLE DES MATIERES'!$A$3:$B$67,2,FALSE)</f>
        <v>Montants Dossiers SOFRA Ouverts</v>
      </c>
      <c r="B599" s="2">
        <v>41579</v>
      </c>
      <c r="C599" s="30"/>
      <c r="D599" s="1" t="s">
        <v>54</v>
      </c>
      <c r="E599" s="1" t="str">
        <f>VLOOKUP($D599,'TABLE DES MATIERES'!$A$3:$C$69,3,FALSE)</f>
        <v>Contentieux</v>
      </c>
    </row>
    <row r="600" spans="1:5" hidden="1" x14ac:dyDescent="0.2">
      <c r="A600" s="1" t="str">
        <f>VLOOKUP(D600,'TABLE DES MATIERES'!$A$3:$B$67,2,FALSE)</f>
        <v>Encaissements SOFRA</v>
      </c>
      <c r="B600" s="2">
        <v>41579</v>
      </c>
      <c r="C600" s="30"/>
      <c r="D600" s="1" t="s">
        <v>64</v>
      </c>
      <c r="E600" s="1" t="str">
        <f>VLOOKUP($D600,'TABLE DES MATIERES'!$A$3:$C$69,3,FALSE)</f>
        <v>Contentieux</v>
      </c>
    </row>
    <row r="601" spans="1:5" hidden="1" x14ac:dyDescent="0.2">
      <c r="A601" s="1" t="str">
        <f>VLOOKUP(D601,'TABLE DES MATIERES'!$A$3:$B$67,2,FALSE)</f>
        <v>Nbs Prelevements</v>
      </c>
      <c r="B601" s="2">
        <v>41579</v>
      </c>
      <c r="C601" s="30"/>
      <c r="D601" s="1" t="s">
        <v>20</v>
      </c>
      <c r="E601" s="1" t="str">
        <f>VLOOKUP($D601,'TABLE DES MATIERES'!$A$3:$C$69,3,FALSE)</f>
        <v>Contentieux</v>
      </c>
    </row>
    <row r="602" spans="1:5" hidden="1" x14ac:dyDescent="0.2">
      <c r="A602" s="1" t="str">
        <f>VLOOKUP(D602,'TABLE DES MATIERES'!$A$3:$B$67,2,FALSE)</f>
        <v>Montants Prelevements</v>
      </c>
      <c r="B602" s="2">
        <v>41579</v>
      </c>
      <c r="C602" s="30"/>
      <c r="D602" s="1" t="s">
        <v>21</v>
      </c>
      <c r="E602" s="1" t="str">
        <f>VLOOKUP($D602,'TABLE DES MATIERES'!$A$3:$C$69,3,FALSE)</f>
        <v>Contentieux</v>
      </c>
    </row>
    <row r="603" spans="1:5" hidden="1" x14ac:dyDescent="0.2">
      <c r="A603" s="1" t="str">
        <f>VLOOKUP(D603,'TABLE DES MATIERES'!$A$3:$B$67,2,FALSE)</f>
        <v>Nbs Rejets Prlv</v>
      </c>
      <c r="B603" s="2">
        <v>41579</v>
      </c>
      <c r="C603" s="30"/>
      <c r="D603" s="1" t="s">
        <v>22</v>
      </c>
      <c r="E603" s="1" t="str">
        <f>VLOOKUP($D603,'TABLE DES MATIERES'!$A$3:$C$69,3,FALSE)</f>
        <v>Contentieux</v>
      </c>
    </row>
    <row r="604" spans="1:5" hidden="1" x14ac:dyDescent="0.2">
      <c r="A604" s="1" t="str">
        <f>VLOOKUP(D604,'TABLE DES MATIERES'!$A$3:$B$67,2,FALSE)</f>
        <v>Montants des Rjts Prlv</v>
      </c>
      <c r="B604" s="2">
        <v>41579</v>
      </c>
      <c r="C604" s="30"/>
      <c r="D604" s="1" t="s">
        <v>23</v>
      </c>
      <c r="E604" s="1" t="str">
        <f>VLOOKUP($D604,'TABLE DES MATIERES'!$A$3:$C$69,3,FALSE)</f>
        <v>Contentieux</v>
      </c>
    </row>
    <row r="605" spans="1:5" hidden="1" x14ac:dyDescent="0.2">
      <c r="A605" s="1" t="str">
        <f>VLOOKUP(D605,'TABLE DES MATIERES'!$A$3:$B$67,2,FALSE)</f>
        <v>% impayés Prlv</v>
      </c>
      <c r="B605" s="2">
        <v>41579</v>
      </c>
      <c r="C605" s="30"/>
      <c r="D605" s="1" t="s">
        <v>65</v>
      </c>
      <c r="E605" s="1" t="str">
        <f>VLOOKUP($D605,'TABLE DES MATIERES'!$A$3:$C$69,3,FALSE)</f>
        <v>Contentieux</v>
      </c>
    </row>
    <row r="606" spans="1:5" hidden="1" x14ac:dyDescent="0.2">
      <c r="A606" s="1" t="str">
        <f>VLOOKUP(D606,'TABLE DES MATIERES'!$A$3:$B$67,2,FALSE)</f>
        <v>Dette &lt; 3mois</v>
      </c>
      <c r="B606" s="2">
        <v>41579</v>
      </c>
      <c r="C606" s="31"/>
      <c r="D606" s="1" t="s">
        <v>24</v>
      </c>
      <c r="E606" s="1" t="str">
        <f>VLOOKUP($D606,'TABLE DES MATIERES'!$A$3:$C$69,3,FALSE)</f>
        <v>Contentieux</v>
      </c>
    </row>
    <row r="607" spans="1:5" hidden="1" x14ac:dyDescent="0.2">
      <c r="A607" s="1" t="str">
        <f>VLOOKUP(D607,'TABLE DES MATIERES'!$A$3:$B$67,2,FALSE)</f>
        <v>Dette 3 à 6 mois</v>
      </c>
      <c r="B607" s="2">
        <v>41579</v>
      </c>
      <c r="C607" s="31"/>
      <c r="D607" s="1" t="s">
        <v>25</v>
      </c>
      <c r="E607" s="1" t="str">
        <f>VLOOKUP($D607,'TABLE DES MATIERES'!$A$3:$C$69,3,FALSE)</f>
        <v>Contentieux</v>
      </c>
    </row>
    <row r="608" spans="1:5" ht="13.5" hidden="1" thickBot="1" x14ac:dyDescent="0.25">
      <c r="A608" s="1" t="str">
        <f>VLOOKUP(D608,'TABLE DES MATIERES'!$A$3:$B$67,2,FALSE)</f>
        <v>Dette &gt; 6 mois</v>
      </c>
      <c r="B608" s="2">
        <v>41579</v>
      </c>
      <c r="C608" s="32"/>
      <c r="D608" s="1" t="s">
        <v>26</v>
      </c>
      <c r="E608" s="1" t="str">
        <f>VLOOKUP($D608,'TABLE DES MATIERES'!$A$3:$C$69,3,FALSE)</f>
        <v>Contentieux</v>
      </c>
    </row>
    <row r="609" spans="1:5" hidden="1" x14ac:dyDescent="0.2">
      <c r="A609" s="1" t="str">
        <f>VLOOKUP(D609,'TABLE DES MATIERES'!$A$3:$B$67,2,FALSE)</f>
        <v>Vacants ACL PME</v>
      </c>
      <c r="B609" s="2">
        <v>41579</v>
      </c>
      <c r="C609" s="34"/>
      <c r="D609" s="1" t="s">
        <v>28</v>
      </c>
      <c r="E609" s="1" t="str">
        <f>VLOOKUP($D609,'TABLE DES MATIERES'!$A$3:$C$69,3,FALSE)</f>
        <v>Vacant</v>
      </c>
    </row>
    <row r="610" spans="1:5" hidden="1" x14ac:dyDescent="0.2">
      <c r="A610" s="1" t="str">
        <f>VLOOKUP(D610,'TABLE DES MATIERES'!$A$3:$B$67,2,FALSE)</f>
        <v>% vacant ACL PME</v>
      </c>
      <c r="B610" s="2">
        <v>41579</v>
      </c>
      <c r="C610" s="44"/>
      <c r="D610" s="23" t="s">
        <v>47</v>
      </c>
      <c r="E610" s="1" t="str">
        <f>VLOOKUP($D610,'TABLE DES MATIERES'!$A$3:$C$69,3,FALSE)</f>
        <v>Vacant</v>
      </c>
    </row>
    <row r="611" spans="1:5" hidden="1" x14ac:dyDescent="0.2">
      <c r="A611" s="1" t="str">
        <f>VLOOKUP(D611,'TABLE DES MATIERES'!$A$3:$B$67,2,FALSE)</f>
        <v>Vacant technique</v>
      </c>
      <c r="B611" s="2">
        <v>41579</v>
      </c>
      <c r="C611" s="34"/>
      <c r="D611" s="1" t="s">
        <v>29</v>
      </c>
      <c r="E611" s="1" t="str">
        <f>VLOOKUP($D611,'TABLE DES MATIERES'!$A$3:$C$69,3,FALSE)</f>
        <v>Vacant</v>
      </c>
    </row>
    <row r="612" spans="1:5" hidden="1" x14ac:dyDescent="0.2">
      <c r="A612" s="1" t="str">
        <f>VLOOKUP(D612,'TABLE DES MATIERES'!$A$3:$B$67,2,FALSE)</f>
        <v>% vacant technique</v>
      </c>
      <c r="B612" s="2">
        <v>41579</v>
      </c>
      <c r="C612" s="44"/>
      <c r="D612" s="23" t="s">
        <v>48</v>
      </c>
      <c r="E612" s="1" t="str">
        <f>VLOOKUP($D612,'TABLE DES MATIERES'!$A$3:$C$69,3,FALSE)</f>
        <v>Vacant</v>
      </c>
    </row>
    <row r="613" spans="1:5" hidden="1" x14ac:dyDescent="0.2">
      <c r="A613" s="1" t="str">
        <f>VLOOKUP(D613,'TABLE DES MATIERES'!$A$3:$B$67,2,FALSE)</f>
        <v>Nbs de lots Roanne</v>
      </c>
      <c r="B613" s="2">
        <v>41579</v>
      </c>
      <c r="C613" s="34"/>
      <c r="D613" s="1" t="s">
        <v>30</v>
      </c>
      <c r="E613" s="1" t="str">
        <f>VLOOKUP($D613,'TABLE DES MATIERES'!$A$3:$C$69,3,FALSE)</f>
        <v>Vacant</v>
      </c>
    </row>
    <row r="614" spans="1:5" hidden="1" x14ac:dyDescent="0.2">
      <c r="A614" s="1" t="str">
        <f>VLOOKUP(D614,'TABLE DES MATIERES'!$A$3:$B$67,2,FALSE)</f>
        <v>Vacants_Gestion Roanne</v>
      </c>
      <c r="B614" s="2">
        <v>41579</v>
      </c>
      <c r="C614" s="34"/>
      <c r="D614" s="1" t="s">
        <v>31</v>
      </c>
      <c r="E614" s="1" t="str">
        <f>VLOOKUP($D614,'TABLE DES MATIERES'!$A$3:$C$69,3,FALSE)</f>
        <v>Vacant</v>
      </c>
    </row>
    <row r="615" spans="1:5" hidden="1" x14ac:dyDescent="0.2">
      <c r="A615" s="1" t="str">
        <f>VLOOKUP(D615,'TABLE DES MATIERES'!$A$3:$B$67,2,FALSE)</f>
        <v>% vacant Roanne</v>
      </c>
      <c r="B615" s="2">
        <v>41579</v>
      </c>
      <c r="C615" s="44"/>
      <c r="D615" s="23" t="s">
        <v>49</v>
      </c>
      <c r="E615" s="1" t="str">
        <f>VLOOKUP($D615,'TABLE DES MATIERES'!$A$3:$C$69,3,FALSE)</f>
        <v>Vacant</v>
      </c>
    </row>
    <row r="616" spans="1:5" hidden="1" x14ac:dyDescent="0.2">
      <c r="A616" s="1" t="str">
        <f>VLOOKUP(D616,'TABLE DES MATIERES'!$A$3:$B$67,2,FALSE)</f>
        <v>Total Vacant Exploitation</v>
      </c>
      <c r="B616" s="2">
        <v>41579</v>
      </c>
      <c r="C616" s="34"/>
      <c r="D616" s="25" t="s">
        <v>66</v>
      </c>
      <c r="E616" s="1" t="str">
        <f>VLOOKUP($D616,'TABLE DES MATIERES'!$A$3:$C$69,3,FALSE)</f>
        <v>Vacant</v>
      </c>
    </row>
    <row r="617" spans="1:5" hidden="1" x14ac:dyDescent="0.2">
      <c r="A617" s="1" t="str">
        <f>VLOOKUP(D617,'TABLE DES MATIERES'!$A$3:$B$67,2,FALSE)</f>
        <v>% Exploitation</v>
      </c>
      <c r="B617" s="2">
        <v>41579</v>
      </c>
      <c r="C617" s="33"/>
      <c r="D617" s="25" t="s">
        <v>67</v>
      </c>
      <c r="E617" s="1" t="str">
        <f>VLOOKUP($D617,'TABLE DES MATIERES'!$A$3:$C$69,3,FALSE)</f>
        <v>Vacant</v>
      </c>
    </row>
    <row r="618" spans="1:5" hidden="1" x14ac:dyDescent="0.2">
      <c r="A618" s="1" t="str">
        <f>VLOOKUP(D618,'TABLE DES MATIERES'!$A$3:$B$67,2,FALSE)</f>
        <v>Vacant HE</v>
      </c>
      <c r="B618" s="2">
        <v>41579</v>
      </c>
      <c r="C618" s="34"/>
      <c r="D618" s="1" t="s">
        <v>58</v>
      </c>
      <c r="E618" s="1" t="str">
        <f>VLOOKUP($D618,'TABLE DES MATIERES'!$A$3:$C$69,3,FALSE)</f>
        <v>Vacant</v>
      </c>
    </row>
    <row r="619" spans="1:5" hidden="1" x14ac:dyDescent="0.2">
      <c r="A619" s="1" t="str">
        <f>VLOOKUP(D619,'TABLE DES MATIERES'!$A$3:$B$67,2,FALSE)</f>
        <v>% vacant HE</v>
      </c>
      <c r="B619" s="2">
        <v>41579</v>
      </c>
      <c r="C619" s="33"/>
      <c r="D619" s="1" t="s">
        <v>68</v>
      </c>
      <c r="E619" s="1" t="str">
        <f>VLOOKUP($D619,'TABLE DES MATIERES'!$A$3:$C$69,3,FALSE)</f>
        <v>Vacant</v>
      </c>
    </row>
    <row r="620" spans="1:5" hidden="1" x14ac:dyDescent="0.2">
      <c r="A620" s="1" t="str">
        <f>VLOOKUP(D620,'TABLE DES MATIERES'!$A$3:$B$67,2,FALSE)</f>
        <v>Nbs logements Roanne</v>
      </c>
      <c r="B620" s="2">
        <v>41579</v>
      </c>
      <c r="C620" s="34"/>
      <c r="D620" s="25" t="s">
        <v>69</v>
      </c>
      <c r="E620" s="1" t="str">
        <f>VLOOKUP($D620,'TABLE DES MATIERES'!$A$3:$C$69,3,FALSE)</f>
        <v>Vacant</v>
      </c>
    </row>
    <row r="621" spans="1:5" hidden="1" x14ac:dyDescent="0.2">
      <c r="A621" s="1" t="str">
        <f>VLOOKUP(D621,'TABLE DES MATIERES'!$A$3:$B$67,2,FALSE)</f>
        <v>Nbs vacants Exploitation/HE</v>
      </c>
      <c r="B621" s="2">
        <v>41579</v>
      </c>
      <c r="C621" s="34"/>
      <c r="D621" s="1" t="s">
        <v>57</v>
      </c>
      <c r="E621" s="1" t="str">
        <f>VLOOKUP($D621,'TABLE DES MATIERES'!$A$3:$C$69,3,FALSE)</f>
        <v>Vacant</v>
      </c>
    </row>
    <row r="622" spans="1:5" hidden="1" x14ac:dyDescent="0.2">
      <c r="A622" s="1" t="str">
        <f>VLOOKUP(D622,'TABLE DES MATIERES'!$A$3:$B$67,2,FALSE)</f>
        <v>% Vacance Exploitation/HE</v>
      </c>
      <c r="B622" s="2">
        <v>41579</v>
      </c>
      <c r="C622" s="44"/>
      <c r="D622" s="1" t="s">
        <v>59</v>
      </c>
      <c r="E622" s="1" t="str">
        <f>VLOOKUP($D622,'TABLE DES MATIERES'!$A$3:$C$69,3,FALSE)</f>
        <v>Vacant</v>
      </c>
    </row>
    <row r="623" spans="1:5" hidden="1" x14ac:dyDescent="0.2">
      <c r="A623" s="1" t="str">
        <f>VLOOKUP(D623,'TABLE DES MATIERES'!$A$3:$B$67,2,FALSE)</f>
        <v>%Occupation</v>
      </c>
      <c r="B623" s="2">
        <v>41579</v>
      </c>
      <c r="C623" s="33"/>
      <c r="D623" s="1" t="s">
        <v>60</v>
      </c>
      <c r="E623" s="1" t="str">
        <f>VLOOKUP($D623,'TABLE DES MATIERES'!$A$3:$C$69,3,FALSE)</f>
        <v>Vacant</v>
      </c>
    </row>
    <row r="624" spans="1:5" hidden="1" x14ac:dyDescent="0.2">
      <c r="A624" s="1" t="str">
        <f>VLOOKUP(D624,'TABLE DES MATIERES'!$A$3:$B$67,2,FALSE)</f>
        <v>Nbs loc Entrants</v>
      </c>
      <c r="B624" s="2">
        <v>41579</v>
      </c>
      <c r="C624" s="34"/>
      <c r="D624" s="1" t="s">
        <v>32</v>
      </c>
      <c r="E624" s="1" t="str">
        <f>VLOOKUP($D624,'TABLE DES MATIERES'!$A$3:$C$69,3,FALSE)</f>
        <v>Vacant</v>
      </c>
    </row>
    <row r="625" spans="1:5" hidden="1" x14ac:dyDescent="0.2">
      <c r="A625" s="1" t="str">
        <f>VLOOKUP(D625,'TABLE DES MATIERES'!$A$3:$B$67,2,FALSE)</f>
        <v>Nbs locs Sortants</v>
      </c>
      <c r="B625" s="2">
        <v>41579</v>
      </c>
      <c r="C625" s="34"/>
      <c r="D625" s="1" t="s">
        <v>33</v>
      </c>
      <c r="E625" s="1" t="str">
        <f>VLOOKUP($D625,'TABLE DES MATIERES'!$A$3:$C$69,3,FALSE)</f>
        <v>Vacant</v>
      </c>
    </row>
    <row r="626" spans="1:5" ht="13.5" hidden="1" thickBot="1" x14ac:dyDescent="0.25">
      <c r="A626" s="1" t="str">
        <f>VLOOKUP(D626,'TABLE DES MATIERES'!$A$3:$B$67,2,FALSE)</f>
        <v>Nbs locs en preavis</v>
      </c>
      <c r="B626" s="2">
        <v>41579</v>
      </c>
      <c r="C626" s="41"/>
      <c r="D626" s="1" t="s">
        <v>34</v>
      </c>
      <c r="E626" s="1" t="str">
        <f>VLOOKUP($D626,'TABLE DES MATIERES'!$A$3:$C$69,3,FALSE)</f>
        <v>Vacant</v>
      </c>
    </row>
    <row r="627" spans="1:5" hidden="1" x14ac:dyDescent="0.2">
      <c r="A627" s="1" t="str">
        <f>VLOOKUP(D627,'TABLE DES MATIERES'!$A$3:$B$67,2,FALSE)</f>
        <v>Loyer App</v>
      </c>
      <c r="B627" s="2">
        <v>41609</v>
      </c>
      <c r="C627" s="34"/>
      <c r="D627" s="1" t="s">
        <v>4</v>
      </c>
      <c r="E627" s="1" t="str">
        <f>VLOOKUP($D627,'TABLE DES MATIERES'!$A$3:$C$69,3,FALSE)</f>
        <v>Quittancement</v>
      </c>
    </row>
    <row r="628" spans="1:5" hidden="1" x14ac:dyDescent="0.2">
      <c r="A628" s="1" t="str">
        <f>VLOOKUP(D628,'TABLE DES MATIERES'!$A$3:$B$67,2,FALSE)</f>
        <v>Nouveaux Loyers</v>
      </c>
      <c r="B628" s="2">
        <v>41609</v>
      </c>
      <c r="C628" s="34"/>
      <c r="D628" s="1" t="s">
        <v>1</v>
      </c>
      <c r="E628" s="1" t="str">
        <f>VLOOKUP($D628,'TABLE DES MATIERES'!$A$3:$C$69,3,FALSE)</f>
        <v>Quittancement</v>
      </c>
    </row>
    <row r="629" spans="1:5" hidden="1" x14ac:dyDescent="0.2">
      <c r="A629" s="1" t="str">
        <f>VLOOKUP(D629,'TABLE DES MATIERES'!$A$3:$B$67,2,FALSE)</f>
        <v>Loyer PK</v>
      </c>
      <c r="B629" s="2">
        <v>41609</v>
      </c>
      <c r="C629" s="34"/>
      <c r="D629" s="1" t="s">
        <v>5</v>
      </c>
      <c r="E629" s="1" t="str">
        <f>VLOOKUP($D629,'TABLE DES MATIERES'!$A$3:$C$69,3,FALSE)</f>
        <v>Quittancement</v>
      </c>
    </row>
    <row r="630" spans="1:5" hidden="1" x14ac:dyDescent="0.2">
      <c r="A630" s="1" t="str">
        <f>VLOOKUP(D630,'TABLE DES MATIERES'!$A$3:$B$67,2,FALSE)</f>
        <v>Total Loyer</v>
      </c>
      <c r="B630" s="2">
        <v>41609</v>
      </c>
      <c r="C630" s="34"/>
      <c r="D630" s="1" t="s">
        <v>62</v>
      </c>
      <c r="E630" s="1" t="str">
        <f>VLOOKUP($D630,'TABLE DES MATIERES'!$A$3:$C$69,3,FALSE)</f>
        <v>Quittancement</v>
      </c>
    </row>
    <row r="631" spans="1:5" hidden="1" x14ac:dyDescent="0.2">
      <c r="A631" s="1" t="str">
        <f>VLOOKUP(D631,'TABLE DES MATIERES'!$A$3:$B$67,2,FALSE)</f>
        <v>Provisions sur charge</v>
      </c>
      <c r="B631" s="2">
        <v>41609</v>
      </c>
      <c r="C631" s="34"/>
      <c r="D631" s="1" t="s">
        <v>2</v>
      </c>
      <c r="E631" s="1" t="str">
        <f>VLOOKUP($D631,'TABLE DES MATIERES'!$A$3:$C$69,3,FALSE)</f>
        <v>Quittancement</v>
      </c>
    </row>
    <row r="632" spans="1:5" hidden="1" x14ac:dyDescent="0.2">
      <c r="A632" s="1" t="str">
        <f>VLOOKUP(D632,'TABLE DES MATIERES'!$A$3:$B$67,2,FALSE)</f>
        <v>Quitt toutes rubriques</v>
      </c>
      <c r="B632" s="2">
        <v>41609</v>
      </c>
      <c r="C632" s="34"/>
      <c r="D632" s="1" t="s">
        <v>50</v>
      </c>
      <c r="E632" s="1" t="str">
        <f>VLOOKUP($D632,'TABLE DES MATIERES'!$A$3:$C$69,3,FALSE)</f>
        <v>Quittancement</v>
      </c>
    </row>
    <row r="633" spans="1:5" hidden="1" x14ac:dyDescent="0.2">
      <c r="A633" s="1" t="str">
        <f>VLOOKUP(D633,'TABLE DES MATIERES'!$A$3:$B$67,2,FALSE)</f>
        <v>Loyers encaissers</v>
      </c>
      <c r="B633" s="2">
        <v>41609</v>
      </c>
      <c r="C633" s="30"/>
      <c r="D633" s="1" t="s">
        <v>3</v>
      </c>
      <c r="E633" s="1" t="str">
        <f>VLOOKUP($D633,'TABLE DES MATIERES'!$A$3:$C$69,3,FALSE)</f>
        <v>Encaissement</v>
      </c>
    </row>
    <row r="634" spans="1:5" hidden="1" x14ac:dyDescent="0.2">
      <c r="A634" s="1" t="str">
        <f>VLOOKUP(D634,'TABLE DES MATIERES'!$A$3:$B$67,2,FALSE)</f>
        <v>APL</v>
      </c>
      <c r="B634" s="2">
        <v>41609</v>
      </c>
      <c r="C634" s="30"/>
      <c r="D634" s="1" t="s">
        <v>6</v>
      </c>
      <c r="E634" s="1" t="str">
        <f>VLOOKUP($D634,'TABLE DES MATIERES'!$A$3:$C$69,3,FALSE)</f>
        <v>Encaissement</v>
      </c>
    </row>
    <row r="635" spans="1:5" hidden="1" x14ac:dyDescent="0.2">
      <c r="A635" s="1" t="str">
        <f>VLOOKUP(D635,'TABLE DES MATIERES'!$A$3:$B$67,2,FALSE)</f>
        <v>AL</v>
      </c>
      <c r="B635" s="2">
        <v>41609</v>
      </c>
      <c r="C635" s="30"/>
      <c r="D635" s="1" t="s">
        <v>7</v>
      </c>
      <c r="E635" s="1" t="str">
        <f>VLOOKUP($D635,'TABLE DES MATIERES'!$A$3:$C$69,3,FALSE)</f>
        <v>Encaissement</v>
      </c>
    </row>
    <row r="636" spans="1:5" hidden="1" x14ac:dyDescent="0.2">
      <c r="A636" s="1" t="str">
        <f>VLOOKUP(D636,'TABLE DES MATIERES'!$A$3:$B$67,2,FALSE)</f>
        <v>DG Factures</v>
      </c>
      <c r="B636" s="2">
        <v>41609</v>
      </c>
      <c r="C636" s="30"/>
      <c r="D636" s="1" t="s">
        <v>8</v>
      </c>
      <c r="E636" s="1" t="str">
        <f>VLOOKUP($D636,'TABLE DES MATIERES'!$A$3:$C$69,3,FALSE)</f>
        <v>Encaissement</v>
      </c>
    </row>
    <row r="637" spans="1:5" hidden="1" x14ac:dyDescent="0.2">
      <c r="A637" s="1" t="str">
        <f>VLOOKUP(D637,'TABLE DES MATIERES'!$A$3:$B$67,2,FALSE)</f>
        <v>DG Rembourser</v>
      </c>
      <c r="B637" s="2">
        <v>41609</v>
      </c>
      <c r="C637" s="38"/>
      <c r="D637" s="1" t="s">
        <v>9</v>
      </c>
      <c r="E637" s="1" t="str">
        <f>VLOOKUP($D637,'TABLE DES MATIERES'!$A$3:$C$69,3,FALSE)</f>
        <v>Encaissement</v>
      </c>
    </row>
    <row r="638" spans="1:5" ht="13.5" hidden="1" thickBot="1" x14ac:dyDescent="0.25">
      <c r="A638" s="1" t="str">
        <f>VLOOKUP(D638,'TABLE DES MATIERES'!$A$3:$B$67,2,FALSE)</f>
        <v>BANQUE</v>
      </c>
      <c r="B638" s="2">
        <v>41609</v>
      </c>
      <c r="C638" s="40"/>
      <c r="D638" s="1" t="s">
        <v>10</v>
      </c>
      <c r="E638" s="1" t="str">
        <f>VLOOKUP($D638,'TABLE DES MATIERES'!$A$3:$C$69,3,FALSE)</f>
        <v>Encaissement</v>
      </c>
    </row>
    <row r="639" spans="1:5" hidden="1" x14ac:dyDescent="0.2">
      <c r="A639" s="1" t="str">
        <f>VLOOKUP(D639,'TABLE DES MATIERES'!$A$3:$B$67,2,FALSE)</f>
        <v>Nbs locs debiteurs</v>
      </c>
      <c r="B639" s="2">
        <v>41609</v>
      </c>
      <c r="C639" s="30"/>
      <c r="D639" s="1" t="s">
        <v>11</v>
      </c>
      <c r="E639" s="1" t="str">
        <f>VLOOKUP($D639,'TABLE DES MATIERES'!$A$3:$C$69,3,FALSE)</f>
        <v>Contentieux</v>
      </c>
    </row>
    <row r="640" spans="1:5" hidden="1" x14ac:dyDescent="0.2">
      <c r="A640" s="1" t="str">
        <f>VLOOKUP(D640,'TABLE DES MATIERES'!$A$3:$B$67,2,FALSE)</f>
        <v>Montants Debiteurs</v>
      </c>
      <c r="B640" s="2">
        <v>41609</v>
      </c>
      <c r="C640" s="30"/>
      <c r="D640" s="1" t="s">
        <v>12</v>
      </c>
      <c r="E640" s="1" t="str">
        <f>VLOOKUP($D640,'TABLE DES MATIERES'!$A$3:$C$69,3,FALSE)</f>
        <v>Contentieux</v>
      </c>
    </row>
    <row r="641" spans="1:5" hidden="1" x14ac:dyDescent="0.2">
      <c r="A641" s="1" t="str">
        <f>VLOOKUP(D641,'TABLE DES MATIERES'!$A$3:$B$67,2,FALSE)</f>
        <v>Locs Presents</v>
      </c>
      <c r="B641" s="2">
        <v>41609</v>
      </c>
      <c r="C641" s="30"/>
      <c r="D641" s="1" t="s">
        <v>13</v>
      </c>
      <c r="E641" s="1" t="str">
        <f>VLOOKUP($D641,'TABLE DES MATIERES'!$A$3:$C$69,3,FALSE)</f>
        <v>Contentieux</v>
      </c>
    </row>
    <row r="642" spans="1:5" hidden="1" x14ac:dyDescent="0.2">
      <c r="A642" s="1" t="str">
        <f>VLOOKUP(D642,'TABLE DES MATIERES'!$A$3:$B$67,2,FALSE)</f>
        <v>Montants Presents</v>
      </c>
      <c r="B642" s="2">
        <v>41609</v>
      </c>
      <c r="C642" s="26"/>
      <c r="D642" s="1" t="s">
        <v>15</v>
      </c>
      <c r="E642" s="1" t="str">
        <f>VLOOKUP($D642,'TABLE DES MATIERES'!$A$3:$C$69,3,FALSE)</f>
        <v>Contentieux</v>
      </c>
    </row>
    <row r="643" spans="1:5" hidden="1" x14ac:dyDescent="0.2">
      <c r="A643" s="1" t="str">
        <f>VLOOKUP(D643,'TABLE DES MATIERES'!$A$3:$B$67,2,FALSE)</f>
        <v>Locs Sortis</v>
      </c>
      <c r="B643" s="2">
        <v>41609</v>
      </c>
      <c r="C643" s="30"/>
      <c r="D643" s="1" t="s">
        <v>14</v>
      </c>
      <c r="E643" s="1" t="str">
        <f>VLOOKUP($D643,'TABLE DES MATIERES'!$A$3:$C$69,3,FALSE)</f>
        <v>Contentieux</v>
      </c>
    </row>
    <row r="644" spans="1:5" hidden="1" x14ac:dyDescent="0.2">
      <c r="A644" s="1" t="str">
        <f>VLOOKUP(D644,'TABLE DES MATIERES'!$A$3:$B$67,2,FALSE)</f>
        <v>Montants Sortis</v>
      </c>
      <c r="B644" s="2">
        <v>41609</v>
      </c>
      <c r="C644" s="26"/>
      <c r="D644" s="1" t="s">
        <v>16</v>
      </c>
      <c r="E644" s="1" t="str">
        <f>VLOOKUP($D644,'TABLE DES MATIERES'!$A$3:$C$69,3,FALSE)</f>
        <v>Contentieux</v>
      </c>
    </row>
    <row r="645" spans="1:5" hidden="1" x14ac:dyDescent="0.2">
      <c r="A645" s="1" t="str">
        <f>VLOOKUP(D645,'TABLE DES MATIERES'!$A$3:$B$67,2,FALSE)</f>
        <v>Nouvelles dettes des nouveaux entrants</v>
      </c>
      <c r="B645" s="2">
        <v>41609</v>
      </c>
      <c r="C645" s="30"/>
      <c r="D645" s="1" t="s">
        <v>37</v>
      </c>
      <c r="E645" s="1" t="str">
        <f>VLOOKUP($D645,'TABLE DES MATIERES'!$A$3:$C$69,3,FALSE)</f>
        <v>Contentieux</v>
      </c>
    </row>
    <row r="646" spans="1:5" hidden="1" x14ac:dyDescent="0.2">
      <c r="A646" s="1" t="str">
        <f>VLOOKUP(D646,'TABLE DES MATIERES'!$A$3:$B$67,2,FALSE)</f>
        <v>Montants dettes des nouveaux entrants</v>
      </c>
      <c r="B646" s="2">
        <v>41609</v>
      </c>
      <c r="C646" s="26"/>
      <c r="D646" s="1" t="s">
        <v>38</v>
      </c>
      <c r="E646" s="1" t="str">
        <f>VLOOKUP($D646,'TABLE DES MATIERES'!$A$3:$C$69,3,FALSE)</f>
        <v>Contentieux</v>
      </c>
    </row>
    <row r="647" spans="1:5" hidden="1" x14ac:dyDescent="0.2">
      <c r="A647" s="1" t="str">
        <f>VLOOKUP(D647,'TABLE DES MATIERES'!$A$3:$B$67,2,FALSE)</f>
        <v>Profits</v>
      </c>
      <c r="B647" s="2">
        <v>41609</v>
      </c>
      <c r="C647" s="30"/>
      <c r="D647" s="1" t="s">
        <v>36</v>
      </c>
      <c r="E647" s="1" t="str">
        <f>VLOOKUP($D647,'TABLE DES MATIERES'!$A$3:$C$69,3,FALSE)</f>
        <v>Contentieux</v>
      </c>
    </row>
    <row r="648" spans="1:5" hidden="1" x14ac:dyDescent="0.2">
      <c r="A648" s="1" t="str">
        <f>VLOOKUP(D648,'TABLE DES MATIERES'!$A$3:$B$67,2,FALSE)</f>
        <v>Pertes</v>
      </c>
      <c r="B648" s="2">
        <v>41609</v>
      </c>
      <c r="C648" s="30"/>
      <c r="D648" s="1" t="s">
        <v>35</v>
      </c>
      <c r="E648" s="1" t="str">
        <f>VLOOKUP($D648,'TABLE DES MATIERES'!$A$3:$C$69,3,FALSE)</f>
        <v>Contentieux</v>
      </c>
    </row>
    <row r="649" spans="1:5" hidden="1" x14ac:dyDescent="0.2">
      <c r="A649" s="1" t="str">
        <f>VLOOKUP(D649,'TABLE DES MATIERES'!$A$3:$B$67,2,FALSE)</f>
        <v>Protocoles établis</v>
      </c>
      <c r="B649" s="2">
        <v>41609</v>
      </c>
      <c r="C649" s="30"/>
      <c r="D649" s="1" t="s">
        <v>17</v>
      </c>
      <c r="E649" s="1" t="str">
        <f>VLOOKUP($D649,'TABLE DES MATIERES'!$A$3:$C$69,3,FALSE)</f>
        <v>Contentieux</v>
      </c>
    </row>
    <row r="650" spans="1:5" hidden="1" x14ac:dyDescent="0.2">
      <c r="A650" s="1" t="str">
        <f>VLOOKUP(D650,'TABLE DES MATIERES'!$A$3:$B$67,2,FALSE)</f>
        <v>Protocoles terminés</v>
      </c>
      <c r="B650" s="2">
        <v>41609</v>
      </c>
      <c r="C650" s="30"/>
      <c r="D650" s="1" t="s">
        <v>18</v>
      </c>
      <c r="E650" s="1" t="str">
        <f>VLOOKUP($D650,'TABLE DES MATIERES'!$A$3:$C$69,3,FALSE)</f>
        <v>Contentieux</v>
      </c>
    </row>
    <row r="651" spans="1:5" hidden="1" x14ac:dyDescent="0.2">
      <c r="A651" s="1" t="str">
        <f>VLOOKUP(D651,'TABLE DES MATIERES'!$A$3:$B$67,2,FALSE)</f>
        <v>Protocoles en cours</v>
      </c>
      <c r="B651" s="2">
        <v>41609</v>
      </c>
      <c r="C651" s="30"/>
      <c r="D651" s="1" t="s">
        <v>61</v>
      </c>
      <c r="E651" s="1" t="str">
        <f>VLOOKUP($D651,'TABLE DES MATIERES'!$A$3:$C$69,3,FALSE)</f>
        <v>Contentieux</v>
      </c>
    </row>
    <row r="652" spans="1:5" hidden="1" x14ac:dyDescent="0.2">
      <c r="A652" s="1" t="str">
        <f>VLOOKUP(D652,'TABLE DES MATIERES'!$A$3:$B$67,2,FALSE)</f>
        <v>Montants Protocoles établis</v>
      </c>
      <c r="B652" s="2">
        <v>41609</v>
      </c>
      <c r="C652" s="30"/>
      <c r="D652" s="1" t="s">
        <v>53</v>
      </c>
      <c r="E652" s="1" t="str">
        <f>VLOOKUP($D652,'TABLE DES MATIERES'!$A$3:$C$69,3,FALSE)</f>
        <v>Contentieux</v>
      </c>
    </row>
    <row r="653" spans="1:5" hidden="1" x14ac:dyDescent="0.2">
      <c r="A653" s="1" t="str">
        <f>VLOOKUP(D653,'TABLE DES MATIERES'!$A$3:$B$67,2,FALSE)</f>
        <v>Nouveaux Dossiers Confiés SOFRA</v>
      </c>
      <c r="B653" s="2">
        <v>41609</v>
      </c>
      <c r="C653" s="30"/>
      <c r="D653" s="1" t="s">
        <v>19</v>
      </c>
      <c r="E653" s="1" t="str">
        <f>VLOOKUP($D653,'TABLE DES MATIERES'!$A$3:$C$69,3,FALSE)</f>
        <v>Contentieux</v>
      </c>
    </row>
    <row r="654" spans="1:5" hidden="1" x14ac:dyDescent="0.2">
      <c r="A654" s="1" t="str">
        <f>VLOOKUP(D654,'TABLE DES MATIERES'!$A$3:$B$67,2,FALSE)</f>
        <v>Nbs dossiers Actifs SOFRA</v>
      </c>
      <c r="B654" s="2">
        <v>41609</v>
      </c>
      <c r="C654" s="30"/>
      <c r="D654" s="1" t="s">
        <v>63</v>
      </c>
      <c r="E654" s="1" t="str">
        <f>VLOOKUP($D654,'TABLE DES MATIERES'!$A$3:$C$69,3,FALSE)</f>
        <v>Contentieux</v>
      </c>
    </row>
    <row r="655" spans="1:5" hidden="1" x14ac:dyDescent="0.2">
      <c r="A655" s="1" t="str">
        <f>VLOOKUP(D655,'TABLE DES MATIERES'!$A$3:$B$67,2,FALSE)</f>
        <v>Montants Dossiers SOFRA Ouverts</v>
      </c>
      <c r="B655" s="2">
        <v>41609</v>
      </c>
      <c r="C655" s="30"/>
      <c r="D655" s="1" t="s">
        <v>54</v>
      </c>
      <c r="E655" s="1" t="str">
        <f>VLOOKUP($D655,'TABLE DES MATIERES'!$A$3:$C$69,3,FALSE)</f>
        <v>Contentieux</v>
      </c>
    </row>
    <row r="656" spans="1:5" hidden="1" x14ac:dyDescent="0.2">
      <c r="A656" s="1" t="str">
        <f>VLOOKUP(D656,'TABLE DES MATIERES'!$A$3:$B$67,2,FALSE)</f>
        <v>Encaissements SOFRA</v>
      </c>
      <c r="B656" s="2">
        <v>41609</v>
      </c>
      <c r="C656" s="42"/>
      <c r="D656" s="1" t="s">
        <v>64</v>
      </c>
      <c r="E656" s="1" t="str">
        <f>VLOOKUP($D656,'TABLE DES MATIERES'!$A$3:$C$69,3,FALSE)</f>
        <v>Contentieux</v>
      </c>
    </row>
    <row r="657" spans="1:5" hidden="1" x14ac:dyDescent="0.2">
      <c r="A657" s="1" t="str">
        <f>VLOOKUP(D657,'TABLE DES MATIERES'!$A$3:$B$67,2,FALSE)</f>
        <v>Nbs Prelevements</v>
      </c>
      <c r="B657" s="2">
        <v>41609</v>
      </c>
      <c r="C657" s="30"/>
      <c r="D657" s="1" t="s">
        <v>20</v>
      </c>
      <c r="E657" s="1" t="str">
        <f>VLOOKUP($D657,'TABLE DES MATIERES'!$A$3:$C$69,3,FALSE)</f>
        <v>Contentieux</v>
      </c>
    </row>
    <row r="658" spans="1:5" hidden="1" x14ac:dyDescent="0.2">
      <c r="A658" s="1" t="str">
        <f>VLOOKUP(D658,'TABLE DES MATIERES'!$A$3:$B$67,2,FALSE)</f>
        <v>Montants Prelevements</v>
      </c>
      <c r="B658" s="2">
        <v>41609</v>
      </c>
      <c r="C658" s="30"/>
      <c r="D658" s="1" t="s">
        <v>21</v>
      </c>
      <c r="E658" s="1" t="str">
        <f>VLOOKUP($D658,'TABLE DES MATIERES'!$A$3:$C$69,3,FALSE)</f>
        <v>Contentieux</v>
      </c>
    </row>
    <row r="659" spans="1:5" hidden="1" x14ac:dyDescent="0.2">
      <c r="A659" s="1" t="str">
        <f>VLOOKUP(D659,'TABLE DES MATIERES'!$A$3:$B$67,2,FALSE)</f>
        <v>Nbs Rejets Prlv</v>
      </c>
      <c r="B659" s="2">
        <v>41609</v>
      </c>
      <c r="C659" s="30"/>
      <c r="D659" s="1" t="s">
        <v>22</v>
      </c>
      <c r="E659" s="1" t="str">
        <f>VLOOKUP($D659,'TABLE DES MATIERES'!$A$3:$C$69,3,FALSE)</f>
        <v>Contentieux</v>
      </c>
    </row>
    <row r="660" spans="1:5" hidden="1" x14ac:dyDescent="0.2">
      <c r="A660" s="1" t="str">
        <f>VLOOKUP(D660,'TABLE DES MATIERES'!$A$3:$B$67,2,FALSE)</f>
        <v>Montants des Rjts Prlv</v>
      </c>
      <c r="B660" s="2">
        <v>41609</v>
      </c>
      <c r="C660" s="30"/>
      <c r="D660" s="1" t="s">
        <v>23</v>
      </c>
      <c r="E660" s="1" t="str">
        <f>VLOOKUP($D660,'TABLE DES MATIERES'!$A$3:$C$69,3,FALSE)</f>
        <v>Contentieux</v>
      </c>
    </row>
    <row r="661" spans="1:5" hidden="1" x14ac:dyDescent="0.2">
      <c r="A661" s="1" t="str">
        <f>VLOOKUP(D661,'TABLE DES MATIERES'!$A$3:$B$67,2,FALSE)</f>
        <v>% impayés Prlv</v>
      </c>
      <c r="B661" s="2">
        <v>41609</v>
      </c>
      <c r="C661" s="30"/>
      <c r="D661" s="1" t="s">
        <v>65</v>
      </c>
      <c r="E661" s="1" t="str">
        <f>VLOOKUP($D661,'TABLE DES MATIERES'!$A$3:$C$69,3,FALSE)</f>
        <v>Contentieux</v>
      </c>
    </row>
    <row r="662" spans="1:5" hidden="1" x14ac:dyDescent="0.2">
      <c r="A662" s="1" t="str">
        <f>VLOOKUP(D662,'TABLE DES MATIERES'!$A$3:$B$67,2,FALSE)</f>
        <v>Dette &lt; 3mois</v>
      </c>
      <c r="B662" s="2">
        <v>41609</v>
      </c>
      <c r="C662" s="31"/>
      <c r="D662" s="1" t="s">
        <v>24</v>
      </c>
      <c r="E662" s="1" t="str">
        <f>VLOOKUP($D662,'TABLE DES MATIERES'!$A$3:$C$69,3,FALSE)</f>
        <v>Contentieux</v>
      </c>
    </row>
    <row r="663" spans="1:5" hidden="1" x14ac:dyDescent="0.2">
      <c r="A663" s="1" t="str">
        <f>VLOOKUP(D663,'TABLE DES MATIERES'!$A$3:$B$67,2,FALSE)</f>
        <v>Dette 3 à 6 mois</v>
      </c>
      <c r="B663" s="2">
        <v>41609</v>
      </c>
      <c r="C663" s="31"/>
      <c r="D663" s="1" t="s">
        <v>25</v>
      </c>
      <c r="E663" s="1" t="str">
        <f>VLOOKUP($D663,'TABLE DES MATIERES'!$A$3:$C$69,3,FALSE)</f>
        <v>Contentieux</v>
      </c>
    </row>
    <row r="664" spans="1:5" ht="13.5" hidden="1" thickBot="1" x14ac:dyDescent="0.25">
      <c r="A664" s="1" t="str">
        <f>VLOOKUP(D664,'TABLE DES MATIERES'!$A$3:$B$67,2,FALSE)</f>
        <v>Dette &gt; 6 mois</v>
      </c>
      <c r="B664" s="2">
        <v>41609</v>
      </c>
      <c r="C664" s="32"/>
      <c r="D664" s="1" t="s">
        <v>26</v>
      </c>
      <c r="E664" s="1" t="str">
        <f>VLOOKUP($D664,'TABLE DES MATIERES'!$A$3:$C$69,3,FALSE)</f>
        <v>Contentieux</v>
      </c>
    </row>
    <row r="665" spans="1:5" hidden="1" x14ac:dyDescent="0.2">
      <c r="A665" s="1" t="str">
        <f>VLOOKUP(D665,'TABLE DES MATIERES'!$A$3:$B$67,2,FALSE)</f>
        <v>Vacants ACL PME</v>
      </c>
      <c r="B665" s="2">
        <v>41609</v>
      </c>
      <c r="C665" s="34"/>
      <c r="D665" s="1" t="s">
        <v>28</v>
      </c>
      <c r="E665" s="1" t="str">
        <f>VLOOKUP($D665,'TABLE DES MATIERES'!$A$3:$C$69,3,FALSE)</f>
        <v>Vacant</v>
      </c>
    </row>
    <row r="666" spans="1:5" hidden="1" x14ac:dyDescent="0.2">
      <c r="A666" s="1" t="str">
        <f>VLOOKUP(D666,'TABLE DES MATIERES'!$A$3:$B$67,2,FALSE)</f>
        <v>% vacant ACL PME</v>
      </c>
      <c r="B666" s="2">
        <v>41609</v>
      </c>
      <c r="C666" s="45"/>
      <c r="D666" s="23" t="s">
        <v>47</v>
      </c>
      <c r="E666" s="1" t="str">
        <f>VLOOKUP($D666,'TABLE DES MATIERES'!$A$3:$C$69,3,FALSE)</f>
        <v>Vacant</v>
      </c>
    </row>
    <row r="667" spans="1:5" hidden="1" x14ac:dyDescent="0.2">
      <c r="A667" s="1" t="str">
        <f>VLOOKUP(D667,'TABLE DES MATIERES'!$A$3:$B$67,2,FALSE)</f>
        <v>Vacant technique</v>
      </c>
      <c r="B667" s="2">
        <v>41609</v>
      </c>
      <c r="C667" s="34"/>
      <c r="D667" s="1" t="s">
        <v>29</v>
      </c>
      <c r="E667" s="1" t="str">
        <f>VLOOKUP($D667,'TABLE DES MATIERES'!$A$3:$C$69,3,FALSE)</f>
        <v>Vacant</v>
      </c>
    </row>
    <row r="668" spans="1:5" hidden="1" x14ac:dyDescent="0.2">
      <c r="A668" s="1" t="str">
        <f>VLOOKUP(D668,'TABLE DES MATIERES'!$A$3:$B$67,2,FALSE)</f>
        <v>% vacant technique</v>
      </c>
      <c r="B668" s="2">
        <v>41609</v>
      </c>
      <c r="C668" s="44"/>
      <c r="D668" s="23" t="s">
        <v>48</v>
      </c>
      <c r="E668" s="1" t="str">
        <f>VLOOKUP($D668,'TABLE DES MATIERES'!$A$3:$C$69,3,FALSE)</f>
        <v>Vacant</v>
      </c>
    </row>
    <row r="669" spans="1:5" hidden="1" x14ac:dyDescent="0.2">
      <c r="A669" s="1" t="str">
        <f>VLOOKUP(D669,'TABLE DES MATIERES'!$A$3:$B$67,2,FALSE)</f>
        <v>Nbs de lots Roanne</v>
      </c>
      <c r="B669" s="2">
        <v>41609</v>
      </c>
      <c r="C669" s="34"/>
      <c r="D669" s="1" t="s">
        <v>30</v>
      </c>
      <c r="E669" s="1" t="str">
        <f>VLOOKUP($D669,'TABLE DES MATIERES'!$A$3:$C$69,3,FALSE)</f>
        <v>Vacant</v>
      </c>
    </row>
    <row r="670" spans="1:5" hidden="1" x14ac:dyDescent="0.2">
      <c r="A670" s="1" t="str">
        <f>VLOOKUP(D670,'TABLE DES MATIERES'!$A$3:$B$67,2,FALSE)</f>
        <v>Vacants_Gestion Roanne</v>
      </c>
      <c r="B670" s="2">
        <v>41609</v>
      </c>
      <c r="C670" s="34"/>
      <c r="D670" s="1" t="s">
        <v>31</v>
      </c>
      <c r="E670" s="1" t="str">
        <f>VLOOKUP($D670,'TABLE DES MATIERES'!$A$3:$C$69,3,FALSE)</f>
        <v>Vacant</v>
      </c>
    </row>
    <row r="671" spans="1:5" hidden="1" x14ac:dyDescent="0.2">
      <c r="A671" s="1" t="str">
        <f>VLOOKUP(D671,'TABLE DES MATIERES'!$A$3:$B$67,2,FALSE)</f>
        <v>% vacant Roanne</v>
      </c>
      <c r="B671" s="2">
        <v>41609</v>
      </c>
      <c r="C671" s="44"/>
      <c r="D671" s="23" t="s">
        <v>49</v>
      </c>
      <c r="E671" s="1" t="str">
        <f>VLOOKUP($D671,'TABLE DES MATIERES'!$A$3:$C$69,3,FALSE)</f>
        <v>Vacant</v>
      </c>
    </row>
    <row r="672" spans="1:5" hidden="1" x14ac:dyDescent="0.2">
      <c r="A672" s="1" t="str">
        <f>VLOOKUP(D672,'TABLE DES MATIERES'!$A$3:$B$67,2,FALSE)</f>
        <v>Total Vacant Exploitation</v>
      </c>
      <c r="B672" s="2">
        <v>41609</v>
      </c>
      <c r="C672" s="34"/>
      <c r="D672" s="25" t="s">
        <v>66</v>
      </c>
      <c r="E672" s="1" t="str">
        <f>VLOOKUP($D672,'TABLE DES MATIERES'!$A$3:$C$69,3,FALSE)</f>
        <v>Vacant</v>
      </c>
    </row>
    <row r="673" spans="1:5" hidden="1" x14ac:dyDescent="0.2">
      <c r="A673" s="1" t="str">
        <f>VLOOKUP(D673,'TABLE DES MATIERES'!$A$3:$B$67,2,FALSE)</f>
        <v>% Exploitation</v>
      </c>
      <c r="B673" s="2">
        <v>41609</v>
      </c>
      <c r="C673" s="33"/>
      <c r="D673" s="25" t="s">
        <v>67</v>
      </c>
      <c r="E673" s="1" t="str">
        <f>VLOOKUP($D673,'TABLE DES MATIERES'!$A$3:$C$69,3,FALSE)</f>
        <v>Vacant</v>
      </c>
    </row>
    <row r="674" spans="1:5" hidden="1" x14ac:dyDescent="0.2">
      <c r="A674" s="1" t="str">
        <f>VLOOKUP(D674,'TABLE DES MATIERES'!$A$3:$B$67,2,FALSE)</f>
        <v>Vacant HE</v>
      </c>
      <c r="B674" s="2">
        <v>41609</v>
      </c>
      <c r="C674" s="34"/>
      <c r="D674" s="1" t="s">
        <v>58</v>
      </c>
      <c r="E674" s="1" t="str">
        <f>VLOOKUP($D674,'TABLE DES MATIERES'!$A$3:$C$69,3,FALSE)</f>
        <v>Vacant</v>
      </c>
    </row>
    <row r="675" spans="1:5" hidden="1" x14ac:dyDescent="0.2">
      <c r="A675" s="1" t="str">
        <f>VLOOKUP(D675,'TABLE DES MATIERES'!$A$3:$B$67,2,FALSE)</f>
        <v>% vacant HE</v>
      </c>
      <c r="B675" s="2">
        <v>41609</v>
      </c>
      <c r="C675" s="33"/>
      <c r="D675" s="1" t="s">
        <v>68</v>
      </c>
      <c r="E675" s="1" t="str">
        <f>VLOOKUP($D675,'TABLE DES MATIERES'!$A$3:$C$69,3,FALSE)</f>
        <v>Vacant</v>
      </c>
    </row>
    <row r="676" spans="1:5" hidden="1" x14ac:dyDescent="0.2">
      <c r="A676" s="1" t="str">
        <f>VLOOKUP(D676,'TABLE DES MATIERES'!$A$3:$B$67,2,FALSE)</f>
        <v>Nbs logements Roanne</v>
      </c>
      <c r="B676" s="2">
        <v>41609</v>
      </c>
      <c r="C676" s="34"/>
      <c r="D676" s="25" t="s">
        <v>69</v>
      </c>
      <c r="E676" s="1" t="str">
        <f>VLOOKUP($D676,'TABLE DES MATIERES'!$A$3:$C$69,3,FALSE)</f>
        <v>Vacant</v>
      </c>
    </row>
    <row r="677" spans="1:5" hidden="1" x14ac:dyDescent="0.2">
      <c r="A677" s="1" t="str">
        <f>VLOOKUP(D677,'TABLE DES MATIERES'!$A$3:$B$67,2,FALSE)</f>
        <v>Nbs vacants Exploitation/HE</v>
      </c>
      <c r="B677" s="2">
        <v>41609</v>
      </c>
      <c r="C677" s="34"/>
      <c r="D677" s="1" t="s">
        <v>57</v>
      </c>
      <c r="E677" s="1" t="str">
        <f>VLOOKUP($D677,'TABLE DES MATIERES'!$A$3:$C$69,3,FALSE)</f>
        <v>Vacant</v>
      </c>
    </row>
    <row r="678" spans="1:5" hidden="1" x14ac:dyDescent="0.2">
      <c r="A678" s="1" t="str">
        <f>VLOOKUP(D678,'TABLE DES MATIERES'!$A$3:$B$67,2,FALSE)</f>
        <v>% Vacance Exploitation/HE</v>
      </c>
      <c r="B678" s="2">
        <v>41609</v>
      </c>
      <c r="C678" s="44"/>
      <c r="D678" s="1" t="s">
        <v>59</v>
      </c>
      <c r="E678" s="1" t="str">
        <f>VLOOKUP($D678,'TABLE DES MATIERES'!$A$3:$C$69,3,FALSE)</f>
        <v>Vacant</v>
      </c>
    </row>
    <row r="679" spans="1:5" hidden="1" x14ac:dyDescent="0.2">
      <c r="A679" s="1" t="str">
        <f>VLOOKUP(D679,'TABLE DES MATIERES'!$A$3:$B$67,2,FALSE)</f>
        <v>%Occupation</v>
      </c>
      <c r="B679" s="2">
        <v>41609</v>
      </c>
      <c r="C679" s="33"/>
      <c r="D679" s="1" t="s">
        <v>60</v>
      </c>
      <c r="E679" s="1" t="str">
        <f>VLOOKUP($D679,'TABLE DES MATIERES'!$A$3:$C$69,3,FALSE)</f>
        <v>Vacant</v>
      </c>
    </row>
    <row r="680" spans="1:5" hidden="1" x14ac:dyDescent="0.2">
      <c r="A680" s="1" t="str">
        <f>VLOOKUP(D680,'TABLE DES MATIERES'!$A$3:$B$67,2,FALSE)</f>
        <v>Nbs loc Entrants</v>
      </c>
      <c r="B680" s="2">
        <v>41609</v>
      </c>
      <c r="C680" s="34"/>
      <c r="D680" s="1" t="s">
        <v>32</v>
      </c>
      <c r="E680" s="1" t="str">
        <f>VLOOKUP($D680,'TABLE DES MATIERES'!$A$3:$C$69,3,FALSE)</f>
        <v>Vacant</v>
      </c>
    </row>
    <row r="681" spans="1:5" hidden="1" x14ac:dyDescent="0.2">
      <c r="A681" s="1" t="str">
        <f>VLOOKUP(D681,'TABLE DES MATIERES'!$A$3:$B$67,2,FALSE)</f>
        <v>Nbs locs Sortants</v>
      </c>
      <c r="B681" s="2">
        <v>41609</v>
      </c>
      <c r="C681" s="34"/>
      <c r="D681" s="1" t="s">
        <v>33</v>
      </c>
      <c r="E681" s="1" t="str">
        <f>VLOOKUP($D681,'TABLE DES MATIERES'!$A$3:$C$69,3,FALSE)</f>
        <v>Vacant</v>
      </c>
    </row>
    <row r="682" spans="1:5" hidden="1" x14ac:dyDescent="0.2">
      <c r="A682" s="1" t="str">
        <f>VLOOKUP(D682,'TABLE DES MATIERES'!$A$3:$B$67,2,FALSE)</f>
        <v>Nbs locs en preavis</v>
      </c>
      <c r="B682" s="2">
        <v>41609</v>
      </c>
      <c r="C682" s="50"/>
      <c r="D682" s="1" t="s">
        <v>34</v>
      </c>
      <c r="E682" s="1" t="str">
        <f>VLOOKUP($D682,'TABLE DES MATIERES'!$A$3:$C$69,3,FALSE)</f>
        <v>Vacant</v>
      </c>
    </row>
    <row r="683" spans="1:5" hidden="1" x14ac:dyDescent="0.2">
      <c r="A683" s="63" t="str">
        <f>VLOOKUP(D683,'TABLE DES MATIERES'!$A$3:$B$67,2,FALSE)</f>
        <v>Loyer App</v>
      </c>
      <c r="B683" s="2">
        <v>41640</v>
      </c>
      <c r="C683" s="65"/>
      <c r="D683" s="1" t="s">
        <v>4</v>
      </c>
      <c r="E683" s="1" t="str">
        <f>VLOOKUP($D683,'TABLE DES MATIERES'!$A$3:$C$69,3,FALSE)</f>
        <v>Quittancement</v>
      </c>
    </row>
    <row r="684" spans="1:5" hidden="1" x14ac:dyDescent="0.2">
      <c r="A684" s="63" t="str">
        <f>VLOOKUP(D684,'TABLE DES MATIERES'!$A$3:$B$67,2,FALSE)</f>
        <v>Nouveaux Loyers</v>
      </c>
      <c r="B684" s="2">
        <v>41640</v>
      </c>
      <c r="C684" s="65"/>
      <c r="D684" s="1" t="s">
        <v>1</v>
      </c>
      <c r="E684" s="1" t="str">
        <f>VLOOKUP($D684,'TABLE DES MATIERES'!$A$3:$C$69,3,FALSE)</f>
        <v>Quittancement</v>
      </c>
    </row>
    <row r="685" spans="1:5" hidden="1" x14ac:dyDescent="0.2">
      <c r="A685" s="63" t="str">
        <f>VLOOKUP(D685,'TABLE DES MATIERES'!$A$3:$B$67,2,FALSE)</f>
        <v>Loyer PK</v>
      </c>
      <c r="B685" s="2">
        <v>41640</v>
      </c>
      <c r="C685" s="65"/>
      <c r="D685" s="1" t="s">
        <v>5</v>
      </c>
      <c r="E685" s="1" t="str">
        <f>VLOOKUP($D685,'TABLE DES MATIERES'!$A$3:$C$69,3,FALSE)</f>
        <v>Quittancement</v>
      </c>
    </row>
    <row r="686" spans="1:5" hidden="1" x14ac:dyDescent="0.2">
      <c r="A686" s="63" t="str">
        <f>VLOOKUP(D686,'TABLE DES MATIERES'!$A$3:$B$67,2,FALSE)</f>
        <v>Total Loyer</v>
      </c>
      <c r="B686" s="2">
        <v>41640</v>
      </c>
      <c r="C686" s="65"/>
      <c r="D686" s="1" t="s">
        <v>62</v>
      </c>
      <c r="E686" s="1" t="str">
        <f>VLOOKUP($D686,'TABLE DES MATIERES'!$A$3:$C$69,3,FALSE)</f>
        <v>Quittancement</v>
      </c>
    </row>
    <row r="687" spans="1:5" hidden="1" x14ac:dyDescent="0.2">
      <c r="A687" s="63" t="str">
        <f>VLOOKUP(D687,'TABLE DES MATIERES'!$A$3:$B$67,2,FALSE)</f>
        <v>Provisions sur charge</v>
      </c>
      <c r="B687" s="2">
        <v>41640</v>
      </c>
      <c r="C687" s="65"/>
      <c r="D687" s="1" t="s">
        <v>2</v>
      </c>
      <c r="E687" s="1" t="str">
        <f>VLOOKUP($D687,'TABLE DES MATIERES'!$A$3:$C$69,3,FALSE)</f>
        <v>Quittancement</v>
      </c>
    </row>
    <row r="688" spans="1:5" hidden="1" x14ac:dyDescent="0.2">
      <c r="A688" s="63" t="str">
        <f>VLOOKUP(D688,'TABLE DES MATIERES'!$A$3:$B$67,2,FALSE)</f>
        <v>Quitt toutes rubriques</v>
      </c>
      <c r="B688" s="2">
        <v>41640</v>
      </c>
      <c r="C688" s="65"/>
      <c r="D688" s="1" t="s">
        <v>50</v>
      </c>
      <c r="E688" s="1" t="str">
        <f>VLOOKUP($D688,'TABLE DES MATIERES'!$A$3:$C$69,3,FALSE)</f>
        <v>Quittancement</v>
      </c>
    </row>
    <row r="689" spans="1:5" hidden="1" x14ac:dyDescent="0.2">
      <c r="A689" s="63" t="str">
        <f>VLOOKUP(D689,'TABLE DES MATIERES'!$A$3:$B$67,2,FALSE)</f>
        <v>Loyers encaissers</v>
      </c>
      <c r="B689" s="2">
        <v>41640</v>
      </c>
      <c r="C689" s="65"/>
      <c r="D689" s="1" t="s">
        <v>3</v>
      </c>
      <c r="E689" s="1" t="str">
        <f>VLOOKUP($D689,'TABLE DES MATIERES'!$A$3:$C$69,3,FALSE)</f>
        <v>Encaissement</v>
      </c>
    </row>
    <row r="690" spans="1:5" hidden="1" x14ac:dyDescent="0.2">
      <c r="A690" s="63" t="str">
        <f>VLOOKUP(D690,'TABLE DES MATIERES'!$A$3:$B$67,2,FALSE)</f>
        <v>APL</v>
      </c>
      <c r="B690" s="2">
        <v>41640</v>
      </c>
      <c r="C690" s="65"/>
      <c r="D690" s="1" t="s">
        <v>6</v>
      </c>
      <c r="E690" s="1" t="str">
        <f>VLOOKUP($D690,'TABLE DES MATIERES'!$A$3:$C$69,3,FALSE)</f>
        <v>Encaissement</v>
      </c>
    </row>
    <row r="691" spans="1:5" hidden="1" x14ac:dyDescent="0.2">
      <c r="A691" s="63" t="str">
        <f>VLOOKUP(D691,'TABLE DES MATIERES'!$A$3:$B$67,2,FALSE)</f>
        <v>AL</v>
      </c>
      <c r="B691" s="2">
        <v>41640</v>
      </c>
      <c r="C691" s="65"/>
      <c r="D691" s="1" t="s">
        <v>7</v>
      </c>
      <c r="E691" s="1" t="str">
        <f>VLOOKUP($D691,'TABLE DES MATIERES'!$A$3:$C$69,3,FALSE)</f>
        <v>Encaissement</v>
      </c>
    </row>
    <row r="692" spans="1:5" hidden="1" x14ac:dyDescent="0.2">
      <c r="A692" s="63" t="str">
        <f>VLOOKUP(D692,'TABLE DES MATIERES'!$A$3:$B$67,2,FALSE)</f>
        <v>DG Factures</v>
      </c>
      <c r="B692" s="2">
        <v>41640</v>
      </c>
      <c r="C692" s="65"/>
      <c r="D692" s="1" t="s">
        <v>8</v>
      </c>
      <c r="E692" s="1" t="str">
        <f>VLOOKUP($D692,'TABLE DES MATIERES'!$A$3:$C$69,3,FALSE)</f>
        <v>Encaissement</v>
      </c>
    </row>
    <row r="693" spans="1:5" hidden="1" x14ac:dyDescent="0.2">
      <c r="A693" s="63" t="str">
        <f>VLOOKUP(D693,'TABLE DES MATIERES'!$A$3:$B$67,2,FALSE)</f>
        <v>DG Rembourser</v>
      </c>
      <c r="B693" s="2">
        <v>41640</v>
      </c>
      <c r="C693" s="66"/>
      <c r="D693" s="1" t="s">
        <v>9</v>
      </c>
      <c r="E693" s="1" t="str">
        <f>VLOOKUP($D693,'TABLE DES MATIERES'!$A$3:$C$69,3,FALSE)</f>
        <v>Encaissement</v>
      </c>
    </row>
    <row r="694" spans="1:5" hidden="1" x14ac:dyDescent="0.2">
      <c r="A694" s="63" t="str">
        <f>VLOOKUP(D694,'TABLE DES MATIERES'!$A$3:$B$67,2,FALSE)</f>
        <v>BANQUE</v>
      </c>
      <c r="B694" s="2">
        <v>41640</v>
      </c>
      <c r="C694" s="67"/>
      <c r="D694" s="1" t="s">
        <v>10</v>
      </c>
      <c r="E694" s="1" t="str">
        <f>VLOOKUP($D694,'TABLE DES MATIERES'!$A$3:$C$69,3,FALSE)</f>
        <v>Encaissement</v>
      </c>
    </row>
    <row r="695" spans="1:5" hidden="1" x14ac:dyDescent="0.2">
      <c r="A695" s="63" t="str">
        <f>VLOOKUP(D695,'TABLE DES MATIERES'!$A$3:$B$67,2,FALSE)</f>
        <v>Nbs locs debiteurs</v>
      </c>
      <c r="B695" s="2">
        <v>41640</v>
      </c>
      <c r="C695" s="65"/>
      <c r="D695" s="1" t="s">
        <v>11</v>
      </c>
      <c r="E695" s="1" t="str">
        <f>VLOOKUP($D695,'TABLE DES MATIERES'!$A$3:$C$69,3,FALSE)</f>
        <v>Contentieux</v>
      </c>
    </row>
    <row r="696" spans="1:5" hidden="1" x14ac:dyDescent="0.2">
      <c r="A696" s="63" t="str">
        <f>VLOOKUP(D696,'TABLE DES MATIERES'!$A$3:$B$67,2,FALSE)</f>
        <v>Montants Debiteurs</v>
      </c>
      <c r="B696" s="2">
        <v>41640</v>
      </c>
      <c r="C696" s="68"/>
      <c r="D696" s="1" t="s">
        <v>12</v>
      </c>
      <c r="E696" s="1" t="str">
        <f>VLOOKUP($D696,'TABLE DES MATIERES'!$A$3:$C$69,3,FALSE)</f>
        <v>Contentieux</v>
      </c>
    </row>
    <row r="697" spans="1:5" hidden="1" x14ac:dyDescent="0.2">
      <c r="A697" s="63" t="str">
        <f>VLOOKUP(D697,'TABLE DES MATIERES'!$A$3:$B$67,2,FALSE)</f>
        <v>Locs Presents</v>
      </c>
      <c r="B697" s="2">
        <v>41640</v>
      </c>
      <c r="C697" s="65"/>
      <c r="D697" s="1" t="s">
        <v>13</v>
      </c>
      <c r="E697" s="1" t="str">
        <f>VLOOKUP($D697,'TABLE DES MATIERES'!$A$3:$C$69,3,FALSE)</f>
        <v>Contentieux</v>
      </c>
    </row>
    <row r="698" spans="1:5" hidden="1" x14ac:dyDescent="0.2">
      <c r="A698" s="63" t="str">
        <f>VLOOKUP(D698,'TABLE DES MATIERES'!$A$3:$B$67,2,FALSE)</f>
        <v>Montants Presents</v>
      </c>
      <c r="B698" s="2">
        <v>41640</v>
      </c>
      <c r="D698" s="1" t="s">
        <v>15</v>
      </c>
      <c r="E698" s="1" t="str">
        <f>VLOOKUP($D698,'TABLE DES MATIERES'!$A$3:$C$69,3,FALSE)</f>
        <v>Contentieux</v>
      </c>
    </row>
    <row r="699" spans="1:5" hidden="1" x14ac:dyDescent="0.2">
      <c r="A699" s="63" t="str">
        <f>VLOOKUP(D699,'TABLE DES MATIERES'!$A$3:$B$67,2,FALSE)</f>
        <v>Locs Sortis</v>
      </c>
      <c r="B699" s="2">
        <v>41640</v>
      </c>
      <c r="C699" s="65"/>
      <c r="D699" s="1" t="s">
        <v>14</v>
      </c>
      <c r="E699" s="1" t="str">
        <f>VLOOKUP($D699,'TABLE DES MATIERES'!$A$3:$C$69,3,FALSE)</f>
        <v>Contentieux</v>
      </c>
    </row>
    <row r="700" spans="1:5" hidden="1" x14ac:dyDescent="0.2">
      <c r="A700" s="63" t="str">
        <f>VLOOKUP(D700,'TABLE DES MATIERES'!$A$3:$B$67,2,FALSE)</f>
        <v>Montants Sortis</v>
      </c>
      <c r="B700" s="2">
        <v>41640</v>
      </c>
      <c r="C700" s="65"/>
      <c r="D700" s="1" t="s">
        <v>16</v>
      </c>
      <c r="E700" s="1" t="str">
        <f>VLOOKUP($D700,'TABLE DES MATIERES'!$A$3:$C$69,3,FALSE)</f>
        <v>Contentieux</v>
      </c>
    </row>
    <row r="701" spans="1:5" hidden="1" x14ac:dyDescent="0.2">
      <c r="A701" s="63" t="str">
        <f>VLOOKUP(D701,'TABLE DES MATIERES'!$A$3:$B$67,2,FALSE)</f>
        <v>Nouvelles dettes des nouveaux entrants</v>
      </c>
      <c r="B701" s="2">
        <v>41640</v>
      </c>
      <c r="C701" s="65"/>
      <c r="D701" s="1" t="s">
        <v>37</v>
      </c>
      <c r="E701" s="1" t="str">
        <f>VLOOKUP($D701,'TABLE DES MATIERES'!$A$3:$C$69,3,FALSE)</f>
        <v>Contentieux</v>
      </c>
    </row>
    <row r="702" spans="1:5" hidden="1" x14ac:dyDescent="0.2">
      <c r="A702" s="63" t="str">
        <f>VLOOKUP(D702,'TABLE DES MATIERES'!$A$3:$B$67,2,FALSE)</f>
        <v>Montants dettes des nouveaux entrants</v>
      </c>
      <c r="B702" s="2">
        <v>41640</v>
      </c>
      <c r="C702" s="65"/>
      <c r="D702" s="1" t="s">
        <v>38</v>
      </c>
      <c r="E702" s="1" t="str">
        <f>VLOOKUP($D702,'TABLE DES MATIERES'!$A$3:$C$69,3,FALSE)</f>
        <v>Contentieux</v>
      </c>
    </row>
    <row r="703" spans="1:5" hidden="1" x14ac:dyDescent="0.2">
      <c r="A703" s="63" t="str">
        <f>VLOOKUP(D703,'TABLE DES MATIERES'!$A$3:$B$67,2,FALSE)</f>
        <v>Profits</v>
      </c>
      <c r="B703" s="2">
        <v>41640</v>
      </c>
      <c r="C703" s="68"/>
      <c r="D703" s="1" t="s">
        <v>36</v>
      </c>
      <c r="E703" s="1" t="str">
        <f>VLOOKUP($D703,'TABLE DES MATIERES'!$A$3:$C$69,3,FALSE)</f>
        <v>Contentieux</v>
      </c>
    </row>
    <row r="704" spans="1:5" hidden="1" x14ac:dyDescent="0.2">
      <c r="A704" s="63" t="str">
        <f>VLOOKUP(D704,'TABLE DES MATIERES'!$A$3:$B$67,2,FALSE)</f>
        <v>Pertes</v>
      </c>
      <c r="B704" s="2">
        <v>41640</v>
      </c>
      <c r="C704" s="68"/>
      <c r="D704" s="1" t="s">
        <v>35</v>
      </c>
      <c r="E704" s="1" t="str">
        <f>VLOOKUP($D704,'TABLE DES MATIERES'!$A$3:$C$69,3,FALSE)</f>
        <v>Contentieux</v>
      </c>
    </row>
    <row r="705" spans="1:5" hidden="1" x14ac:dyDescent="0.2">
      <c r="A705" s="63" t="str">
        <f>VLOOKUP(D705,'TABLE DES MATIERES'!$A$3:$B$67,2,FALSE)</f>
        <v>Protocoles établis</v>
      </c>
      <c r="B705" s="2">
        <v>41640</v>
      </c>
      <c r="C705" s="65"/>
      <c r="D705" s="1" t="s">
        <v>17</v>
      </c>
      <c r="E705" s="1" t="str">
        <f>VLOOKUP($D705,'TABLE DES MATIERES'!$A$3:$C$69,3,FALSE)</f>
        <v>Contentieux</v>
      </c>
    </row>
    <row r="706" spans="1:5" hidden="1" x14ac:dyDescent="0.2">
      <c r="A706" s="63" t="str">
        <f>VLOOKUP(D706,'TABLE DES MATIERES'!$A$3:$B$67,2,FALSE)</f>
        <v>Protocoles terminés</v>
      </c>
      <c r="B706" s="2">
        <v>41640</v>
      </c>
      <c r="C706" s="65"/>
      <c r="D706" s="1" t="s">
        <v>18</v>
      </c>
      <c r="E706" s="1" t="str">
        <f>VLOOKUP($D706,'TABLE DES MATIERES'!$A$3:$C$69,3,FALSE)</f>
        <v>Contentieux</v>
      </c>
    </row>
    <row r="707" spans="1:5" hidden="1" x14ac:dyDescent="0.2">
      <c r="A707" s="63" t="str">
        <f>VLOOKUP(D707,'TABLE DES MATIERES'!$A$3:$B$67,2,FALSE)</f>
        <v>Protocoles en cours</v>
      </c>
      <c r="B707" s="2">
        <v>41640</v>
      </c>
      <c r="C707" s="65"/>
      <c r="D707" s="1" t="s">
        <v>61</v>
      </c>
      <c r="E707" s="1" t="str">
        <f>VLOOKUP($D707,'TABLE DES MATIERES'!$A$3:$C$69,3,FALSE)</f>
        <v>Contentieux</v>
      </c>
    </row>
    <row r="708" spans="1:5" hidden="1" x14ac:dyDescent="0.2">
      <c r="A708" s="63" t="str">
        <f>VLOOKUP(D708,'TABLE DES MATIERES'!$A$3:$B$67,2,FALSE)</f>
        <v>Montants Protocoles établis</v>
      </c>
      <c r="B708" s="2">
        <v>41640</v>
      </c>
      <c r="D708" s="1" t="s">
        <v>53</v>
      </c>
      <c r="E708" s="1" t="str">
        <f>VLOOKUP($D708,'TABLE DES MATIERES'!$A$3:$C$69,3,FALSE)</f>
        <v>Contentieux</v>
      </c>
    </row>
    <row r="709" spans="1:5" hidden="1" x14ac:dyDescent="0.2">
      <c r="A709" s="63" t="str">
        <f>VLOOKUP(D709,'TABLE DES MATIERES'!$A$3:$B$67,2,FALSE)</f>
        <v>Nouveaux Dossiers Confiés SOFRA</v>
      </c>
      <c r="B709" s="2">
        <v>41640</v>
      </c>
      <c r="C709" s="65"/>
      <c r="D709" s="1" t="s">
        <v>19</v>
      </c>
      <c r="E709" s="1" t="str">
        <f>VLOOKUP($D709,'TABLE DES MATIERES'!$A$3:$C$69,3,FALSE)</f>
        <v>Contentieux</v>
      </c>
    </row>
    <row r="710" spans="1:5" hidden="1" x14ac:dyDescent="0.2">
      <c r="A710" s="63" t="str">
        <f>VLOOKUP(D710,'TABLE DES MATIERES'!$A$3:$B$67,2,FALSE)</f>
        <v>Nbs dossiers Actifs SOFRA</v>
      </c>
      <c r="B710" s="2">
        <v>41640</v>
      </c>
      <c r="C710" s="65"/>
      <c r="D710" s="1" t="s">
        <v>63</v>
      </c>
      <c r="E710" s="1" t="str">
        <f>VLOOKUP($D710,'TABLE DES MATIERES'!$A$3:$C$69,3,FALSE)</f>
        <v>Contentieux</v>
      </c>
    </row>
    <row r="711" spans="1:5" hidden="1" x14ac:dyDescent="0.2">
      <c r="A711" s="63" t="str">
        <f>VLOOKUP(D711,'TABLE DES MATIERES'!$A$3:$B$67,2,FALSE)</f>
        <v>Montants Dossiers SOFRA Ouverts</v>
      </c>
      <c r="B711" s="2">
        <v>41640</v>
      </c>
      <c r="D711" s="1" t="s">
        <v>54</v>
      </c>
      <c r="E711" s="1" t="str">
        <f>VLOOKUP($D711,'TABLE DES MATIERES'!$A$3:$C$69,3,FALSE)</f>
        <v>Contentieux</v>
      </c>
    </row>
    <row r="712" spans="1:5" hidden="1" x14ac:dyDescent="0.2">
      <c r="A712" s="63" t="str">
        <f>VLOOKUP(D712,'TABLE DES MATIERES'!$A$3:$B$67,2,FALSE)</f>
        <v>Encaissements SOFRA</v>
      </c>
      <c r="B712" s="2">
        <v>41640</v>
      </c>
      <c r="C712" s="65"/>
      <c r="D712" s="1" t="s">
        <v>64</v>
      </c>
      <c r="E712" s="1" t="str">
        <f>VLOOKUP($D712,'TABLE DES MATIERES'!$A$3:$C$69,3,FALSE)</f>
        <v>Contentieux</v>
      </c>
    </row>
    <row r="713" spans="1:5" hidden="1" x14ac:dyDescent="0.2">
      <c r="A713" s="63" t="str">
        <f>VLOOKUP(D713,'TABLE DES MATIERES'!$A$3:$B$67,2,FALSE)</f>
        <v>Nbs Prelevements</v>
      </c>
      <c r="B713" s="2">
        <v>41640</v>
      </c>
      <c r="C713" s="65"/>
      <c r="D713" s="1" t="s">
        <v>20</v>
      </c>
      <c r="E713" s="1" t="str">
        <f>VLOOKUP($D713,'TABLE DES MATIERES'!$A$3:$C$69,3,FALSE)</f>
        <v>Contentieux</v>
      </c>
    </row>
    <row r="714" spans="1:5" hidden="1" x14ac:dyDescent="0.2">
      <c r="A714" s="63" t="str">
        <f>VLOOKUP(D714,'TABLE DES MATIERES'!$A$3:$B$67,2,FALSE)</f>
        <v>Montants Prelevements</v>
      </c>
      <c r="B714" s="2">
        <v>41640</v>
      </c>
      <c r="C714" s="65"/>
      <c r="D714" s="1" t="s">
        <v>21</v>
      </c>
      <c r="E714" s="1" t="str">
        <f>VLOOKUP($D714,'TABLE DES MATIERES'!$A$3:$C$69,3,FALSE)</f>
        <v>Contentieux</v>
      </c>
    </row>
    <row r="715" spans="1:5" hidden="1" x14ac:dyDescent="0.2">
      <c r="A715" s="63" t="str">
        <f>VLOOKUP(D715,'TABLE DES MATIERES'!$A$3:$B$67,2,FALSE)</f>
        <v>Nbs Rejets Prlv</v>
      </c>
      <c r="B715" s="2">
        <v>41640</v>
      </c>
      <c r="C715" s="65"/>
      <c r="D715" s="1" t="s">
        <v>22</v>
      </c>
      <c r="E715" s="1" t="str">
        <f>VLOOKUP($D715,'TABLE DES MATIERES'!$A$3:$C$69,3,FALSE)</f>
        <v>Contentieux</v>
      </c>
    </row>
    <row r="716" spans="1:5" hidden="1" x14ac:dyDescent="0.2">
      <c r="A716" s="63" t="str">
        <f>VLOOKUP(D716,'TABLE DES MATIERES'!$A$3:$B$67,2,FALSE)</f>
        <v>Montants des Rjts Prlv</v>
      </c>
      <c r="B716" s="2">
        <v>41640</v>
      </c>
      <c r="C716" s="65"/>
      <c r="D716" s="1" t="s">
        <v>23</v>
      </c>
      <c r="E716" s="1" t="str">
        <f>VLOOKUP($D716,'TABLE DES MATIERES'!$A$3:$C$69,3,FALSE)</f>
        <v>Contentieux</v>
      </c>
    </row>
    <row r="717" spans="1:5" hidden="1" x14ac:dyDescent="0.2">
      <c r="A717" s="63" t="str">
        <f>VLOOKUP(D717,'TABLE DES MATIERES'!$A$3:$B$67,2,FALSE)</f>
        <v>% impayés Prlv</v>
      </c>
      <c r="B717" s="2">
        <v>41640</v>
      </c>
      <c r="C717" s="70"/>
      <c r="D717" s="1" t="s">
        <v>65</v>
      </c>
      <c r="E717" s="1" t="str">
        <f>VLOOKUP($D717,'TABLE DES MATIERES'!$A$3:$C$69,3,FALSE)</f>
        <v>Contentieux</v>
      </c>
    </row>
    <row r="718" spans="1:5" hidden="1" x14ac:dyDescent="0.2">
      <c r="A718" s="63" t="str">
        <f>VLOOKUP(D718,'TABLE DES MATIERES'!$A$3:$B$67,2,FALSE)</f>
        <v>Dette &lt; 3mois</v>
      </c>
      <c r="B718" s="2">
        <v>41640</v>
      </c>
      <c r="C718" s="70"/>
      <c r="D718" s="1" t="s">
        <v>24</v>
      </c>
      <c r="E718" s="1" t="str">
        <f>VLOOKUP($D718,'TABLE DES MATIERES'!$A$3:$C$69,3,FALSE)</f>
        <v>Contentieux</v>
      </c>
    </row>
    <row r="719" spans="1:5" hidden="1" x14ac:dyDescent="0.2">
      <c r="A719" s="63" t="str">
        <f>VLOOKUP(D719,'TABLE DES MATIERES'!$A$3:$B$67,2,FALSE)</f>
        <v>Dette 3 à 6 mois</v>
      </c>
      <c r="B719" s="2">
        <v>41640</v>
      </c>
      <c r="C719" s="70"/>
      <c r="D719" s="1" t="s">
        <v>25</v>
      </c>
      <c r="E719" s="1" t="str">
        <f>VLOOKUP($D719,'TABLE DES MATIERES'!$A$3:$C$69,3,FALSE)</f>
        <v>Contentieux</v>
      </c>
    </row>
    <row r="720" spans="1:5" hidden="1" x14ac:dyDescent="0.2">
      <c r="A720" s="63" t="str">
        <f>VLOOKUP(D720,'TABLE DES MATIERES'!$A$3:$B$67,2,FALSE)</f>
        <v>Dette &gt; 6 mois</v>
      </c>
      <c r="B720" s="2">
        <v>41640</v>
      </c>
      <c r="C720" s="70"/>
      <c r="D720" s="1" t="s">
        <v>26</v>
      </c>
      <c r="E720" s="1" t="str">
        <f>VLOOKUP($D720,'TABLE DES MATIERES'!$A$3:$C$69,3,FALSE)</f>
        <v>Contentieux</v>
      </c>
    </row>
    <row r="721" spans="1:5" hidden="1" x14ac:dyDescent="0.2">
      <c r="A721" s="63" t="str">
        <f>VLOOKUP(D721,'TABLE DES MATIERES'!$A$3:$B$67,2,FALSE)</f>
        <v>Vacants ACL PME</v>
      </c>
      <c r="B721" s="2">
        <v>41640</v>
      </c>
      <c r="C721" s="71"/>
      <c r="D721" s="1" t="s">
        <v>28</v>
      </c>
      <c r="E721" s="1" t="str">
        <f>VLOOKUP($D721,'TABLE DES MATIERES'!$A$3:$C$69,3,FALSE)</f>
        <v>Vacant</v>
      </c>
    </row>
    <row r="722" spans="1:5" hidden="1" x14ac:dyDescent="0.2">
      <c r="A722" s="63" t="str">
        <f>VLOOKUP(D722,'TABLE DES MATIERES'!$A$3:$B$67,2,FALSE)</f>
        <v>% vacant ACL PME</v>
      </c>
      <c r="B722" s="2">
        <v>41640</v>
      </c>
      <c r="C722" s="68"/>
      <c r="D722" s="23" t="s">
        <v>47</v>
      </c>
      <c r="E722" s="1" t="str">
        <f>VLOOKUP($D722,'TABLE DES MATIERES'!$A$3:$C$69,3,FALSE)</f>
        <v>Vacant</v>
      </c>
    </row>
    <row r="723" spans="1:5" hidden="1" x14ac:dyDescent="0.2">
      <c r="A723" s="63" t="str">
        <f>VLOOKUP(D723,'TABLE DES MATIERES'!$A$3:$B$67,2,FALSE)</f>
        <v>Vacant technique</v>
      </c>
      <c r="B723" s="2">
        <v>41640</v>
      </c>
      <c r="D723" s="1" t="s">
        <v>29</v>
      </c>
      <c r="E723" s="1" t="str">
        <f>VLOOKUP($D723,'TABLE DES MATIERES'!$A$3:$C$69,3,FALSE)</f>
        <v>Vacant</v>
      </c>
    </row>
    <row r="724" spans="1:5" hidden="1" x14ac:dyDescent="0.2">
      <c r="A724" s="63" t="str">
        <f>VLOOKUP(D724,'TABLE DES MATIERES'!$A$3:$B$67,2,FALSE)</f>
        <v>% vacant technique</v>
      </c>
      <c r="B724" s="2">
        <v>41640</v>
      </c>
      <c r="C724" s="68"/>
      <c r="D724" s="23" t="s">
        <v>48</v>
      </c>
      <c r="E724" s="1" t="str">
        <f>VLOOKUP($D724,'TABLE DES MATIERES'!$A$3:$C$69,3,FALSE)</f>
        <v>Vacant</v>
      </c>
    </row>
    <row r="725" spans="1:5" hidden="1" x14ac:dyDescent="0.2">
      <c r="A725" s="63" t="str">
        <f>VLOOKUP(D725,'TABLE DES MATIERES'!$A$3:$B$67,2,FALSE)</f>
        <v>Nbs de lots Roanne</v>
      </c>
      <c r="B725" s="2">
        <v>41640</v>
      </c>
      <c r="C725" s="65"/>
      <c r="D725" s="1" t="s">
        <v>30</v>
      </c>
      <c r="E725" s="1" t="str">
        <f>VLOOKUP($D725,'TABLE DES MATIERES'!$A$3:$C$69,3,FALSE)</f>
        <v>Vacant</v>
      </c>
    </row>
    <row r="726" spans="1:5" hidden="1" x14ac:dyDescent="0.2">
      <c r="A726" s="63" t="str">
        <f>VLOOKUP(D726,'TABLE DES MATIERES'!$A$3:$B$67,2,FALSE)</f>
        <v>Vacants_Gestion Roanne</v>
      </c>
      <c r="B726" s="2">
        <v>41640</v>
      </c>
      <c r="D726" s="1" t="s">
        <v>31</v>
      </c>
      <c r="E726" s="1" t="str">
        <f>VLOOKUP($D726,'TABLE DES MATIERES'!$A$3:$C$69,3,FALSE)</f>
        <v>Vacant</v>
      </c>
    </row>
    <row r="727" spans="1:5" hidden="1" x14ac:dyDescent="0.2">
      <c r="A727" s="63" t="str">
        <f>VLOOKUP(D727,'TABLE DES MATIERES'!$A$3:$B$67,2,FALSE)</f>
        <v>% vacant Roanne</v>
      </c>
      <c r="B727" s="2">
        <v>41640</v>
      </c>
      <c r="C727" s="70"/>
      <c r="D727" s="23" t="s">
        <v>49</v>
      </c>
      <c r="E727" s="1" t="str">
        <f>VLOOKUP($D727,'TABLE DES MATIERES'!$A$3:$C$69,3,FALSE)</f>
        <v>Vacant</v>
      </c>
    </row>
    <row r="728" spans="1:5" hidden="1" x14ac:dyDescent="0.2">
      <c r="A728" s="63" t="str">
        <f>VLOOKUP(D728,'TABLE DES MATIERES'!$A$3:$B$67,2,FALSE)</f>
        <v>Total Vacant Exploitation</v>
      </c>
      <c r="B728" s="2">
        <v>41640</v>
      </c>
      <c r="D728" s="1" t="s">
        <v>66</v>
      </c>
      <c r="E728" s="1" t="str">
        <f>VLOOKUP($D728,'TABLE DES MATIERES'!$A$3:$C$69,3,FALSE)</f>
        <v>Vacant</v>
      </c>
    </row>
    <row r="729" spans="1:5" hidden="1" x14ac:dyDescent="0.2">
      <c r="A729" s="63" t="str">
        <f>VLOOKUP(D729,'TABLE DES MATIERES'!$A$3:$B$67,2,FALSE)</f>
        <v>% Exploitation</v>
      </c>
      <c r="B729" s="2">
        <v>41640</v>
      </c>
      <c r="C729" s="70"/>
      <c r="D729" s="1" t="s">
        <v>67</v>
      </c>
      <c r="E729" s="1" t="str">
        <f>VLOOKUP($D729,'TABLE DES MATIERES'!$A$3:$C$69,3,FALSE)</f>
        <v>Vacant</v>
      </c>
    </row>
    <row r="730" spans="1:5" hidden="1" x14ac:dyDescent="0.2">
      <c r="A730" s="63" t="str">
        <f>VLOOKUP(D730,'TABLE DES MATIERES'!$A$3:$B$67,2,FALSE)</f>
        <v>Vacant HE</v>
      </c>
      <c r="B730" s="2">
        <v>41640</v>
      </c>
      <c r="D730" s="1" t="s">
        <v>58</v>
      </c>
      <c r="E730" s="1" t="str">
        <f>VLOOKUP($D730,'TABLE DES MATIERES'!$A$3:$C$69,3,FALSE)</f>
        <v>Vacant</v>
      </c>
    </row>
    <row r="731" spans="1:5" hidden="1" x14ac:dyDescent="0.2">
      <c r="A731" s="63" t="str">
        <f>VLOOKUP(D731,'TABLE DES MATIERES'!$A$3:$B$67,2,FALSE)</f>
        <v>% vacant HE</v>
      </c>
      <c r="B731" s="2">
        <v>41640</v>
      </c>
      <c r="C731" s="70"/>
      <c r="D731" s="1" t="s">
        <v>68</v>
      </c>
      <c r="E731" s="1" t="str">
        <f>VLOOKUP($D731,'TABLE DES MATIERES'!$A$3:$C$69,3,FALSE)</f>
        <v>Vacant</v>
      </c>
    </row>
    <row r="732" spans="1:5" hidden="1" x14ac:dyDescent="0.2">
      <c r="A732" s="63" t="str">
        <f>VLOOKUP(D732,'TABLE DES MATIERES'!$A$3:$B$67,2,FALSE)</f>
        <v>Nbs logements Roanne</v>
      </c>
      <c r="B732" s="2">
        <v>41640</v>
      </c>
      <c r="D732" s="1" t="s">
        <v>69</v>
      </c>
      <c r="E732" s="1" t="str">
        <f>VLOOKUP($D732,'TABLE DES MATIERES'!$A$3:$C$69,3,FALSE)</f>
        <v>Vacant</v>
      </c>
    </row>
    <row r="733" spans="1:5" hidden="1" x14ac:dyDescent="0.2">
      <c r="A733" s="63" t="str">
        <f>VLOOKUP(D733,'TABLE DES MATIERES'!$A$3:$B$67,2,FALSE)</f>
        <v>Nbs vacants Exploitation/HE</v>
      </c>
      <c r="B733" s="2">
        <v>41640</v>
      </c>
      <c r="C733" s="70"/>
      <c r="D733" s="1" t="s">
        <v>57</v>
      </c>
      <c r="E733" s="1" t="str">
        <f>VLOOKUP($D733,'TABLE DES MATIERES'!$A$3:$C$69,3,FALSE)</f>
        <v>Vacant</v>
      </c>
    </row>
    <row r="734" spans="1:5" hidden="1" x14ac:dyDescent="0.2">
      <c r="A734" s="63" t="str">
        <f>VLOOKUP(D734,'TABLE DES MATIERES'!$A$3:$B$67,2,FALSE)</f>
        <v>% Vacance Exploitation/HE</v>
      </c>
      <c r="B734" s="2">
        <v>41640</v>
      </c>
      <c r="C734" s="70"/>
      <c r="D734" s="1" t="s">
        <v>59</v>
      </c>
      <c r="E734" s="1" t="str">
        <f>VLOOKUP($D734,'TABLE DES MATIERES'!$A$3:$C$69,3,FALSE)</f>
        <v>Vacant</v>
      </c>
    </row>
    <row r="735" spans="1:5" hidden="1" x14ac:dyDescent="0.2">
      <c r="A735" s="63" t="str">
        <f>VLOOKUP(D735,'TABLE DES MATIERES'!$A$3:$B$67,2,FALSE)</f>
        <v>%Occupation</v>
      </c>
      <c r="B735" s="2">
        <v>41640</v>
      </c>
      <c r="C735" s="70"/>
      <c r="D735" s="1" t="s">
        <v>60</v>
      </c>
      <c r="E735" s="1" t="str">
        <f>VLOOKUP($D735,'TABLE DES MATIERES'!$A$3:$C$69,3,FALSE)</f>
        <v>Vacant</v>
      </c>
    </row>
    <row r="736" spans="1:5" hidden="1" x14ac:dyDescent="0.2">
      <c r="A736" s="63" t="str">
        <f>VLOOKUP(D736,'TABLE DES MATIERES'!$A$3:$B$67,2,FALSE)</f>
        <v>Nbs loc Entrants</v>
      </c>
      <c r="B736" s="2">
        <v>41640</v>
      </c>
      <c r="D736" s="1" t="s">
        <v>32</v>
      </c>
      <c r="E736" s="1" t="str">
        <f>VLOOKUP($D736,'TABLE DES MATIERES'!$A$3:$C$69,3,FALSE)</f>
        <v>Vacant</v>
      </c>
    </row>
    <row r="737" spans="1:5" hidden="1" x14ac:dyDescent="0.2">
      <c r="A737" s="63" t="str">
        <f>VLOOKUP(D737,'TABLE DES MATIERES'!$A$3:$B$67,2,FALSE)</f>
        <v>Nbs locs Sortants</v>
      </c>
      <c r="B737" s="2">
        <v>41640</v>
      </c>
      <c r="D737" s="1" t="s">
        <v>33</v>
      </c>
      <c r="E737" s="1" t="str">
        <f>VLOOKUP($D737,'TABLE DES MATIERES'!$A$3:$C$69,3,FALSE)</f>
        <v>Vacant</v>
      </c>
    </row>
    <row r="738" spans="1:5" hidden="1" x14ac:dyDescent="0.2">
      <c r="A738" s="63" t="str">
        <f>VLOOKUP(D738,'TABLE DES MATIERES'!$A$3:$B$67,2,FALSE)</f>
        <v>Nbs locs en preavis</v>
      </c>
      <c r="B738" s="2">
        <v>41640</v>
      </c>
      <c r="C738" s="67"/>
      <c r="D738" s="1" t="s">
        <v>34</v>
      </c>
      <c r="E738" s="1" t="str">
        <f>VLOOKUP($D738,'TABLE DES MATIERES'!$A$3:$C$69,3,FALSE)</f>
        <v>Vacant</v>
      </c>
    </row>
    <row r="739" spans="1:5" hidden="1" x14ac:dyDescent="0.2">
      <c r="A739" s="63" t="str">
        <f>VLOOKUP(D739,'TABLE DES MATIERES'!$A$3:$B$67,2,FALSE)</f>
        <v>Loyer App</v>
      </c>
      <c r="B739" s="2">
        <v>41671</v>
      </c>
      <c r="C739" s="65"/>
      <c r="D739" s="1" t="s">
        <v>4</v>
      </c>
      <c r="E739" s="1" t="str">
        <f>VLOOKUP($D739,'TABLE DES MATIERES'!$A$3:$C$69,3,FALSE)</f>
        <v>Quittancement</v>
      </c>
    </row>
    <row r="740" spans="1:5" hidden="1" x14ac:dyDescent="0.2">
      <c r="A740" s="63" t="str">
        <f>VLOOKUP(D740,'TABLE DES MATIERES'!$A$3:$B$67,2,FALSE)</f>
        <v>Nouveaux Loyers</v>
      </c>
      <c r="B740" s="2">
        <v>41671</v>
      </c>
      <c r="C740" s="65"/>
      <c r="D740" s="1" t="s">
        <v>1</v>
      </c>
      <c r="E740" s="1" t="str">
        <f>VLOOKUP($D740,'TABLE DES MATIERES'!$A$3:$C$69,3,FALSE)</f>
        <v>Quittancement</v>
      </c>
    </row>
    <row r="741" spans="1:5" hidden="1" x14ac:dyDescent="0.2">
      <c r="A741" s="63" t="str">
        <f>VLOOKUP(D741,'TABLE DES MATIERES'!$A$3:$B$67,2,FALSE)</f>
        <v>Loyer PK</v>
      </c>
      <c r="B741" s="2">
        <v>41671</v>
      </c>
      <c r="C741" s="65"/>
      <c r="D741" s="1" t="s">
        <v>5</v>
      </c>
      <c r="E741" s="1" t="str">
        <f>VLOOKUP($D741,'TABLE DES MATIERES'!$A$3:$C$69,3,FALSE)</f>
        <v>Quittancement</v>
      </c>
    </row>
    <row r="742" spans="1:5" hidden="1" x14ac:dyDescent="0.2">
      <c r="A742" s="63" t="str">
        <f>VLOOKUP(D742,'TABLE DES MATIERES'!$A$3:$B$67,2,FALSE)</f>
        <v>Total Loyer</v>
      </c>
      <c r="B742" s="2">
        <v>41671</v>
      </c>
      <c r="C742" s="65"/>
      <c r="D742" s="1" t="s">
        <v>62</v>
      </c>
      <c r="E742" s="1" t="str">
        <f>VLOOKUP($D742,'TABLE DES MATIERES'!$A$3:$C$69,3,FALSE)</f>
        <v>Quittancement</v>
      </c>
    </row>
    <row r="743" spans="1:5" hidden="1" x14ac:dyDescent="0.2">
      <c r="A743" s="63" t="str">
        <f>VLOOKUP(D743,'TABLE DES MATIERES'!$A$3:$B$67,2,FALSE)</f>
        <v>Provisions sur charge</v>
      </c>
      <c r="B743" s="2">
        <v>41671</v>
      </c>
      <c r="C743" s="67"/>
      <c r="D743" s="1" t="s">
        <v>2</v>
      </c>
      <c r="E743" s="1" t="str">
        <f>VLOOKUP($D743,'TABLE DES MATIERES'!$A$3:$C$69,3,FALSE)</f>
        <v>Quittancement</v>
      </c>
    </row>
    <row r="744" spans="1:5" hidden="1" x14ac:dyDescent="0.2">
      <c r="A744" s="63" t="str">
        <f>VLOOKUP(D744,'TABLE DES MATIERES'!$A$3:$B$67,2,FALSE)</f>
        <v>Quitt toutes rubriques</v>
      </c>
      <c r="B744" s="2">
        <v>41671</v>
      </c>
      <c r="C744" s="65"/>
      <c r="D744" s="1" t="s">
        <v>50</v>
      </c>
      <c r="E744" s="1" t="str">
        <f>VLOOKUP($D744,'TABLE DES MATIERES'!$A$3:$C$69,3,FALSE)</f>
        <v>Quittancement</v>
      </c>
    </row>
    <row r="745" spans="1:5" hidden="1" x14ac:dyDescent="0.2">
      <c r="A745" s="63" t="str">
        <f>VLOOKUP(D745,'TABLE DES MATIERES'!$A$3:$B$67,2,FALSE)</f>
        <v>Loyers encaissers</v>
      </c>
      <c r="B745" s="2">
        <v>41671</v>
      </c>
      <c r="C745" s="65"/>
      <c r="D745" s="1" t="s">
        <v>3</v>
      </c>
      <c r="E745" s="1" t="str">
        <f>VLOOKUP($D745,'TABLE DES MATIERES'!$A$3:$C$69,3,FALSE)</f>
        <v>Encaissement</v>
      </c>
    </row>
    <row r="746" spans="1:5" hidden="1" x14ac:dyDescent="0.2">
      <c r="A746" s="63" t="str">
        <f>VLOOKUP(D746,'TABLE DES MATIERES'!$A$3:$B$67,2,FALSE)</f>
        <v>APL</v>
      </c>
      <c r="B746" s="2">
        <v>41671</v>
      </c>
      <c r="C746" s="65"/>
      <c r="D746" s="1" t="s">
        <v>6</v>
      </c>
      <c r="E746" s="1" t="str">
        <f>VLOOKUP($D746,'TABLE DES MATIERES'!$A$3:$C$69,3,FALSE)</f>
        <v>Encaissement</v>
      </c>
    </row>
    <row r="747" spans="1:5" hidden="1" x14ac:dyDescent="0.2">
      <c r="A747" s="63" t="str">
        <f>VLOOKUP(D747,'TABLE DES MATIERES'!$A$3:$B$67,2,FALSE)</f>
        <v>AL</v>
      </c>
      <c r="B747" s="2">
        <v>41671</v>
      </c>
      <c r="C747" s="68"/>
      <c r="D747" s="1" t="s">
        <v>7</v>
      </c>
      <c r="E747" s="1" t="str">
        <f>VLOOKUP($D747,'TABLE DES MATIERES'!$A$3:$C$69,3,FALSE)</f>
        <v>Encaissement</v>
      </c>
    </row>
    <row r="748" spans="1:5" hidden="1" x14ac:dyDescent="0.2">
      <c r="A748" s="63" t="str">
        <f>VLOOKUP(D748,'TABLE DES MATIERES'!$A$3:$B$67,2,FALSE)</f>
        <v>DG Factures</v>
      </c>
      <c r="B748" s="2">
        <v>41671</v>
      </c>
      <c r="C748" s="66"/>
      <c r="D748" s="1" t="s">
        <v>8</v>
      </c>
      <c r="E748" s="1" t="str">
        <f>VLOOKUP($D748,'TABLE DES MATIERES'!$A$3:$C$69,3,FALSE)</f>
        <v>Encaissement</v>
      </c>
    </row>
    <row r="749" spans="1:5" hidden="1" x14ac:dyDescent="0.2">
      <c r="A749" s="63" t="str">
        <f>VLOOKUP(D749,'TABLE DES MATIERES'!$A$3:$B$67,2,FALSE)</f>
        <v>DG Rembourser</v>
      </c>
      <c r="B749" s="2">
        <v>41671</v>
      </c>
      <c r="C749" s="66"/>
      <c r="D749" s="1" t="s">
        <v>9</v>
      </c>
      <c r="E749" s="1" t="str">
        <f>VLOOKUP($D749,'TABLE DES MATIERES'!$A$3:$C$69,3,FALSE)</f>
        <v>Encaissement</v>
      </c>
    </row>
    <row r="750" spans="1:5" hidden="1" x14ac:dyDescent="0.2">
      <c r="A750" s="63" t="str">
        <f>VLOOKUP(D750,'TABLE DES MATIERES'!$A$3:$B$67,2,FALSE)</f>
        <v>BANQUE</v>
      </c>
      <c r="B750" s="2">
        <v>41671</v>
      </c>
      <c r="C750" s="65"/>
      <c r="D750" s="1" t="s">
        <v>10</v>
      </c>
      <c r="E750" s="1" t="str">
        <f>VLOOKUP($D750,'TABLE DES MATIERES'!$A$3:$C$69,3,FALSE)</f>
        <v>Encaissement</v>
      </c>
    </row>
    <row r="751" spans="1:5" hidden="1" x14ac:dyDescent="0.2">
      <c r="A751" s="63" t="str">
        <f>VLOOKUP(D751,'TABLE DES MATIERES'!$A$3:$B$67,2,FALSE)</f>
        <v>Nbs locs debiteurs</v>
      </c>
      <c r="B751" s="2">
        <v>41671</v>
      </c>
      <c r="C751" s="65"/>
      <c r="D751" s="1" t="s">
        <v>11</v>
      </c>
      <c r="E751" s="1" t="str">
        <f>VLOOKUP($D751,'TABLE DES MATIERES'!$A$3:$C$69,3,FALSE)</f>
        <v>Contentieux</v>
      </c>
    </row>
    <row r="752" spans="1:5" hidden="1" x14ac:dyDescent="0.2">
      <c r="A752" s="63" t="str">
        <f>VLOOKUP(D752,'TABLE DES MATIERES'!$A$3:$B$67,2,FALSE)</f>
        <v>Montants Debiteurs</v>
      </c>
      <c r="B752" s="2">
        <v>41671</v>
      </c>
      <c r="C752" s="68"/>
      <c r="D752" s="1" t="s">
        <v>12</v>
      </c>
      <c r="E752" s="1" t="str">
        <f>VLOOKUP($D752,'TABLE DES MATIERES'!$A$3:$C$69,3,FALSE)</f>
        <v>Contentieux</v>
      </c>
    </row>
    <row r="753" spans="1:5" hidden="1" x14ac:dyDescent="0.2">
      <c r="A753" s="63" t="str">
        <f>VLOOKUP(D753,'TABLE DES MATIERES'!$A$3:$B$67,2,FALSE)</f>
        <v>Locs Presents</v>
      </c>
      <c r="B753" s="2">
        <v>41671</v>
      </c>
      <c r="C753" s="65"/>
      <c r="D753" s="1" t="s">
        <v>13</v>
      </c>
      <c r="E753" s="1" t="str">
        <f>VLOOKUP($D753,'TABLE DES MATIERES'!$A$3:$C$69,3,FALSE)</f>
        <v>Contentieux</v>
      </c>
    </row>
    <row r="754" spans="1:5" hidden="1" x14ac:dyDescent="0.2">
      <c r="A754" s="63" t="str">
        <f>VLOOKUP(D754,'TABLE DES MATIERES'!$A$3:$B$67,2,FALSE)</f>
        <v>Montants Presents</v>
      </c>
      <c r="B754" s="2">
        <v>41671</v>
      </c>
      <c r="C754" s="65"/>
      <c r="D754" s="1" t="s">
        <v>15</v>
      </c>
      <c r="E754" s="1" t="str">
        <f>VLOOKUP($D754,'TABLE DES MATIERES'!$A$3:$C$69,3,FALSE)</f>
        <v>Contentieux</v>
      </c>
    </row>
    <row r="755" spans="1:5" hidden="1" x14ac:dyDescent="0.2">
      <c r="A755" s="63" t="str">
        <f>VLOOKUP(D755,'TABLE DES MATIERES'!$A$3:$B$67,2,FALSE)</f>
        <v>Locs Sortis</v>
      </c>
      <c r="B755" s="2">
        <v>41671</v>
      </c>
      <c r="C755" s="65"/>
      <c r="D755" s="1" t="s">
        <v>14</v>
      </c>
      <c r="E755" s="1" t="str">
        <f>VLOOKUP($D755,'TABLE DES MATIERES'!$A$3:$C$69,3,FALSE)</f>
        <v>Contentieux</v>
      </c>
    </row>
    <row r="756" spans="1:5" hidden="1" x14ac:dyDescent="0.2">
      <c r="A756" s="63" t="str">
        <f>VLOOKUP(D756,'TABLE DES MATIERES'!$A$3:$B$67,2,FALSE)</f>
        <v>Montants Sortis</v>
      </c>
      <c r="B756" s="2">
        <v>41671</v>
      </c>
      <c r="C756" s="68"/>
      <c r="D756" s="1" t="s">
        <v>16</v>
      </c>
      <c r="E756" s="1" t="str">
        <f>VLOOKUP($D756,'TABLE DES MATIERES'!$A$3:$C$69,3,FALSE)</f>
        <v>Contentieux</v>
      </c>
    </row>
    <row r="757" spans="1:5" hidden="1" x14ac:dyDescent="0.2">
      <c r="A757" s="63" t="str">
        <f>VLOOKUP(D757,'TABLE DES MATIERES'!$A$3:$B$67,2,FALSE)</f>
        <v>Nouvelles dettes des nouveaux entrants</v>
      </c>
      <c r="B757" s="2">
        <v>41671</v>
      </c>
      <c r="C757" s="65"/>
      <c r="D757" s="1" t="s">
        <v>37</v>
      </c>
      <c r="E757" s="1" t="str">
        <f>VLOOKUP($D757,'TABLE DES MATIERES'!$A$3:$C$69,3,FALSE)</f>
        <v>Contentieux</v>
      </c>
    </row>
    <row r="758" spans="1:5" hidden="1" x14ac:dyDescent="0.2">
      <c r="A758" s="63" t="str">
        <f>VLOOKUP(D758,'TABLE DES MATIERES'!$A$3:$B$67,2,FALSE)</f>
        <v>Montants dettes des nouveaux entrants</v>
      </c>
      <c r="B758" s="2">
        <v>41671</v>
      </c>
      <c r="C758" s="65"/>
      <c r="D758" s="1" t="s">
        <v>38</v>
      </c>
      <c r="E758" s="1" t="str">
        <f>VLOOKUP($D758,'TABLE DES MATIERES'!$A$3:$C$69,3,FALSE)</f>
        <v>Contentieux</v>
      </c>
    </row>
    <row r="759" spans="1:5" hidden="1" x14ac:dyDescent="0.2">
      <c r="A759" s="63" t="str">
        <f>VLOOKUP(D759,'TABLE DES MATIERES'!$A$3:$B$67,2,FALSE)</f>
        <v>Profits</v>
      </c>
      <c r="B759" s="2">
        <v>41671</v>
      </c>
      <c r="C759" s="68"/>
      <c r="D759" s="1" t="s">
        <v>36</v>
      </c>
      <c r="E759" s="1" t="str">
        <f>VLOOKUP($D759,'TABLE DES MATIERES'!$A$3:$C$69,3,FALSE)</f>
        <v>Contentieux</v>
      </c>
    </row>
    <row r="760" spans="1:5" hidden="1" x14ac:dyDescent="0.2">
      <c r="A760" s="63" t="str">
        <f>VLOOKUP(D760,'TABLE DES MATIERES'!$A$3:$B$67,2,FALSE)</f>
        <v>Pertes</v>
      </c>
      <c r="B760" s="2">
        <v>41671</v>
      </c>
      <c r="C760" s="66"/>
      <c r="D760" s="1" t="s">
        <v>35</v>
      </c>
      <c r="E760" s="1" t="str">
        <f>VLOOKUP($D760,'TABLE DES MATIERES'!$A$3:$C$69,3,FALSE)</f>
        <v>Contentieux</v>
      </c>
    </row>
    <row r="761" spans="1:5" hidden="1" x14ac:dyDescent="0.2">
      <c r="A761" s="63" t="str">
        <f>VLOOKUP(D761,'TABLE DES MATIERES'!$A$3:$B$67,2,FALSE)</f>
        <v>Protocoles établis</v>
      </c>
      <c r="B761" s="2">
        <v>41671</v>
      </c>
      <c r="C761" s="65"/>
      <c r="D761" s="1" t="s">
        <v>17</v>
      </c>
      <c r="E761" s="1" t="str">
        <f>VLOOKUP($D761,'TABLE DES MATIERES'!$A$3:$C$69,3,FALSE)</f>
        <v>Contentieux</v>
      </c>
    </row>
    <row r="762" spans="1:5" hidden="1" x14ac:dyDescent="0.2">
      <c r="A762" s="63" t="str">
        <f>VLOOKUP(D762,'TABLE DES MATIERES'!$A$3:$B$67,2,FALSE)</f>
        <v>Protocoles terminés</v>
      </c>
      <c r="B762" s="2">
        <v>41671</v>
      </c>
      <c r="C762" s="65"/>
      <c r="D762" s="1" t="s">
        <v>18</v>
      </c>
      <c r="E762" s="1" t="str">
        <f>VLOOKUP($D762,'TABLE DES MATIERES'!$A$3:$C$69,3,FALSE)</f>
        <v>Contentieux</v>
      </c>
    </row>
    <row r="763" spans="1:5" hidden="1" x14ac:dyDescent="0.2">
      <c r="A763" s="63" t="str">
        <f>VLOOKUP(D763,'TABLE DES MATIERES'!$A$3:$B$67,2,FALSE)</f>
        <v>Protocoles en cours</v>
      </c>
      <c r="B763" s="2">
        <v>41671</v>
      </c>
      <c r="C763" s="65"/>
      <c r="D763" s="1" t="s">
        <v>61</v>
      </c>
      <c r="E763" s="1" t="str">
        <f>VLOOKUP($D763,'TABLE DES MATIERES'!$A$3:$C$69,3,FALSE)</f>
        <v>Contentieux</v>
      </c>
    </row>
    <row r="764" spans="1:5" hidden="1" x14ac:dyDescent="0.2">
      <c r="A764" s="63" t="str">
        <f>VLOOKUP(D764,'TABLE DES MATIERES'!$A$3:$B$67,2,FALSE)</f>
        <v>Montants Protocoles établis</v>
      </c>
      <c r="B764" s="2">
        <v>41671</v>
      </c>
      <c r="D764" s="1" t="s">
        <v>53</v>
      </c>
      <c r="E764" s="1" t="str">
        <f>VLOOKUP($D764,'TABLE DES MATIERES'!$A$3:$C$69,3,FALSE)</f>
        <v>Contentieux</v>
      </c>
    </row>
    <row r="765" spans="1:5" hidden="1" x14ac:dyDescent="0.2">
      <c r="A765" s="63" t="str">
        <f>VLOOKUP(D765,'TABLE DES MATIERES'!$A$3:$B$67,2,FALSE)</f>
        <v>Nouveaux Dossiers Confiés SOFRA</v>
      </c>
      <c r="B765" s="2">
        <v>41671</v>
      </c>
      <c r="C765" s="65"/>
      <c r="D765" s="1" t="s">
        <v>19</v>
      </c>
      <c r="E765" s="1" t="str">
        <f>VLOOKUP($D765,'TABLE DES MATIERES'!$A$3:$C$69,3,FALSE)</f>
        <v>Contentieux</v>
      </c>
    </row>
    <row r="766" spans="1:5" hidden="1" x14ac:dyDescent="0.2">
      <c r="A766" s="63" t="str">
        <f>VLOOKUP(D766,'TABLE DES MATIERES'!$A$3:$B$67,2,FALSE)</f>
        <v>Nbs dossiers Actifs SOFRA</v>
      </c>
      <c r="B766" s="2">
        <v>41671</v>
      </c>
      <c r="C766" s="65"/>
      <c r="D766" s="1" t="s">
        <v>63</v>
      </c>
      <c r="E766" s="1" t="str">
        <f>VLOOKUP($D766,'TABLE DES MATIERES'!$A$3:$C$69,3,FALSE)</f>
        <v>Contentieux</v>
      </c>
    </row>
    <row r="767" spans="1:5" hidden="1" x14ac:dyDescent="0.2">
      <c r="A767" s="63" t="str">
        <f>VLOOKUP(D767,'TABLE DES MATIERES'!$A$3:$B$67,2,FALSE)</f>
        <v>Montants Dossiers SOFRA Ouverts</v>
      </c>
      <c r="B767" s="2">
        <v>41671</v>
      </c>
      <c r="D767" s="1" t="s">
        <v>54</v>
      </c>
      <c r="E767" s="1" t="str">
        <f>VLOOKUP($D767,'TABLE DES MATIERES'!$A$3:$C$69,3,FALSE)</f>
        <v>Contentieux</v>
      </c>
    </row>
    <row r="768" spans="1:5" hidden="1" x14ac:dyDescent="0.2">
      <c r="A768" s="63" t="str">
        <f>VLOOKUP(D768,'TABLE DES MATIERES'!$A$3:$B$67,2,FALSE)</f>
        <v>Encaissements SOFRA</v>
      </c>
      <c r="B768" s="2">
        <v>41671</v>
      </c>
      <c r="C768" s="65"/>
      <c r="D768" s="1" t="s">
        <v>64</v>
      </c>
      <c r="E768" s="1" t="str">
        <f>VLOOKUP($D768,'TABLE DES MATIERES'!$A$3:$C$69,3,FALSE)</f>
        <v>Contentieux</v>
      </c>
    </row>
    <row r="769" spans="1:5" hidden="1" x14ac:dyDescent="0.2">
      <c r="A769" s="63" t="str">
        <f>VLOOKUP(D769,'TABLE DES MATIERES'!$A$3:$B$67,2,FALSE)</f>
        <v>Nbs Prelevements</v>
      </c>
      <c r="B769" s="2">
        <v>41671</v>
      </c>
      <c r="C769" s="65"/>
      <c r="D769" s="1" t="s">
        <v>20</v>
      </c>
      <c r="E769" s="1" t="str">
        <f>VLOOKUP($D769,'TABLE DES MATIERES'!$A$3:$C$69,3,FALSE)</f>
        <v>Contentieux</v>
      </c>
    </row>
    <row r="770" spans="1:5" hidden="1" x14ac:dyDescent="0.2">
      <c r="A770" s="63" t="str">
        <f>VLOOKUP(D770,'TABLE DES MATIERES'!$A$3:$B$67,2,FALSE)</f>
        <v>Montants Prelevements</v>
      </c>
      <c r="B770" s="2">
        <v>41671</v>
      </c>
      <c r="C770" s="65"/>
      <c r="D770" s="1" t="s">
        <v>21</v>
      </c>
      <c r="E770" s="1" t="str">
        <f>VLOOKUP($D770,'TABLE DES MATIERES'!$A$3:$C$69,3,FALSE)</f>
        <v>Contentieux</v>
      </c>
    </row>
    <row r="771" spans="1:5" hidden="1" x14ac:dyDescent="0.2">
      <c r="A771" s="63" t="str">
        <f>VLOOKUP(D771,'TABLE DES MATIERES'!$A$3:$B$67,2,FALSE)</f>
        <v>Nbs Rejets Prlv</v>
      </c>
      <c r="B771" s="2">
        <v>41671</v>
      </c>
      <c r="C771" s="65"/>
      <c r="D771" s="1" t="s">
        <v>22</v>
      </c>
      <c r="E771" s="1" t="str">
        <f>VLOOKUP($D771,'TABLE DES MATIERES'!$A$3:$C$69,3,FALSE)</f>
        <v>Contentieux</v>
      </c>
    </row>
    <row r="772" spans="1:5" hidden="1" x14ac:dyDescent="0.2">
      <c r="A772" s="63" t="str">
        <f>VLOOKUP(D772,'TABLE DES MATIERES'!$A$3:$B$67,2,FALSE)</f>
        <v>Montants des Rjts Prlv</v>
      </c>
      <c r="B772" s="2">
        <v>41671</v>
      </c>
      <c r="C772" s="65"/>
      <c r="D772" s="1" t="s">
        <v>23</v>
      </c>
      <c r="E772" s="1" t="str">
        <f>VLOOKUP($D772,'TABLE DES MATIERES'!$A$3:$C$69,3,FALSE)</f>
        <v>Contentieux</v>
      </c>
    </row>
    <row r="773" spans="1:5" hidden="1" x14ac:dyDescent="0.2">
      <c r="A773" s="63" t="str">
        <f>VLOOKUP(D773,'TABLE DES MATIERES'!$A$3:$B$67,2,FALSE)</f>
        <v>% impayés Prlv</v>
      </c>
      <c r="B773" s="2">
        <v>41671</v>
      </c>
      <c r="C773" s="70"/>
      <c r="D773" s="1" t="s">
        <v>65</v>
      </c>
      <c r="E773" s="1" t="str">
        <f>VLOOKUP($D773,'TABLE DES MATIERES'!$A$3:$C$69,3,FALSE)</f>
        <v>Contentieux</v>
      </c>
    </row>
    <row r="774" spans="1:5" hidden="1" x14ac:dyDescent="0.2">
      <c r="A774" s="63" t="str">
        <f>VLOOKUP(D774,'TABLE DES MATIERES'!$A$3:$B$67,2,FALSE)</f>
        <v>Dette &lt; 3mois</v>
      </c>
      <c r="B774" s="2">
        <v>41671</v>
      </c>
      <c r="C774" s="70"/>
      <c r="D774" s="1" t="s">
        <v>24</v>
      </c>
      <c r="E774" s="1" t="str">
        <f>VLOOKUP($D774,'TABLE DES MATIERES'!$A$3:$C$69,3,FALSE)</f>
        <v>Contentieux</v>
      </c>
    </row>
    <row r="775" spans="1:5" hidden="1" x14ac:dyDescent="0.2">
      <c r="A775" s="63" t="str">
        <f>VLOOKUP(D775,'TABLE DES MATIERES'!$A$3:$B$67,2,FALSE)</f>
        <v>Dette 3 à 6 mois</v>
      </c>
      <c r="B775" s="2">
        <v>41671</v>
      </c>
      <c r="C775" s="70"/>
      <c r="D775" s="1" t="s">
        <v>25</v>
      </c>
      <c r="E775" s="1" t="str">
        <f>VLOOKUP($D775,'TABLE DES MATIERES'!$A$3:$C$69,3,FALSE)</f>
        <v>Contentieux</v>
      </c>
    </row>
    <row r="776" spans="1:5" hidden="1" x14ac:dyDescent="0.2">
      <c r="A776" s="63" t="str">
        <f>VLOOKUP(D776,'TABLE DES MATIERES'!$A$3:$B$67,2,FALSE)</f>
        <v>Dette &gt; 6 mois</v>
      </c>
      <c r="B776" s="2">
        <v>41671</v>
      </c>
      <c r="C776" s="70"/>
      <c r="D776" s="1" t="s">
        <v>26</v>
      </c>
      <c r="E776" s="1" t="str">
        <f>VLOOKUP($D776,'TABLE DES MATIERES'!$A$3:$C$69,3,FALSE)</f>
        <v>Contentieux</v>
      </c>
    </row>
    <row r="777" spans="1:5" hidden="1" x14ac:dyDescent="0.2">
      <c r="A777" s="63" t="str">
        <f>VLOOKUP(D777,'TABLE DES MATIERES'!$A$3:$B$67,2,FALSE)</f>
        <v>Vacants ACL PME</v>
      </c>
      <c r="B777" s="2">
        <v>41671</v>
      </c>
      <c r="C777" s="71"/>
      <c r="D777" s="1" t="s">
        <v>28</v>
      </c>
      <c r="E777" s="1" t="str">
        <f>VLOOKUP($D777,'TABLE DES MATIERES'!$A$3:$C$69,3,FALSE)</f>
        <v>Vacant</v>
      </c>
    </row>
    <row r="778" spans="1:5" hidden="1" x14ac:dyDescent="0.2">
      <c r="A778" s="63" t="str">
        <f>VLOOKUP(D778,'TABLE DES MATIERES'!$A$3:$B$67,2,FALSE)</f>
        <v>% vacant ACL PME</v>
      </c>
      <c r="B778" s="2">
        <v>41671</v>
      </c>
      <c r="C778" s="68"/>
      <c r="D778" s="23" t="s">
        <v>47</v>
      </c>
      <c r="E778" s="1" t="str">
        <f>VLOOKUP($D778,'TABLE DES MATIERES'!$A$3:$C$69,3,FALSE)</f>
        <v>Vacant</v>
      </c>
    </row>
    <row r="779" spans="1:5" hidden="1" x14ac:dyDescent="0.2">
      <c r="A779" s="63" t="str">
        <f>VLOOKUP(D779,'TABLE DES MATIERES'!$A$3:$B$67,2,FALSE)</f>
        <v>Vacant technique</v>
      </c>
      <c r="B779" s="2">
        <v>41671</v>
      </c>
      <c r="D779" s="1" t="s">
        <v>29</v>
      </c>
      <c r="E779" s="1" t="str">
        <f>VLOOKUP($D779,'TABLE DES MATIERES'!$A$3:$C$69,3,FALSE)</f>
        <v>Vacant</v>
      </c>
    </row>
    <row r="780" spans="1:5" hidden="1" x14ac:dyDescent="0.2">
      <c r="A780" s="63" t="str">
        <f>VLOOKUP(D780,'TABLE DES MATIERES'!$A$3:$B$67,2,FALSE)</f>
        <v>% vacant technique</v>
      </c>
      <c r="B780" s="2">
        <v>41671</v>
      </c>
      <c r="C780" s="68"/>
      <c r="D780" s="23" t="s">
        <v>48</v>
      </c>
      <c r="E780" s="1" t="str">
        <f>VLOOKUP($D780,'TABLE DES MATIERES'!$A$3:$C$69,3,FALSE)</f>
        <v>Vacant</v>
      </c>
    </row>
    <row r="781" spans="1:5" hidden="1" x14ac:dyDescent="0.2">
      <c r="A781" s="63" t="str">
        <f>VLOOKUP(D781,'TABLE DES MATIERES'!$A$3:$B$67,2,FALSE)</f>
        <v>Nbs de lots Roanne</v>
      </c>
      <c r="B781" s="2">
        <v>41671</v>
      </c>
      <c r="C781" s="65"/>
      <c r="D781" s="1" t="s">
        <v>30</v>
      </c>
      <c r="E781" s="1" t="str">
        <f>VLOOKUP($D781,'TABLE DES MATIERES'!$A$3:$C$69,3,FALSE)</f>
        <v>Vacant</v>
      </c>
    </row>
    <row r="782" spans="1:5" hidden="1" x14ac:dyDescent="0.2">
      <c r="A782" s="63" t="str">
        <f>VLOOKUP(D782,'TABLE DES MATIERES'!$A$3:$B$67,2,FALSE)</f>
        <v>Vacants_Gestion Roanne</v>
      </c>
      <c r="B782" s="2">
        <v>41671</v>
      </c>
      <c r="D782" s="1" t="s">
        <v>31</v>
      </c>
      <c r="E782" s="1" t="str">
        <f>VLOOKUP($D782,'TABLE DES MATIERES'!$A$3:$C$69,3,FALSE)</f>
        <v>Vacant</v>
      </c>
    </row>
    <row r="783" spans="1:5" hidden="1" x14ac:dyDescent="0.2">
      <c r="A783" s="63" t="str">
        <f>VLOOKUP(D783,'TABLE DES MATIERES'!$A$3:$B$67,2,FALSE)</f>
        <v>% vacant Roanne</v>
      </c>
      <c r="B783" s="2">
        <v>41671</v>
      </c>
      <c r="C783" s="70"/>
      <c r="D783" s="23" t="s">
        <v>49</v>
      </c>
      <c r="E783" s="1" t="str">
        <f>VLOOKUP($D783,'TABLE DES MATIERES'!$A$3:$C$69,3,FALSE)</f>
        <v>Vacant</v>
      </c>
    </row>
    <row r="784" spans="1:5" hidden="1" x14ac:dyDescent="0.2">
      <c r="A784" s="63" t="str">
        <f>VLOOKUP(D784,'TABLE DES MATIERES'!$A$3:$B$67,2,FALSE)</f>
        <v>Total Vacant Exploitation</v>
      </c>
      <c r="B784" s="2">
        <v>41671</v>
      </c>
      <c r="D784" s="1" t="s">
        <v>66</v>
      </c>
      <c r="E784" s="1" t="str">
        <f>VLOOKUP($D784,'TABLE DES MATIERES'!$A$3:$C$69,3,FALSE)</f>
        <v>Vacant</v>
      </c>
    </row>
    <row r="785" spans="1:5" hidden="1" x14ac:dyDescent="0.2">
      <c r="A785" s="63" t="str">
        <f>VLOOKUP(D785,'TABLE DES MATIERES'!$A$3:$B$67,2,FALSE)</f>
        <v>% Exploitation</v>
      </c>
      <c r="B785" s="2">
        <v>41671</v>
      </c>
      <c r="C785" s="70"/>
      <c r="D785" s="1" t="s">
        <v>67</v>
      </c>
      <c r="E785" s="1" t="str">
        <f>VLOOKUP($D785,'TABLE DES MATIERES'!$A$3:$C$69,3,FALSE)</f>
        <v>Vacant</v>
      </c>
    </row>
    <row r="786" spans="1:5" hidden="1" x14ac:dyDescent="0.2">
      <c r="A786" s="63" t="str">
        <f>VLOOKUP(D786,'TABLE DES MATIERES'!$A$3:$B$67,2,FALSE)</f>
        <v>Vacant HE</v>
      </c>
      <c r="B786" s="2">
        <v>41671</v>
      </c>
      <c r="D786" s="1" t="s">
        <v>58</v>
      </c>
      <c r="E786" s="1" t="str">
        <f>VLOOKUP($D786,'TABLE DES MATIERES'!$A$3:$C$69,3,FALSE)</f>
        <v>Vacant</v>
      </c>
    </row>
    <row r="787" spans="1:5" hidden="1" x14ac:dyDescent="0.2">
      <c r="A787" s="63" t="str">
        <f>VLOOKUP(D787,'TABLE DES MATIERES'!$A$3:$B$67,2,FALSE)</f>
        <v>% vacant HE</v>
      </c>
      <c r="B787" s="2">
        <v>41671</v>
      </c>
      <c r="C787" s="70"/>
      <c r="D787" s="1" t="s">
        <v>68</v>
      </c>
      <c r="E787" s="1" t="str">
        <f>VLOOKUP($D787,'TABLE DES MATIERES'!$A$3:$C$69,3,FALSE)</f>
        <v>Vacant</v>
      </c>
    </row>
    <row r="788" spans="1:5" hidden="1" x14ac:dyDescent="0.2">
      <c r="A788" s="63" t="str">
        <f>VLOOKUP(D788,'TABLE DES MATIERES'!$A$3:$B$67,2,FALSE)</f>
        <v>Nbs logements Roanne</v>
      </c>
      <c r="B788" s="2">
        <v>41671</v>
      </c>
      <c r="D788" s="1" t="s">
        <v>69</v>
      </c>
      <c r="E788" s="1" t="str">
        <f>VLOOKUP($D788,'TABLE DES MATIERES'!$A$3:$C$69,3,FALSE)</f>
        <v>Vacant</v>
      </c>
    </row>
    <row r="789" spans="1:5" hidden="1" x14ac:dyDescent="0.2">
      <c r="A789" s="63" t="str">
        <f>VLOOKUP(D789,'TABLE DES MATIERES'!$A$3:$B$67,2,FALSE)</f>
        <v>Nbs vacants Exploitation/HE</v>
      </c>
      <c r="B789" s="2">
        <v>41671</v>
      </c>
      <c r="C789" s="70"/>
      <c r="D789" s="1" t="s">
        <v>57</v>
      </c>
      <c r="E789" s="1" t="str">
        <f>VLOOKUP($D789,'TABLE DES MATIERES'!$A$3:$C$69,3,FALSE)</f>
        <v>Vacant</v>
      </c>
    </row>
    <row r="790" spans="1:5" hidden="1" x14ac:dyDescent="0.2">
      <c r="A790" s="63" t="str">
        <f>VLOOKUP(D790,'TABLE DES MATIERES'!$A$3:$B$67,2,FALSE)</f>
        <v>% Vacance Exploitation/HE</v>
      </c>
      <c r="B790" s="2">
        <v>41671</v>
      </c>
      <c r="C790" s="70"/>
      <c r="D790" s="1" t="s">
        <v>59</v>
      </c>
      <c r="E790" s="1" t="str">
        <f>VLOOKUP($D790,'TABLE DES MATIERES'!$A$3:$C$69,3,FALSE)</f>
        <v>Vacant</v>
      </c>
    </row>
    <row r="791" spans="1:5" hidden="1" x14ac:dyDescent="0.2">
      <c r="A791" s="63" t="str">
        <f>VLOOKUP(D791,'TABLE DES MATIERES'!$A$3:$B$67,2,FALSE)</f>
        <v>%Occupation</v>
      </c>
      <c r="B791" s="2">
        <v>41671</v>
      </c>
      <c r="C791" s="70"/>
      <c r="D791" s="1" t="s">
        <v>60</v>
      </c>
      <c r="E791" s="1" t="str">
        <f>VLOOKUP($D791,'TABLE DES MATIERES'!$A$3:$C$69,3,FALSE)</f>
        <v>Vacant</v>
      </c>
    </row>
    <row r="792" spans="1:5" hidden="1" x14ac:dyDescent="0.2">
      <c r="A792" s="63" t="str">
        <f>VLOOKUP(D792,'TABLE DES MATIERES'!$A$3:$B$67,2,FALSE)</f>
        <v>Nbs loc Entrants</v>
      </c>
      <c r="B792" s="2">
        <v>41671</v>
      </c>
      <c r="D792" s="1" t="s">
        <v>32</v>
      </c>
      <c r="E792" s="1" t="str">
        <f>VLOOKUP($D792,'TABLE DES MATIERES'!$A$3:$C$69,3,FALSE)</f>
        <v>Vacant</v>
      </c>
    </row>
    <row r="793" spans="1:5" hidden="1" x14ac:dyDescent="0.2">
      <c r="A793" s="63" t="str">
        <f>VLOOKUP(D793,'TABLE DES MATIERES'!$A$3:$B$67,2,FALSE)</f>
        <v>Nbs locs Sortants</v>
      </c>
      <c r="B793" s="2">
        <v>41671</v>
      </c>
      <c r="D793" s="1" t="s">
        <v>33</v>
      </c>
      <c r="E793" s="1" t="str">
        <f>VLOOKUP($D793,'TABLE DES MATIERES'!$A$3:$C$69,3,FALSE)</f>
        <v>Vacant</v>
      </c>
    </row>
    <row r="794" spans="1:5" hidden="1" x14ac:dyDescent="0.2">
      <c r="A794" s="63" t="str">
        <f>VLOOKUP(D794,'TABLE DES MATIERES'!$A$3:$B$67,2,FALSE)</f>
        <v>Nbs locs en preavis</v>
      </c>
      <c r="B794" s="2">
        <v>41671</v>
      </c>
      <c r="C794" s="67"/>
      <c r="D794" s="1" t="s">
        <v>34</v>
      </c>
      <c r="E794" s="1" t="str">
        <f>VLOOKUP($D794,'TABLE DES MATIERES'!$A$3:$C$69,3,FALSE)</f>
        <v>Vacant</v>
      </c>
    </row>
    <row r="795" spans="1:5" hidden="1" x14ac:dyDescent="0.2">
      <c r="A795" s="63" t="str">
        <f>VLOOKUP(D795,'TABLE DES MATIERES'!$A$3:$B$67,2,FALSE)</f>
        <v>Loyer App</v>
      </c>
      <c r="B795" s="2">
        <v>41699</v>
      </c>
      <c r="C795" s="65"/>
      <c r="D795" s="1" t="s">
        <v>4</v>
      </c>
      <c r="E795" s="1" t="str">
        <f>VLOOKUP($D795,'TABLE DES MATIERES'!$A$3:$C$69,3,FALSE)</f>
        <v>Quittancement</v>
      </c>
    </row>
    <row r="796" spans="1:5" hidden="1" x14ac:dyDescent="0.2">
      <c r="A796" s="63" t="str">
        <f>VLOOKUP(D796,'TABLE DES MATIERES'!$A$3:$B$67,2,FALSE)</f>
        <v>Nouveaux Loyers</v>
      </c>
      <c r="B796" s="2">
        <v>41699</v>
      </c>
      <c r="C796" s="65"/>
      <c r="D796" s="1" t="s">
        <v>1</v>
      </c>
      <c r="E796" s="1" t="str">
        <f>VLOOKUP($D796,'TABLE DES MATIERES'!$A$3:$C$69,3,FALSE)</f>
        <v>Quittancement</v>
      </c>
    </row>
    <row r="797" spans="1:5" hidden="1" x14ac:dyDescent="0.2">
      <c r="A797" s="63" t="str">
        <f>VLOOKUP(D797,'TABLE DES MATIERES'!$A$3:$B$67,2,FALSE)</f>
        <v>Loyer PK</v>
      </c>
      <c r="B797" s="2">
        <v>41699</v>
      </c>
      <c r="C797" s="65"/>
      <c r="D797" s="1" t="s">
        <v>5</v>
      </c>
      <c r="E797" s="1" t="str">
        <f>VLOOKUP($D797,'TABLE DES MATIERES'!$A$3:$C$69,3,FALSE)</f>
        <v>Quittancement</v>
      </c>
    </row>
    <row r="798" spans="1:5" hidden="1" x14ac:dyDescent="0.2">
      <c r="A798" s="63" t="str">
        <f>VLOOKUP(D798,'TABLE DES MATIERES'!$A$3:$B$67,2,FALSE)</f>
        <v>Total Loyer</v>
      </c>
      <c r="B798" s="2">
        <v>41699</v>
      </c>
      <c r="C798" s="65"/>
      <c r="D798" s="1" t="s">
        <v>62</v>
      </c>
      <c r="E798" s="1" t="str">
        <f>VLOOKUP($D798,'TABLE DES MATIERES'!$A$3:$C$69,3,FALSE)</f>
        <v>Quittancement</v>
      </c>
    </row>
    <row r="799" spans="1:5" hidden="1" x14ac:dyDescent="0.2">
      <c r="A799" s="63" t="str">
        <f>VLOOKUP(D799,'TABLE DES MATIERES'!$A$3:$B$67,2,FALSE)</f>
        <v>Provisions sur charge</v>
      </c>
      <c r="B799" s="2">
        <v>41699</v>
      </c>
      <c r="C799" s="65"/>
      <c r="D799" s="1" t="s">
        <v>2</v>
      </c>
      <c r="E799" s="1" t="str">
        <f>VLOOKUP($D799,'TABLE DES MATIERES'!$A$3:$C$69,3,FALSE)</f>
        <v>Quittancement</v>
      </c>
    </row>
    <row r="800" spans="1:5" hidden="1" x14ac:dyDescent="0.2">
      <c r="A800" s="63" t="str">
        <f>VLOOKUP(D800,'TABLE DES MATIERES'!$A$3:$B$67,2,FALSE)</f>
        <v>Quitt toutes rubriques</v>
      </c>
      <c r="B800" s="2">
        <v>41699</v>
      </c>
      <c r="C800" s="65"/>
      <c r="D800" s="1" t="s">
        <v>50</v>
      </c>
      <c r="E800" s="1" t="str">
        <f>VLOOKUP($D800,'TABLE DES MATIERES'!$A$3:$C$69,3,FALSE)</f>
        <v>Quittancement</v>
      </c>
    </row>
    <row r="801" spans="1:5" hidden="1" x14ac:dyDescent="0.2">
      <c r="A801" s="63" t="str">
        <f>VLOOKUP(D801,'TABLE DES MATIERES'!$A$3:$B$67,2,FALSE)</f>
        <v>Loyers encaissers</v>
      </c>
      <c r="B801" s="2">
        <v>41699</v>
      </c>
      <c r="C801" s="65"/>
      <c r="D801" s="1" t="s">
        <v>3</v>
      </c>
      <c r="E801" s="1" t="str">
        <f>VLOOKUP($D801,'TABLE DES MATIERES'!$A$3:$C$69,3,FALSE)</f>
        <v>Encaissement</v>
      </c>
    </row>
    <row r="802" spans="1:5" hidden="1" x14ac:dyDescent="0.2">
      <c r="A802" s="63" t="str">
        <f>VLOOKUP(D802,'TABLE DES MATIERES'!$A$3:$B$67,2,FALSE)</f>
        <v>APL</v>
      </c>
      <c r="B802" s="2">
        <v>41699</v>
      </c>
      <c r="C802" s="65"/>
      <c r="D802" s="1" t="s">
        <v>6</v>
      </c>
      <c r="E802" s="1" t="str">
        <f>VLOOKUP($D802,'TABLE DES MATIERES'!$A$3:$C$69,3,FALSE)</f>
        <v>Encaissement</v>
      </c>
    </row>
    <row r="803" spans="1:5" hidden="1" x14ac:dyDescent="0.2">
      <c r="A803" s="63" t="str">
        <f>VLOOKUP(D803,'TABLE DES MATIERES'!$A$3:$B$67,2,FALSE)</f>
        <v>AL</v>
      </c>
      <c r="B803" s="2">
        <v>41699</v>
      </c>
      <c r="C803" s="65"/>
      <c r="D803" s="1" t="s">
        <v>7</v>
      </c>
      <c r="E803" s="1" t="str">
        <f>VLOOKUP($D803,'TABLE DES MATIERES'!$A$3:$C$69,3,FALSE)</f>
        <v>Encaissement</v>
      </c>
    </row>
    <row r="804" spans="1:5" hidden="1" x14ac:dyDescent="0.2">
      <c r="A804" s="63" t="str">
        <f>VLOOKUP(D804,'TABLE DES MATIERES'!$A$3:$B$67,2,FALSE)</f>
        <v>DG Factures</v>
      </c>
      <c r="B804" s="2">
        <v>41699</v>
      </c>
      <c r="C804" s="65"/>
      <c r="D804" s="1" t="s">
        <v>8</v>
      </c>
      <c r="E804" s="1" t="str">
        <f>VLOOKUP($D804,'TABLE DES MATIERES'!$A$3:$C$69,3,FALSE)</f>
        <v>Encaissement</v>
      </c>
    </row>
    <row r="805" spans="1:5" hidden="1" x14ac:dyDescent="0.2">
      <c r="A805" s="63" t="str">
        <f>VLOOKUP(D805,'TABLE DES MATIERES'!$A$3:$B$67,2,FALSE)</f>
        <v>DG Rembourser</v>
      </c>
      <c r="B805" s="2">
        <v>41699</v>
      </c>
      <c r="C805" s="72"/>
      <c r="D805" s="1" t="s">
        <v>9</v>
      </c>
      <c r="E805" s="1" t="str">
        <f>VLOOKUP($D805,'TABLE DES MATIERES'!$A$3:$C$69,3,FALSE)</f>
        <v>Encaissement</v>
      </c>
    </row>
    <row r="806" spans="1:5" hidden="1" x14ac:dyDescent="0.2">
      <c r="A806" s="63" t="str">
        <f>VLOOKUP(D806,'TABLE DES MATIERES'!$A$3:$B$67,2,FALSE)</f>
        <v>BANQUE</v>
      </c>
      <c r="B806" s="2">
        <v>41699</v>
      </c>
      <c r="C806" s="65"/>
      <c r="D806" s="1" t="s">
        <v>10</v>
      </c>
      <c r="E806" s="1" t="str">
        <f>VLOOKUP($D806,'TABLE DES MATIERES'!$A$3:$C$69,3,FALSE)</f>
        <v>Encaissement</v>
      </c>
    </row>
    <row r="807" spans="1:5" hidden="1" x14ac:dyDescent="0.2">
      <c r="A807" s="63" t="str">
        <f>VLOOKUP(D807,'TABLE DES MATIERES'!$A$3:$B$67,2,FALSE)</f>
        <v>Nbs locs debiteurs</v>
      </c>
      <c r="B807" s="2">
        <v>41699</v>
      </c>
      <c r="C807" s="65"/>
      <c r="D807" s="1" t="s">
        <v>11</v>
      </c>
      <c r="E807" s="1" t="str">
        <f>VLOOKUP($D807,'TABLE DES MATIERES'!$A$3:$C$69,3,FALSE)</f>
        <v>Contentieux</v>
      </c>
    </row>
    <row r="808" spans="1:5" hidden="1" x14ac:dyDescent="0.2">
      <c r="A808" s="63" t="str">
        <f>VLOOKUP(D808,'TABLE DES MATIERES'!$A$3:$B$67,2,FALSE)</f>
        <v>Montants Debiteurs</v>
      </c>
      <c r="B808" s="2">
        <v>41699</v>
      </c>
      <c r="C808" s="65"/>
      <c r="D808" s="1" t="s">
        <v>12</v>
      </c>
      <c r="E808" s="1" t="str">
        <f>VLOOKUP($D808,'TABLE DES MATIERES'!$A$3:$C$69,3,FALSE)</f>
        <v>Contentieux</v>
      </c>
    </row>
    <row r="809" spans="1:5" hidden="1" x14ac:dyDescent="0.2">
      <c r="A809" s="63" t="str">
        <f>VLOOKUP(D809,'TABLE DES MATIERES'!$A$3:$B$67,2,FALSE)</f>
        <v>Locs Presents</v>
      </c>
      <c r="B809" s="2">
        <v>41699</v>
      </c>
      <c r="C809" s="73"/>
      <c r="D809" s="1" t="s">
        <v>13</v>
      </c>
      <c r="E809" s="1" t="str">
        <f>VLOOKUP($D809,'TABLE DES MATIERES'!$A$3:$C$69,3,FALSE)</f>
        <v>Contentieux</v>
      </c>
    </row>
    <row r="810" spans="1:5" hidden="1" x14ac:dyDescent="0.2">
      <c r="A810" s="63" t="str">
        <f>VLOOKUP(D810,'TABLE DES MATIERES'!$A$3:$B$67,2,FALSE)</f>
        <v>Montants Presents</v>
      </c>
      <c r="B810" s="2">
        <v>41699</v>
      </c>
      <c r="C810" s="65"/>
      <c r="D810" s="1" t="s">
        <v>15</v>
      </c>
      <c r="E810" s="1" t="str">
        <f>VLOOKUP($D810,'TABLE DES MATIERES'!$A$3:$C$69,3,FALSE)</f>
        <v>Contentieux</v>
      </c>
    </row>
    <row r="811" spans="1:5" hidden="1" x14ac:dyDescent="0.2">
      <c r="A811" s="63" t="str">
        <f>VLOOKUP(D811,'TABLE DES MATIERES'!$A$3:$B$67,2,FALSE)</f>
        <v>Locs Sortis</v>
      </c>
      <c r="B811" s="2">
        <v>41699</v>
      </c>
      <c r="C811" s="65"/>
      <c r="D811" s="1" t="s">
        <v>14</v>
      </c>
      <c r="E811" s="1" t="str">
        <f>VLOOKUP($D811,'TABLE DES MATIERES'!$A$3:$C$69,3,FALSE)</f>
        <v>Contentieux</v>
      </c>
    </row>
    <row r="812" spans="1:5" hidden="1" x14ac:dyDescent="0.2">
      <c r="A812" s="63" t="str">
        <f>VLOOKUP(D812,'TABLE DES MATIERES'!$A$3:$B$67,2,FALSE)</f>
        <v>Montants Sortis</v>
      </c>
      <c r="B812" s="2">
        <v>41699</v>
      </c>
      <c r="C812" s="65"/>
      <c r="D812" s="1" t="s">
        <v>16</v>
      </c>
      <c r="E812" s="1" t="str">
        <f>VLOOKUP($D812,'TABLE DES MATIERES'!$A$3:$C$69,3,FALSE)</f>
        <v>Contentieux</v>
      </c>
    </row>
    <row r="813" spans="1:5" hidden="1" x14ac:dyDescent="0.2">
      <c r="A813" s="63" t="str">
        <f>VLOOKUP(D813,'TABLE DES MATIERES'!$A$3:$B$67,2,FALSE)</f>
        <v>Nouvelles dettes des nouveaux entrants</v>
      </c>
      <c r="B813" s="2">
        <v>41699</v>
      </c>
      <c r="C813" s="65"/>
      <c r="D813" s="1" t="s">
        <v>37</v>
      </c>
      <c r="E813" s="1" t="str">
        <f>VLOOKUP($D813,'TABLE DES MATIERES'!$A$3:$C$69,3,FALSE)</f>
        <v>Contentieux</v>
      </c>
    </row>
    <row r="814" spans="1:5" hidden="1" x14ac:dyDescent="0.2">
      <c r="A814" s="63" t="str">
        <f>VLOOKUP(D814,'TABLE DES MATIERES'!$A$3:$B$67,2,FALSE)</f>
        <v>Montants dettes des nouveaux entrants</v>
      </c>
      <c r="B814" s="2">
        <v>41699</v>
      </c>
      <c r="C814" s="65"/>
      <c r="D814" s="1" t="s">
        <v>38</v>
      </c>
      <c r="E814" s="1" t="str">
        <f>VLOOKUP($D814,'TABLE DES MATIERES'!$A$3:$C$69,3,FALSE)</f>
        <v>Contentieux</v>
      </c>
    </row>
    <row r="815" spans="1:5" hidden="1" x14ac:dyDescent="0.2">
      <c r="A815" s="63" t="str">
        <f>VLOOKUP(D815,'TABLE DES MATIERES'!$A$3:$B$67,2,FALSE)</f>
        <v>Profits</v>
      </c>
      <c r="B815" s="2">
        <v>41699</v>
      </c>
      <c r="C815" s="65"/>
      <c r="D815" s="1" t="s">
        <v>36</v>
      </c>
      <c r="E815" s="1" t="str">
        <f>VLOOKUP($D815,'TABLE DES MATIERES'!$A$3:$C$69,3,FALSE)</f>
        <v>Contentieux</v>
      </c>
    </row>
    <row r="816" spans="1:5" hidden="1" x14ac:dyDescent="0.2">
      <c r="A816" s="63" t="str">
        <f>VLOOKUP(D816,'TABLE DES MATIERES'!$A$3:$B$67,2,FALSE)</f>
        <v>Pertes</v>
      </c>
      <c r="B816" s="2">
        <v>41699</v>
      </c>
      <c r="C816" s="65"/>
      <c r="D816" s="1" t="s">
        <v>35</v>
      </c>
      <c r="E816" s="1" t="str">
        <f>VLOOKUP($D816,'TABLE DES MATIERES'!$A$3:$C$69,3,FALSE)</f>
        <v>Contentieux</v>
      </c>
    </row>
    <row r="817" spans="1:5" hidden="1" x14ac:dyDescent="0.2">
      <c r="A817" s="63" t="str">
        <f>VLOOKUP(D817,'TABLE DES MATIERES'!$A$3:$B$67,2,FALSE)</f>
        <v>Protocoles établis</v>
      </c>
      <c r="B817" s="2">
        <v>41699</v>
      </c>
      <c r="C817" s="65"/>
      <c r="D817" s="1" t="s">
        <v>17</v>
      </c>
      <c r="E817" s="1" t="str">
        <f>VLOOKUP($D817,'TABLE DES MATIERES'!$A$3:$C$69,3,FALSE)</f>
        <v>Contentieux</v>
      </c>
    </row>
    <row r="818" spans="1:5" hidden="1" x14ac:dyDescent="0.2">
      <c r="A818" s="63" t="str">
        <f>VLOOKUP(D818,'TABLE DES MATIERES'!$A$3:$B$67,2,FALSE)</f>
        <v>Protocoles terminés</v>
      </c>
      <c r="B818" s="2">
        <v>41699</v>
      </c>
      <c r="C818" s="65"/>
      <c r="D818" s="1" t="s">
        <v>18</v>
      </c>
      <c r="E818" s="1" t="str">
        <f>VLOOKUP($D818,'TABLE DES MATIERES'!$A$3:$C$69,3,FALSE)</f>
        <v>Contentieux</v>
      </c>
    </row>
    <row r="819" spans="1:5" hidden="1" x14ac:dyDescent="0.2">
      <c r="A819" s="63" t="str">
        <f>VLOOKUP(D819,'TABLE DES MATIERES'!$A$3:$B$67,2,FALSE)</f>
        <v>Protocoles en cours</v>
      </c>
      <c r="B819" s="2">
        <v>41699</v>
      </c>
      <c r="C819" s="65"/>
      <c r="D819" s="1" t="s">
        <v>61</v>
      </c>
      <c r="E819" s="1" t="str">
        <f>VLOOKUP($D819,'TABLE DES MATIERES'!$A$3:$C$69,3,FALSE)</f>
        <v>Contentieux</v>
      </c>
    </row>
    <row r="820" spans="1:5" hidden="1" x14ac:dyDescent="0.2">
      <c r="A820" s="63" t="str">
        <f>VLOOKUP(D820,'TABLE DES MATIERES'!$A$3:$B$67,2,FALSE)</f>
        <v>Montants Protocoles établis</v>
      </c>
      <c r="B820" s="2">
        <v>41699</v>
      </c>
      <c r="D820" s="1" t="s">
        <v>53</v>
      </c>
      <c r="E820" s="1" t="str">
        <f>VLOOKUP($D820,'TABLE DES MATIERES'!$A$3:$C$69,3,FALSE)</f>
        <v>Contentieux</v>
      </c>
    </row>
    <row r="821" spans="1:5" hidden="1" x14ac:dyDescent="0.2">
      <c r="A821" s="63" t="str">
        <f>VLOOKUP(D821,'TABLE DES MATIERES'!$A$3:$B$67,2,FALSE)</f>
        <v>Nouveaux Dossiers Confiés SOFRA</v>
      </c>
      <c r="B821" s="2">
        <v>41699</v>
      </c>
      <c r="C821" s="65"/>
      <c r="D821" s="1" t="s">
        <v>19</v>
      </c>
      <c r="E821" s="1" t="str">
        <f>VLOOKUP($D821,'TABLE DES MATIERES'!$A$3:$C$69,3,FALSE)</f>
        <v>Contentieux</v>
      </c>
    </row>
    <row r="822" spans="1:5" hidden="1" x14ac:dyDescent="0.2">
      <c r="A822" s="63" t="str">
        <f>VLOOKUP(D822,'TABLE DES MATIERES'!$A$3:$B$67,2,FALSE)</f>
        <v>Nbs dossiers Actifs SOFRA</v>
      </c>
      <c r="B822" s="2">
        <v>41699</v>
      </c>
      <c r="C822" s="65"/>
      <c r="D822" s="1" t="s">
        <v>63</v>
      </c>
      <c r="E822" s="1" t="str">
        <f>VLOOKUP($D822,'TABLE DES MATIERES'!$A$3:$C$69,3,FALSE)</f>
        <v>Contentieux</v>
      </c>
    </row>
    <row r="823" spans="1:5" hidden="1" x14ac:dyDescent="0.2">
      <c r="A823" s="63" t="str">
        <f>VLOOKUP(D823,'TABLE DES MATIERES'!$A$3:$B$67,2,FALSE)</f>
        <v>Montants Dossiers SOFRA Ouverts</v>
      </c>
      <c r="B823" s="2">
        <v>41699</v>
      </c>
      <c r="D823" s="1" t="s">
        <v>54</v>
      </c>
      <c r="E823" s="1" t="str">
        <f>VLOOKUP($D823,'TABLE DES MATIERES'!$A$3:$C$69,3,FALSE)</f>
        <v>Contentieux</v>
      </c>
    </row>
    <row r="824" spans="1:5" hidden="1" x14ac:dyDescent="0.2">
      <c r="A824" s="63" t="str">
        <f>VLOOKUP(D824,'TABLE DES MATIERES'!$A$3:$B$67,2,FALSE)</f>
        <v>Encaissements SOFRA</v>
      </c>
      <c r="B824" s="2">
        <v>41699</v>
      </c>
      <c r="C824" s="65"/>
      <c r="D824" s="1" t="s">
        <v>64</v>
      </c>
      <c r="E824" s="1" t="str">
        <f>VLOOKUP($D824,'TABLE DES MATIERES'!$A$3:$C$69,3,FALSE)</f>
        <v>Contentieux</v>
      </c>
    </row>
    <row r="825" spans="1:5" hidden="1" x14ac:dyDescent="0.2">
      <c r="A825" s="63" t="str">
        <f>VLOOKUP(D825,'TABLE DES MATIERES'!$A$3:$B$67,2,FALSE)</f>
        <v>Nbs Prelevements</v>
      </c>
      <c r="B825" s="2">
        <v>41699</v>
      </c>
      <c r="C825" s="65"/>
      <c r="D825" s="1" t="s">
        <v>20</v>
      </c>
      <c r="E825" s="1" t="str">
        <f>VLOOKUP($D825,'TABLE DES MATIERES'!$A$3:$C$69,3,FALSE)</f>
        <v>Contentieux</v>
      </c>
    </row>
    <row r="826" spans="1:5" hidden="1" x14ac:dyDescent="0.2">
      <c r="A826" s="63" t="str">
        <f>VLOOKUP(D826,'TABLE DES MATIERES'!$A$3:$B$67,2,FALSE)</f>
        <v>Montants Prelevements</v>
      </c>
      <c r="B826" s="2">
        <v>41699</v>
      </c>
      <c r="C826" s="65"/>
      <c r="D826" s="1" t="s">
        <v>21</v>
      </c>
      <c r="E826" s="1" t="str">
        <f>VLOOKUP($D826,'TABLE DES MATIERES'!$A$3:$C$69,3,FALSE)</f>
        <v>Contentieux</v>
      </c>
    </row>
    <row r="827" spans="1:5" hidden="1" x14ac:dyDescent="0.2">
      <c r="A827" s="63" t="str">
        <f>VLOOKUP(D827,'TABLE DES MATIERES'!$A$3:$B$67,2,FALSE)</f>
        <v>Nbs Rejets Prlv</v>
      </c>
      <c r="B827" s="2">
        <v>41699</v>
      </c>
      <c r="C827" s="65"/>
      <c r="D827" s="1" t="s">
        <v>22</v>
      </c>
      <c r="E827" s="1" t="str">
        <f>VLOOKUP($D827,'TABLE DES MATIERES'!$A$3:$C$69,3,FALSE)</f>
        <v>Contentieux</v>
      </c>
    </row>
    <row r="828" spans="1:5" hidden="1" x14ac:dyDescent="0.2">
      <c r="A828" s="63" t="str">
        <f>VLOOKUP(D828,'TABLE DES MATIERES'!$A$3:$B$67,2,FALSE)</f>
        <v>Montants des Rjts Prlv</v>
      </c>
      <c r="B828" s="2">
        <v>41699</v>
      </c>
      <c r="C828" s="65"/>
      <c r="D828" s="1" t="s">
        <v>23</v>
      </c>
      <c r="E828" s="1" t="str">
        <f>VLOOKUP($D828,'TABLE DES MATIERES'!$A$3:$C$69,3,FALSE)</f>
        <v>Contentieux</v>
      </c>
    </row>
    <row r="829" spans="1:5" hidden="1" x14ac:dyDescent="0.2">
      <c r="A829" s="63" t="str">
        <f>VLOOKUP(D829,'TABLE DES MATIERES'!$A$3:$B$67,2,FALSE)</f>
        <v>% impayés Prlv</v>
      </c>
      <c r="B829" s="2">
        <v>41699</v>
      </c>
      <c r="D829" s="1" t="s">
        <v>65</v>
      </c>
      <c r="E829" s="1" t="str">
        <f>VLOOKUP($D829,'TABLE DES MATIERES'!$A$3:$C$69,3,FALSE)</f>
        <v>Contentieux</v>
      </c>
    </row>
    <row r="830" spans="1:5" hidden="1" x14ac:dyDescent="0.2">
      <c r="A830" s="63" t="str">
        <f>VLOOKUP(D830,'TABLE DES MATIERES'!$A$3:$B$67,2,FALSE)</f>
        <v>Dette &lt; 3mois</v>
      </c>
      <c r="B830" s="2">
        <v>41699</v>
      </c>
      <c r="D830" s="1" t="s">
        <v>24</v>
      </c>
      <c r="E830" s="1" t="str">
        <f>VLOOKUP($D830,'TABLE DES MATIERES'!$A$3:$C$69,3,FALSE)</f>
        <v>Contentieux</v>
      </c>
    </row>
    <row r="831" spans="1:5" hidden="1" x14ac:dyDescent="0.2">
      <c r="A831" s="63" t="str">
        <f>VLOOKUP(D831,'TABLE DES MATIERES'!$A$3:$B$67,2,FALSE)</f>
        <v>Dette 3 à 6 mois</v>
      </c>
      <c r="B831" s="2">
        <v>41699</v>
      </c>
      <c r="D831" s="1" t="s">
        <v>25</v>
      </c>
      <c r="E831" s="1" t="str">
        <f>VLOOKUP($D831,'TABLE DES MATIERES'!$A$3:$C$69,3,FALSE)</f>
        <v>Contentieux</v>
      </c>
    </row>
    <row r="832" spans="1:5" hidden="1" x14ac:dyDescent="0.2">
      <c r="A832" s="63" t="str">
        <f>VLOOKUP(D832,'TABLE DES MATIERES'!$A$3:$B$67,2,FALSE)</f>
        <v>Dette &gt; 6 mois</v>
      </c>
      <c r="B832" s="2">
        <v>41699</v>
      </c>
      <c r="D832" s="1" t="s">
        <v>26</v>
      </c>
      <c r="E832" s="1" t="str">
        <f>VLOOKUP($D832,'TABLE DES MATIERES'!$A$3:$C$69,3,FALSE)</f>
        <v>Contentieux</v>
      </c>
    </row>
    <row r="833" spans="1:5" hidden="1" x14ac:dyDescent="0.2">
      <c r="A833" s="63" t="str">
        <f>VLOOKUP(D833,'TABLE DES MATIERES'!$A$3:$B$67,2,FALSE)</f>
        <v>Vacants ACL PME</v>
      </c>
      <c r="B833" s="2">
        <v>41699</v>
      </c>
      <c r="C833" s="65"/>
      <c r="D833" s="1" t="s">
        <v>28</v>
      </c>
      <c r="E833" s="1" t="str">
        <f>VLOOKUP($D833,'TABLE DES MATIERES'!$A$3:$C$69,3,FALSE)</f>
        <v>Vacant</v>
      </c>
    </row>
    <row r="834" spans="1:5" hidden="1" x14ac:dyDescent="0.2">
      <c r="A834" s="63" t="str">
        <f>VLOOKUP(D834,'TABLE DES MATIERES'!$A$3:$B$67,2,FALSE)</f>
        <v>% vacant ACL PME</v>
      </c>
      <c r="B834" s="2">
        <v>41699</v>
      </c>
      <c r="C834" s="68"/>
      <c r="D834" s="23" t="s">
        <v>47</v>
      </c>
      <c r="E834" s="1" t="str">
        <f>VLOOKUP($D834,'TABLE DES MATIERES'!$A$3:$C$69,3,FALSE)</f>
        <v>Vacant</v>
      </c>
    </row>
    <row r="835" spans="1:5" hidden="1" x14ac:dyDescent="0.2">
      <c r="A835" s="63" t="str">
        <f>VLOOKUP(D835,'TABLE DES MATIERES'!$A$3:$B$67,2,FALSE)</f>
        <v>Vacant technique</v>
      </c>
      <c r="B835" s="2">
        <v>41699</v>
      </c>
      <c r="C835" s="65"/>
      <c r="D835" s="1" t="s">
        <v>29</v>
      </c>
      <c r="E835" s="1" t="str">
        <f>VLOOKUP($D835,'TABLE DES MATIERES'!$A$3:$C$69,3,FALSE)</f>
        <v>Vacant</v>
      </c>
    </row>
    <row r="836" spans="1:5" hidden="1" x14ac:dyDescent="0.2">
      <c r="A836" s="63" t="str">
        <f>VLOOKUP(D836,'TABLE DES MATIERES'!$A$3:$B$67,2,FALSE)</f>
        <v>% vacant technique</v>
      </c>
      <c r="B836" s="2">
        <v>41699</v>
      </c>
      <c r="C836" s="74"/>
      <c r="D836" s="23" t="s">
        <v>48</v>
      </c>
      <c r="E836" s="1" t="str">
        <f>VLOOKUP($D836,'TABLE DES MATIERES'!$A$3:$C$69,3,FALSE)</f>
        <v>Vacant</v>
      </c>
    </row>
    <row r="837" spans="1:5" hidden="1" x14ac:dyDescent="0.2">
      <c r="A837" s="63" t="str">
        <f>VLOOKUP(D837,'TABLE DES MATIERES'!$A$3:$B$67,2,FALSE)</f>
        <v>Nbs de lots Roanne</v>
      </c>
      <c r="B837" s="2">
        <v>41699</v>
      </c>
      <c r="C837" s="65"/>
      <c r="D837" s="1" t="s">
        <v>30</v>
      </c>
      <c r="E837" s="1" t="str">
        <f>VLOOKUP($D837,'TABLE DES MATIERES'!$A$3:$C$69,3,FALSE)</f>
        <v>Vacant</v>
      </c>
    </row>
    <row r="838" spans="1:5" hidden="1" x14ac:dyDescent="0.2">
      <c r="A838" s="63" t="str">
        <f>VLOOKUP(D838,'TABLE DES MATIERES'!$A$3:$B$67,2,FALSE)</f>
        <v>Vacants_Gestion Roanne</v>
      </c>
      <c r="B838" s="2">
        <v>41699</v>
      </c>
      <c r="C838" s="65"/>
      <c r="D838" s="1" t="s">
        <v>31</v>
      </c>
      <c r="E838" s="1" t="str">
        <f>VLOOKUP($D838,'TABLE DES MATIERES'!$A$3:$C$69,3,FALSE)</f>
        <v>Vacant</v>
      </c>
    </row>
    <row r="839" spans="1:5" hidden="1" x14ac:dyDescent="0.2">
      <c r="A839" s="63" t="str">
        <f>VLOOKUP(D839,'TABLE DES MATIERES'!$A$3:$B$67,2,FALSE)</f>
        <v>% vacant Roanne</v>
      </c>
      <c r="B839" s="2">
        <v>41699</v>
      </c>
      <c r="C839" s="75"/>
      <c r="D839" s="23" t="s">
        <v>49</v>
      </c>
      <c r="E839" s="1" t="str">
        <f>VLOOKUP($D839,'TABLE DES MATIERES'!$A$3:$C$69,3,FALSE)</f>
        <v>Vacant</v>
      </c>
    </row>
    <row r="840" spans="1:5" hidden="1" x14ac:dyDescent="0.2">
      <c r="A840" s="63" t="str">
        <f>VLOOKUP(D840,'TABLE DES MATIERES'!$A$3:$B$67,2,FALSE)</f>
        <v>Total Vacant Exploitation</v>
      </c>
      <c r="B840" s="2">
        <v>41699</v>
      </c>
      <c r="C840" s="65"/>
      <c r="D840" s="1" t="s">
        <v>66</v>
      </c>
      <c r="E840" s="1" t="str">
        <f>VLOOKUP($D840,'TABLE DES MATIERES'!$A$3:$C$69,3,FALSE)</f>
        <v>Vacant</v>
      </c>
    </row>
    <row r="841" spans="1:5" hidden="1" x14ac:dyDescent="0.2">
      <c r="A841" s="63" t="str">
        <f>VLOOKUP(D841,'TABLE DES MATIERES'!$A$3:$B$67,2,FALSE)</f>
        <v>% Exploitation</v>
      </c>
      <c r="B841" s="2">
        <v>41699</v>
      </c>
      <c r="C841" s="65"/>
      <c r="D841" s="1" t="s">
        <v>67</v>
      </c>
      <c r="E841" s="1" t="str">
        <f>VLOOKUP($D841,'TABLE DES MATIERES'!$A$3:$C$69,3,FALSE)</f>
        <v>Vacant</v>
      </c>
    </row>
    <row r="842" spans="1:5" hidden="1" x14ac:dyDescent="0.2">
      <c r="A842" s="63" t="str">
        <f>VLOOKUP(D842,'TABLE DES MATIERES'!$A$3:$B$67,2,FALSE)</f>
        <v>Vacant HE</v>
      </c>
      <c r="B842" s="2">
        <v>41699</v>
      </c>
      <c r="C842" s="65"/>
      <c r="D842" s="1" t="s">
        <v>58</v>
      </c>
      <c r="E842" s="1" t="str">
        <f>VLOOKUP($D842,'TABLE DES MATIERES'!$A$3:$C$69,3,FALSE)</f>
        <v>Vacant</v>
      </c>
    </row>
    <row r="843" spans="1:5" hidden="1" x14ac:dyDescent="0.2">
      <c r="A843" s="63" t="str">
        <f>VLOOKUP(D843,'TABLE DES MATIERES'!$A$3:$B$67,2,FALSE)</f>
        <v>% vacant HE</v>
      </c>
      <c r="B843" s="2">
        <v>41699</v>
      </c>
      <c r="C843" s="65"/>
      <c r="D843" s="1" t="s">
        <v>68</v>
      </c>
      <c r="E843" s="1" t="str">
        <f>VLOOKUP($D843,'TABLE DES MATIERES'!$A$3:$C$69,3,FALSE)</f>
        <v>Vacant</v>
      </c>
    </row>
    <row r="844" spans="1:5" hidden="1" x14ac:dyDescent="0.2">
      <c r="A844" s="63" t="str">
        <f>VLOOKUP(D844,'TABLE DES MATIERES'!$A$3:$B$67,2,FALSE)</f>
        <v>Nbs logements Roanne</v>
      </c>
      <c r="B844" s="2">
        <v>41699</v>
      </c>
      <c r="C844" s="65"/>
      <c r="D844" s="1" t="s">
        <v>69</v>
      </c>
      <c r="E844" s="1" t="str">
        <f>VLOOKUP($D844,'TABLE DES MATIERES'!$A$3:$C$69,3,FALSE)</f>
        <v>Vacant</v>
      </c>
    </row>
    <row r="845" spans="1:5" hidden="1" x14ac:dyDescent="0.2">
      <c r="A845" s="63" t="str">
        <f>VLOOKUP(D845,'TABLE DES MATIERES'!$A$3:$B$67,2,FALSE)</f>
        <v>Nbs vacants Exploitation/HE</v>
      </c>
      <c r="B845" s="2">
        <v>41699</v>
      </c>
      <c r="C845" s="65"/>
      <c r="D845" s="1" t="s">
        <v>57</v>
      </c>
      <c r="E845" s="1" t="str">
        <f>VLOOKUP($D845,'TABLE DES MATIERES'!$A$3:$C$69,3,FALSE)</f>
        <v>Vacant</v>
      </c>
    </row>
    <row r="846" spans="1:5" hidden="1" x14ac:dyDescent="0.2">
      <c r="A846" s="63" t="str">
        <f>VLOOKUP(D846,'TABLE DES MATIERES'!$A$3:$B$67,2,FALSE)</f>
        <v>% Vacance Exploitation/HE</v>
      </c>
      <c r="B846" s="2">
        <v>41699</v>
      </c>
      <c r="C846" s="65"/>
      <c r="D846" s="1" t="s">
        <v>59</v>
      </c>
      <c r="E846" s="1" t="str">
        <f>VLOOKUP($D846,'TABLE DES MATIERES'!$A$3:$C$69,3,FALSE)</f>
        <v>Vacant</v>
      </c>
    </row>
    <row r="847" spans="1:5" hidden="1" x14ac:dyDescent="0.2">
      <c r="A847" s="63" t="str">
        <f>VLOOKUP(D847,'TABLE DES MATIERES'!$A$3:$B$67,2,FALSE)</f>
        <v>%Occupation</v>
      </c>
      <c r="B847" s="2">
        <v>41699</v>
      </c>
      <c r="C847" s="65"/>
      <c r="D847" s="1" t="s">
        <v>60</v>
      </c>
      <c r="E847" s="1" t="str">
        <f>VLOOKUP($D847,'TABLE DES MATIERES'!$A$3:$C$69,3,FALSE)</f>
        <v>Vacant</v>
      </c>
    </row>
    <row r="848" spans="1:5" hidden="1" x14ac:dyDescent="0.2">
      <c r="A848" s="63" t="str">
        <f>VLOOKUP(D848,'TABLE DES MATIERES'!$A$3:$B$67,2,FALSE)</f>
        <v>Nbs loc Entrants</v>
      </c>
      <c r="B848" s="2">
        <v>41699</v>
      </c>
      <c r="C848" s="65"/>
      <c r="D848" s="1" t="s">
        <v>32</v>
      </c>
      <c r="E848" s="1" t="str">
        <f>VLOOKUP($D848,'TABLE DES MATIERES'!$A$3:$C$69,3,FALSE)</f>
        <v>Vacant</v>
      </c>
    </row>
    <row r="849" spans="1:5" hidden="1" x14ac:dyDescent="0.2">
      <c r="A849" s="63" t="str">
        <f>VLOOKUP(D849,'TABLE DES MATIERES'!$A$3:$B$67,2,FALSE)</f>
        <v>Nbs locs Sortants</v>
      </c>
      <c r="B849" s="2">
        <v>41699</v>
      </c>
      <c r="C849" s="65"/>
      <c r="D849" s="1" t="s">
        <v>33</v>
      </c>
      <c r="E849" s="1" t="str">
        <f>VLOOKUP($D849,'TABLE DES MATIERES'!$A$3:$C$69,3,FALSE)</f>
        <v>Vacant</v>
      </c>
    </row>
    <row r="850" spans="1:5" hidden="1" x14ac:dyDescent="0.2">
      <c r="A850" s="63" t="str">
        <f>VLOOKUP(D850,'TABLE DES MATIERES'!$A$3:$B$67,2,FALSE)</f>
        <v>Nbs locs en preavis</v>
      </c>
      <c r="B850" s="2">
        <v>41699</v>
      </c>
      <c r="C850" s="65"/>
      <c r="D850" s="1" t="s">
        <v>34</v>
      </c>
      <c r="E850" s="1" t="str">
        <f>VLOOKUP($D850,'TABLE DES MATIERES'!$A$3:$C$69,3,FALSE)</f>
        <v>Vacant</v>
      </c>
    </row>
    <row r="851" spans="1:5" hidden="1" x14ac:dyDescent="0.2">
      <c r="A851" s="63" t="str">
        <f>VLOOKUP(D851,'TABLE DES MATIERES'!$A$3:$B$67,2,FALSE)</f>
        <v>Loyer App</v>
      </c>
      <c r="B851" s="2">
        <v>41730</v>
      </c>
      <c r="C851" s="65"/>
      <c r="D851" s="1" t="s">
        <v>4</v>
      </c>
      <c r="E851" s="1" t="str">
        <f>VLOOKUP($D851,'TABLE DES MATIERES'!$A$3:$C$69,3,FALSE)</f>
        <v>Quittancement</v>
      </c>
    </row>
    <row r="852" spans="1:5" hidden="1" x14ac:dyDescent="0.2">
      <c r="A852" s="63" t="str">
        <f>VLOOKUP(D852,'TABLE DES MATIERES'!$A$3:$B$67,2,FALSE)</f>
        <v>Nouveaux Loyers</v>
      </c>
      <c r="B852" s="2">
        <v>41730</v>
      </c>
      <c r="C852" s="65"/>
      <c r="D852" s="1" t="s">
        <v>1</v>
      </c>
      <c r="E852" s="1" t="str">
        <f>VLOOKUP($D852,'TABLE DES MATIERES'!$A$3:$C$69,3,FALSE)</f>
        <v>Quittancement</v>
      </c>
    </row>
    <row r="853" spans="1:5" hidden="1" x14ac:dyDescent="0.2">
      <c r="A853" s="63" t="str">
        <f>VLOOKUP(D853,'TABLE DES MATIERES'!$A$3:$B$67,2,FALSE)</f>
        <v>Loyer PK</v>
      </c>
      <c r="B853" s="2">
        <v>41730</v>
      </c>
      <c r="C853" s="65"/>
      <c r="D853" s="1" t="s">
        <v>5</v>
      </c>
      <c r="E853" s="1" t="str">
        <f>VLOOKUP($D853,'TABLE DES MATIERES'!$A$3:$C$69,3,FALSE)</f>
        <v>Quittancement</v>
      </c>
    </row>
    <row r="854" spans="1:5" hidden="1" x14ac:dyDescent="0.2">
      <c r="A854" s="63" t="str">
        <f>VLOOKUP(D854,'TABLE DES MATIERES'!$A$3:$B$67,2,FALSE)</f>
        <v>Total Loyer</v>
      </c>
      <c r="B854" s="2">
        <v>41730</v>
      </c>
      <c r="C854" s="65"/>
      <c r="D854" s="1" t="s">
        <v>62</v>
      </c>
      <c r="E854" s="1" t="str">
        <f>VLOOKUP($D854,'TABLE DES MATIERES'!$A$3:$C$69,3,FALSE)</f>
        <v>Quittancement</v>
      </c>
    </row>
    <row r="855" spans="1:5" hidden="1" x14ac:dyDescent="0.2">
      <c r="A855" s="63" t="str">
        <f>VLOOKUP(D855,'TABLE DES MATIERES'!$A$3:$B$67,2,FALSE)</f>
        <v>Provisions sur charge</v>
      </c>
      <c r="B855" s="2">
        <v>41730</v>
      </c>
      <c r="C855" s="65"/>
      <c r="D855" s="1" t="s">
        <v>2</v>
      </c>
      <c r="E855" s="1" t="str">
        <f>VLOOKUP($D855,'TABLE DES MATIERES'!$A$3:$C$69,3,FALSE)</f>
        <v>Quittancement</v>
      </c>
    </row>
    <row r="856" spans="1:5" hidden="1" x14ac:dyDescent="0.2">
      <c r="A856" s="63" t="str">
        <f>VLOOKUP(D856,'TABLE DES MATIERES'!$A$3:$B$67,2,FALSE)</f>
        <v>Quitt toutes rubriques</v>
      </c>
      <c r="B856" s="2">
        <v>41730</v>
      </c>
      <c r="C856" s="65"/>
      <c r="D856" s="1" t="s">
        <v>50</v>
      </c>
      <c r="E856" s="1" t="str">
        <f>VLOOKUP($D856,'TABLE DES MATIERES'!$A$3:$C$69,3,FALSE)</f>
        <v>Quittancement</v>
      </c>
    </row>
    <row r="857" spans="1:5" hidden="1" x14ac:dyDescent="0.2">
      <c r="A857" s="63" t="str">
        <f>VLOOKUP(D857,'TABLE DES MATIERES'!$A$3:$B$67,2,FALSE)</f>
        <v>Loyers encaissers</v>
      </c>
      <c r="B857" s="2">
        <v>41730</v>
      </c>
      <c r="C857" s="65"/>
      <c r="D857" s="1" t="s">
        <v>3</v>
      </c>
      <c r="E857" s="1" t="str">
        <f>VLOOKUP($D857,'TABLE DES MATIERES'!$A$3:$C$69,3,FALSE)</f>
        <v>Encaissement</v>
      </c>
    </row>
    <row r="858" spans="1:5" hidden="1" x14ac:dyDescent="0.2">
      <c r="A858" s="63" t="str">
        <f>VLOOKUP(D858,'TABLE DES MATIERES'!$A$3:$B$67,2,FALSE)</f>
        <v>APL</v>
      </c>
      <c r="B858" s="2">
        <v>41730</v>
      </c>
      <c r="C858" s="65"/>
      <c r="D858" s="1" t="s">
        <v>6</v>
      </c>
      <c r="E858" s="1" t="str">
        <f>VLOOKUP($D858,'TABLE DES MATIERES'!$A$3:$C$69,3,FALSE)</f>
        <v>Encaissement</v>
      </c>
    </row>
    <row r="859" spans="1:5" hidden="1" x14ac:dyDescent="0.2">
      <c r="A859" s="63" t="str">
        <f>VLOOKUP(D859,'TABLE DES MATIERES'!$A$3:$B$67,2,FALSE)</f>
        <v>AL</v>
      </c>
      <c r="B859" s="2">
        <v>41730</v>
      </c>
      <c r="C859" s="65"/>
      <c r="D859" s="1" t="s">
        <v>7</v>
      </c>
      <c r="E859" s="1" t="str">
        <f>VLOOKUP($D859,'TABLE DES MATIERES'!$A$3:$C$69,3,FALSE)</f>
        <v>Encaissement</v>
      </c>
    </row>
    <row r="860" spans="1:5" hidden="1" x14ac:dyDescent="0.2">
      <c r="A860" s="63" t="str">
        <f>VLOOKUP(D860,'TABLE DES MATIERES'!$A$3:$B$67,2,FALSE)</f>
        <v>DG Factures</v>
      </c>
      <c r="B860" s="2">
        <v>41730</v>
      </c>
      <c r="C860" s="65"/>
      <c r="D860" s="1" t="s">
        <v>8</v>
      </c>
      <c r="E860" s="1" t="str">
        <f>VLOOKUP($D860,'TABLE DES MATIERES'!$A$3:$C$69,3,FALSE)</f>
        <v>Encaissement</v>
      </c>
    </row>
    <row r="861" spans="1:5" hidden="1" x14ac:dyDescent="0.2">
      <c r="A861" s="63" t="str">
        <f>VLOOKUP(D861,'TABLE DES MATIERES'!$A$3:$B$67,2,FALSE)</f>
        <v>DG Rembourser</v>
      </c>
      <c r="B861" s="2">
        <v>41730</v>
      </c>
      <c r="C861" s="72"/>
      <c r="D861" s="1" t="s">
        <v>9</v>
      </c>
      <c r="E861" s="1" t="str">
        <f>VLOOKUP($D861,'TABLE DES MATIERES'!$A$3:$C$69,3,FALSE)</f>
        <v>Encaissement</v>
      </c>
    </row>
    <row r="862" spans="1:5" hidden="1" x14ac:dyDescent="0.2">
      <c r="A862" s="63" t="str">
        <f>VLOOKUP(D862,'TABLE DES MATIERES'!$A$3:$B$67,2,FALSE)</f>
        <v>BANQUE</v>
      </c>
      <c r="B862" s="2">
        <v>41730</v>
      </c>
      <c r="C862" s="65"/>
      <c r="D862" s="1" t="s">
        <v>10</v>
      </c>
      <c r="E862" s="1" t="str">
        <f>VLOOKUP($D862,'TABLE DES MATIERES'!$A$3:$C$69,3,FALSE)</f>
        <v>Encaissement</v>
      </c>
    </row>
    <row r="863" spans="1:5" hidden="1" x14ac:dyDescent="0.2">
      <c r="A863" s="63" t="str">
        <f>VLOOKUP(D863,'TABLE DES MATIERES'!$A$3:$B$67,2,FALSE)</f>
        <v>Nbs locs debiteurs</v>
      </c>
      <c r="B863" s="2">
        <v>41730</v>
      </c>
      <c r="C863" s="65"/>
      <c r="D863" s="1" t="s">
        <v>11</v>
      </c>
      <c r="E863" s="1" t="str">
        <f>VLOOKUP($D863,'TABLE DES MATIERES'!$A$3:$C$69,3,FALSE)</f>
        <v>Contentieux</v>
      </c>
    </row>
    <row r="864" spans="1:5" hidden="1" x14ac:dyDescent="0.2">
      <c r="A864" s="63" t="str">
        <f>VLOOKUP(D864,'TABLE DES MATIERES'!$A$3:$B$67,2,FALSE)</f>
        <v>Montants Debiteurs</v>
      </c>
      <c r="B864" s="2">
        <v>41730</v>
      </c>
      <c r="C864" s="65"/>
      <c r="D864" s="1" t="s">
        <v>12</v>
      </c>
      <c r="E864" s="1" t="str">
        <f>VLOOKUP($D864,'TABLE DES MATIERES'!$A$3:$C$69,3,FALSE)</f>
        <v>Contentieux</v>
      </c>
    </row>
    <row r="865" spans="1:5" hidden="1" x14ac:dyDescent="0.2">
      <c r="A865" s="63" t="str">
        <f>VLOOKUP(D865,'TABLE DES MATIERES'!$A$3:$B$67,2,FALSE)</f>
        <v>Locs Presents</v>
      </c>
      <c r="B865" s="2">
        <v>41730</v>
      </c>
      <c r="C865" s="73"/>
      <c r="D865" s="1" t="s">
        <v>13</v>
      </c>
      <c r="E865" s="1" t="str">
        <f>VLOOKUP($D865,'TABLE DES MATIERES'!$A$3:$C$69,3,FALSE)</f>
        <v>Contentieux</v>
      </c>
    </row>
    <row r="866" spans="1:5" hidden="1" x14ac:dyDescent="0.2">
      <c r="A866" s="63" t="str">
        <f>VLOOKUP(D866,'TABLE DES MATIERES'!$A$3:$B$67,2,FALSE)</f>
        <v>Montants Presents</v>
      </c>
      <c r="B866" s="2">
        <v>41730</v>
      </c>
      <c r="C866" s="65"/>
      <c r="D866" s="1" t="s">
        <v>15</v>
      </c>
      <c r="E866" s="1" t="str">
        <f>VLOOKUP($D866,'TABLE DES MATIERES'!$A$3:$C$69,3,FALSE)</f>
        <v>Contentieux</v>
      </c>
    </row>
    <row r="867" spans="1:5" hidden="1" x14ac:dyDescent="0.2">
      <c r="A867" s="63" t="str">
        <f>VLOOKUP(D867,'TABLE DES MATIERES'!$A$3:$B$67,2,FALSE)</f>
        <v>Locs Sortis</v>
      </c>
      <c r="B867" s="2">
        <v>41730</v>
      </c>
      <c r="C867" s="65"/>
      <c r="D867" s="1" t="s">
        <v>14</v>
      </c>
      <c r="E867" s="1" t="str">
        <f>VLOOKUP($D867,'TABLE DES MATIERES'!$A$3:$C$69,3,FALSE)</f>
        <v>Contentieux</v>
      </c>
    </row>
    <row r="868" spans="1:5" hidden="1" x14ac:dyDescent="0.2">
      <c r="A868" s="63" t="str">
        <f>VLOOKUP(D868,'TABLE DES MATIERES'!$A$3:$B$67,2,FALSE)</f>
        <v>Montants Sortis</v>
      </c>
      <c r="B868" s="2">
        <v>41730</v>
      </c>
      <c r="C868" s="65"/>
      <c r="D868" s="1" t="s">
        <v>16</v>
      </c>
      <c r="E868" s="1" t="str">
        <f>VLOOKUP($D868,'TABLE DES MATIERES'!$A$3:$C$69,3,FALSE)</f>
        <v>Contentieux</v>
      </c>
    </row>
    <row r="869" spans="1:5" hidden="1" x14ac:dyDescent="0.2">
      <c r="A869" s="63" t="str">
        <f>VLOOKUP(D869,'TABLE DES MATIERES'!$A$3:$B$67,2,FALSE)</f>
        <v>Nouvelles dettes des nouveaux entrants</v>
      </c>
      <c r="B869" s="2">
        <v>41730</v>
      </c>
      <c r="C869" s="65"/>
      <c r="D869" s="1" t="s">
        <v>37</v>
      </c>
      <c r="E869" s="1" t="str">
        <f>VLOOKUP($D869,'TABLE DES MATIERES'!$A$3:$C$69,3,FALSE)</f>
        <v>Contentieux</v>
      </c>
    </row>
    <row r="870" spans="1:5" hidden="1" x14ac:dyDescent="0.2">
      <c r="A870" s="63" t="str">
        <f>VLOOKUP(D870,'TABLE DES MATIERES'!$A$3:$B$67,2,FALSE)</f>
        <v>Montants dettes des nouveaux entrants</v>
      </c>
      <c r="B870" s="2">
        <v>41730</v>
      </c>
      <c r="C870" s="65"/>
      <c r="D870" s="1" t="s">
        <v>38</v>
      </c>
      <c r="E870" s="1" t="str">
        <f>VLOOKUP($D870,'TABLE DES MATIERES'!$A$3:$C$69,3,FALSE)</f>
        <v>Contentieux</v>
      </c>
    </row>
    <row r="871" spans="1:5" hidden="1" x14ac:dyDescent="0.2">
      <c r="A871" s="63" t="str">
        <f>VLOOKUP(D871,'TABLE DES MATIERES'!$A$3:$B$67,2,FALSE)</f>
        <v>Profits</v>
      </c>
      <c r="B871" s="2">
        <v>41730</v>
      </c>
      <c r="C871" s="65"/>
      <c r="D871" s="1" t="s">
        <v>36</v>
      </c>
      <c r="E871" s="1" t="str">
        <f>VLOOKUP($D871,'TABLE DES MATIERES'!$A$3:$C$69,3,FALSE)</f>
        <v>Contentieux</v>
      </c>
    </row>
    <row r="872" spans="1:5" hidden="1" x14ac:dyDescent="0.2">
      <c r="A872" s="63" t="str">
        <f>VLOOKUP(D872,'TABLE DES MATIERES'!$A$3:$B$67,2,FALSE)</f>
        <v>Pertes</v>
      </c>
      <c r="B872" s="2">
        <v>41730</v>
      </c>
      <c r="C872" s="65"/>
      <c r="D872" s="1" t="s">
        <v>35</v>
      </c>
      <c r="E872" s="1" t="str">
        <f>VLOOKUP($D872,'TABLE DES MATIERES'!$A$3:$C$69,3,FALSE)</f>
        <v>Contentieux</v>
      </c>
    </row>
    <row r="873" spans="1:5" hidden="1" x14ac:dyDescent="0.2">
      <c r="A873" s="63" t="str">
        <f>VLOOKUP(D873,'TABLE DES MATIERES'!$A$3:$B$67,2,FALSE)</f>
        <v>Protocoles établis</v>
      </c>
      <c r="B873" s="2">
        <v>41730</v>
      </c>
      <c r="C873" s="65"/>
      <c r="D873" s="1" t="s">
        <v>17</v>
      </c>
      <c r="E873" s="1" t="str">
        <f>VLOOKUP($D873,'TABLE DES MATIERES'!$A$3:$C$69,3,FALSE)</f>
        <v>Contentieux</v>
      </c>
    </row>
    <row r="874" spans="1:5" hidden="1" x14ac:dyDescent="0.2">
      <c r="A874" s="63" t="str">
        <f>VLOOKUP(D874,'TABLE DES MATIERES'!$A$3:$B$67,2,FALSE)</f>
        <v>Protocoles terminés</v>
      </c>
      <c r="B874" s="2">
        <v>41730</v>
      </c>
      <c r="C874" s="65"/>
      <c r="D874" s="1" t="s">
        <v>18</v>
      </c>
      <c r="E874" s="1" t="str">
        <f>VLOOKUP($D874,'TABLE DES MATIERES'!$A$3:$C$69,3,FALSE)</f>
        <v>Contentieux</v>
      </c>
    </row>
    <row r="875" spans="1:5" hidden="1" x14ac:dyDescent="0.2">
      <c r="A875" s="63" t="str">
        <f>VLOOKUP(D875,'TABLE DES MATIERES'!$A$3:$B$67,2,FALSE)</f>
        <v>Protocoles en cours</v>
      </c>
      <c r="B875" s="2">
        <v>41730</v>
      </c>
      <c r="C875" s="65"/>
      <c r="D875" s="1" t="s">
        <v>61</v>
      </c>
      <c r="E875" s="1" t="str">
        <f>VLOOKUP($D875,'TABLE DES MATIERES'!$A$3:$C$69,3,FALSE)</f>
        <v>Contentieux</v>
      </c>
    </row>
    <row r="876" spans="1:5" hidden="1" x14ac:dyDescent="0.2">
      <c r="A876" s="63" t="str">
        <f>VLOOKUP(D876,'TABLE DES MATIERES'!$A$3:$B$67,2,FALSE)</f>
        <v>Montants Protocoles établis</v>
      </c>
      <c r="B876" s="2">
        <v>41730</v>
      </c>
      <c r="D876" s="1" t="s">
        <v>53</v>
      </c>
      <c r="E876" s="1" t="str">
        <f>VLOOKUP($D876,'TABLE DES MATIERES'!$A$3:$C$69,3,FALSE)</f>
        <v>Contentieux</v>
      </c>
    </row>
    <row r="877" spans="1:5" hidden="1" x14ac:dyDescent="0.2">
      <c r="A877" s="63" t="str">
        <f>VLOOKUP(D877,'TABLE DES MATIERES'!$A$3:$B$67,2,FALSE)</f>
        <v>Nouveaux Dossiers Confiés SOFRA</v>
      </c>
      <c r="B877" s="2">
        <v>41730</v>
      </c>
      <c r="C877" s="65"/>
      <c r="D877" s="1" t="s">
        <v>19</v>
      </c>
      <c r="E877" s="1" t="str">
        <f>VLOOKUP($D877,'TABLE DES MATIERES'!$A$3:$C$69,3,FALSE)</f>
        <v>Contentieux</v>
      </c>
    </row>
    <row r="878" spans="1:5" hidden="1" x14ac:dyDescent="0.2">
      <c r="A878" s="63" t="str">
        <f>VLOOKUP(D878,'TABLE DES MATIERES'!$A$3:$B$67,2,FALSE)</f>
        <v>Nbs dossiers Actifs SOFRA</v>
      </c>
      <c r="B878" s="2">
        <v>41730</v>
      </c>
      <c r="C878" s="65"/>
      <c r="D878" s="1" t="s">
        <v>63</v>
      </c>
      <c r="E878" s="1" t="str">
        <f>VLOOKUP($D878,'TABLE DES MATIERES'!$A$3:$C$69,3,FALSE)</f>
        <v>Contentieux</v>
      </c>
    </row>
    <row r="879" spans="1:5" hidden="1" x14ac:dyDescent="0.2">
      <c r="A879" s="63" t="str">
        <f>VLOOKUP(D879,'TABLE DES MATIERES'!$A$3:$B$67,2,FALSE)</f>
        <v>Montants Dossiers SOFRA Ouverts</v>
      </c>
      <c r="B879" s="2">
        <v>41730</v>
      </c>
      <c r="D879" s="1" t="s">
        <v>54</v>
      </c>
      <c r="E879" s="1" t="str">
        <f>VLOOKUP($D879,'TABLE DES MATIERES'!$A$3:$C$69,3,FALSE)</f>
        <v>Contentieux</v>
      </c>
    </row>
    <row r="880" spans="1:5" hidden="1" x14ac:dyDescent="0.2">
      <c r="A880" s="63" t="str">
        <f>VLOOKUP(D880,'TABLE DES MATIERES'!$A$3:$B$67,2,FALSE)</f>
        <v>Encaissements SOFRA</v>
      </c>
      <c r="B880" s="2">
        <v>41730</v>
      </c>
      <c r="C880" s="65"/>
      <c r="D880" s="1" t="s">
        <v>64</v>
      </c>
      <c r="E880" s="1" t="str">
        <f>VLOOKUP($D880,'TABLE DES MATIERES'!$A$3:$C$69,3,FALSE)</f>
        <v>Contentieux</v>
      </c>
    </row>
    <row r="881" spans="1:5" hidden="1" x14ac:dyDescent="0.2">
      <c r="A881" s="63" t="str">
        <f>VLOOKUP(D881,'TABLE DES MATIERES'!$A$3:$B$67,2,FALSE)</f>
        <v>Nbs Prelevements</v>
      </c>
      <c r="B881" s="2">
        <v>41730</v>
      </c>
      <c r="C881" s="65"/>
      <c r="D881" s="1" t="s">
        <v>20</v>
      </c>
      <c r="E881" s="1" t="str">
        <f>VLOOKUP($D881,'TABLE DES MATIERES'!$A$3:$C$69,3,FALSE)</f>
        <v>Contentieux</v>
      </c>
    </row>
    <row r="882" spans="1:5" hidden="1" x14ac:dyDescent="0.2">
      <c r="A882" s="63" t="str">
        <f>VLOOKUP(D882,'TABLE DES MATIERES'!$A$3:$B$67,2,FALSE)</f>
        <v>Montants Prelevements</v>
      </c>
      <c r="B882" s="2">
        <v>41730</v>
      </c>
      <c r="C882" s="65"/>
      <c r="D882" s="1" t="s">
        <v>21</v>
      </c>
      <c r="E882" s="1" t="str">
        <f>VLOOKUP($D882,'TABLE DES MATIERES'!$A$3:$C$69,3,FALSE)</f>
        <v>Contentieux</v>
      </c>
    </row>
    <row r="883" spans="1:5" hidden="1" x14ac:dyDescent="0.2">
      <c r="A883" s="63" t="str">
        <f>VLOOKUP(D883,'TABLE DES MATIERES'!$A$3:$B$67,2,FALSE)</f>
        <v>Nbs Rejets Prlv</v>
      </c>
      <c r="B883" s="2">
        <v>41730</v>
      </c>
      <c r="C883" s="65"/>
      <c r="D883" s="1" t="s">
        <v>22</v>
      </c>
      <c r="E883" s="1" t="str">
        <f>VLOOKUP($D883,'TABLE DES MATIERES'!$A$3:$C$69,3,FALSE)</f>
        <v>Contentieux</v>
      </c>
    </row>
    <row r="884" spans="1:5" hidden="1" x14ac:dyDescent="0.2">
      <c r="A884" s="63" t="str">
        <f>VLOOKUP(D884,'TABLE DES MATIERES'!$A$3:$B$67,2,FALSE)</f>
        <v>Montants des Rjts Prlv</v>
      </c>
      <c r="B884" s="2">
        <v>41730</v>
      </c>
      <c r="C884" s="65"/>
      <c r="D884" s="1" t="s">
        <v>23</v>
      </c>
      <c r="E884" s="1" t="str">
        <f>VLOOKUP($D884,'TABLE DES MATIERES'!$A$3:$C$69,3,FALSE)</f>
        <v>Contentieux</v>
      </c>
    </row>
    <row r="885" spans="1:5" hidden="1" x14ac:dyDescent="0.2">
      <c r="A885" s="63" t="str">
        <f>VLOOKUP(D885,'TABLE DES MATIERES'!$A$3:$B$67,2,FALSE)</f>
        <v>% impayés Prlv</v>
      </c>
      <c r="B885" s="2">
        <v>41730</v>
      </c>
      <c r="D885" s="1" t="s">
        <v>65</v>
      </c>
      <c r="E885" s="1" t="str">
        <f>VLOOKUP($D885,'TABLE DES MATIERES'!$A$3:$C$69,3,FALSE)</f>
        <v>Contentieux</v>
      </c>
    </row>
    <row r="886" spans="1:5" hidden="1" x14ac:dyDescent="0.2">
      <c r="A886" s="63" t="str">
        <f>VLOOKUP(D886,'TABLE DES MATIERES'!$A$3:$B$67,2,FALSE)</f>
        <v>Dette &lt; 3mois</v>
      </c>
      <c r="B886" s="2">
        <v>41730</v>
      </c>
      <c r="D886" s="1" t="s">
        <v>24</v>
      </c>
      <c r="E886" s="1" t="str">
        <f>VLOOKUP($D886,'TABLE DES MATIERES'!$A$3:$C$69,3,FALSE)</f>
        <v>Contentieux</v>
      </c>
    </row>
    <row r="887" spans="1:5" hidden="1" x14ac:dyDescent="0.2">
      <c r="A887" s="63" t="str">
        <f>VLOOKUP(D887,'TABLE DES MATIERES'!$A$3:$B$67,2,FALSE)</f>
        <v>Dette 3 à 6 mois</v>
      </c>
      <c r="B887" s="2">
        <v>41730</v>
      </c>
      <c r="D887" s="1" t="s">
        <v>25</v>
      </c>
      <c r="E887" s="1" t="str">
        <f>VLOOKUP($D887,'TABLE DES MATIERES'!$A$3:$C$69,3,FALSE)</f>
        <v>Contentieux</v>
      </c>
    </row>
    <row r="888" spans="1:5" hidden="1" x14ac:dyDescent="0.2">
      <c r="A888" s="63" t="str">
        <f>VLOOKUP(D888,'TABLE DES MATIERES'!$A$3:$B$67,2,FALSE)</f>
        <v>Dette &gt; 6 mois</v>
      </c>
      <c r="B888" s="2">
        <v>41730</v>
      </c>
      <c r="D888" s="1" t="s">
        <v>26</v>
      </c>
      <c r="E888" s="1" t="str">
        <f>VLOOKUP($D888,'TABLE DES MATIERES'!$A$3:$C$69,3,FALSE)</f>
        <v>Contentieux</v>
      </c>
    </row>
    <row r="889" spans="1:5" hidden="1" x14ac:dyDescent="0.2">
      <c r="A889" s="63" t="str">
        <f>VLOOKUP(D889,'TABLE DES MATIERES'!$A$3:$B$67,2,FALSE)</f>
        <v>Vacants ACL PME</v>
      </c>
      <c r="B889" s="2">
        <v>41730</v>
      </c>
      <c r="C889" s="65"/>
      <c r="D889" s="1" t="s">
        <v>28</v>
      </c>
      <c r="E889" s="1" t="str">
        <f>VLOOKUP($D889,'TABLE DES MATIERES'!$A$3:$C$69,3,FALSE)</f>
        <v>Vacant</v>
      </c>
    </row>
    <row r="890" spans="1:5" hidden="1" x14ac:dyDescent="0.2">
      <c r="A890" s="63" t="str">
        <f>VLOOKUP(D890,'TABLE DES MATIERES'!$A$3:$B$67,2,FALSE)</f>
        <v>% vacant ACL PME</v>
      </c>
      <c r="B890" s="2">
        <v>41730</v>
      </c>
      <c r="C890" s="68"/>
      <c r="D890" s="23" t="s">
        <v>47</v>
      </c>
      <c r="E890" s="1" t="str">
        <f>VLOOKUP($D890,'TABLE DES MATIERES'!$A$3:$C$69,3,FALSE)</f>
        <v>Vacant</v>
      </c>
    </row>
    <row r="891" spans="1:5" hidden="1" x14ac:dyDescent="0.2">
      <c r="A891" s="63" t="str">
        <f>VLOOKUP(D891,'TABLE DES MATIERES'!$A$3:$B$67,2,FALSE)</f>
        <v>Vacant technique</v>
      </c>
      <c r="B891" s="2">
        <v>41730</v>
      </c>
      <c r="C891" s="65"/>
      <c r="D891" s="1" t="s">
        <v>29</v>
      </c>
      <c r="E891" s="1" t="str">
        <f>VLOOKUP($D891,'TABLE DES MATIERES'!$A$3:$C$69,3,FALSE)</f>
        <v>Vacant</v>
      </c>
    </row>
    <row r="892" spans="1:5" hidden="1" x14ac:dyDescent="0.2">
      <c r="A892" s="63" t="str">
        <f>VLOOKUP(D892,'TABLE DES MATIERES'!$A$3:$B$67,2,FALSE)</f>
        <v>% vacant technique</v>
      </c>
      <c r="B892" s="2">
        <v>41730</v>
      </c>
      <c r="C892" s="68"/>
      <c r="D892" s="23" t="s">
        <v>48</v>
      </c>
      <c r="E892" s="1" t="str">
        <f>VLOOKUP($D892,'TABLE DES MATIERES'!$A$3:$C$69,3,FALSE)</f>
        <v>Vacant</v>
      </c>
    </row>
    <row r="893" spans="1:5" hidden="1" x14ac:dyDescent="0.2">
      <c r="A893" s="63" t="str">
        <f>VLOOKUP(D893,'TABLE DES MATIERES'!$A$3:$B$67,2,FALSE)</f>
        <v>Nbs de lots Roanne</v>
      </c>
      <c r="B893" s="2">
        <v>41730</v>
      </c>
      <c r="C893" s="65"/>
      <c r="D893" s="1" t="s">
        <v>30</v>
      </c>
      <c r="E893" s="1" t="str">
        <f>VLOOKUP($D893,'TABLE DES MATIERES'!$A$3:$C$69,3,FALSE)</f>
        <v>Vacant</v>
      </c>
    </row>
    <row r="894" spans="1:5" hidden="1" x14ac:dyDescent="0.2">
      <c r="A894" s="63" t="str">
        <f>VLOOKUP(D894,'TABLE DES MATIERES'!$A$3:$B$67,2,FALSE)</f>
        <v>Vacants_Gestion Roanne</v>
      </c>
      <c r="B894" s="2">
        <v>41730</v>
      </c>
      <c r="C894" s="65"/>
      <c r="D894" s="1" t="s">
        <v>31</v>
      </c>
      <c r="E894" s="1" t="str">
        <f>VLOOKUP($D894,'TABLE DES MATIERES'!$A$3:$C$69,3,FALSE)</f>
        <v>Vacant</v>
      </c>
    </row>
    <row r="895" spans="1:5" hidden="1" x14ac:dyDescent="0.2">
      <c r="A895" s="63" t="str">
        <f>VLOOKUP(D895,'TABLE DES MATIERES'!$A$3:$B$67,2,FALSE)</f>
        <v>% vacant Roanne</v>
      </c>
      <c r="B895" s="2">
        <v>41730</v>
      </c>
      <c r="C895" s="70"/>
      <c r="D895" s="23" t="s">
        <v>49</v>
      </c>
      <c r="E895" s="1" t="str">
        <f>VLOOKUP($D895,'TABLE DES MATIERES'!$A$3:$C$69,3,FALSE)</f>
        <v>Vacant</v>
      </c>
    </row>
    <row r="896" spans="1:5" hidden="1" x14ac:dyDescent="0.2">
      <c r="A896" s="63" t="str">
        <f>VLOOKUP(D896,'TABLE DES MATIERES'!$A$3:$B$67,2,FALSE)</f>
        <v>Total Vacant Exploitation</v>
      </c>
      <c r="B896" s="2">
        <v>41730</v>
      </c>
      <c r="C896" s="65"/>
      <c r="D896" s="1" t="s">
        <v>66</v>
      </c>
      <c r="E896" s="1" t="str">
        <f>VLOOKUP($D896,'TABLE DES MATIERES'!$A$3:$C$69,3,FALSE)</f>
        <v>Vacant</v>
      </c>
    </row>
    <row r="897" spans="1:5" hidden="1" x14ac:dyDescent="0.2">
      <c r="A897" s="63" t="str">
        <f>VLOOKUP(D897,'TABLE DES MATIERES'!$A$3:$B$67,2,FALSE)</f>
        <v>% Exploitation</v>
      </c>
      <c r="B897" s="2">
        <v>41730</v>
      </c>
      <c r="C897" s="65"/>
      <c r="D897" s="1" t="s">
        <v>67</v>
      </c>
      <c r="E897" s="1" t="str">
        <f>VLOOKUP($D897,'TABLE DES MATIERES'!$A$3:$C$69,3,FALSE)</f>
        <v>Vacant</v>
      </c>
    </row>
    <row r="898" spans="1:5" hidden="1" x14ac:dyDescent="0.2">
      <c r="A898" s="63" t="str">
        <f>VLOOKUP(D898,'TABLE DES MATIERES'!$A$3:$B$67,2,FALSE)</f>
        <v>Vacant HE</v>
      </c>
      <c r="B898" s="2">
        <v>41730</v>
      </c>
      <c r="C898" s="65"/>
      <c r="D898" s="1" t="s">
        <v>58</v>
      </c>
      <c r="E898" s="1" t="str">
        <f>VLOOKUP($D898,'TABLE DES MATIERES'!$A$3:$C$69,3,FALSE)</f>
        <v>Vacant</v>
      </c>
    </row>
    <row r="899" spans="1:5" hidden="1" x14ac:dyDescent="0.2">
      <c r="A899" s="63" t="str">
        <f>VLOOKUP(D899,'TABLE DES MATIERES'!$A$3:$B$67,2,FALSE)</f>
        <v>% vacant HE</v>
      </c>
      <c r="B899" s="2">
        <v>41730</v>
      </c>
      <c r="C899" s="65"/>
      <c r="D899" s="1" t="s">
        <v>68</v>
      </c>
      <c r="E899" s="1" t="str">
        <f>VLOOKUP($D899,'TABLE DES MATIERES'!$A$3:$C$69,3,FALSE)</f>
        <v>Vacant</v>
      </c>
    </row>
    <row r="900" spans="1:5" hidden="1" x14ac:dyDescent="0.2">
      <c r="A900" s="63" t="str">
        <f>VLOOKUP(D900,'TABLE DES MATIERES'!$A$3:$B$67,2,FALSE)</f>
        <v>Nbs logements Roanne</v>
      </c>
      <c r="B900" s="2">
        <v>41730</v>
      </c>
      <c r="C900" s="65"/>
      <c r="D900" s="1" t="s">
        <v>69</v>
      </c>
      <c r="E900" s="1" t="str">
        <f>VLOOKUP($D900,'TABLE DES MATIERES'!$A$3:$C$69,3,FALSE)</f>
        <v>Vacant</v>
      </c>
    </row>
    <row r="901" spans="1:5" hidden="1" x14ac:dyDescent="0.2">
      <c r="A901" s="63" t="str">
        <f>VLOOKUP(D901,'TABLE DES MATIERES'!$A$3:$B$67,2,FALSE)</f>
        <v>Nbs vacants Exploitation/HE</v>
      </c>
      <c r="B901" s="2">
        <v>41730</v>
      </c>
      <c r="C901" s="65"/>
      <c r="D901" s="1" t="s">
        <v>57</v>
      </c>
      <c r="E901" s="1" t="str">
        <f>VLOOKUP($D901,'TABLE DES MATIERES'!$A$3:$C$69,3,FALSE)</f>
        <v>Vacant</v>
      </c>
    </row>
    <row r="902" spans="1:5" hidden="1" x14ac:dyDescent="0.2">
      <c r="A902" s="63" t="str">
        <f>VLOOKUP(D902,'TABLE DES MATIERES'!$A$3:$B$67,2,FALSE)</f>
        <v>% Vacance Exploitation/HE</v>
      </c>
      <c r="B902" s="2">
        <v>41730</v>
      </c>
      <c r="C902" s="65"/>
      <c r="D902" s="1" t="s">
        <v>59</v>
      </c>
      <c r="E902" s="1" t="str">
        <f>VLOOKUP($D902,'TABLE DES MATIERES'!$A$3:$C$69,3,FALSE)</f>
        <v>Vacant</v>
      </c>
    </row>
    <row r="903" spans="1:5" hidden="1" x14ac:dyDescent="0.2">
      <c r="A903" s="63" t="str">
        <f>VLOOKUP(D903,'TABLE DES MATIERES'!$A$3:$B$67,2,FALSE)</f>
        <v>%Occupation</v>
      </c>
      <c r="B903" s="2">
        <v>41730</v>
      </c>
      <c r="C903" s="65"/>
      <c r="D903" s="1" t="s">
        <v>60</v>
      </c>
      <c r="E903" s="1" t="str">
        <f>VLOOKUP($D903,'TABLE DES MATIERES'!$A$3:$C$69,3,FALSE)</f>
        <v>Vacant</v>
      </c>
    </row>
    <row r="904" spans="1:5" hidden="1" x14ac:dyDescent="0.2">
      <c r="A904" s="63" t="str">
        <f>VLOOKUP(D904,'TABLE DES MATIERES'!$A$3:$B$67,2,FALSE)</f>
        <v>Nbs loc Entrants</v>
      </c>
      <c r="B904" s="2">
        <v>41730</v>
      </c>
      <c r="C904" s="65"/>
      <c r="D904" s="1" t="s">
        <v>32</v>
      </c>
      <c r="E904" s="1" t="str">
        <f>VLOOKUP($D904,'TABLE DES MATIERES'!$A$3:$C$69,3,FALSE)</f>
        <v>Vacant</v>
      </c>
    </row>
    <row r="905" spans="1:5" hidden="1" x14ac:dyDescent="0.2">
      <c r="A905" s="63" t="str">
        <f>VLOOKUP(D905,'TABLE DES MATIERES'!$A$3:$B$67,2,FALSE)</f>
        <v>Nbs locs Sortants</v>
      </c>
      <c r="B905" s="2">
        <v>41730</v>
      </c>
      <c r="C905" s="65"/>
      <c r="D905" s="1" t="s">
        <v>33</v>
      </c>
      <c r="E905" s="1" t="str">
        <f>VLOOKUP($D905,'TABLE DES MATIERES'!$A$3:$C$69,3,FALSE)</f>
        <v>Vacant</v>
      </c>
    </row>
    <row r="906" spans="1:5" hidden="1" x14ac:dyDescent="0.2">
      <c r="A906" s="63" t="str">
        <f>VLOOKUP(D906,'TABLE DES MATIERES'!$A$3:$B$67,2,FALSE)</f>
        <v>Nbs locs en preavis</v>
      </c>
      <c r="B906" s="2">
        <v>41730</v>
      </c>
      <c r="D906" s="1" t="s">
        <v>34</v>
      </c>
      <c r="E906" s="1" t="str">
        <f>VLOOKUP($D906,'TABLE DES MATIERES'!$A$3:$C$69,3,FALSE)</f>
        <v>Vacant</v>
      </c>
    </row>
    <row r="907" spans="1:5" hidden="1" x14ac:dyDescent="0.2">
      <c r="A907" s="63" t="str">
        <f>VLOOKUP(D907,'TABLE DES MATIERES'!$A$3:$B$67,2,FALSE)</f>
        <v>Loyer App</v>
      </c>
      <c r="B907" s="2">
        <v>41760</v>
      </c>
      <c r="C907" s="65"/>
      <c r="D907" s="1" t="s">
        <v>4</v>
      </c>
      <c r="E907" s="1" t="str">
        <f>VLOOKUP($D907,'TABLE DES MATIERES'!$A$3:$C$69,3,FALSE)</f>
        <v>Quittancement</v>
      </c>
    </row>
    <row r="908" spans="1:5" hidden="1" x14ac:dyDescent="0.2">
      <c r="A908" s="63" t="str">
        <f>VLOOKUP(D908,'TABLE DES MATIERES'!$A$3:$B$67,2,FALSE)</f>
        <v>Nouveaux Loyers</v>
      </c>
      <c r="B908" s="2">
        <v>41760</v>
      </c>
      <c r="C908" s="65"/>
      <c r="D908" s="1" t="s">
        <v>1</v>
      </c>
      <c r="E908" s="1" t="str">
        <f>VLOOKUP($D908,'TABLE DES MATIERES'!$A$3:$C$69,3,FALSE)</f>
        <v>Quittancement</v>
      </c>
    </row>
    <row r="909" spans="1:5" hidden="1" x14ac:dyDescent="0.2">
      <c r="A909" s="63" t="str">
        <f>VLOOKUP(D909,'TABLE DES MATIERES'!$A$3:$B$67,2,FALSE)</f>
        <v>Loyer PK</v>
      </c>
      <c r="B909" s="2">
        <v>41760</v>
      </c>
      <c r="C909" s="65"/>
      <c r="D909" s="1" t="s">
        <v>5</v>
      </c>
      <c r="E909" s="1" t="str">
        <f>VLOOKUP($D909,'TABLE DES MATIERES'!$A$3:$C$69,3,FALSE)</f>
        <v>Quittancement</v>
      </c>
    </row>
    <row r="910" spans="1:5" hidden="1" x14ac:dyDescent="0.2">
      <c r="A910" s="63" t="str">
        <f>VLOOKUP(D910,'TABLE DES MATIERES'!$A$3:$B$67,2,FALSE)</f>
        <v>Total Loyer</v>
      </c>
      <c r="B910" s="2">
        <v>41760</v>
      </c>
      <c r="C910" s="65"/>
      <c r="D910" s="1" t="s">
        <v>62</v>
      </c>
      <c r="E910" s="1" t="str">
        <f>VLOOKUP($D910,'TABLE DES MATIERES'!$A$3:$C$69,3,FALSE)</f>
        <v>Quittancement</v>
      </c>
    </row>
    <row r="911" spans="1:5" hidden="1" x14ac:dyDescent="0.2">
      <c r="A911" s="63" t="str">
        <f>VLOOKUP(D911,'TABLE DES MATIERES'!$A$3:$B$67,2,FALSE)</f>
        <v>Provisions sur charge</v>
      </c>
      <c r="B911" s="2">
        <v>41760</v>
      </c>
      <c r="C911" s="65"/>
      <c r="D911" s="1" t="s">
        <v>2</v>
      </c>
      <c r="E911" s="1" t="str">
        <f>VLOOKUP($D911,'TABLE DES MATIERES'!$A$3:$C$69,3,FALSE)</f>
        <v>Quittancement</v>
      </c>
    </row>
    <row r="912" spans="1:5" hidden="1" x14ac:dyDescent="0.2">
      <c r="A912" s="63" t="str">
        <f>VLOOKUP(D912,'TABLE DES MATIERES'!$A$3:$B$67,2,FALSE)</f>
        <v>Quitt toutes rubriques</v>
      </c>
      <c r="B912" s="2">
        <v>41760</v>
      </c>
      <c r="C912" s="65"/>
      <c r="D912" s="1" t="s">
        <v>50</v>
      </c>
      <c r="E912" s="1" t="str">
        <f>VLOOKUP($D912,'TABLE DES MATIERES'!$A$3:$C$69,3,FALSE)</f>
        <v>Quittancement</v>
      </c>
    </row>
    <row r="913" spans="1:5" hidden="1" x14ac:dyDescent="0.2">
      <c r="A913" s="63" t="str">
        <f>VLOOKUP(D913,'TABLE DES MATIERES'!$A$3:$B$67,2,FALSE)</f>
        <v>Loyers encaissers</v>
      </c>
      <c r="B913" s="2">
        <v>41760</v>
      </c>
      <c r="C913" s="65"/>
      <c r="D913" s="1" t="s">
        <v>3</v>
      </c>
      <c r="E913" s="1" t="str">
        <f>VLOOKUP($D913,'TABLE DES MATIERES'!$A$3:$C$69,3,FALSE)</f>
        <v>Encaissement</v>
      </c>
    </row>
    <row r="914" spans="1:5" hidden="1" x14ac:dyDescent="0.2">
      <c r="A914" s="63" t="str">
        <f>VLOOKUP(D914,'TABLE DES MATIERES'!$A$3:$B$67,2,FALSE)</f>
        <v>APL</v>
      </c>
      <c r="B914" s="2">
        <v>41760</v>
      </c>
      <c r="C914" s="65"/>
      <c r="D914" s="1" t="s">
        <v>6</v>
      </c>
      <c r="E914" s="1" t="str">
        <f>VLOOKUP($D914,'TABLE DES MATIERES'!$A$3:$C$69,3,FALSE)</f>
        <v>Encaissement</v>
      </c>
    </row>
    <row r="915" spans="1:5" hidden="1" x14ac:dyDescent="0.2">
      <c r="A915" s="63" t="str">
        <f>VLOOKUP(D915,'TABLE DES MATIERES'!$A$3:$B$67,2,FALSE)</f>
        <v>AL</v>
      </c>
      <c r="B915" s="2">
        <v>41760</v>
      </c>
      <c r="C915" s="65"/>
      <c r="D915" s="1" t="s">
        <v>7</v>
      </c>
      <c r="E915" s="1" t="str">
        <f>VLOOKUP($D915,'TABLE DES MATIERES'!$A$3:$C$69,3,FALSE)</f>
        <v>Encaissement</v>
      </c>
    </row>
    <row r="916" spans="1:5" hidden="1" x14ac:dyDescent="0.2">
      <c r="A916" s="63" t="str">
        <f>VLOOKUP(D916,'TABLE DES MATIERES'!$A$3:$B$67,2,FALSE)</f>
        <v>DG Factures</v>
      </c>
      <c r="B916" s="2">
        <v>41760</v>
      </c>
      <c r="C916" s="67"/>
      <c r="D916" s="1" t="s">
        <v>8</v>
      </c>
      <c r="E916" s="1" t="str">
        <f>VLOOKUP($D916,'TABLE DES MATIERES'!$A$3:$C$69,3,FALSE)</f>
        <v>Encaissement</v>
      </c>
    </row>
    <row r="917" spans="1:5" hidden="1" x14ac:dyDescent="0.2">
      <c r="A917" s="63" t="str">
        <f>VLOOKUP(D917,'TABLE DES MATIERES'!$A$3:$B$67,2,FALSE)</f>
        <v>DG Rembourser</v>
      </c>
      <c r="B917" s="2">
        <v>41760</v>
      </c>
      <c r="C917" s="67"/>
      <c r="D917" s="1" t="s">
        <v>9</v>
      </c>
      <c r="E917" s="1" t="str">
        <f>VLOOKUP($D917,'TABLE DES MATIERES'!$A$3:$C$69,3,FALSE)</f>
        <v>Encaissement</v>
      </c>
    </row>
    <row r="918" spans="1:5" hidden="1" x14ac:dyDescent="0.2">
      <c r="A918" s="63" t="str">
        <f>VLOOKUP(D918,'TABLE DES MATIERES'!$A$3:$B$67,2,FALSE)</f>
        <v>BANQUE</v>
      </c>
      <c r="B918" s="2">
        <v>41760</v>
      </c>
      <c r="C918" s="65"/>
      <c r="D918" s="1" t="s">
        <v>10</v>
      </c>
      <c r="E918" s="1" t="str">
        <f>VLOOKUP($D918,'TABLE DES MATIERES'!$A$3:$C$69,3,FALSE)</f>
        <v>Encaissement</v>
      </c>
    </row>
    <row r="919" spans="1:5" hidden="1" x14ac:dyDescent="0.2">
      <c r="A919" s="63" t="str">
        <f>VLOOKUP(D919,'TABLE DES MATIERES'!$A$3:$B$67,2,FALSE)</f>
        <v>Nbs locs debiteurs</v>
      </c>
      <c r="B919" s="2">
        <v>41760</v>
      </c>
      <c r="C919" s="67"/>
      <c r="D919" s="1" t="s">
        <v>11</v>
      </c>
      <c r="E919" s="1" t="str">
        <f>VLOOKUP($D919,'TABLE DES MATIERES'!$A$3:$C$69,3,FALSE)</f>
        <v>Contentieux</v>
      </c>
    </row>
    <row r="920" spans="1:5" hidden="1" x14ac:dyDescent="0.2">
      <c r="A920" s="63" t="str">
        <f>VLOOKUP(D920,'TABLE DES MATIERES'!$A$3:$B$67,2,FALSE)</f>
        <v>Montants Debiteurs</v>
      </c>
      <c r="B920" s="2">
        <v>41760</v>
      </c>
      <c r="C920" s="65"/>
      <c r="D920" s="1" t="s">
        <v>12</v>
      </c>
      <c r="E920" s="1" t="str">
        <f>VLOOKUP($D920,'TABLE DES MATIERES'!$A$3:$C$69,3,FALSE)</f>
        <v>Contentieux</v>
      </c>
    </row>
    <row r="921" spans="1:5" hidden="1" x14ac:dyDescent="0.2">
      <c r="A921" s="63" t="str">
        <f>VLOOKUP(D921,'TABLE DES MATIERES'!$A$3:$B$67,2,FALSE)</f>
        <v>Locs Presents</v>
      </c>
      <c r="B921" s="2">
        <v>41760</v>
      </c>
      <c r="C921" s="76"/>
      <c r="D921" s="1" t="s">
        <v>13</v>
      </c>
      <c r="E921" s="1" t="str">
        <f>VLOOKUP($D921,'TABLE DES MATIERES'!$A$3:$C$69,3,FALSE)</f>
        <v>Contentieux</v>
      </c>
    </row>
    <row r="922" spans="1:5" hidden="1" x14ac:dyDescent="0.2">
      <c r="A922" s="63" t="str">
        <f>VLOOKUP(D922,'TABLE DES MATIERES'!$A$3:$B$67,2,FALSE)</f>
        <v>Montants Presents</v>
      </c>
      <c r="B922" s="2">
        <v>41760</v>
      </c>
      <c r="C922" s="67"/>
      <c r="D922" s="1" t="s">
        <v>15</v>
      </c>
      <c r="E922" s="1" t="str">
        <f>VLOOKUP($D922,'TABLE DES MATIERES'!$A$3:$C$69,3,FALSE)</f>
        <v>Contentieux</v>
      </c>
    </row>
    <row r="923" spans="1:5" hidden="1" x14ac:dyDescent="0.2">
      <c r="A923" s="63" t="str">
        <f>VLOOKUP(D923,'TABLE DES MATIERES'!$A$3:$B$67,2,FALSE)</f>
        <v>Locs Sortis</v>
      </c>
      <c r="B923" s="2">
        <v>41760</v>
      </c>
      <c r="C923" s="67"/>
      <c r="D923" s="1" t="s">
        <v>14</v>
      </c>
      <c r="E923" s="1" t="str">
        <f>VLOOKUP($D923,'TABLE DES MATIERES'!$A$3:$C$69,3,FALSE)</f>
        <v>Contentieux</v>
      </c>
    </row>
    <row r="924" spans="1:5" hidden="1" x14ac:dyDescent="0.2">
      <c r="A924" s="63" t="str">
        <f>VLOOKUP(D924,'TABLE DES MATIERES'!$A$3:$B$67,2,FALSE)</f>
        <v>Montants Sortis</v>
      </c>
      <c r="B924" s="2">
        <v>41760</v>
      </c>
      <c r="C924" s="67"/>
      <c r="D924" s="1" t="s">
        <v>16</v>
      </c>
      <c r="E924" s="1" t="str">
        <f>VLOOKUP($D924,'TABLE DES MATIERES'!$A$3:$C$69,3,FALSE)</f>
        <v>Contentieux</v>
      </c>
    </row>
    <row r="925" spans="1:5" hidden="1" x14ac:dyDescent="0.2">
      <c r="A925" s="63" t="str">
        <f>VLOOKUP(D925,'TABLE DES MATIERES'!$A$3:$B$67,2,FALSE)</f>
        <v>Nouvelles dettes des nouveaux entrants</v>
      </c>
      <c r="B925" s="2">
        <v>41760</v>
      </c>
      <c r="C925" s="67"/>
      <c r="D925" s="1" t="s">
        <v>37</v>
      </c>
      <c r="E925" s="1" t="str">
        <f>VLOOKUP($D925,'TABLE DES MATIERES'!$A$3:$C$69,3,FALSE)</f>
        <v>Contentieux</v>
      </c>
    </row>
    <row r="926" spans="1:5" hidden="1" x14ac:dyDescent="0.2">
      <c r="A926" s="63" t="str">
        <f>VLOOKUP(D926,'TABLE DES MATIERES'!$A$3:$B$67,2,FALSE)</f>
        <v>Montants dettes des nouveaux entrants</v>
      </c>
      <c r="B926" s="2">
        <v>41760</v>
      </c>
      <c r="C926" s="67"/>
      <c r="D926" s="1" t="s">
        <v>38</v>
      </c>
      <c r="E926" s="1" t="str">
        <f>VLOOKUP($D926,'TABLE DES MATIERES'!$A$3:$C$69,3,FALSE)</f>
        <v>Contentieux</v>
      </c>
    </row>
    <row r="927" spans="1:5" hidden="1" x14ac:dyDescent="0.2">
      <c r="A927" s="63" t="str">
        <f>VLOOKUP(D927,'TABLE DES MATIERES'!$A$3:$B$67,2,FALSE)</f>
        <v>Profits</v>
      </c>
      <c r="B927" s="2">
        <v>41760</v>
      </c>
      <c r="C927" s="65"/>
      <c r="D927" s="1" t="s">
        <v>36</v>
      </c>
      <c r="E927" s="1" t="str">
        <f>VLOOKUP($D927,'TABLE DES MATIERES'!$A$3:$C$69,3,FALSE)</f>
        <v>Contentieux</v>
      </c>
    </row>
    <row r="928" spans="1:5" hidden="1" x14ac:dyDescent="0.2">
      <c r="A928" s="63" t="str">
        <f>VLOOKUP(D928,'TABLE DES MATIERES'!$A$3:$B$67,2,FALSE)</f>
        <v>Pertes</v>
      </c>
      <c r="B928" s="2">
        <v>41760</v>
      </c>
      <c r="C928" s="77"/>
      <c r="D928" s="1" t="s">
        <v>35</v>
      </c>
      <c r="E928" s="1" t="str">
        <f>VLOOKUP($D928,'TABLE DES MATIERES'!$A$3:$C$69,3,FALSE)</f>
        <v>Contentieux</v>
      </c>
    </row>
    <row r="929" spans="1:5" hidden="1" x14ac:dyDescent="0.2">
      <c r="A929" s="63" t="str">
        <f>VLOOKUP(D929,'TABLE DES MATIERES'!$A$3:$B$67,2,FALSE)</f>
        <v>Protocoles établis</v>
      </c>
      <c r="B929" s="2">
        <v>41760</v>
      </c>
      <c r="C929" s="65"/>
      <c r="D929" s="1" t="s">
        <v>17</v>
      </c>
      <c r="E929" s="1" t="str">
        <f>VLOOKUP($D929,'TABLE DES MATIERES'!$A$3:$C$69,3,FALSE)</f>
        <v>Contentieux</v>
      </c>
    </row>
    <row r="930" spans="1:5" hidden="1" x14ac:dyDescent="0.2">
      <c r="A930" s="63" t="str">
        <f>VLOOKUP(D930,'TABLE DES MATIERES'!$A$3:$B$67,2,FALSE)</f>
        <v>Protocoles terminés</v>
      </c>
      <c r="B930" s="2">
        <v>41760</v>
      </c>
      <c r="C930" s="65"/>
      <c r="D930" s="1" t="s">
        <v>18</v>
      </c>
      <c r="E930" s="1" t="str">
        <f>VLOOKUP($D930,'TABLE DES MATIERES'!$A$3:$C$69,3,FALSE)</f>
        <v>Contentieux</v>
      </c>
    </row>
    <row r="931" spans="1:5" hidden="1" x14ac:dyDescent="0.2">
      <c r="A931" s="63" t="str">
        <f>VLOOKUP(D931,'TABLE DES MATIERES'!$A$3:$B$67,2,FALSE)</f>
        <v>Protocoles en cours</v>
      </c>
      <c r="B931" s="2">
        <v>41760</v>
      </c>
      <c r="C931" s="65"/>
      <c r="D931" s="1" t="s">
        <v>61</v>
      </c>
      <c r="E931" s="1" t="str">
        <f>VLOOKUP($D931,'TABLE DES MATIERES'!$A$3:$C$69,3,FALSE)</f>
        <v>Contentieux</v>
      </c>
    </row>
    <row r="932" spans="1:5" hidden="1" x14ac:dyDescent="0.2">
      <c r="A932" s="63" t="str">
        <f>VLOOKUP(D932,'TABLE DES MATIERES'!$A$3:$B$67,2,FALSE)</f>
        <v>Montants Protocoles établis</v>
      </c>
      <c r="B932" s="2">
        <v>41760</v>
      </c>
      <c r="D932" s="1" t="s">
        <v>53</v>
      </c>
      <c r="E932" s="1" t="str">
        <f>VLOOKUP($D932,'TABLE DES MATIERES'!$A$3:$C$69,3,FALSE)</f>
        <v>Contentieux</v>
      </c>
    </row>
    <row r="933" spans="1:5" hidden="1" x14ac:dyDescent="0.2">
      <c r="A933" s="63" t="str">
        <f>VLOOKUP(D933,'TABLE DES MATIERES'!$A$3:$B$67,2,FALSE)</f>
        <v>Nouveaux Dossiers Confiés SOFRA</v>
      </c>
      <c r="B933" s="2">
        <v>41760</v>
      </c>
      <c r="C933" s="65"/>
      <c r="D933" s="1" t="s">
        <v>19</v>
      </c>
      <c r="E933" s="1" t="str">
        <f>VLOOKUP($D933,'TABLE DES MATIERES'!$A$3:$C$69,3,FALSE)</f>
        <v>Contentieux</v>
      </c>
    </row>
    <row r="934" spans="1:5" hidden="1" x14ac:dyDescent="0.2">
      <c r="A934" s="63" t="str">
        <f>VLOOKUP(D934,'TABLE DES MATIERES'!$A$3:$B$67,2,FALSE)</f>
        <v>Nbs dossiers Actifs SOFRA</v>
      </c>
      <c r="B934" s="2">
        <v>41760</v>
      </c>
      <c r="C934" s="65"/>
      <c r="D934" s="1" t="s">
        <v>63</v>
      </c>
      <c r="E934" s="1" t="str">
        <f>VLOOKUP($D934,'TABLE DES MATIERES'!$A$3:$C$69,3,FALSE)</f>
        <v>Contentieux</v>
      </c>
    </row>
    <row r="935" spans="1:5" hidden="1" x14ac:dyDescent="0.2">
      <c r="A935" s="63" t="str">
        <f>VLOOKUP(D935,'TABLE DES MATIERES'!$A$3:$B$67,2,FALSE)</f>
        <v>Montants Dossiers SOFRA Ouverts</v>
      </c>
      <c r="B935" s="2">
        <v>41760</v>
      </c>
      <c r="D935" s="1" t="s">
        <v>54</v>
      </c>
      <c r="E935" s="1" t="str">
        <f>VLOOKUP($D935,'TABLE DES MATIERES'!$A$3:$C$69,3,FALSE)</f>
        <v>Contentieux</v>
      </c>
    </row>
    <row r="936" spans="1:5" hidden="1" x14ac:dyDescent="0.2">
      <c r="A936" s="63" t="str">
        <f>VLOOKUP(D936,'TABLE DES MATIERES'!$A$3:$B$67,2,FALSE)</f>
        <v>Encaissements SOFRA</v>
      </c>
      <c r="B936" s="2">
        <v>41760</v>
      </c>
      <c r="C936" s="65"/>
      <c r="D936" s="1" t="s">
        <v>64</v>
      </c>
      <c r="E936" s="1" t="str">
        <f>VLOOKUP($D936,'TABLE DES MATIERES'!$A$3:$C$69,3,FALSE)</f>
        <v>Contentieux</v>
      </c>
    </row>
    <row r="937" spans="1:5" hidden="1" x14ac:dyDescent="0.2">
      <c r="A937" s="63" t="str">
        <f>VLOOKUP(D937,'TABLE DES MATIERES'!$A$3:$B$67,2,FALSE)</f>
        <v>Nbs Prelevements</v>
      </c>
      <c r="B937" s="2">
        <v>41760</v>
      </c>
      <c r="C937" s="65"/>
      <c r="D937" s="1" t="s">
        <v>20</v>
      </c>
      <c r="E937" s="1" t="str">
        <f>VLOOKUP($D937,'TABLE DES MATIERES'!$A$3:$C$69,3,FALSE)</f>
        <v>Contentieux</v>
      </c>
    </row>
    <row r="938" spans="1:5" hidden="1" x14ac:dyDescent="0.2">
      <c r="A938" s="63" t="str">
        <f>VLOOKUP(D938,'TABLE DES MATIERES'!$A$3:$B$67,2,FALSE)</f>
        <v>Montants Prelevements</v>
      </c>
      <c r="B938" s="2">
        <v>41760</v>
      </c>
      <c r="C938" s="67"/>
      <c r="D938" s="1" t="s">
        <v>21</v>
      </c>
      <c r="E938" s="1" t="str">
        <f>VLOOKUP($D938,'TABLE DES MATIERES'!$A$3:$C$69,3,FALSE)</f>
        <v>Contentieux</v>
      </c>
    </row>
    <row r="939" spans="1:5" hidden="1" x14ac:dyDescent="0.2">
      <c r="A939" s="63" t="str">
        <f>VLOOKUP(D939,'TABLE DES MATIERES'!$A$3:$B$67,2,FALSE)</f>
        <v>Nbs Rejets Prlv</v>
      </c>
      <c r="B939" s="2">
        <v>41760</v>
      </c>
      <c r="C939" s="65"/>
      <c r="D939" s="1" t="s">
        <v>22</v>
      </c>
      <c r="E939" s="1" t="str">
        <f>VLOOKUP($D939,'TABLE DES MATIERES'!$A$3:$C$69,3,FALSE)</f>
        <v>Contentieux</v>
      </c>
    </row>
    <row r="940" spans="1:5" hidden="1" x14ac:dyDescent="0.2">
      <c r="A940" s="63" t="str">
        <f>VLOOKUP(D940,'TABLE DES MATIERES'!$A$3:$B$67,2,FALSE)</f>
        <v>Montants des Rjts Prlv</v>
      </c>
      <c r="B940" s="2">
        <v>41760</v>
      </c>
      <c r="C940" s="65"/>
      <c r="D940" s="1" t="s">
        <v>23</v>
      </c>
      <c r="E940" s="1" t="str">
        <f>VLOOKUP($D940,'TABLE DES MATIERES'!$A$3:$C$69,3,FALSE)</f>
        <v>Contentieux</v>
      </c>
    </row>
    <row r="941" spans="1:5" hidden="1" x14ac:dyDescent="0.2">
      <c r="A941" s="63" t="str">
        <f>VLOOKUP(D941,'TABLE DES MATIERES'!$A$3:$B$67,2,FALSE)</f>
        <v>% impayés Prlv</v>
      </c>
      <c r="B941" s="2">
        <v>41760</v>
      </c>
      <c r="D941" s="1" t="s">
        <v>65</v>
      </c>
      <c r="E941" s="1" t="str">
        <f>VLOOKUP($D941,'TABLE DES MATIERES'!$A$3:$C$69,3,FALSE)</f>
        <v>Contentieux</v>
      </c>
    </row>
    <row r="942" spans="1:5" hidden="1" x14ac:dyDescent="0.2">
      <c r="A942" s="63" t="str">
        <f>VLOOKUP(D942,'TABLE DES MATIERES'!$A$3:$B$67,2,FALSE)</f>
        <v>Dette &lt; 3mois</v>
      </c>
      <c r="B942" s="2">
        <v>41760</v>
      </c>
      <c r="D942" s="1" t="s">
        <v>24</v>
      </c>
      <c r="E942" s="1" t="str">
        <f>VLOOKUP($D942,'TABLE DES MATIERES'!$A$3:$C$69,3,FALSE)</f>
        <v>Contentieux</v>
      </c>
    </row>
    <row r="943" spans="1:5" hidden="1" x14ac:dyDescent="0.2">
      <c r="A943" s="63" t="str">
        <f>VLOOKUP(D943,'TABLE DES MATIERES'!$A$3:$B$67,2,FALSE)</f>
        <v>Dette 3 à 6 mois</v>
      </c>
      <c r="B943" s="2">
        <v>41760</v>
      </c>
      <c r="D943" s="1" t="s">
        <v>25</v>
      </c>
      <c r="E943" s="1" t="str">
        <f>VLOOKUP($D943,'TABLE DES MATIERES'!$A$3:$C$69,3,FALSE)</f>
        <v>Contentieux</v>
      </c>
    </row>
    <row r="944" spans="1:5" hidden="1" x14ac:dyDescent="0.2">
      <c r="A944" s="63" t="str">
        <f>VLOOKUP(D944,'TABLE DES MATIERES'!$A$3:$B$67,2,FALSE)</f>
        <v>Dette &gt; 6 mois</v>
      </c>
      <c r="B944" s="2">
        <v>41760</v>
      </c>
      <c r="D944" s="1" t="s">
        <v>26</v>
      </c>
      <c r="E944" s="1" t="str">
        <f>VLOOKUP($D944,'TABLE DES MATIERES'!$A$3:$C$69,3,FALSE)</f>
        <v>Contentieux</v>
      </c>
    </row>
    <row r="945" spans="1:5" hidden="1" x14ac:dyDescent="0.2">
      <c r="A945" s="63" t="str">
        <f>VLOOKUP(D945,'TABLE DES MATIERES'!$A$3:$B$67,2,FALSE)</f>
        <v>Vacants ACL PME</v>
      </c>
      <c r="B945" s="2">
        <v>41760</v>
      </c>
      <c r="C945" s="65"/>
      <c r="D945" s="1" t="s">
        <v>28</v>
      </c>
      <c r="E945" s="1" t="str">
        <f>VLOOKUP($D945,'TABLE DES MATIERES'!$A$3:$C$69,3,FALSE)</f>
        <v>Vacant</v>
      </c>
    </row>
    <row r="946" spans="1:5" hidden="1" x14ac:dyDescent="0.2">
      <c r="A946" s="63" t="str">
        <f>VLOOKUP(D946,'TABLE DES MATIERES'!$A$3:$B$67,2,FALSE)</f>
        <v>% vacant ACL PME</v>
      </c>
      <c r="B946" s="2">
        <v>41760</v>
      </c>
      <c r="C946" s="68"/>
      <c r="D946" s="23" t="s">
        <v>47</v>
      </c>
      <c r="E946" s="1" t="str">
        <f>VLOOKUP($D946,'TABLE DES MATIERES'!$A$3:$C$69,3,FALSE)</f>
        <v>Vacant</v>
      </c>
    </row>
    <row r="947" spans="1:5" hidden="1" x14ac:dyDescent="0.2">
      <c r="A947" s="63" t="str">
        <f>VLOOKUP(D947,'TABLE DES MATIERES'!$A$3:$B$67,2,FALSE)</f>
        <v>Vacant technique</v>
      </c>
      <c r="B947" s="2">
        <v>41760</v>
      </c>
      <c r="C947" s="65"/>
      <c r="D947" s="1" t="s">
        <v>29</v>
      </c>
      <c r="E947" s="1" t="str">
        <f>VLOOKUP($D947,'TABLE DES MATIERES'!$A$3:$C$69,3,FALSE)</f>
        <v>Vacant</v>
      </c>
    </row>
    <row r="948" spans="1:5" hidden="1" x14ac:dyDescent="0.2">
      <c r="A948" s="63" t="str">
        <f>VLOOKUP(D948,'TABLE DES MATIERES'!$A$3:$B$67,2,FALSE)</f>
        <v>% vacant technique</v>
      </c>
      <c r="B948" s="2">
        <v>41760</v>
      </c>
      <c r="C948" s="68"/>
      <c r="D948" s="23" t="s">
        <v>48</v>
      </c>
      <c r="E948" s="1" t="str">
        <f>VLOOKUP($D948,'TABLE DES MATIERES'!$A$3:$C$69,3,FALSE)</f>
        <v>Vacant</v>
      </c>
    </row>
    <row r="949" spans="1:5" hidden="1" x14ac:dyDescent="0.2">
      <c r="A949" s="63" t="str">
        <f>VLOOKUP(D949,'TABLE DES MATIERES'!$A$3:$B$67,2,FALSE)</f>
        <v>Nbs de lots Roanne</v>
      </c>
      <c r="B949" s="2">
        <v>41760</v>
      </c>
      <c r="C949" s="65"/>
      <c r="D949" s="1" t="s">
        <v>30</v>
      </c>
      <c r="E949" s="1" t="str">
        <f>VLOOKUP($D949,'TABLE DES MATIERES'!$A$3:$C$69,3,FALSE)</f>
        <v>Vacant</v>
      </c>
    </row>
    <row r="950" spans="1:5" hidden="1" x14ac:dyDescent="0.2">
      <c r="A950" s="63" t="str">
        <f>VLOOKUP(D950,'TABLE DES MATIERES'!$A$3:$B$67,2,FALSE)</f>
        <v>Vacants_Gestion Roanne</v>
      </c>
      <c r="B950" s="2">
        <v>41760</v>
      </c>
      <c r="C950" s="65"/>
      <c r="D950" s="1" t="s">
        <v>31</v>
      </c>
      <c r="E950" s="1" t="str">
        <f>VLOOKUP($D950,'TABLE DES MATIERES'!$A$3:$C$69,3,FALSE)</f>
        <v>Vacant</v>
      </c>
    </row>
    <row r="951" spans="1:5" hidden="1" x14ac:dyDescent="0.2">
      <c r="A951" s="63" t="str">
        <f>VLOOKUP(D951,'TABLE DES MATIERES'!$A$3:$B$67,2,FALSE)</f>
        <v>% vacant Roanne</v>
      </c>
      <c r="B951" s="2">
        <v>41760</v>
      </c>
      <c r="C951" s="70"/>
      <c r="D951" s="23" t="s">
        <v>49</v>
      </c>
      <c r="E951" s="1" t="str">
        <f>VLOOKUP($D951,'TABLE DES MATIERES'!$A$3:$C$69,3,FALSE)</f>
        <v>Vacant</v>
      </c>
    </row>
    <row r="952" spans="1:5" hidden="1" x14ac:dyDescent="0.2">
      <c r="A952" s="63" t="str">
        <f>VLOOKUP(D952,'TABLE DES MATIERES'!$A$3:$B$67,2,FALSE)</f>
        <v>Total Vacant Exploitation</v>
      </c>
      <c r="B952" s="2">
        <v>41760</v>
      </c>
      <c r="C952" s="65"/>
      <c r="D952" s="1" t="s">
        <v>66</v>
      </c>
      <c r="E952" s="1" t="str">
        <f>VLOOKUP($D952,'TABLE DES MATIERES'!$A$3:$C$69,3,FALSE)</f>
        <v>Vacant</v>
      </c>
    </row>
    <row r="953" spans="1:5" hidden="1" x14ac:dyDescent="0.2">
      <c r="A953" s="63" t="str">
        <f>VLOOKUP(D953,'TABLE DES MATIERES'!$A$3:$B$67,2,FALSE)</f>
        <v>% Exploitation</v>
      </c>
      <c r="B953" s="2">
        <v>41760</v>
      </c>
      <c r="C953" s="65"/>
      <c r="D953" s="1" t="s">
        <v>67</v>
      </c>
      <c r="E953" s="1" t="str">
        <f>VLOOKUP($D953,'TABLE DES MATIERES'!$A$3:$C$69,3,FALSE)</f>
        <v>Vacant</v>
      </c>
    </row>
    <row r="954" spans="1:5" hidden="1" x14ac:dyDescent="0.2">
      <c r="A954" s="63" t="str">
        <f>VLOOKUP(D954,'TABLE DES MATIERES'!$A$3:$B$67,2,FALSE)</f>
        <v>Vacant HE</v>
      </c>
      <c r="B954" s="2">
        <v>41760</v>
      </c>
      <c r="C954" s="65"/>
      <c r="D954" s="1" t="s">
        <v>58</v>
      </c>
      <c r="E954" s="1" t="str">
        <f>VLOOKUP($D954,'TABLE DES MATIERES'!$A$3:$C$69,3,FALSE)</f>
        <v>Vacant</v>
      </c>
    </row>
    <row r="955" spans="1:5" hidden="1" x14ac:dyDescent="0.2">
      <c r="A955" s="63" t="str">
        <f>VLOOKUP(D955,'TABLE DES MATIERES'!$A$3:$B$67,2,FALSE)</f>
        <v>% vacant HE</v>
      </c>
      <c r="B955" s="2">
        <v>41760</v>
      </c>
      <c r="C955" s="65"/>
      <c r="D955" s="1" t="s">
        <v>68</v>
      </c>
      <c r="E955" s="1" t="str">
        <f>VLOOKUP($D955,'TABLE DES MATIERES'!$A$3:$C$69,3,FALSE)</f>
        <v>Vacant</v>
      </c>
    </row>
    <row r="956" spans="1:5" hidden="1" x14ac:dyDescent="0.2">
      <c r="A956" s="63" t="str">
        <f>VLOOKUP(D956,'TABLE DES MATIERES'!$A$3:$B$67,2,FALSE)</f>
        <v>Nbs logements Roanne</v>
      </c>
      <c r="B956" s="2">
        <v>41760</v>
      </c>
      <c r="C956" s="65"/>
      <c r="D956" s="1" t="s">
        <v>69</v>
      </c>
      <c r="E956" s="1" t="str">
        <f>VLOOKUP($D956,'TABLE DES MATIERES'!$A$3:$C$69,3,FALSE)</f>
        <v>Vacant</v>
      </c>
    </row>
    <row r="957" spans="1:5" hidden="1" x14ac:dyDescent="0.2">
      <c r="A957" s="63" t="str">
        <f>VLOOKUP(D957,'TABLE DES MATIERES'!$A$3:$B$67,2,FALSE)</f>
        <v>Nbs vacants Exploitation/HE</v>
      </c>
      <c r="B957" s="2">
        <v>41760</v>
      </c>
      <c r="C957" s="65"/>
      <c r="D957" s="1" t="s">
        <v>57</v>
      </c>
      <c r="E957" s="1" t="str">
        <f>VLOOKUP($D957,'TABLE DES MATIERES'!$A$3:$C$69,3,FALSE)</f>
        <v>Vacant</v>
      </c>
    </row>
    <row r="958" spans="1:5" hidden="1" x14ac:dyDescent="0.2">
      <c r="A958" s="63" t="str">
        <f>VLOOKUP(D958,'TABLE DES MATIERES'!$A$3:$B$67,2,FALSE)</f>
        <v>% Vacance Exploitation/HE</v>
      </c>
      <c r="B958" s="2">
        <v>41760</v>
      </c>
      <c r="C958" s="65"/>
      <c r="D958" s="1" t="s">
        <v>59</v>
      </c>
      <c r="E958" s="1" t="str">
        <f>VLOOKUP($D958,'TABLE DES MATIERES'!$A$3:$C$69,3,FALSE)</f>
        <v>Vacant</v>
      </c>
    </row>
    <row r="959" spans="1:5" hidden="1" x14ac:dyDescent="0.2">
      <c r="A959" s="63" t="str">
        <f>VLOOKUP(D959,'TABLE DES MATIERES'!$A$3:$B$67,2,FALSE)</f>
        <v>%Occupation</v>
      </c>
      <c r="B959" s="2">
        <v>41760</v>
      </c>
      <c r="C959" s="65"/>
      <c r="D959" s="1" t="s">
        <v>60</v>
      </c>
      <c r="E959" s="1" t="str">
        <f>VLOOKUP($D959,'TABLE DES MATIERES'!$A$3:$C$69,3,FALSE)</f>
        <v>Vacant</v>
      </c>
    </row>
    <row r="960" spans="1:5" hidden="1" x14ac:dyDescent="0.2">
      <c r="A960" s="63" t="str">
        <f>VLOOKUP(D960,'TABLE DES MATIERES'!$A$3:$B$67,2,FALSE)</f>
        <v>Nbs loc Entrants</v>
      </c>
      <c r="B960" s="2">
        <v>41760</v>
      </c>
      <c r="C960" s="65"/>
      <c r="D960" s="1" t="s">
        <v>32</v>
      </c>
      <c r="E960" s="1" t="str">
        <f>VLOOKUP($D960,'TABLE DES MATIERES'!$A$3:$C$69,3,FALSE)</f>
        <v>Vacant</v>
      </c>
    </row>
    <row r="961" spans="1:5" hidden="1" x14ac:dyDescent="0.2">
      <c r="A961" s="63" t="str">
        <f>VLOOKUP(D961,'TABLE DES MATIERES'!$A$3:$B$67,2,FALSE)</f>
        <v>Nbs locs Sortants</v>
      </c>
      <c r="B961" s="2">
        <v>41760</v>
      </c>
      <c r="C961" s="65"/>
      <c r="D961" s="1" t="s">
        <v>33</v>
      </c>
      <c r="E961" s="1" t="str">
        <f>VLOOKUP($D961,'TABLE DES MATIERES'!$A$3:$C$69,3,FALSE)</f>
        <v>Vacant</v>
      </c>
    </row>
    <row r="962" spans="1:5" hidden="1" x14ac:dyDescent="0.2">
      <c r="A962" s="63" t="str">
        <f>VLOOKUP(D962,'TABLE DES MATIERES'!$A$3:$B$67,2,FALSE)</f>
        <v>Nbs locs en preavis</v>
      </c>
      <c r="B962" s="2">
        <v>41760</v>
      </c>
      <c r="C962" s="65"/>
      <c r="D962" s="1" t="s">
        <v>34</v>
      </c>
      <c r="E962" s="1" t="str">
        <f>VLOOKUP($D962,'TABLE DES MATIERES'!$A$3:$C$69,3,FALSE)</f>
        <v>Vacant</v>
      </c>
    </row>
    <row r="963" spans="1:5" hidden="1" x14ac:dyDescent="0.2">
      <c r="A963" s="63" t="str">
        <f>VLOOKUP(D963,'TABLE DES MATIERES'!$A$3:$B$67,2,FALSE)</f>
        <v>Loyer App</v>
      </c>
      <c r="B963" s="2">
        <v>41791</v>
      </c>
      <c r="C963" s="65"/>
      <c r="D963" s="1" t="s">
        <v>4</v>
      </c>
      <c r="E963" s="1" t="str">
        <f>VLOOKUP($D963,'TABLE DES MATIERES'!$A$3:$C$69,3,FALSE)</f>
        <v>Quittancement</v>
      </c>
    </row>
    <row r="964" spans="1:5" hidden="1" x14ac:dyDescent="0.2">
      <c r="A964" s="63" t="str">
        <f>VLOOKUP(D964,'TABLE DES MATIERES'!$A$3:$B$67,2,FALSE)</f>
        <v>Nouveaux Loyers</v>
      </c>
      <c r="B964" s="2">
        <v>41791</v>
      </c>
      <c r="C964" s="65"/>
      <c r="D964" s="1" t="s">
        <v>1</v>
      </c>
      <c r="E964" s="1" t="str">
        <f>VLOOKUP($D964,'TABLE DES MATIERES'!$A$3:$C$69,3,FALSE)</f>
        <v>Quittancement</v>
      </c>
    </row>
    <row r="965" spans="1:5" hidden="1" x14ac:dyDescent="0.2">
      <c r="A965" s="63" t="str">
        <f>VLOOKUP(D965,'TABLE DES MATIERES'!$A$3:$B$67,2,FALSE)</f>
        <v>Loyer PK</v>
      </c>
      <c r="B965" s="2">
        <v>41791</v>
      </c>
      <c r="C965" s="65"/>
      <c r="D965" s="1" t="s">
        <v>5</v>
      </c>
      <c r="E965" s="1" t="str">
        <f>VLOOKUP($D965,'TABLE DES MATIERES'!$A$3:$C$69,3,FALSE)</f>
        <v>Quittancement</v>
      </c>
    </row>
    <row r="966" spans="1:5" hidden="1" x14ac:dyDescent="0.2">
      <c r="A966" s="63" t="str">
        <f>VLOOKUP(D966,'TABLE DES MATIERES'!$A$3:$B$67,2,FALSE)</f>
        <v>Total Loyer</v>
      </c>
      <c r="B966" s="2">
        <v>41791</v>
      </c>
      <c r="C966" s="65"/>
      <c r="D966" s="1" t="s">
        <v>62</v>
      </c>
      <c r="E966" s="1" t="str">
        <f>VLOOKUP($D966,'TABLE DES MATIERES'!$A$3:$C$69,3,FALSE)</f>
        <v>Quittancement</v>
      </c>
    </row>
    <row r="967" spans="1:5" hidden="1" x14ac:dyDescent="0.2">
      <c r="A967" s="63" t="str">
        <f>VLOOKUP(D967,'TABLE DES MATIERES'!$A$3:$B$67,2,FALSE)</f>
        <v>Provisions sur charge</v>
      </c>
      <c r="B967" s="2">
        <v>41791</v>
      </c>
      <c r="C967" s="65"/>
      <c r="D967" s="1" t="s">
        <v>2</v>
      </c>
      <c r="E967" s="1" t="str">
        <f>VLOOKUP($D967,'TABLE DES MATIERES'!$A$3:$C$69,3,FALSE)</f>
        <v>Quittancement</v>
      </c>
    </row>
    <row r="968" spans="1:5" hidden="1" x14ac:dyDescent="0.2">
      <c r="A968" s="63" t="str">
        <f>VLOOKUP(D968,'TABLE DES MATIERES'!$A$3:$B$67,2,FALSE)</f>
        <v>Quitt toutes rubriques</v>
      </c>
      <c r="B968" s="2">
        <v>41791</v>
      </c>
      <c r="C968" s="65"/>
      <c r="D968" s="1" t="s">
        <v>50</v>
      </c>
      <c r="E968" s="1" t="str">
        <f>VLOOKUP($D968,'TABLE DES MATIERES'!$A$3:$C$69,3,FALSE)</f>
        <v>Quittancement</v>
      </c>
    </row>
    <row r="969" spans="1:5" hidden="1" x14ac:dyDescent="0.2">
      <c r="A969" s="63" t="str">
        <f>VLOOKUP(D969,'TABLE DES MATIERES'!$A$3:$B$67,2,FALSE)</f>
        <v>Loyers encaissers</v>
      </c>
      <c r="B969" s="2">
        <v>41791</v>
      </c>
      <c r="C969" s="65"/>
      <c r="D969" s="1" t="s">
        <v>3</v>
      </c>
      <c r="E969" s="1" t="str">
        <f>VLOOKUP($D969,'TABLE DES MATIERES'!$A$3:$C$69,3,FALSE)</f>
        <v>Encaissement</v>
      </c>
    </row>
    <row r="970" spans="1:5" hidden="1" x14ac:dyDescent="0.2">
      <c r="A970" s="63" t="str">
        <f>VLOOKUP(D970,'TABLE DES MATIERES'!$A$3:$B$67,2,FALSE)</f>
        <v>APL</v>
      </c>
      <c r="B970" s="2">
        <v>41791</v>
      </c>
      <c r="C970" s="65"/>
      <c r="D970" s="1" t="s">
        <v>6</v>
      </c>
      <c r="E970" s="1" t="str">
        <f>VLOOKUP($D970,'TABLE DES MATIERES'!$A$3:$C$69,3,FALSE)</f>
        <v>Encaissement</v>
      </c>
    </row>
    <row r="971" spans="1:5" hidden="1" x14ac:dyDescent="0.2">
      <c r="A971" s="63" t="str">
        <f>VLOOKUP(D971,'TABLE DES MATIERES'!$A$3:$B$67,2,FALSE)</f>
        <v>AL</v>
      </c>
      <c r="B971" s="2">
        <v>41791</v>
      </c>
      <c r="C971" s="65"/>
      <c r="D971" s="1" t="s">
        <v>7</v>
      </c>
      <c r="E971" s="1" t="str">
        <f>VLOOKUP($D971,'TABLE DES MATIERES'!$A$3:$C$69,3,FALSE)</f>
        <v>Encaissement</v>
      </c>
    </row>
    <row r="972" spans="1:5" hidden="1" x14ac:dyDescent="0.2">
      <c r="A972" s="63" t="str">
        <f>VLOOKUP(D972,'TABLE DES MATIERES'!$A$3:$B$67,2,FALSE)</f>
        <v>DG Factures</v>
      </c>
      <c r="B972" s="2">
        <v>41791</v>
      </c>
      <c r="C972" s="65"/>
      <c r="D972" s="1" t="s">
        <v>8</v>
      </c>
      <c r="E972" s="1" t="str">
        <f>VLOOKUP($D972,'TABLE DES MATIERES'!$A$3:$C$69,3,FALSE)</f>
        <v>Encaissement</v>
      </c>
    </row>
    <row r="973" spans="1:5" hidden="1" x14ac:dyDescent="0.2">
      <c r="A973" s="63" t="str">
        <f>VLOOKUP(D973,'TABLE DES MATIERES'!$A$3:$B$67,2,FALSE)</f>
        <v>DG Rembourser</v>
      </c>
      <c r="B973" s="2">
        <v>41791</v>
      </c>
      <c r="C973" s="72"/>
      <c r="D973" s="1" t="s">
        <v>9</v>
      </c>
      <c r="E973" s="1" t="str">
        <f>VLOOKUP($D973,'TABLE DES MATIERES'!$A$3:$C$69,3,FALSE)</f>
        <v>Encaissement</v>
      </c>
    </row>
    <row r="974" spans="1:5" hidden="1" x14ac:dyDescent="0.2">
      <c r="A974" s="63" t="str">
        <f>VLOOKUP(D974,'TABLE DES MATIERES'!$A$3:$B$67,2,FALSE)</f>
        <v>BANQUE</v>
      </c>
      <c r="B974" s="2">
        <v>41791</v>
      </c>
      <c r="C974" s="65"/>
      <c r="D974" s="1" t="s">
        <v>10</v>
      </c>
      <c r="E974" s="1" t="str">
        <f>VLOOKUP($D974,'TABLE DES MATIERES'!$A$3:$C$69,3,FALSE)</f>
        <v>Encaissement</v>
      </c>
    </row>
    <row r="975" spans="1:5" hidden="1" x14ac:dyDescent="0.2">
      <c r="A975" s="63" t="str">
        <f>VLOOKUP(D975,'TABLE DES MATIERES'!$A$3:$B$67,2,FALSE)</f>
        <v>Nbs locs debiteurs</v>
      </c>
      <c r="B975" s="2">
        <v>41791</v>
      </c>
      <c r="C975" s="65"/>
      <c r="D975" s="1" t="s">
        <v>11</v>
      </c>
      <c r="E975" s="1" t="str">
        <f>VLOOKUP($D975,'TABLE DES MATIERES'!$A$3:$C$69,3,FALSE)</f>
        <v>Contentieux</v>
      </c>
    </row>
    <row r="976" spans="1:5" hidden="1" x14ac:dyDescent="0.2">
      <c r="A976" s="63" t="str">
        <f>VLOOKUP(D976,'TABLE DES MATIERES'!$A$3:$B$67,2,FALSE)</f>
        <v>Montants Debiteurs</v>
      </c>
      <c r="B976" s="2">
        <v>41791</v>
      </c>
      <c r="C976" s="65"/>
      <c r="D976" s="1" t="s">
        <v>12</v>
      </c>
      <c r="E976" s="1" t="str">
        <f>VLOOKUP($D976,'TABLE DES MATIERES'!$A$3:$C$69,3,FALSE)</f>
        <v>Contentieux</v>
      </c>
    </row>
    <row r="977" spans="1:5" hidden="1" x14ac:dyDescent="0.2">
      <c r="A977" s="63" t="str">
        <f>VLOOKUP(D977,'TABLE DES MATIERES'!$A$3:$B$67,2,FALSE)</f>
        <v>Locs Presents</v>
      </c>
      <c r="B977" s="2">
        <v>41791</v>
      </c>
      <c r="C977" s="73"/>
      <c r="D977" s="1" t="s">
        <v>13</v>
      </c>
      <c r="E977" s="1" t="str">
        <f>VLOOKUP($D977,'TABLE DES MATIERES'!$A$3:$C$69,3,FALSE)</f>
        <v>Contentieux</v>
      </c>
    </row>
    <row r="978" spans="1:5" hidden="1" x14ac:dyDescent="0.2">
      <c r="A978" s="63" t="str">
        <f>VLOOKUP(D978,'TABLE DES MATIERES'!$A$3:$B$67,2,FALSE)</f>
        <v>Montants Presents</v>
      </c>
      <c r="B978" s="2">
        <v>41791</v>
      </c>
      <c r="C978" s="65"/>
      <c r="D978" s="1" t="s">
        <v>15</v>
      </c>
      <c r="E978" s="1" t="str">
        <f>VLOOKUP($D978,'TABLE DES MATIERES'!$A$3:$C$69,3,FALSE)</f>
        <v>Contentieux</v>
      </c>
    </row>
    <row r="979" spans="1:5" hidden="1" x14ac:dyDescent="0.2">
      <c r="A979" s="63" t="str">
        <f>VLOOKUP(D979,'TABLE DES MATIERES'!$A$3:$B$67,2,FALSE)</f>
        <v>Locs Sortis</v>
      </c>
      <c r="B979" s="2">
        <v>41791</v>
      </c>
      <c r="C979" s="65"/>
      <c r="D979" s="1" t="s">
        <v>14</v>
      </c>
      <c r="E979" s="1" t="str">
        <f>VLOOKUP($D979,'TABLE DES MATIERES'!$A$3:$C$69,3,FALSE)</f>
        <v>Contentieux</v>
      </c>
    </row>
    <row r="980" spans="1:5" hidden="1" x14ac:dyDescent="0.2">
      <c r="A980" s="63" t="str">
        <f>VLOOKUP(D980,'TABLE DES MATIERES'!$A$3:$B$67,2,FALSE)</f>
        <v>Montants Sortis</v>
      </c>
      <c r="B980" s="2">
        <v>41791</v>
      </c>
      <c r="C980" s="65"/>
      <c r="D980" s="1" t="s">
        <v>16</v>
      </c>
      <c r="E980" s="1" t="str">
        <f>VLOOKUP($D980,'TABLE DES MATIERES'!$A$3:$C$69,3,FALSE)</f>
        <v>Contentieux</v>
      </c>
    </row>
    <row r="981" spans="1:5" hidden="1" x14ac:dyDescent="0.2">
      <c r="A981" s="63" t="str">
        <f>VLOOKUP(D981,'TABLE DES MATIERES'!$A$3:$B$67,2,FALSE)</f>
        <v>Nouvelles dettes des nouveaux entrants</v>
      </c>
      <c r="B981" s="2">
        <v>41791</v>
      </c>
      <c r="C981" s="65"/>
      <c r="D981" s="1" t="s">
        <v>37</v>
      </c>
      <c r="E981" s="1" t="str">
        <f>VLOOKUP($D981,'TABLE DES MATIERES'!$A$3:$C$69,3,FALSE)</f>
        <v>Contentieux</v>
      </c>
    </row>
    <row r="982" spans="1:5" hidden="1" x14ac:dyDescent="0.2">
      <c r="A982" s="63" t="str">
        <f>VLOOKUP(D982,'TABLE DES MATIERES'!$A$3:$B$67,2,FALSE)</f>
        <v>Montants dettes des nouveaux entrants</v>
      </c>
      <c r="B982" s="2">
        <v>41791</v>
      </c>
      <c r="C982" s="65"/>
      <c r="D982" s="1" t="s">
        <v>38</v>
      </c>
      <c r="E982" s="1" t="str">
        <f>VLOOKUP($D982,'TABLE DES MATIERES'!$A$3:$C$69,3,FALSE)</f>
        <v>Contentieux</v>
      </c>
    </row>
    <row r="983" spans="1:5" hidden="1" x14ac:dyDescent="0.2">
      <c r="A983" s="63" t="str">
        <f>VLOOKUP(D983,'TABLE DES MATIERES'!$A$3:$B$67,2,FALSE)</f>
        <v>Profits</v>
      </c>
      <c r="B983" s="2">
        <v>41791</v>
      </c>
      <c r="C983" s="65"/>
      <c r="D983" s="1" t="s">
        <v>36</v>
      </c>
      <c r="E983" s="1" t="str">
        <f>VLOOKUP($D983,'TABLE DES MATIERES'!$A$3:$C$69,3,FALSE)</f>
        <v>Contentieux</v>
      </c>
    </row>
    <row r="984" spans="1:5" hidden="1" x14ac:dyDescent="0.2">
      <c r="A984" s="63" t="str">
        <f>VLOOKUP(D984,'TABLE DES MATIERES'!$A$3:$B$67,2,FALSE)</f>
        <v>Pertes</v>
      </c>
      <c r="B984" s="2">
        <v>41791</v>
      </c>
      <c r="C984" s="65"/>
      <c r="D984" s="1" t="s">
        <v>35</v>
      </c>
      <c r="E984" s="1" t="str">
        <f>VLOOKUP($D984,'TABLE DES MATIERES'!$A$3:$C$69,3,FALSE)</f>
        <v>Contentieux</v>
      </c>
    </row>
    <row r="985" spans="1:5" hidden="1" x14ac:dyDescent="0.2">
      <c r="A985" s="63" t="str">
        <f>VLOOKUP(D985,'TABLE DES MATIERES'!$A$3:$B$67,2,FALSE)</f>
        <v>Protocoles établis</v>
      </c>
      <c r="B985" s="2">
        <v>41791</v>
      </c>
      <c r="C985" s="65"/>
      <c r="D985" s="1" t="s">
        <v>17</v>
      </c>
      <c r="E985" s="1" t="str">
        <f>VLOOKUP($D985,'TABLE DES MATIERES'!$A$3:$C$69,3,FALSE)</f>
        <v>Contentieux</v>
      </c>
    </row>
    <row r="986" spans="1:5" hidden="1" x14ac:dyDescent="0.2">
      <c r="A986" s="63" t="str">
        <f>VLOOKUP(D986,'TABLE DES MATIERES'!$A$3:$B$67,2,FALSE)</f>
        <v>Protocoles terminés</v>
      </c>
      <c r="B986" s="2">
        <v>41791</v>
      </c>
      <c r="C986" s="65"/>
      <c r="D986" s="1" t="s">
        <v>18</v>
      </c>
      <c r="E986" s="1" t="str">
        <f>VLOOKUP($D986,'TABLE DES MATIERES'!$A$3:$C$69,3,FALSE)</f>
        <v>Contentieux</v>
      </c>
    </row>
    <row r="987" spans="1:5" hidden="1" x14ac:dyDescent="0.2">
      <c r="A987" s="63" t="str">
        <f>VLOOKUP(D987,'TABLE DES MATIERES'!$A$3:$B$67,2,FALSE)</f>
        <v>Protocoles en cours</v>
      </c>
      <c r="B987" s="2">
        <v>41791</v>
      </c>
      <c r="C987" s="65"/>
      <c r="D987" s="1" t="s">
        <v>61</v>
      </c>
      <c r="E987" s="1" t="str">
        <f>VLOOKUP($D987,'TABLE DES MATIERES'!$A$3:$C$69,3,FALSE)</f>
        <v>Contentieux</v>
      </c>
    </row>
    <row r="988" spans="1:5" hidden="1" x14ac:dyDescent="0.2">
      <c r="A988" s="63" t="str">
        <f>VLOOKUP(D988,'TABLE DES MATIERES'!$A$3:$B$67,2,FALSE)</f>
        <v>Montants Protocoles établis</v>
      </c>
      <c r="B988" s="2">
        <v>41791</v>
      </c>
      <c r="D988" s="1" t="s">
        <v>53</v>
      </c>
      <c r="E988" s="1" t="str">
        <f>VLOOKUP($D988,'TABLE DES MATIERES'!$A$3:$C$69,3,FALSE)</f>
        <v>Contentieux</v>
      </c>
    </row>
    <row r="989" spans="1:5" hidden="1" x14ac:dyDescent="0.2">
      <c r="A989" s="63" t="str">
        <f>VLOOKUP(D989,'TABLE DES MATIERES'!$A$3:$B$67,2,FALSE)</f>
        <v>Nouveaux Dossiers Confiés SOFRA</v>
      </c>
      <c r="B989" s="2">
        <v>41791</v>
      </c>
      <c r="C989" s="65"/>
      <c r="D989" s="1" t="s">
        <v>19</v>
      </c>
      <c r="E989" s="1" t="str">
        <f>VLOOKUP($D989,'TABLE DES MATIERES'!$A$3:$C$69,3,FALSE)</f>
        <v>Contentieux</v>
      </c>
    </row>
    <row r="990" spans="1:5" hidden="1" x14ac:dyDescent="0.2">
      <c r="A990" s="63" t="str">
        <f>VLOOKUP(D990,'TABLE DES MATIERES'!$A$3:$B$67,2,FALSE)</f>
        <v>Nbs dossiers Actifs SOFRA</v>
      </c>
      <c r="B990" s="2">
        <v>41791</v>
      </c>
      <c r="C990" s="65"/>
      <c r="D990" s="1" t="s">
        <v>63</v>
      </c>
      <c r="E990" s="1" t="str">
        <f>VLOOKUP($D990,'TABLE DES MATIERES'!$A$3:$C$69,3,FALSE)</f>
        <v>Contentieux</v>
      </c>
    </row>
    <row r="991" spans="1:5" hidden="1" x14ac:dyDescent="0.2">
      <c r="A991" s="63" t="str">
        <f>VLOOKUP(D991,'TABLE DES MATIERES'!$A$3:$B$67,2,FALSE)</f>
        <v>Montants Dossiers SOFRA Ouverts</v>
      </c>
      <c r="B991" s="2">
        <v>41791</v>
      </c>
      <c r="D991" s="1" t="s">
        <v>54</v>
      </c>
      <c r="E991" s="1" t="str">
        <f>VLOOKUP($D991,'TABLE DES MATIERES'!$A$3:$C$69,3,FALSE)</f>
        <v>Contentieux</v>
      </c>
    </row>
    <row r="992" spans="1:5" hidden="1" x14ac:dyDescent="0.2">
      <c r="A992" s="63" t="str">
        <f>VLOOKUP(D992,'TABLE DES MATIERES'!$A$3:$B$67,2,FALSE)</f>
        <v>Encaissements SOFRA</v>
      </c>
      <c r="B992" s="2">
        <v>41791</v>
      </c>
      <c r="C992" s="65"/>
      <c r="D992" s="1" t="s">
        <v>64</v>
      </c>
      <c r="E992" s="1" t="str">
        <f>VLOOKUP($D992,'TABLE DES MATIERES'!$A$3:$C$69,3,FALSE)</f>
        <v>Contentieux</v>
      </c>
    </row>
    <row r="993" spans="1:5" hidden="1" x14ac:dyDescent="0.2">
      <c r="A993" s="63" t="str">
        <f>VLOOKUP(D993,'TABLE DES MATIERES'!$A$3:$B$67,2,FALSE)</f>
        <v>Nbs Prelevements</v>
      </c>
      <c r="B993" s="2">
        <v>41791</v>
      </c>
      <c r="C993" s="65"/>
      <c r="D993" s="1" t="s">
        <v>20</v>
      </c>
      <c r="E993" s="1" t="str">
        <f>VLOOKUP($D993,'TABLE DES MATIERES'!$A$3:$C$69,3,FALSE)</f>
        <v>Contentieux</v>
      </c>
    </row>
    <row r="994" spans="1:5" hidden="1" x14ac:dyDescent="0.2">
      <c r="A994" s="63" t="str">
        <f>VLOOKUP(D994,'TABLE DES MATIERES'!$A$3:$B$67,2,FALSE)</f>
        <v>Montants Prelevements</v>
      </c>
      <c r="B994" s="2">
        <v>41791</v>
      </c>
      <c r="C994" s="65"/>
      <c r="D994" s="1" t="s">
        <v>21</v>
      </c>
      <c r="E994" s="1" t="str">
        <f>VLOOKUP($D994,'TABLE DES MATIERES'!$A$3:$C$69,3,FALSE)</f>
        <v>Contentieux</v>
      </c>
    </row>
    <row r="995" spans="1:5" hidden="1" x14ac:dyDescent="0.2">
      <c r="A995" s="63" t="str">
        <f>VLOOKUP(D995,'TABLE DES MATIERES'!$A$3:$B$67,2,FALSE)</f>
        <v>Nbs Rejets Prlv</v>
      </c>
      <c r="B995" s="2">
        <v>41791</v>
      </c>
      <c r="C995" s="65"/>
      <c r="D995" s="1" t="s">
        <v>22</v>
      </c>
      <c r="E995" s="1" t="str">
        <f>VLOOKUP($D995,'TABLE DES MATIERES'!$A$3:$C$69,3,FALSE)</f>
        <v>Contentieux</v>
      </c>
    </row>
    <row r="996" spans="1:5" hidden="1" x14ac:dyDescent="0.2">
      <c r="A996" s="63" t="str">
        <f>VLOOKUP(D996,'TABLE DES MATIERES'!$A$3:$B$67,2,FALSE)</f>
        <v>Montants des Rjts Prlv</v>
      </c>
      <c r="B996" s="2">
        <v>41791</v>
      </c>
      <c r="C996" s="65"/>
      <c r="D996" s="1" t="s">
        <v>23</v>
      </c>
      <c r="E996" s="1" t="str">
        <f>VLOOKUP($D996,'TABLE DES MATIERES'!$A$3:$C$69,3,FALSE)</f>
        <v>Contentieux</v>
      </c>
    </row>
    <row r="997" spans="1:5" hidden="1" x14ac:dyDescent="0.2">
      <c r="A997" s="63" t="str">
        <f>VLOOKUP(D997,'TABLE DES MATIERES'!$A$3:$B$67,2,FALSE)</f>
        <v>% impayés Prlv</v>
      </c>
      <c r="B997" s="2">
        <v>41791</v>
      </c>
      <c r="D997" s="1" t="s">
        <v>65</v>
      </c>
      <c r="E997" s="1" t="str">
        <f>VLOOKUP($D997,'TABLE DES MATIERES'!$A$3:$C$69,3,FALSE)</f>
        <v>Contentieux</v>
      </c>
    </row>
    <row r="998" spans="1:5" hidden="1" x14ac:dyDescent="0.2">
      <c r="A998" s="63" t="str">
        <f>VLOOKUP(D998,'TABLE DES MATIERES'!$A$3:$B$67,2,FALSE)</f>
        <v>Dette &lt; 3mois</v>
      </c>
      <c r="B998" s="2">
        <v>41791</v>
      </c>
      <c r="D998" s="1" t="s">
        <v>24</v>
      </c>
      <c r="E998" s="1" t="str">
        <f>VLOOKUP($D998,'TABLE DES MATIERES'!$A$3:$C$69,3,FALSE)</f>
        <v>Contentieux</v>
      </c>
    </row>
    <row r="999" spans="1:5" hidden="1" x14ac:dyDescent="0.2">
      <c r="A999" s="63" t="str">
        <f>VLOOKUP(D999,'TABLE DES MATIERES'!$A$3:$B$67,2,FALSE)</f>
        <v>Dette 3 à 6 mois</v>
      </c>
      <c r="B999" s="2">
        <v>41791</v>
      </c>
      <c r="D999" s="1" t="s">
        <v>25</v>
      </c>
      <c r="E999" s="1" t="str">
        <f>VLOOKUP($D999,'TABLE DES MATIERES'!$A$3:$C$69,3,FALSE)</f>
        <v>Contentieux</v>
      </c>
    </row>
    <row r="1000" spans="1:5" hidden="1" x14ac:dyDescent="0.2">
      <c r="A1000" s="63" t="str">
        <f>VLOOKUP(D1000,'TABLE DES MATIERES'!$A$3:$B$67,2,FALSE)</f>
        <v>Dette &gt; 6 mois</v>
      </c>
      <c r="B1000" s="2">
        <v>41791</v>
      </c>
      <c r="D1000" s="1" t="s">
        <v>26</v>
      </c>
      <c r="E1000" s="1" t="str">
        <f>VLOOKUP($D1000,'TABLE DES MATIERES'!$A$3:$C$69,3,FALSE)</f>
        <v>Contentieux</v>
      </c>
    </row>
    <row r="1001" spans="1:5" hidden="1" x14ac:dyDescent="0.2">
      <c r="A1001" s="63" t="str">
        <f>VLOOKUP(D1001,'TABLE DES MATIERES'!$A$3:$B$67,2,FALSE)</f>
        <v>Vacants ACL PME</v>
      </c>
      <c r="B1001" s="2">
        <v>41791</v>
      </c>
      <c r="C1001" s="65"/>
      <c r="D1001" s="1" t="s">
        <v>28</v>
      </c>
      <c r="E1001" s="1" t="str">
        <f>VLOOKUP($D1001,'TABLE DES MATIERES'!$A$3:$C$69,3,FALSE)</f>
        <v>Vacant</v>
      </c>
    </row>
    <row r="1002" spans="1:5" hidden="1" x14ac:dyDescent="0.2">
      <c r="A1002" s="63" t="str">
        <f>VLOOKUP(D1002,'TABLE DES MATIERES'!$A$3:$B$67,2,FALSE)</f>
        <v>% vacant ACL PME</v>
      </c>
      <c r="B1002" s="2">
        <v>41791</v>
      </c>
      <c r="C1002" s="74"/>
      <c r="D1002" s="23" t="s">
        <v>47</v>
      </c>
      <c r="E1002" s="1" t="str">
        <f>VLOOKUP($D1002,'TABLE DES MATIERES'!$A$3:$C$69,3,FALSE)</f>
        <v>Vacant</v>
      </c>
    </row>
    <row r="1003" spans="1:5" hidden="1" x14ac:dyDescent="0.2">
      <c r="A1003" s="63" t="str">
        <f>VLOOKUP(D1003,'TABLE DES MATIERES'!$A$3:$B$67,2,FALSE)</f>
        <v>Vacant technique</v>
      </c>
      <c r="B1003" s="2">
        <v>41791</v>
      </c>
      <c r="C1003" s="65"/>
      <c r="D1003" s="1" t="s">
        <v>29</v>
      </c>
      <c r="E1003" s="1" t="str">
        <f>VLOOKUP($D1003,'TABLE DES MATIERES'!$A$3:$C$69,3,FALSE)</f>
        <v>Vacant</v>
      </c>
    </row>
    <row r="1004" spans="1:5" hidden="1" x14ac:dyDescent="0.2">
      <c r="A1004" s="63" t="str">
        <f>VLOOKUP(D1004,'TABLE DES MATIERES'!$A$3:$B$67,2,FALSE)</f>
        <v>% vacant technique</v>
      </c>
      <c r="B1004" s="2">
        <v>41791</v>
      </c>
      <c r="C1004" s="74"/>
      <c r="D1004" s="23" t="s">
        <v>48</v>
      </c>
      <c r="E1004" s="1" t="str">
        <f>VLOOKUP($D1004,'TABLE DES MATIERES'!$A$3:$C$69,3,FALSE)</f>
        <v>Vacant</v>
      </c>
    </row>
    <row r="1005" spans="1:5" hidden="1" x14ac:dyDescent="0.2">
      <c r="A1005" s="63" t="str">
        <f>VLOOKUP(D1005,'TABLE DES MATIERES'!$A$3:$B$67,2,FALSE)</f>
        <v>Nbs de lots Roanne</v>
      </c>
      <c r="B1005" s="2">
        <v>41791</v>
      </c>
      <c r="C1005" s="65"/>
      <c r="D1005" s="1" t="s">
        <v>30</v>
      </c>
      <c r="E1005" s="1" t="str">
        <f>VLOOKUP($D1005,'TABLE DES MATIERES'!$A$3:$C$69,3,FALSE)</f>
        <v>Vacant</v>
      </c>
    </row>
    <row r="1006" spans="1:5" hidden="1" x14ac:dyDescent="0.2">
      <c r="A1006" s="63" t="str">
        <f>VLOOKUP(D1006,'TABLE DES MATIERES'!$A$3:$B$67,2,FALSE)</f>
        <v>Vacants_Gestion Roanne</v>
      </c>
      <c r="B1006" s="2">
        <v>41791</v>
      </c>
      <c r="C1006" s="65"/>
      <c r="D1006" s="1" t="s">
        <v>31</v>
      </c>
      <c r="E1006" s="1" t="str">
        <f>VLOOKUP($D1006,'TABLE DES MATIERES'!$A$3:$C$69,3,FALSE)</f>
        <v>Vacant</v>
      </c>
    </row>
    <row r="1007" spans="1:5" hidden="1" x14ac:dyDescent="0.2">
      <c r="A1007" s="63" t="str">
        <f>VLOOKUP(D1007,'TABLE DES MATIERES'!$A$3:$B$67,2,FALSE)</f>
        <v>% vacant Roanne</v>
      </c>
      <c r="B1007" s="2">
        <v>41791</v>
      </c>
      <c r="C1007" s="70"/>
      <c r="D1007" s="23" t="s">
        <v>49</v>
      </c>
      <c r="E1007" s="1" t="str">
        <f>VLOOKUP($D1007,'TABLE DES MATIERES'!$A$3:$C$69,3,FALSE)</f>
        <v>Vacant</v>
      </c>
    </row>
    <row r="1008" spans="1:5" hidden="1" x14ac:dyDescent="0.2">
      <c r="A1008" s="63" t="str">
        <f>VLOOKUP(D1008,'TABLE DES MATIERES'!$A$3:$B$67,2,FALSE)</f>
        <v>Total Vacant Exploitation</v>
      </c>
      <c r="B1008" s="2">
        <v>41791</v>
      </c>
      <c r="C1008" s="65"/>
      <c r="D1008" s="1" t="s">
        <v>66</v>
      </c>
      <c r="E1008" s="1" t="str">
        <f>VLOOKUP($D1008,'TABLE DES MATIERES'!$A$3:$C$69,3,FALSE)</f>
        <v>Vacant</v>
      </c>
    </row>
    <row r="1009" spans="1:5" hidden="1" x14ac:dyDescent="0.2">
      <c r="A1009" s="63" t="str">
        <f>VLOOKUP(D1009,'TABLE DES MATIERES'!$A$3:$B$67,2,FALSE)</f>
        <v>% Exploitation</v>
      </c>
      <c r="B1009" s="2">
        <v>41791</v>
      </c>
      <c r="C1009" s="65"/>
      <c r="D1009" s="1" t="s">
        <v>67</v>
      </c>
      <c r="E1009" s="1" t="str">
        <f>VLOOKUP($D1009,'TABLE DES MATIERES'!$A$3:$C$69,3,FALSE)</f>
        <v>Vacant</v>
      </c>
    </row>
    <row r="1010" spans="1:5" hidden="1" x14ac:dyDescent="0.2">
      <c r="A1010" s="63" t="str">
        <f>VLOOKUP(D1010,'TABLE DES MATIERES'!$A$3:$B$67,2,FALSE)</f>
        <v>Vacant HE</v>
      </c>
      <c r="B1010" s="2">
        <v>41791</v>
      </c>
      <c r="C1010" s="65"/>
      <c r="D1010" s="1" t="s">
        <v>58</v>
      </c>
      <c r="E1010" s="1" t="str">
        <f>VLOOKUP($D1010,'TABLE DES MATIERES'!$A$3:$C$69,3,FALSE)</f>
        <v>Vacant</v>
      </c>
    </row>
    <row r="1011" spans="1:5" hidden="1" x14ac:dyDescent="0.2">
      <c r="A1011" s="63" t="str">
        <f>VLOOKUP(D1011,'TABLE DES MATIERES'!$A$3:$B$67,2,FALSE)</f>
        <v>% vacant HE</v>
      </c>
      <c r="B1011" s="2">
        <v>41791</v>
      </c>
      <c r="C1011" s="65"/>
      <c r="D1011" s="1" t="s">
        <v>68</v>
      </c>
      <c r="E1011" s="1" t="str">
        <f>VLOOKUP($D1011,'TABLE DES MATIERES'!$A$3:$C$69,3,FALSE)</f>
        <v>Vacant</v>
      </c>
    </row>
    <row r="1012" spans="1:5" hidden="1" x14ac:dyDescent="0.2">
      <c r="A1012" s="63" t="str">
        <f>VLOOKUP(D1012,'TABLE DES MATIERES'!$A$3:$B$67,2,FALSE)</f>
        <v>Nbs logements Roanne</v>
      </c>
      <c r="B1012" s="2">
        <v>41791</v>
      </c>
      <c r="C1012" s="65"/>
      <c r="D1012" s="1" t="s">
        <v>69</v>
      </c>
      <c r="E1012" s="1" t="str">
        <f>VLOOKUP($D1012,'TABLE DES MATIERES'!$A$3:$C$69,3,FALSE)</f>
        <v>Vacant</v>
      </c>
    </row>
    <row r="1013" spans="1:5" hidden="1" x14ac:dyDescent="0.2">
      <c r="A1013" s="63" t="str">
        <f>VLOOKUP(D1013,'TABLE DES MATIERES'!$A$3:$B$67,2,FALSE)</f>
        <v>Nbs vacants Exploitation/HE</v>
      </c>
      <c r="B1013" s="2">
        <v>41791</v>
      </c>
      <c r="C1013" s="65"/>
      <c r="D1013" s="1" t="s">
        <v>57</v>
      </c>
      <c r="E1013" s="1" t="str">
        <f>VLOOKUP($D1013,'TABLE DES MATIERES'!$A$3:$C$69,3,FALSE)</f>
        <v>Vacant</v>
      </c>
    </row>
    <row r="1014" spans="1:5" hidden="1" x14ac:dyDescent="0.2">
      <c r="A1014" s="63" t="str">
        <f>VLOOKUP(D1014,'TABLE DES MATIERES'!$A$3:$B$67,2,FALSE)</f>
        <v>% Vacance Exploitation/HE</v>
      </c>
      <c r="B1014" s="2">
        <v>41791</v>
      </c>
      <c r="C1014" s="65"/>
      <c r="D1014" s="1" t="s">
        <v>59</v>
      </c>
      <c r="E1014" s="1" t="str">
        <f>VLOOKUP($D1014,'TABLE DES MATIERES'!$A$3:$C$69,3,FALSE)</f>
        <v>Vacant</v>
      </c>
    </row>
    <row r="1015" spans="1:5" hidden="1" x14ac:dyDescent="0.2">
      <c r="A1015" s="63" t="str">
        <f>VLOOKUP(D1015,'TABLE DES MATIERES'!$A$3:$B$67,2,FALSE)</f>
        <v>%Occupation</v>
      </c>
      <c r="B1015" s="2">
        <v>41791</v>
      </c>
      <c r="C1015" s="65"/>
      <c r="D1015" s="1" t="s">
        <v>60</v>
      </c>
      <c r="E1015" s="1" t="str">
        <f>VLOOKUP($D1015,'TABLE DES MATIERES'!$A$3:$C$69,3,FALSE)</f>
        <v>Vacant</v>
      </c>
    </row>
    <row r="1016" spans="1:5" hidden="1" x14ac:dyDescent="0.2">
      <c r="A1016" s="63" t="str">
        <f>VLOOKUP(D1016,'TABLE DES MATIERES'!$A$3:$B$67,2,FALSE)</f>
        <v>Nbs loc Entrants</v>
      </c>
      <c r="B1016" s="2">
        <v>41791</v>
      </c>
      <c r="C1016" s="65"/>
      <c r="D1016" s="1" t="s">
        <v>32</v>
      </c>
      <c r="E1016" s="1" t="str">
        <f>VLOOKUP($D1016,'TABLE DES MATIERES'!$A$3:$C$69,3,FALSE)</f>
        <v>Vacant</v>
      </c>
    </row>
    <row r="1017" spans="1:5" hidden="1" x14ac:dyDescent="0.2">
      <c r="A1017" s="63" t="str">
        <f>VLOOKUP(D1017,'TABLE DES MATIERES'!$A$3:$B$67,2,FALSE)</f>
        <v>Nbs locs Sortants</v>
      </c>
      <c r="B1017" s="2">
        <v>41791</v>
      </c>
      <c r="C1017" s="65"/>
      <c r="D1017" s="1" t="s">
        <v>33</v>
      </c>
      <c r="E1017" s="1" t="str">
        <f>VLOOKUP($D1017,'TABLE DES MATIERES'!$A$3:$C$69,3,FALSE)</f>
        <v>Vacant</v>
      </c>
    </row>
    <row r="1018" spans="1:5" hidden="1" x14ac:dyDescent="0.2">
      <c r="A1018" s="63" t="str">
        <f>VLOOKUP(D1018,'TABLE DES MATIERES'!$A$3:$B$67,2,FALSE)</f>
        <v>Nbs locs en preavis</v>
      </c>
      <c r="B1018" s="2">
        <v>41791</v>
      </c>
      <c r="C1018" s="65"/>
      <c r="D1018" s="1" t="s">
        <v>34</v>
      </c>
      <c r="E1018" s="1" t="str">
        <f>VLOOKUP($D1018,'TABLE DES MATIERES'!$A$3:$C$69,3,FALSE)</f>
        <v>Vacant</v>
      </c>
    </row>
    <row r="1019" spans="1:5" hidden="1" x14ac:dyDescent="0.2">
      <c r="A1019" s="84" t="str">
        <f>VLOOKUP(D1019,'TABLE DES MATIERES'!$A$3:$B$69,2,FALSE)</f>
        <v>Loyer App</v>
      </c>
      <c r="B1019" s="87">
        <v>41821</v>
      </c>
      <c r="C1019" s="65"/>
      <c r="D1019" s="63" t="s">
        <v>4</v>
      </c>
      <c r="E1019" s="1" t="str">
        <f>VLOOKUP($D1019,'TABLE DES MATIERES'!$A$3:$C$69,3,FALSE)</f>
        <v>Quittancement</v>
      </c>
    </row>
    <row r="1020" spans="1:5" hidden="1" x14ac:dyDescent="0.2">
      <c r="A1020" s="84" t="str">
        <f>VLOOKUP(D1020,'TABLE DES MATIERES'!$A$3:$B$69,2,FALSE)</f>
        <v>Nouveaux Loyers</v>
      </c>
      <c r="B1020" s="87">
        <v>41821</v>
      </c>
      <c r="C1020" s="65"/>
      <c r="D1020" s="63" t="s">
        <v>1</v>
      </c>
      <c r="E1020" s="1" t="str">
        <f>VLOOKUP($D1020,'TABLE DES MATIERES'!$A$3:$C$69,3,FALSE)</f>
        <v>Quittancement</v>
      </c>
    </row>
    <row r="1021" spans="1:5" hidden="1" x14ac:dyDescent="0.2">
      <c r="A1021" s="84" t="str">
        <f>VLOOKUP(D1021,'TABLE DES MATIERES'!$A$3:$B$69,2,FALSE)</f>
        <v>Loyer PK</v>
      </c>
      <c r="B1021" s="87">
        <v>41821</v>
      </c>
      <c r="C1021" s="65"/>
      <c r="D1021" s="63" t="s">
        <v>5</v>
      </c>
      <c r="E1021" s="1" t="str">
        <f>VLOOKUP($D1021,'TABLE DES MATIERES'!$A$3:$C$69,3,FALSE)</f>
        <v>Quittancement</v>
      </c>
    </row>
    <row r="1022" spans="1:5" hidden="1" x14ac:dyDescent="0.2">
      <c r="A1022" s="84" t="str">
        <f>VLOOKUP(D1022,'TABLE DES MATIERES'!$A$3:$B$69,2,FALSE)</f>
        <v>Total Loyer</v>
      </c>
      <c r="B1022" s="87">
        <v>41821</v>
      </c>
      <c r="C1022" s="65"/>
      <c r="D1022" s="63" t="s">
        <v>62</v>
      </c>
      <c r="E1022" s="1" t="str">
        <f>VLOOKUP($D1022,'TABLE DES MATIERES'!$A$3:$C$69,3,FALSE)</f>
        <v>Quittancement</v>
      </c>
    </row>
    <row r="1023" spans="1:5" hidden="1" x14ac:dyDescent="0.2">
      <c r="A1023" s="84" t="str">
        <f>VLOOKUP(D1023,'TABLE DES MATIERES'!$A$3:$B$69,2,FALSE)</f>
        <v>Provisions sur charge</v>
      </c>
      <c r="B1023" s="87">
        <v>41821</v>
      </c>
      <c r="C1023" s="65"/>
      <c r="D1023" s="63" t="s">
        <v>2</v>
      </c>
      <c r="E1023" s="1" t="str">
        <f>VLOOKUP($D1023,'TABLE DES MATIERES'!$A$3:$C$69,3,FALSE)</f>
        <v>Quittancement</v>
      </c>
    </row>
    <row r="1024" spans="1:5" hidden="1" x14ac:dyDescent="0.2">
      <c r="A1024" s="84" t="str">
        <f>VLOOKUP(D1024,'TABLE DES MATIERES'!$A$3:$B$69,2,FALSE)</f>
        <v>Quitt toutes rubriques</v>
      </c>
      <c r="B1024" s="87">
        <v>41821</v>
      </c>
      <c r="C1024" s="65"/>
      <c r="D1024" s="63" t="s">
        <v>50</v>
      </c>
      <c r="E1024" s="1" t="str">
        <f>VLOOKUP($D1024,'TABLE DES MATIERES'!$A$3:$C$69,3,FALSE)</f>
        <v>Quittancement</v>
      </c>
    </row>
    <row r="1025" spans="1:5" hidden="1" x14ac:dyDescent="0.2">
      <c r="A1025" s="84" t="str">
        <f>VLOOKUP(D1025,'TABLE DES MATIERES'!$A$3:$B$69,2,FALSE)</f>
        <v>Loyers encaissers</v>
      </c>
      <c r="B1025" s="87">
        <v>41821</v>
      </c>
      <c r="C1025" s="65"/>
      <c r="D1025" s="63" t="s">
        <v>3</v>
      </c>
      <c r="E1025" s="1" t="str">
        <f>VLOOKUP($D1025,'TABLE DES MATIERES'!$A$3:$C$69,3,FALSE)</f>
        <v>Encaissement</v>
      </c>
    </row>
    <row r="1026" spans="1:5" hidden="1" x14ac:dyDescent="0.2">
      <c r="A1026" s="84" t="str">
        <f>VLOOKUP(D1026,'TABLE DES MATIERES'!$A$3:$B$69,2,FALSE)</f>
        <v>APL</v>
      </c>
      <c r="B1026" s="87">
        <v>41821</v>
      </c>
      <c r="C1026" s="65"/>
      <c r="D1026" s="63" t="s">
        <v>6</v>
      </c>
      <c r="E1026" s="1" t="str">
        <f>VLOOKUP($D1026,'TABLE DES MATIERES'!$A$3:$C$69,3,FALSE)</f>
        <v>Encaissement</v>
      </c>
    </row>
    <row r="1027" spans="1:5" hidden="1" x14ac:dyDescent="0.2">
      <c r="A1027" s="84" t="str">
        <f>VLOOKUP(D1027,'TABLE DES MATIERES'!$A$3:$B$69,2,FALSE)</f>
        <v>AL</v>
      </c>
      <c r="B1027" s="87">
        <v>41821</v>
      </c>
      <c r="C1027" s="65"/>
      <c r="D1027" s="63" t="s">
        <v>7</v>
      </c>
      <c r="E1027" s="1" t="str">
        <f>VLOOKUP($D1027,'TABLE DES MATIERES'!$A$3:$C$69,3,FALSE)</f>
        <v>Encaissement</v>
      </c>
    </row>
    <row r="1028" spans="1:5" hidden="1" x14ac:dyDescent="0.2">
      <c r="A1028" s="84" t="str">
        <f>VLOOKUP(D1028,'TABLE DES MATIERES'!$A$3:$B$69,2,FALSE)</f>
        <v>DG Factures</v>
      </c>
      <c r="B1028" s="87">
        <v>41821</v>
      </c>
      <c r="C1028" s="65"/>
      <c r="D1028" s="63" t="s">
        <v>8</v>
      </c>
      <c r="E1028" s="1" t="str">
        <f>VLOOKUP($D1028,'TABLE DES MATIERES'!$A$3:$C$69,3,FALSE)</f>
        <v>Encaissement</v>
      </c>
    </row>
    <row r="1029" spans="1:5" hidden="1" x14ac:dyDescent="0.2">
      <c r="A1029" s="84" t="str">
        <f>VLOOKUP(D1029,'TABLE DES MATIERES'!$A$3:$B$69,2,FALSE)</f>
        <v>DG Rembourser</v>
      </c>
      <c r="B1029" s="87">
        <v>41821</v>
      </c>
      <c r="C1029" s="72"/>
      <c r="D1029" s="63" t="s">
        <v>9</v>
      </c>
      <c r="E1029" s="1" t="str">
        <f>VLOOKUP($D1029,'TABLE DES MATIERES'!$A$3:$C$69,3,FALSE)</f>
        <v>Encaissement</v>
      </c>
    </row>
    <row r="1030" spans="1:5" hidden="1" x14ac:dyDescent="0.2">
      <c r="A1030" s="84" t="str">
        <f>VLOOKUP(D1030,'TABLE DES MATIERES'!$A$3:$B$69,2,FALSE)</f>
        <v>BANQUE</v>
      </c>
      <c r="B1030" s="87">
        <v>41821</v>
      </c>
      <c r="C1030" s="65"/>
      <c r="D1030" s="63" t="s">
        <v>10</v>
      </c>
      <c r="E1030" s="1" t="str">
        <f>VLOOKUP($D1030,'TABLE DES MATIERES'!$A$3:$C$69,3,FALSE)</f>
        <v>Encaissement</v>
      </c>
    </row>
    <row r="1031" spans="1:5" hidden="1" x14ac:dyDescent="0.2">
      <c r="A1031" s="84" t="str">
        <f>VLOOKUP(D1031,'TABLE DES MATIERES'!$A$3:$B$69,2,FALSE)</f>
        <v>Nbs locs debiteurs</v>
      </c>
      <c r="B1031" s="87">
        <v>41821</v>
      </c>
      <c r="C1031" s="65"/>
      <c r="D1031" s="63" t="s">
        <v>11</v>
      </c>
      <c r="E1031" s="1" t="str">
        <f>VLOOKUP($D1031,'TABLE DES MATIERES'!$A$3:$C$69,3,FALSE)</f>
        <v>Contentieux</v>
      </c>
    </row>
    <row r="1032" spans="1:5" hidden="1" x14ac:dyDescent="0.2">
      <c r="A1032" s="84" t="str">
        <f>VLOOKUP(D1032,'TABLE DES MATIERES'!$A$3:$B$69,2,FALSE)</f>
        <v>Montants Debiteurs</v>
      </c>
      <c r="B1032" s="87">
        <v>41821</v>
      </c>
      <c r="C1032" s="65"/>
      <c r="D1032" s="63" t="s">
        <v>12</v>
      </c>
      <c r="E1032" s="1" t="str">
        <f>VLOOKUP($D1032,'TABLE DES MATIERES'!$A$3:$C$69,3,FALSE)</f>
        <v>Contentieux</v>
      </c>
    </row>
    <row r="1033" spans="1:5" hidden="1" x14ac:dyDescent="0.2">
      <c r="A1033" s="84" t="str">
        <f>VLOOKUP(D1033,'TABLE DES MATIERES'!$A$3:$B$69,2,FALSE)</f>
        <v>Locs Presents</v>
      </c>
      <c r="B1033" s="87">
        <v>41821</v>
      </c>
      <c r="C1033" s="73"/>
      <c r="D1033" s="63" t="s">
        <v>13</v>
      </c>
      <c r="E1033" s="1" t="str">
        <f>VLOOKUP($D1033,'TABLE DES MATIERES'!$A$3:$C$69,3,FALSE)</f>
        <v>Contentieux</v>
      </c>
    </row>
    <row r="1034" spans="1:5" hidden="1" x14ac:dyDescent="0.2">
      <c r="A1034" s="84" t="str">
        <f>VLOOKUP(D1034,'TABLE DES MATIERES'!$A$3:$B$69,2,FALSE)</f>
        <v>Montants Presents</v>
      </c>
      <c r="B1034" s="87">
        <v>41821</v>
      </c>
      <c r="C1034" s="65"/>
      <c r="D1034" s="63" t="s">
        <v>15</v>
      </c>
      <c r="E1034" s="1" t="str">
        <f>VLOOKUP($D1034,'TABLE DES MATIERES'!$A$3:$C$69,3,FALSE)</f>
        <v>Contentieux</v>
      </c>
    </row>
    <row r="1035" spans="1:5" hidden="1" x14ac:dyDescent="0.2">
      <c r="A1035" s="84" t="str">
        <f>VLOOKUP(D1035,'TABLE DES MATIERES'!$A$3:$B$69,2,FALSE)</f>
        <v>Locs Sortis</v>
      </c>
      <c r="B1035" s="87">
        <v>41821</v>
      </c>
      <c r="C1035" s="65"/>
      <c r="D1035" s="63" t="s">
        <v>14</v>
      </c>
      <c r="E1035" s="1" t="str">
        <f>VLOOKUP($D1035,'TABLE DES MATIERES'!$A$3:$C$69,3,FALSE)</f>
        <v>Contentieux</v>
      </c>
    </row>
    <row r="1036" spans="1:5" hidden="1" x14ac:dyDescent="0.2">
      <c r="A1036" s="84" t="str">
        <f>VLOOKUP(D1036,'TABLE DES MATIERES'!$A$3:$B$69,2,FALSE)</f>
        <v>Montants Sortis</v>
      </c>
      <c r="B1036" s="87">
        <v>41821</v>
      </c>
      <c r="C1036" s="65"/>
      <c r="D1036" s="63" t="s">
        <v>16</v>
      </c>
      <c r="E1036" s="1" t="str">
        <f>VLOOKUP($D1036,'TABLE DES MATIERES'!$A$3:$C$69,3,FALSE)</f>
        <v>Contentieux</v>
      </c>
    </row>
    <row r="1037" spans="1:5" hidden="1" x14ac:dyDescent="0.2">
      <c r="A1037" s="84" t="str">
        <f>VLOOKUP(D1037,'TABLE DES MATIERES'!$A$3:$B$69,2,FALSE)</f>
        <v>Nouvelles dettes des nouveaux entrants</v>
      </c>
      <c r="B1037" s="87">
        <v>41821</v>
      </c>
      <c r="C1037" s="65"/>
      <c r="D1037" s="63" t="s">
        <v>37</v>
      </c>
      <c r="E1037" s="1" t="str">
        <f>VLOOKUP($D1037,'TABLE DES MATIERES'!$A$3:$C$69,3,FALSE)</f>
        <v>Contentieux</v>
      </c>
    </row>
    <row r="1038" spans="1:5" hidden="1" x14ac:dyDescent="0.2">
      <c r="A1038" s="84" t="str">
        <f>VLOOKUP(D1038,'TABLE DES MATIERES'!$A$3:$B$69,2,FALSE)</f>
        <v>Montants dettes des nouveaux entrants</v>
      </c>
      <c r="B1038" s="87">
        <v>41821</v>
      </c>
      <c r="C1038" s="65"/>
      <c r="D1038" s="63" t="s">
        <v>38</v>
      </c>
      <c r="E1038" s="1" t="str">
        <f>VLOOKUP($D1038,'TABLE DES MATIERES'!$A$3:$C$69,3,FALSE)</f>
        <v>Contentieux</v>
      </c>
    </row>
    <row r="1039" spans="1:5" hidden="1" x14ac:dyDescent="0.2">
      <c r="A1039" s="84" t="str">
        <f>VLOOKUP(D1039,'TABLE DES MATIERES'!$A$3:$B$69,2,FALSE)</f>
        <v>Profits</v>
      </c>
      <c r="B1039" s="87">
        <v>41821</v>
      </c>
      <c r="C1039" s="65"/>
      <c r="D1039" s="63" t="s">
        <v>36</v>
      </c>
      <c r="E1039" s="1" t="str">
        <f>VLOOKUP($D1039,'TABLE DES MATIERES'!$A$3:$C$69,3,FALSE)</f>
        <v>Contentieux</v>
      </c>
    </row>
    <row r="1040" spans="1:5" hidden="1" x14ac:dyDescent="0.2">
      <c r="A1040" s="84" t="str">
        <f>VLOOKUP(D1040,'TABLE DES MATIERES'!$A$3:$B$69,2,FALSE)</f>
        <v>Pertes</v>
      </c>
      <c r="B1040" s="87">
        <v>41821</v>
      </c>
      <c r="C1040" s="65"/>
      <c r="D1040" s="63" t="s">
        <v>35</v>
      </c>
      <c r="E1040" s="1" t="str">
        <f>VLOOKUP($D1040,'TABLE DES MATIERES'!$A$3:$C$69,3,FALSE)</f>
        <v>Contentieux</v>
      </c>
    </row>
    <row r="1041" spans="1:5" hidden="1" x14ac:dyDescent="0.2">
      <c r="A1041" s="84" t="str">
        <f>VLOOKUP(D1041,'TABLE DES MATIERES'!$A$3:$B$69,2,FALSE)</f>
        <v>Protocoles établis</v>
      </c>
      <c r="B1041" s="87">
        <v>41821</v>
      </c>
      <c r="C1041" s="65"/>
      <c r="D1041" s="63" t="s">
        <v>17</v>
      </c>
      <c r="E1041" s="1" t="str">
        <f>VLOOKUP($D1041,'TABLE DES MATIERES'!$A$3:$C$69,3,FALSE)</f>
        <v>Contentieux</v>
      </c>
    </row>
    <row r="1042" spans="1:5" hidden="1" x14ac:dyDescent="0.2">
      <c r="A1042" s="84" t="str">
        <f>VLOOKUP(D1042,'TABLE DES MATIERES'!$A$3:$B$69,2,FALSE)</f>
        <v>Protocoles terminés</v>
      </c>
      <c r="B1042" s="87">
        <v>41821</v>
      </c>
      <c r="C1042" s="65"/>
      <c r="D1042" s="63" t="s">
        <v>18</v>
      </c>
      <c r="E1042" s="1" t="str">
        <f>VLOOKUP($D1042,'TABLE DES MATIERES'!$A$3:$C$69,3,FALSE)</f>
        <v>Contentieux</v>
      </c>
    </row>
    <row r="1043" spans="1:5" hidden="1" x14ac:dyDescent="0.2">
      <c r="A1043" s="84" t="str">
        <f>VLOOKUP(D1043,'TABLE DES MATIERES'!$A$3:$B$69,2,FALSE)</f>
        <v>Protocoles en cours</v>
      </c>
      <c r="B1043" s="87">
        <v>41821</v>
      </c>
      <c r="C1043" s="65"/>
      <c r="D1043" s="63" t="s">
        <v>61</v>
      </c>
      <c r="E1043" s="1" t="str">
        <f>VLOOKUP($D1043,'TABLE DES MATIERES'!$A$3:$C$69,3,FALSE)</f>
        <v>Contentieux</v>
      </c>
    </row>
    <row r="1044" spans="1:5" hidden="1" x14ac:dyDescent="0.2">
      <c r="A1044" s="84" t="str">
        <f>VLOOKUP(D1044,'TABLE DES MATIERES'!$A$3:$B$69,2,FALSE)</f>
        <v>Montants Protocoles établis</v>
      </c>
      <c r="B1044" s="87">
        <v>41821</v>
      </c>
      <c r="D1044" s="63" t="s">
        <v>53</v>
      </c>
      <c r="E1044" s="1" t="str">
        <f>VLOOKUP($D1044,'TABLE DES MATIERES'!$A$3:$C$69,3,FALSE)</f>
        <v>Contentieux</v>
      </c>
    </row>
    <row r="1045" spans="1:5" hidden="1" x14ac:dyDescent="0.2">
      <c r="A1045" s="84" t="str">
        <f>VLOOKUP(D1045,'TABLE DES MATIERES'!$A$3:$B$69,2,FALSE)</f>
        <v>Nouveaux Dossiers Confiés SOFRA</v>
      </c>
      <c r="B1045" s="87">
        <v>41821</v>
      </c>
      <c r="C1045" s="65"/>
      <c r="D1045" s="63" t="s">
        <v>19</v>
      </c>
      <c r="E1045" s="1" t="str">
        <f>VLOOKUP($D1045,'TABLE DES MATIERES'!$A$3:$C$69,3,FALSE)</f>
        <v>Contentieux</v>
      </c>
    </row>
    <row r="1046" spans="1:5" hidden="1" x14ac:dyDescent="0.2">
      <c r="A1046" s="84" t="str">
        <f>VLOOKUP(D1046,'TABLE DES MATIERES'!$A$3:$B$69,2,FALSE)</f>
        <v>Nbs dossiers Actifs SOFRA</v>
      </c>
      <c r="B1046" s="87">
        <v>41821</v>
      </c>
      <c r="C1046" s="65"/>
      <c r="D1046" s="63" t="s">
        <v>63</v>
      </c>
      <c r="E1046" s="1" t="str">
        <f>VLOOKUP($D1046,'TABLE DES MATIERES'!$A$3:$C$69,3,FALSE)</f>
        <v>Contentieux</v>
      </c>
    </row>
    <row r="1047" spans="1:5" hidden="1" x14ac:dyDescent="0.2">
      <c r="A1047" s="84" t="str">
        <f>VLOOKUP(D1047,'TABLE DES MATIERES'!$A$3:$B$69,2,FALSE)</f>
        <v>Montants Dossiers SOFRA Ouverts</v>
      </c>
      <c r="B1047" s="87">
        <v>41821</v>
      </c>
      <c r="D1047" s="63" t="s">
        <v>54</v>
      </c>
      <c r="E1047" s="1" t="str">
        <f>VLOOKUP($D1047,'TABLE DES MATIERES'!$A$3:$C$69,3,FALSE)</f>
        <v>Contentieux</v>
      </c>
    </row>
    <row r="1048" spans="1:5" hidden="1" x14ac:dyDescent="0.2">
      <c r="A1048" s="84" t="str">
        <f>VLOOKUP(D1048,'TABLE DES MATIERES'!$A$3:$B$69,2,FALSE)</f>
        <v>Encaissements SOFRA</v>
      </c>
      <c r="B1048" s="87">
        <v>41821</v>
      </c>
      <c r="C1048" s="65"/>
      <c r="D1048" s="63" t="s">
        <v>64</v>
      </c>
      <c r="E1048" s="1" t="str">
        <f>VLOOKUP($D1048,'TABLE DES MATIERES'!$A$3:$C$69,3,FALSE)</f>
        <v>Contentieux</v>
      </c>
    </row>
    <row r="1049" spans="1:5" hidden="1" x14ac:dyDescent="0.2">
      <c r="A1049" s="84" t="str">
        <f>VLOOKUP(D1049,'TABLE DES MATIERES'!$A$3:$B$69,2,FALSE)</f>
        <v>Nbs Prelevements</v>
      </c>
      <c r="B1049" s="87">
        <v>41821</v>
      </c>
      <c r="C1049" s="65"/>
      <c r="D1049" s="63" t="s">
        <v>20</v>
      </c>
      <c r="E1049" s="1" t="str">
        <f>VLOOKUP($D1049,'TABLE DES MATIERES'!$A$3:$C$69,3,FALSE)</f>
        <v>Contentieux</v>
      </c>
    </row>
    <row r="1050" spans="1:5" hidden="1" x14ac:dyDescent="0.2">
      <c r="A1050" s="84" t="str">
        <f>VLOOKUP(D1050,'TABLE DES MATIERES'!$A$3:$B$69,2,FALSE)</f>
        <v>Montants Prelevements</v>
      </c>
      <c r="B1050" s="87">
        <v>41821</v>
      </c>
      <c r="C1050" s="65"/>
      <c r="D1050" s="63" t="s">
        <v>21</v>
      </c>
      <c r="E1050" s="1" t="str">
        <f>VLOOKUP($D1050,'TABLE DES MATIERES'!$A$3:$C$69,3,FALSE)</f>
        <v>Contentieux</v>
      </c>
    </row>
    <row r="1051" spans="1:5" hidden="1" x14ac:dyDescent="0.2">
      <c r="A1051" s="84" t="str">
        <f>VLOOKUP(D1051,'TABLE DES MATIERES'!$A$3:$B$69,2,FALSE)</f>
        <v>Nbs Rejets Prlv</v>
      </c>
      <c r="B1051" s="87">
        <v>41821</v>
      </c>
      <c r="C1051" s="65"/>
      <c r="D1051" s="63" t="s">
        <v>22</v>
      </c>
      <c r="E1051" s="1" t="str">
        <f>VLOOKUP($D1051,'TABLE DES MATIERES'!$A$3:$C$69,3,FALSE)</f>
        <v>Contentieux</v>
      </c>
    </row>
    <row r="1052" spans="1:5" hidden="1" x14ac:dyDescent="0.2">
      <c r="A1052" s="84" t="str">
        <f>VLOOKUP(D1052,'TABLE DES MATIERES'!$A$3:$B$69,2,FALSE)</f>
        <v>Montants des Rjts Prlv</v>
      </c>
      <c r="B1052" s="87">
        <v>41821</v>
      </c>
      <c r="C1052" s="65"/>
      <c r="D1052" s="63" t="s">
        <v>23</v>
      </c>
      <c r="E1052" s="1" t="str">
        <f>VLOOKUP($D1052,'TABLE DES MATIERES'!$A$3:$C$69,3,FALSE)</f>
        <v>Contentieux</v>
      </c>
    </row>
    <row r="1053" spans="1:5" hidden="1" x14ac:dyDescent="0.2">
      <c r="A1053" s="84" t="str">
        <f>VLOOKUP(D1053,'TABLE DES MATIERES'!$A$3:$B$69,2,FALSE)</f>
        <v>% impayés Prlv</v>
      </c>
      <c r="B1053" s="87">
        <v>41821</v>
      </c>
      <c r="D1053" s="63" t="s">
        <v>65</v>
      </c>
      <c r="E1053" s="1" t="str">
        <f>VLOOKUP($D1053,'TABLE DES MATIERES'!$A$3:$C$69,3,FALSE)</f>
        <v>Contentieux</v>
      </c>
    </row>
    <row r="1054" spans="1:5" hidden="1" x14ac:dyDescent="0.2">
      <c r="A1054" s="84" t="str">
        <f>VLOOKUP(D1054,'TABLE DES MATIERES'!$A$3:$B$69,2,FALSE)</f>
        <v>Dette &lt; 3mois</v>
      </c>
      <c r="B1054" s="87">
        <v>41821</v>
      </c>
      <c r="D1054" s="63" t="s">
        <v>24</v>
      </c>
      <c r="E1054" s="1" t="str">
        <f>VLOOKUP($D1054,'TABLE DES MATIERES'!$A$3:$C$69,3,FALSE)</f>
        <v>Contentieux</v>
      </c>
    </row>
    <row r="1055" spans="1:5" hidden="1" x14ac:dyDescent="0.2">
      <c r="A1055" s="84" t="str">
        <f>VLOOKUP(D1055,'TABLE DES MATIERES'!$A$3:$B$69,2,FALSE)</f>
        <v>Dette 3 à 6 mois</v>
      </c>
      <c r="B1055" s="87">
        <v>41821</v>
      </c>
      <c r="D1055" s="63" t="s">
        <v>25</v>
      </c>
      <c r="E1055" s="1" t="str">
        <f>VLOOKUP($D1055,'TABLE DES MATIERES'!$A$3:$C$69,3,FALSE)</f>
        <v>Contentieux</v>
      </c>
    </row>
    <row r="1056" spans="1:5" hidden="1" x14ac:dyDescent="0.2">
      <c r="A1056" s="84" t="str">
        <f>VLOOKUP(D1056,'TABLE DES MATIERES'!$A$3:$B$69,2,FALSE)</f>
        <v>Dette &gt; 6 mois</v>
      </c>
      <c r="B1056" s="87">
        <v>41821</v>
      </c>
      <c r="D1056" s="63" t="s">
        <v>26</v>
      </c>
      <c r="E1056" s="1" t="str">
        <f>VLOOKUP($D1056,'TABLE DES MATIERES'!$A$3:$C$69,3,FALSE)</f>
        <v>Contentieux</v>
      </c>
    </row>
    <row r="1057" spans="1:5" hidden="1" x14ac:dyDescent="0.2">
      <c r="A1057" s="84" t="str">
        <f>VLOOKUP(D1057,'TABLE DES MATIERES'!$A$3:$B$69,2,FALSE)</f>
        <v>Vacants ACL PME</v>
      </c>
      <c r="B1057" s="87">
        <v>41821</v>
      </c>
      <c r="D1057" s="63" t="s">
        <v>28</v>
      </c>
      <c r="E1057" s="1" t="str">
        <f>VLOOKUP($D1057,'TABLE DES MATIERES'!$A$3:$C$69,3,FALSE)</f>
        <v>Vacant</v>
      </c>
    </row>
    <row r="1058" spans="1:5" hidden="1" x14ac:dyDescent="0.2">
      <c r="A1058" s="84" t="str">
        <f>VLOOKUP(D1058,'TABLE DES MATIERES'!$A$3:$B$69,2,FALSE)</f>
        <v>% vacant ACL PME</v>
      </c>
      <c r="B1058" s="87">
        <v>41821</v>
      </c>
      <c r="D1058" s="88" t="s">
        <v>47</v>
      </c>
      <c r="E1058" s="1" t="str">
        <f>VLOOKUP($D1058,'TABLE DES MATIERES'!$A$3:$C$69,3,FALSE)</f>
        <v>Vacant</v>
      </c>
    </row>
    <row r="1059" spans="1:5" hidden="1" x14ac:dyDescent="0.2">
      <c r="A1059" s="84" t="str">
        <f>VLOOKUP(D1059,'TABLE DES MATIERES'!$A$3:$B$69,2,FALSE)</f>
        <v>Vacant technique</v>
      </c>
      <c r="B1059" s="87">
        <v>41821</v>
      </c>
      <c r="C1059" s="65"/>
      <c r="D1059" s="63" t="s">
        <v>29</v>
      </c>
      <c r="E1059" s="1" t="str">
        <f>VLOOKUP($D1059,'TABLE DES MATIERES'!$A$3:$C$69,3,FALSE)</f>
        <v>Vacant</v>
      </c>
    </row>
    <row r="1060" spans="1:5" hidden="1" x14ac:dyDescent="0.2">
      <c r="A1060" s="84" t="str">
        <f>VLOOKUP(D1060,'TABLE DES MATIERES'!$A$3:$B$69,2,FALSE)</f>
        <v>% vacant technique</v>
      </c>
      <c r="B1060" s="87">
        <v>41821</v>
      </c>
      <c r="C1060" s="68"/>
      <c r="D1060" s="88" t="s">
        <v>48</v>
      </c>
      <c r="E1060" s="1" t="str">
        <f>VLOOKUP($D1060,'TABLE DES MATIERES'!$A$3:$C$69,3,FALSE)</f>
        <v>Vacant</v>
      </c>
    </row>
    <row r="1061" spans="1:5" hidden="1" x14ac:dyDescent="0.2">
      <c r="A1061" s="84" t="str">
        <f>VLOOKUP(D1061,'TABLE DES MATIERES'!$A$3:$B$69,2,FALSE)</f>
        <v>Nbs de lots Roanne</v>
      </c>
      <c r="B1061" s="87">
        <v>41821</v>
      </c>
      <c r="C1061" s="65"/>
      <c r="D1061" s="63" t="s">
        <v>30</v>
      </c>
      <c r="E1061" s="1" t="str">
        <f>VLOOKUP($D1061,'TABLE DES MATIERES'!$A$3:$C$69,3,FALSE)</f>
        <v>Vacant</v>
      </c>
    </row>
    <row r="1062" spans="1:5" hidden="1" x14ac:dyDescent="0.2">
      <c r="A1062" s="84" t="str">
        <f>VLOOKUP(D1062,'TABLE DES MATIERES'!$A$3:$B$69,2,FALSE)</f>
        <v>Vacants_Gestion Roanne</v>
      </c>
      <c r="B1062" s="87">
        <v>41821</v>
      </c>
      <c r="C1062" s="65"/>
      <c r="D1062" s="63" t="s">
        <v>31</v>
      </c>
      <c r="E1062" s="1" t="str">
        <f>VLOOKUP($D1062,'TABLE DES MATIERES'!$A$3:$C$69,3,FALSE)</f>
        <v>Vacant</v>
      </c>
    </row>
    <row r="1063" spans="1:5" hidden="1" x14ac:dyDescent="0.2">
      <c r="A1063" s="84" t="str">
        <f>VLOOKUP(D1063,'TABLE DES MATIERES'!$A$3:$B$69,2,FALSE)</f>
        <v>% vacant Roanne</v>
      </c>
      <c r="B1063" s="87">
        <v>41821</v>
      </c>
      <c r="C1063" s="70"/>
      <c r="D1063" s="88" t="s">
        <v>49</v>
      </c>
      <c r="E1063" s="1" t="str">
        <f>VLOOKUP($D1063,'TABLE DES MATIERES'!$A$3:$C$69,3,FALSE)</f>
        <v>Vacant</v>
      </c>
    </row>
    <row r="1064" spans="1:5" hidden="1" x14ac:dyDescent="0.2">
      <c r="A1064" s="84" t="str">
        <f>VLOOKUP(D1064,'TABLE DES MATIERES'!$A$3:$B$69,2,FALSE)</f>
        <v>Total Vacant Exploitation</v>
      </c>
      <c r="B1064" s="87">
        <v>41821</v>
      </c>
      <c r="C1064" s="65"/>
      <c r="D1064" s="63" t="s">
        <v>66</v>
      </c>
      <c r="E1064" s="1" t="str">
        <f>VLOOKUP($D1064,'TABLE DES MATIERES'!$A$3:$C$69,3,FALSE)</f>
        <v>Vacant</v>
      </c>
    </row>
    <row r="1065" spans="1:5" hidden="1" x14ac:dyDescent="0.2">
      <c r="A1065" s="84" t="str">
        <f>VLOOKUP(D1065,'TABLE DES MATIERES'!$A$3:$B$69,2,FALSE)</f>
        <v>% Exploitation</v>
      </c>
      <c r="B1065" s="87">
        <v>41821</v>
      </c>
      <c r="C1065" s="65"/>
      <c r="D1065" s="63" t="s">
        <v>67</v>
      </c>
      <c r="E1065" s="1" t="str">
        <f>VLOOKUP($D1065,'TABLE DES MATIERES'!$A$3:$C$69,3,FALSE)</f>
        <v>Vacant</v>
      </c>
    </row>
    <row r="1066" spans="1:5" hidden="1" x14ac:dyDescent="0.2">
      <c r="A1066" s="84" t="str">
        <f>VLOOKUP(D1066,'TABLE DES MATIERES'!$A$3:$B$69,2,FALSE)</f>
        <v>Vacant HE</v>
      </c>
      <c r="B1066" s="87">
        <v>41821</v>
      </c>
      <c r="C1066" s="65"/>
      <c r="D1066" s="63" t="s">
        <v>58</v>
      </c>
      <c r="E1066" s="1" t="str">
        <f>VLOOKUP($D1066,'TABLE DES MATIERES'!$A$3:$C$69,3,FALSE)</f>
        <v>Vacant</v>
      </c>
    </row>
    <row r="1067" spans="1:5" hidden="1" x14ac:dyDescent="0.2">
      <c r="A1067" s="84" t="str">
        <f>VLOOKUP(D1067,'TABLE DES MATIERES'!$A$3:$B$69,2,FALSE)</f>
        <v>% vacant HE</v>
      </c>
      <c r="B1067" s="87">
        <v>41821</v>
      </c>
      <c r="C1067" s="65"/>
      <c r="D1067" s="63" t="s">
        <v>68</v>
      </c>
      <c r="E1067" s="1" t="str">
        <f>VLOOKUP($D1067,'TABLE DES MATIERES'!$A$3:$C$69,3,FALSE)</f>
        <v>Vacant</v>
      </c>
    </row>
    <row r="1068" spans="1:5" hidden="1" x14ac:dyDescent="0.2">
      <c r="A1068" s="84" t="str">
        <f>VLOOKUP(D1068,'TABLE DES MATIERES'!$A$3:$B$69,2,FALSE)</f>
        <v>Nbs logements Roanne</v>
      </c>
      <c r="B1068" s="87">
        <v>41821</v>
      </c>
      <c r="C1068" s="65"/>
      <c r="D1068" s="63" t="s">
        <v>69</v>
      </c>
      <c r="E1068" s="1" t="str">
        <f>VLOOKUP($D1068,'TABLE DES MATIERES'!$A$3:$C$69,3,FALSE)</f>
        <v>Vacant</v>
      </c>
    </row>
    <row r="1069" spans="1:5" hidden="1" x14ac:dyDescent="0.2">
      <c r="A1069" s="84" t="str">
        <f>VLOOKUP(D1069,'TABLE DES MATIERES'!$A$3:$B$69,2,FALSE)</f>
        <v>Nbs vacants Exploitation/HE</v>
      </c>
      <c r="B1069" s="87">
        <v>41821</v>
      </c>
      <c r="C1069" s="65"/>
      <c r="D1069" s="63" t="s">
        <v>57</v>
      </c>
      <c r="E1069" s="1" t="str">
        <f>VLOOKUP($D1069,'TABLE DES MATIERES'!$A$3:$C$69,3,FALSE)</f>
        <v>Vacant</v>
      </c>
    </row>
    <row r="1070" spans="1:5" hidden="1" x14ac:dyDescent="0.2">
      <c r="A1070" s="84" t="str">
        <f>VLOOKUP(D1070,'TABLE DES MATIERES'!$A$3:$B$69,2,FALSE)</f>
        <v>% Vacance Exploitation/HE</v>
      </c>
      <c r="B1070" s="87">
        <v>41821</v>
      </c>
      <c r="C1070" s="65"/>
      <c r="D1070" s="63" t="s">
        <v>59</v>
      </c>
      <c r="E1070" s="1" t="str">
        <f>VLOOKUP($D1070,'TABLE DES MATIERES'!$A$3:$C$69,3,FALSE)</f>
        <v>Vacant</v>
      </c>
    </row>
    <row r="1071" spans="1:5" hidden="1" x14ac:dyDescent="0.2">
      <c r="A1071" s="84" t="str">
        <f>VLOOKUP(D1071,'TABLE DES MATIERES'!$A$3:$B$69,2,FALSE)</f>
        <v>%Occupation</v>
      </c>
      <c r="B1071" s="87">
        <v>41821</v>
      </c>
      <c r="C1071" s="65"/>
      <c r="D1071" s="63" t="s">
        <v>60</v>
      </c>
      <c r="E1071" s="1" t="str">
        <f>VLOOKUP($D1071,'TABLE DES MATIERES'!$A$3:$C$69,3,FALSE)</f>
        <v>Vacant</v>
      </c>
    </row>
    <row r="1072" spans="1:5" hidden="1" x14ac:dyDescent="0.2">
      <c r="A1072" s="84" t="str">
        <f>VLOOKUP(D1072,'TABLE DES MATIERES'!$A$3:$B$69,2,FALSE)</f>
        <v>Nbs loc Entrants</v>
      </c>
      <c r="B1072" s="87">
        <v>41821</v>
      </c>
      <c r="C1072" s="65"/>
      <c r="D1072" s="63" t="s">
        <v>32</v>
      </c>
      <c r="E1072" s="1" t="str">
        <f>VLOOKUP($D1072,'TABLE DES MATIERES'!$A$3:$C$69,3,FALSE)</f>
        <v>Vacant</v>
      </c>
    </row>
    <row r="1073" spans="1:5" hidden="1" x14ac:dyDescent="0.2">
      <c r="A1073" s="84" t="str">
        <f>VLOOKUP(D1073,'TABLE DES MATIERES'!$A$3:$B$69,2,FALSE)</f>
        <v>Nbs locs Sortants</v>
      </c>
      <c r="B1073" s="87">
        <v>41821</v>
      </c>
      <c r="C1073" s="65"/>
      <c r="D1073" s="63" t="s">
        <v>33</v>
      </c>
      <c r="E1073" s="1" t="str">
        <f>VLOOKUP($D1073,'TABLE DES MATIERES'!$A$3:$C$69,3,FALSE)</f>
        <v>Vacant</v>
      </c>
    </row>
    <row r="1074" spans="1:5" hidden="1" x14ac:dyDescent="0.2">
      <c r="A1074" s="84" t="str">
        <f>VLOOKUP(D1074,'TABLE DES MATIERES'!$A$3:$B$69,2,FALSE)</f>
        <v>Nbs locs en preavis</v>
      </c>
      <c r="B1074" s="87">
        <v>41821</v>
      </c>
      <c r="C1074" s="65"/>
      <c r="D1074" s="63" t="s">
        <v>34</v>
      </c>
      <c r="E1074" s="1" t="str">
        <f>VLOOKUP($D1074,'TABLE DES MATIERES'!$A$3:$C$69,3,FALSE)</f>
        <v>Vacant</v>
      </c>
    </row>
    <row r="1075" spans="1:5" ht="15" hidden="1" x14ac:dyDescent="0.25">
      <c r="A1075" s="84" t="str">
        <f>VLOOKUP(D1075,'TABLE DES MATIERES'!$A$3:$B$69,2,FALSE)</f>
        <v>Compta_provisions_Primexis</v>
      </c>
      <c r="B1075" s="87">
        <v>41821</v>
      </c>
      <c r="C1075" s="65"/>
      <c r="D1075" s="89" t="s">
        <v>169</v>
      </c>
      <c r="E1075" s="1" t="str">
        <f>VLOOKUP($D1075,'TABLE DES MATIERES'!$A$3:$C$69,3,FALSE)</f>
        <v>comptable</v>
      </c>
    </row>
    <row r="1076" spans="1:5" ht="15" hidden="1" x14ac:dyDescent="0.25">
      <c r="A1076" s="84" t="str">
        <f>VLOOKUP(D1076,'TABLE DES MATIERES'!$A$3:$B$69,2,FALSE)</f>
        <v>Compta_provisions_Socalog</v>
      </c>
      <c r="B1076" s="87">
        <v>41821</v>
      </c>
      <c r="C1076" s="65"/>
      <c r="D1076" s="89" t="s">
        <v>171</v>
      </c>
      <c r="E1076" s="1" t="str">
        <f>VLOOKUP($D1076,'TABLE DES MATIERES'!$A$3:$C$69,3,FALSE)</f>
        <v>comptable</v>
      </c>
    </row>
    <row r="1077" spans="1:5" hidden="1" x14ac:dyDescent="0.2">
      <c r="A1077" s="84" t="str">
        <f>VLOOKUP(D1077,'TABLE DES MATIERES'!$A$3:$B$69,2,FALSE)</f>
        <v>Loyer App</v>
      </c>
      <c r="B1077" s="87">
        <v>41852</v>
      </c>
      <c r="C1077" s="65"/>
      <c r="D1077" s="63" t="s">
        <v>4</v>
      </c>
      <c r="E1077" s="1" t="str">
        <f>VLOOKUP($D1077,'TABLE DES MATIERES'!$A$3:$C$69,3,FALSE)</f>
        <v>Quittancement</v>
      </c>
    </row>
    <row r="1078" spans="1:5" hidden="1" x14ac:dyDescent="0.2">
      <c r="A1078" s="84" t="str">
        <f>VLOOKUP(D1078,'TABLE DES MATIERES'!$A$3:$B$69,2,FALSE)</f>
        <v>Nouveaux Loyers</v>
      </c>
      <c r="B1078" s="87">
        <v>41852</v>
      </c>
      <c r="C1078" s="65"/>
      <c r="D1078" s="63" t="s">
        <v>1</v>
      </c>
      <c r="E1078" s="1" t="str">
        <f>VLOOKUP($D1078,'TABLE DES MATIERES'!$A$3:$C$69,3,FALSE)</f>
        <v>Quittancement</v>
      </c>
    </row>
    <row r="1079" spans="1:5" hidden="1" x14ac:dyDescent="0.2">
      <c r="A1079" s="84" t="str">
        <f>VLOOKUP(D1079,'TABLE DES MATIERES'!$A$3:$B$69,2,FALSE)</f>
        <v>Loyer PK</v>
      </c>
      <c r="B1079" s="87">
        <v>41852</v>
      </c>
      <c r="C1079" s="65"/>
      <c r="D1079" s="63" t="s">
        <v>5</v>
      </c>
      <c r="E1079" s="1" t="str">
        <f>VLOOKUP($D1079,'TABLE DES MATIERES'!$A$3:$C$69,3,FALSE)</f>
        <v>Quittancement</v>
      </c>
    </row>
    <row r="1080" spans="1:5" hidden="1" x14ac:dyDescent="0.2">
      <c r="A1080" s="84" t="str">
        <f>VLOOKUP(D1080,'TABLE DES MATIERES'!$A$3:$B$69,2,FALSE)</f>
        <v>Total Loyer</v>
      </c>
      <c r="B1080" s="87">
        <v>41852</v>
      </c>
      <c r="C1080" s="65"/>
      <c r="D1080" s="63" t="s">
        <v>62</v>
      </c>
      <c r="E1080" s="1" t="str">
        <f>VLOOKUP($D1080,'TABLE DES MATIERES'!$A$3:$C$69,3,FALSE)</f>
        <v>Quittancement</v>
      </c>
    </row>
    <row r="1081" spans="1:5" hidden="1" x14ac:dyDescent="0.2">
      <c r="A1081" s="84" t="str">
        <f>VLOOKUP(D1081,'TABLE DES MATIERES'!$A$3:$B$69,2,FALSE)</f>
        <v>Provisions sur charge</v>
      </c>
      <c r="B1081" s="87">
        <v>41852</v>
      </c>
      <c r="C1081" s="72"/>
      <c r="D1081" s="63" t="s">
        <v>2</v>
      </c>
      <c r="E1081" s="1" t="str">
        <f>VLOOKUP($D1081,'TABLE DES MATIERES'!$A$3:$C$69,3,FALSE)</f>
        <v>Quittancement</v>
      </c>
    </row>
    <row r="1082" spans="1:5" hidden="1" x14ac:dyDescent="0.2">
      <c r="A1082" s="84" t="str">
        <f>VLOOKUP(D1082,'TABLE DES MATIERES'!$A$3:$B$69,2,FALSE)</f>
        <v>Quitt toutes rubriques</v>
      </c>
      <c r="B1082" s="87">
        <v>41852</v>
      </c>
      <c r="C1082" s="65"/>
      <c r="D1082" s="63" t="s">
        <v>50</v>
      </c>
      <c r="E1082" s="1" t="str">
        <f>VLOOKUP($D1082,'TABLE DES MATIERES'!$A$3:$C$69,3,FALSE)</f>
        <v>Quittancement</v>
      </c>
    </row>
    <row r="1083" spans="1:5" hidden="1" x14ac:dyDescent="0.2">
      <c r="A1083" s="84" t="str">
        <f>VLOOKUP(D1083,'TABLE DES MATIERES'!$A$3:$B$69,2,FALSE)</f>
        <v>Loyers encaissers</v>
      </c>
      <c r="B1083" s="87">
        <v>41852</v>
      </c>
      <c r="C1083" s="65"/>
      <c r="D1083" s="63" t="s">
        <v>3</v>
      </c>
      <c r="E1083" s="1" t="str">
        <f>VLOOKUP($D1083,'TABLE DES MATIERES'!$A$3:$C$69,3,FALSE)</f>
        <v>Encaissement</v>
      </c>
    </row>
    <row r="1084" spans="1:5" hidden="1" x14ac:dyDescent="0.2">
      <c r="A1084" s="84" t="str">
        <f>VLOOKUP(D1084,'TABLE DES MATIERES'!$A$3:$B$69,2,FALSE)</f>
        <v>APL</v>
      </c>
      <c r="B1084" s="87">
        <v>41852</v>
      </c>
      <c r="C1084" s="65"/>
      <c r="D1084" s="63" t="s">
        <v>6</v>
      </c>
      <c r="E1084" s="1" t="str">
        <f>VLOOKUP($D1084,'TABLE DES MATIERES'!$A$3:$C$69,3,FALSE)</f>
        <v>Encaissement</v>
      </c>
    </row>
    <row r="1085" spans="1:5" hidden="1" x14ac:dyDescent="0.2">
      <c r="A1085" s="84" t="str">
        <f>VLOOKUP(D1085,'TABLE DES MATIERES'!$A$3:$B$69,2,FALSE)</f>
        <v>AL</v>
      </c>
      <c r="B1085" s="87">
        <v>41852</v>
      </c>
      <c r="C1085" s="65"/>
      <c r="D1085" s="63" t="s">
        <v>7</v>
      </c>
      <c r="E1085" s="1" t="str">
        <f>VLOOKUP($D1085,'TABLE DES MATIERES'!$A$3:$C$69,3,FALSE)</f>
        <v>Encaissement</v>
      </c>
    </row>
    <row r="1086" spans="1:5" hidden="1" x14ac:dyDescent="0.2">
      <c r="A1086" s="84" t="str">
        <f>VLOOKUP(D1086,'TABLE DES MATIERES'!$A$3:$B$69,2,FALSE)</f>
        <v>DG Factures</v>
      </c>
      <c r="B1086" s="87">
        <v>41852</v>
      </c>
      <c r="C1086" s="65"/>
      <c r="D1086" s="63" t="s">
        <v>8</v>
      </c>
      <c r="E1086" s="1" t="str">
        <f>VLOOKUP($D1086,'TABLE DES MATIERES'!$A$3:$C$69,3,FALSE)</f>
        <v>Encaissement</v>
      </c>
    </row>
    <row r="1087" spans="1:5" hidden="1" x14ac:dyDescent="0.2">
      <c r="A1087" s="84" t="str">
        <f>VLOOKUP(D1087,'TABLE DES MATIERES'!$A$3:$B$69,2,FALSE)</f>
        <v>DG Rembourser</v>
      </c>
      <c r="B1087" s="87">
        <v>41852</v>
      </c>
      <c r="C1087" s="72"/>
      <c r="D1087" s="63" t="s">
        <v>9</v>
      </c>
      <c r="E1087" s="1" t="str">
        <f>VLOOKUP($D1087,'TABLE DES MATIERES'!$A$3:$C$69,3,FALSE)</f>
        <v>Encaissement</v>
      </c>
    </row>
    <row r="1088" spans="1:5" hidden="1" x14ac:dyDescent="0.2">
      <c r="A1088" s="84" t="str">
        <f>VLOOKUP(D1088,'TABLE DES MATIERES'!$A$3:$B$69,2,FALSE)</f>
        <v>BANQUE</v>
      </c>
      <c r="B1088" s="87">
        <v>41852</v>
      </c>
      <c r="C1088" s="65"/>
      <c r="D1088" s="63" t="s">
        <v>10</v>
      </c>
      <c r="E1088" s="1" t="str">
        <f>VLOOKUP($D1088,'TABLE DES MATIERES'!$A$3:$C$69,3,FALSE)</f>
        <v>Encaissement</v>
      </c>
    </row>
    <row r="1089" spans="1:5" hidden="1" x14ac:dyDescent="0.2">
      <c r="A1089" s="84" t="str">
        <f>VLOOKUP(D1089,'TABLE DES MATIERES'!$A$3:$B$69,2,FALSE)</f>
        <v>Nbs locs debiteurs</v>
      </c>
      <c r="B1089" s="87">
        <v>41852</v>
      </c>
      <c r="C1089" s="65"/>
      <c r="D1089" s="63" t="s">
        <v>11</v>
      </c>
      <c r="E1089" s="1" t="str">
        <f>VLOOKUP($D1089,'TABLE DES MATIERES'!$A$3:$C$69,3,FALSE)</f>
        <v>Contentieux</v>
      </c>
    </row>
    <row r="1090" spans="1:5" hidden="1" x14ac:dyDescent="0.2">
      <c r="A1090" s="84" t="str">
        <f>VLOOKUP(D1090,'TABLE DES MATIERES'!$A$3:$B$69,2,FALSE)</f>
        <v>Montants Debiteurs</v>
      </c>
      <c r="B1090" s="87">
        <v>41852</v>
      </c>
      <c r="C1090" s="65"/>
      <c r="D1090" s="63" t="s">
        <v>12</v>
      </c>
      <c r="E1090" s="1" t="str">
        <f>VLOOKUP($D1090,'TABLE DES MATIERES'!$A$3:$C$69,3,FALSE)</f>
        <v>Contentieux</v>
      </c>
    </row>
    <row r="1091" spans="1:5" hidden="1" x14ac:dyDescent="0.2">
      <c r="A1091" s="84" t="str">
        <f>VLOOKUP(D1091,'TABLE DES MATIERES'!$A$3:$B$69,2,FALSE)</f>
        <v>Locs Presents</v>
      </c>
      <c r="B1091" s="87">
        <v>41852</v>
      </c>
      <c r="C1091" s="73"/>
      <c r="D1091" s="63" t="s">
        <v>13</v>
      </c>
      <c r="E1091" s="1" t="str">
        <f>VLOOKUP($D1091,'TABLE DES MATIERES'!$A$3:$C$69,3,FALSE)</f>
        <v>Contentieux</v>
      </c>
    </row>
    <row r="1092" spans="1:5" hidden="1" x14ac:dyDescent="0.2">
      <c r="A1092" s="84" t="str">
        <f>VLOOKUP(D1092,'TABLE DES MATIERES'!$A$3:$B$69,2,FALSE)</f>
        <v>Montants Presents</v>
      </c>
      <c r="B1092" s="87">
        <v>41852</v>
      </c>
      <c r="C1092" s="65"/>
      <c r="D1092" s="63" t="s">
        <v>15</v>
      </c>
      <c r="E1092" s="1" t="str">
        <f>VLOOKUP($D1092,'TABLE DES MATIERES'!$A$3:$C$69,3,FALSE)</f>
        <v>Contentieux</v>
      </c>
    </row>
    <row r="1093" spans="1:5" hidden="1" x14ac:dyDescent="0.2">
      <c r="A1093" s="84" t="str">
        <f>VLOOKUP(D1093,'TABLE DES MATIERES'!$A$3:$B$69,2,FALSE)</f>
        <v>Locs Sortis</v>
      </c>
      <c r="B1093" s="87">
        <v>41852</v>
      </c>
      <c r="C1093" s="65"/>
      <c r="D1093" s="63" t="s">
        <v>14</v>
      </c>
      <c r="E1093" s="1" t="str">
        <f>VLOOKUP($D1093,'TABLE DES MATIERES'!$A$3:$C$69,3,FALSE)</f>
        <v>Contentieux</v>
      </c>
    </row>
    <row r="1094" spans="1:5" hidden="1" x14ac:dyDescent="0.2">
      <c r="A1094" s="84" t="str">
        <f>VLOOKUP(D1094,'TABLE DES MATIERES'!$A$3:$B$69,2,FALSE)</f>
        <v>Montants Sortis</v>
      </c>
      <c r="B1094" s="87">
        <v>41852</v>
      </c>
      <c r="C1094" s="65"/>
      <c r="D1094" s="63" t="s">
        <v>16</v>
      </c>
      <c r="E1094" s="1" t="str">
        <f>VLOOKUP($D1094,'TABLE DES MATIERES'!$A$3:$C$69,3,FALSE)</f>
        <v>Contentieux</v>
      </c>
    </row>
    <row r="1095" spans="1:5" hidden="1" x14ac:dyDescent="0.2">
      <c r="A1095" s="84" t="str">
        <f>VLOOKUP(D1095,'TABLE DES MATIERES'!$A$3:$B$69,2,FALSE)</f>
        <v>Nouvelles dettes des nouveaux entrants</v>
      </c>
      <c r="B1095" s="87">
        <v>41852</v>
      </c>
      <c r="C1095" s="65"/>
      <c r="D1095" s="63" t="s">
        <v>37</v>
      </c>
      <c r="E1095" s="1" t="str">
        <f>VLOOKUP($D1095,'TABLE DES MATIERES'!$A$3:$C$69,3,FALSE)</f>
        <v>Contentieux</v>
      </c>
    </row>
    <row r="1096" spans="1:5" hidden="1" x14ac:dyDescent="0.2">
      <c r="A1096" s="84" t="str">
        <f>VLOOKUP(D1096,'TABLE DES MATIERES'!$A$3:$B$69,2,FALSE)</f>
        <v>Montants dettes des nouveaux entrants</v>
      </c>
      <c r="B1096" s="87">
        <v>41852</v>
      </c>
      <c r="C1096" s="65"/>
      <c r="D1096" s="63" t="s">
        <v>38</v>
      </c>
      <c r="E1096" s="1" t="str">
        <f>VLOOKUP($D1096,'TABLE DES MATIERES'!$A$3:$C$69,3,FALSE)</f>
        <v>Contentieux</v>
      </c>
    </row>
    <row r="1097" spans="1:5" hidden="1" x14ac:dyDescent="0.2">
      <c r="A1097" s="84" t="str">
        <f>VLOOKUP(D1097,'TABLE DES MATIERES'!$A$3:$B$69,2,FALSE)</f>
        <v>Profits</v>
      </c>
      <c r="B1097" s="87">
        <v>41852</v>
      </c>
      <c r="C1097" s="65"/>
      <c r="D1097" s="63" t="s">
        <v>36</v>
      </c>
      <c r="E1097" s="1" t="str">
        <f>VLOOKUP($D1097,'TABLE DES MATIERES'!$A$3:$C$69,3,FALSE)</f>
        <v>Contentieux</v>
      </c>
    </row>
    <row r="1098" spans="1:5" hidden="1" x14ac:dyDescent="0.2">
      <c r="A1098" s="84" t="str">
        <f>VLOOKUP(D1098,'TABLE DES MATIERES'!$A$3:$B$69,2,FALSE)</f>
        <v>Pertes</v>
      </c>
      <c r="B1098" s="87">
        <v>41852</v>
      </c>
      <c r="C1098" s="65"/>
      <c r="D1098" s="63" t="s">
        <v>35</v>
      </c>
      <c r="E1098" s="1" t="str">
        <f>VLOOKUP($D1098,'TABLE DES MATIERES'!$A$3:$C$69,3,FALSE)</f>
        <v>Contentieux</v>
      </c>
    </row>
    <row r="1099" spans="1:5" hidden="1" x14ac:dyDescent="0.2">
      <c r="A1099" s="84" t="str">
        <f>VLOOKUP(D1099,'TABLE DES MATIERES'!$A$3:$B$69,2,FALSE)</f>
        <v>Protocoles établis</v>
      </c>
      <c r="B1099" s="87">
        <v>41852</v>
      </c>
      <c r="C1099" s="65"/>
      <c r="D1099" s="63" t="s">
        <v>17</v>
      </c>
      <c r="E1099" s="1" t="str">
        <f>VLOOKUP($D1099,'TABLE DES MATIERES'!$A$3:$C$69,3,FALSE)</f>
        <v>Contentieux</v>
      </c>
    </row>
    <row r="1100" spans="1:5" hidden="1" x14ac:dyDescent="0.2">
      <c r="A1100" s="84" t="str">
        <f>VLOOKUP(D1100,'TABLE DES MATIERES'!$A$3:$B$69,2,FALSE)</f>
        <v>Protocoles terminés</v>
      </c>
      <c r="B1100" s="87">
        <v>41852</v>
      </c>
      <c r="C1100" s="65"/>
      <c r="D1100" s="63" t="s">
        <v>18</v>
      </c>
      <c r="E1100" s="1" t="str">
        <f>VLOOKUP($D1100,'TABLE DES MATIERES'!$A$3:$C$69,3,FALSE)</f>
        <v>Contentieux</v>
      </c>
    </row>
    <row r="1101" spans="1:5" hidden="1" x14ac:dyDescent="0.2">
      <c r="A1101" s="84" t="str">
        <f>VLOOKUP(D1101,'TABLE DES MATIERES'!$A$3:$B$69,2,FALSE)</f>
        <v>Protocoles en cours</v>
      </c>
      <c r="B1101" s="87">
        <v>41852</v>
      </c>
      <c r="C1101" s="65"/>
      <c r="D1101" s="63" t="s">
        <v>61</v>
      </c>
      <c r="E1101" s="1" t="str">
        <f>VLOOKUP($D1101,'TABLE DES MATIERES'!$A$3:$C$69,3,FALSE)</f>
        <v>Contentieux</v>
      </c>
    </row>
    <row r="1102" spans="1:5" hidden="1" x14ac:dyDescent="0.2">
      <c r="A1102" s="84" t="str">
        <f>VLOOKUP(D1102,'TABLE DES MATIERES'!$A$3:$B$69,2,FALSE)</f>
        <v>Montants Protocoles établis</v>
      </c>
      <c r="B1102" s="87">
        <v>41852</v>
      </c>
      <c r="D1102" s="63" t="s">
        <v>53</v>
      </c>
      <c r="E1102" s="1" t="str">
        <f>VLOOKUP($D1102,'TABLE DES MATIERES'!$A$3:$C$69,3,FALSE)</f>
        <v>Contentieux</v>
      </c>
    </row>
    <row r="1103" spans="1:5" hidden="1" x14ac:dyDescent="0.2">
      <c r="A1103" s="84" t="str">
        <f>VLOOKUP(D1103,'TABLE DES MATIERES'!$A$3:$B$69,2,FALSE)</f>
        <v>Nouveaux Dossiers Confiés SOFRA</v>
      </c>
      <c r="B1103" s="87">
        <v>41852</v>
      </c>
      <c r="C1103" s="65"/>
      <c r="D1103" s="63" t="s">
        <v>19</v>
      </c>
      <c r="E1103" s="1" t="str">
        <f>VLOOKUP($D1103,'TABLE DES MATIERES'!$A$3:$C$69,3,FALSE)</f>
        <v>Contentieux</v>
      </c>
    </row>
    <row r="1104" spans="1:5" hidden="1" x14ac:dyDescent="0.2">
      <c r="A1104" s="84" t="str">
        <f>VLOOKUP(D1104,'TABLE DES MATIERES'!$A$3:$B$69,2,FALSE)</f>
        <v>Nbs dossiers Actifs SOFRA</v>
      </c>
      <c r="B1104" s="87">
        <v>41852</v>
      </c>
      <c r="C1104" s="65"/>
      <c r="D1104" s="63" t="s">
        <v>63</v>
      </c>
      <c r="E1104" s="1" t="str">
        <f>VLOOKUP($D1104,'TABLE DES MATIERES'!$A$3:$C$69,3,FALSE)</f>
        <v>Contentieux</v>
      </c>
    </row>
    <row r="1105" spans="1:5" hidden="1" x14ac:dyDescent="0.2">
      <c r="A1105" s="84" t="str">
        <f>VLOOKUP(D1105,'TABLE DES MATIERES'!$A$3:$B$69,2,FALSE)</f>
        <v>Montants Dossiers SOFRA Ouverts</v>
      </c>
      <c r="B1105" s="87">
        <v>41852</v>
      </c>
      <c r="D1105" s="63" t="s">
        <v>54</v>
      </c>
      <c r="E1105" s="1" t="str">
        <f>VLOOKUP($D1105,'TABLE DES MATIERES'!$A$3:$C$69,3,FALSE)</f>
        <v>Contentieux</v>
      </c>
    </row>
    <row r="1106" spans="1:5" hidden="1" x14ac:dyDescent="0.2">
      <c r="A1106" s="84" t="str">
        <f>VLOOKUP(D1106,'TABLE DES MATIERES'!$A$3:$B$69,2,FALSE)</f>
        <v>Encaissements SOFRA</v>
      </c>
      <c r="B1106" s="87">
        <v>41852</v>
      </c>
      <c r="C1106" s="65"/>
      <c r="D1106" s="63" t="s">
        <v>64</v>
      </c>
      <c r="E1106" s="1" t="str">
        <f>VLOOKUP($D1106,'TABLE DES MATIERES'!$A$3:$C$69,3,FALSE)</f>
        <v>Contentieux</v>
      </c>
    </row>
    <row r="1107" spans="1:5" hidden="1" x14ac:dyDescent="0.2">
      <c r="A1107" s="84" t="str">
        <f>VLOOKUP(D1107,'TABLE DES MATIERES'!$A$3:$B$69,2,FALSE)</f>
        <v>Nbs Prelevements</v>
      </c>
      <c r="B1107" s="87">
        <v>41852</v>
      </c>
      <c r="C1107" s="65"/>
      <c r="D1107" s="63" t="s">
        <v>20</v>
      </c>
      <c r="E1107" s="1" t="str">
        <f>VLOOKUP($D1107,'TABLE DES MATIERES'!$A$3:$C$69,3,FALSE)</f>
        <v>Contentieux</v>
      </c>
    </row>
    <row r="1108" spans="1:5" hidden="1" x14ac:dyDescent="0.2">
      <c r="A1108" s="84" t="str">
        <f>VLOOKUP(D1108,'TABLE DES MATIERES'!$A$3:$B$69,2,FALSE)</f>
        <v>Montants Prelevements</v>
      </c>
      <c r="B1108" s="87">
        <v>41852</v>
      </c>
      <c r="C1108" s="65"/>
      <c r="D1108" s="63" t="s">
        <v>21</v>
      </c>
      <c r="E1108" s="1" t="str">
        <f>VLOOKUP($D1108,'TABLE DES MATIERES'!$A$3:$C$69,3,FALSE)</f>
        <v>Contentieux</v>
      </c>
    </row>
    <row r="1109" spans="1:5" hidden="1" x14ac:dyDescent="0.2">
      <c r="A1109" s="84" t="str">
        <f>VLOOKUP(D1109,'TABLE DES MATIERES'!$A$3:$B$69,2,FALSE)</f>
        <v>Nbs Rejets Prlv</v>
      </c>
      <c r="B1109" s="87">
        <v>41852</v>
      </c>
      <c r="C1109" s="65"/>
      <c r="D1109" s="63" t="s">
        <v>22</v>
      </c>
      <c r="E1109" s="1" t="str">
        <f>VLOOKUP($D1109,'TABLE DES MATIERES'!$A$3:$C$69,3,FALSE)</f>
        <v>Contentieux</v>
      </c>
    </row>
    <row r="1110" spans="1:5" hidden="1" x14ac:dyDescent="0.2">
      <c r="A1110" s="84" t="str">
        <f>VLOOKUP(D1110,'TABLE DES MATIERES'!$A$3:$B$69,2,FALSE)</f>
        <v>Montants des Rjts Prlv</v>
      </c>
      <c r="B1110" s="87">
        <v>41852</v>
      </c>
      <c r="C1110" s="65"/>
      <c r="D1110" s="63" t="s">
        <v>23</v>
      </c>
      <c r="E1110" s="1" t="str">
        <f>VLOOKUP($D1110,'TABLE DES MATIERES'!$A$3:$C$69,3,FALSE)</f>
        <v>Contentieux</v>
      </c>
    </row>
    <row r="1111" spans="1:5" hidden="1" x14ac:dyDescent="0.2">
      <c r="A1111" s="84" t="str">
        <f>VLOOKUP(D1111,'TABLE DES MATIERES'!$A$3:$B$69,2,FALSE)</f>
        <v>% impayés Prlv</v>
      </c>
      <c r="B1111" s="87">
        <v>41852</v>
      </c>
      <c r="D1111" s="63" t="s">
        <v>65</v>
      </c>
      <c r="E1111" s="1" t="str">
        <f>VLOOKUP($D1111,'TABLE DES MATIERES'!$A$3:$C$69,3,FALSE)</f>
        <v>Contentieux</v>
      </c>
    </row>
    <row r="1112" spans="1:5" hidden="1" x14ac:dyDescent="0.2">
      <c r="A1112" s="84" t="str">
        <f>VLOOKUP(D1112,'TABLE DES MATIERES'!$A$3:$B$69,2,FALSE)</f>
        <v>Dette &lt; 3mois</v>
      </c>
      <c r="B1112" s="87">
        <v>41852</v>
      </c>
      <c r="D1112" s="63" t="s">
        <v>24</v>
      </c>
      <c r="E1112" s="1" t="str">
        <f>VLOOKUP($D1112,'TABLE DES MATIERES'!$A$3:$C$69,3,FALSE)</f>
        <v>Contentieux</v>
      </c>
    </row>
    <row r="1113" spans="1:5" hidden="1" x14ac:dyDescent="0.2">
      <c r="A1113" s="84" t="str">
        <f>VLOOKUP(D1113,'TABLE DES MATIERES'!$A$3:$B$69,2,FALSE)</f>
        <v>Dette 3 à 6 mois</v>
      </c>
      <c r="B1113" s="87">
        <v>41852</v>
      </c>
      <c r="D1113" s="63" t="s">
        <v>25</v>
      </c>
      <c r="E1113" s="1" t="str">
        <f>VLOOKUP($D1113,'TABLE DES MATIERES'!$A$3:$C$69,3,FALSE)</f>
        <v>Contentieux</v>
      </c>
    </row>
    <row r="1114" spans="1:5" hidden="1" x14ac:dyDescent="0.2">
      <c r="A1114" s="84" t="str">
        <f>VLOOKUP(D1114,'TABLE DES MATIERES'!$A$3:$B$69,2,FALSE)</f>
        <v>Dette &gt; 6 mois</v>
      </c>
      <c r="B1114" s="87">
        <v>41852</v>
      </c>
      <c r="D1114" s="63" t="s">
        <v>26</v>
      </c>
      <c r="E1114" s="1" t="str">
        <f>VLOOKUP($D1114,'TABLE DES MATIERES'!$A$3:$C$69,3,FALSE)</f>
        <v>Contentieux</v>
      </c>
    </row>
    <row r="1115" spans="1:5" hidden="1" x14ac:dyDescent="0.2">
      <c r="A1115" s="84" t="str">
        <f>VLOOKUP(D1115,'TABLE DES MATIERES'!$A$3:$B$69,2,FALSE)</f>
        <v>Vacants ACL PME</v>
      </c>
      <c r="B1115" s="87">
        <v>41852</v>
      </c>
      <c r="D1115" s="63" t="s">
        <v>28</v>
      </c>
      <c r="E1115" s="1" t="str">
        <f>VLOOKUP($D1115,'TABLE DES MATIERES'!$A$3:$C$69,3,FALSE)</f>
        <v>Vacant</v>
      </c>
    </row>
    <row r="1116" spans="1:5" hidden="1" x14ac:dyDescent="0.2">
      <c r="A1116" s="84" t="str">
        <f>VLOOKUP(D1116,'TABLE DES MATIERES'!$A$3:$B$69,2,FALSE)</f>
        <v>% vacant ACL PME</v>
      </c>
      <c r="B1116" s="87">
        <v>41852</v>
      </c>
      <c r="D1116" s="88" t="s">
        <v>47</v>
      </c>
      <c r="E1116" s="1" t="str">
        <f>VLOOKUP($D1116,'TABLE DES MATIERES'!$A$3:$C$69,3,FALSE)</f>
        <v>Vacant</v>
      </c>
    </row>
    <row r="1117" spans="1:5" hidden="1" x14ac:dyDescent="0.2">
      <c r="A1117" s="84" t="str">
        <f>VLOOKUP(D1117,'TABLE DES MATIERES'!$A$3:$B$69,2,FALSE)</f>
        <v>Vacant technique</v>
      </c>
      <c r="B1117" s="87">
        <v>41852</v>
      </c>
      <c r="C1117" s="65"/>
      <c r="D1117" s="63" t="s">
        <v>29</v>
      </c>
      <c r="E1117" s="1" t="str">
        <f>VLOOKUP($D1117,'TABLE DES MATIERES'!$A$3:$C$69,3,FALSE)</f>
        <v>Vacant</v>
      </c>
    </row>
    <row r="1118" spans="1:5" hidden="1" x14ac:dyDescent="0.2">
      <c r="A1118" s="84" t="str">
        <f>VLOOKUP(D1118,'TABLE DES MATIERES'!$A$3:$B$69,2,FALSE)</f>
        <v>% vacant technique</v>
      </c>
      <c r="B1118" s="87">
        <v>41852</v>
      </c>
      <c r="C1118" s="68"/>
      <c r="D1118" s="88" t="s">
        <v>48</v>
      </c>
      <c r="E1118" s="1" t="str">
        <f>VLOOKUP($D1118,'TABLE DES MATIERES'!$A$3:$C$69,3,FALSE)</f>
        <v>Vacant</v>
      </c>
    </row>
    <row r="1119" spans="1:5" hidden="1" x14ac:dyDescent="0.2">
      <c r="A1119" s="84" t="str">
        <f>VLOOKUP(D1119,'TABLE DES MATIERES'!$A$3:$B$69,2,FALSE)</f>
        <v>Nbs de lots Roanne</v>
      </c>
      <c r="B1119" s="87">
        <v>41852</v>
      </c>
      <c r="C1119" s="65"/>
      <c r="D1119" s="63" t="s">
        <v>30</v>
      </c>
      <c r="E1119" s="1" t="str">
        <f>VLOOKUP($D1119,'TABLE DES MATIERES'!$A$3:$C$69,3,FALSE)</f>
        <v>Vacant</v>
      </c>
    </row>
    <row r="1120" spans="1:5" hidden="1" x14ac:dyDescent="0.2">
      <c r="A1120" s="84" t="str">
        <f>VLOOKUP(D1120,'TABLE DES MATIERES'!$A$3:$B$69,2,FALSE)</f>
        <v>Vacants_Gestion Roanne</v>
      </c>
      <c r="B1120" s="87">
        <v>41852</v>
      </c>
      <c r="C1120" s="65"/>
      <c r="D1120" s="63" t="s">
        <v>31</v>
      </c>
      <c r="E1120" s="1" t="str">
        <f>VLOOKUP($D1120,'TABLE DES MATIERES'!$A$3:$C$69,3,FALSE)</f>
        <v>Vacant</v>
      </c>
    </row>
    <row r="1121" spans="1:5" hidden="1" x14ac:dyDescent="0.2">
      <c r="A1121" s="84" t="str">
        <f>VLOOKUP(D1121,'TABLE DES MATIERES'!$A$3:$B$69,2,FALSE)</f>
        <v>% vacant Roanne</v>
      </c>
      <c r="B1121" s="87">
        <v>41852</v>
      </c>
      <c r="C1121" s="70"/>
      <c r="D1121" s="88" t="s">
        <v>49</v>
      </c>
      <c r="E1121" s="1" t="str">
        <f>VLOOKUP($D1121,'TABLE DES MATIERES'!$A$3:$C$69,3,FALSE)</f>
        <v>Vacant</v>
      </c>
    </row>
    <row r="1122" spans="1:5" hidden="1" x14ac:dyDescent="0.2">
      <c r="A1122" s="84" t="str">
        <f>VLOOKUP(D1122,'TABLE DES MATIERES'!$A$3:$B$69,2,FALSE)</f>
        <v>Total Vacant Exploitation</v>
      </c>
      <c r="B1122" s="87">
        <v>41852</v>
      </c>
      <c r="C1122" s="65"/>
      <c r="D1122" s="63" t="s">
        <v>66</v>
      </c>
      <c r="E1122" s="1" t="str">
        <f>VLOOKUP($D1122,'TABLE DES MATIERES'!$A$3:$C$69,3,FALSE)</f>
        <v>Vacant</v>
      </c>
    </row>
    <row r="1123" spans="1:5" hidden="1" x14ac:dyDescent="0.2">
      <c r="A1123" s="84" t="str">
        <f>VLOOKUP(D1123,'TABLE DES MATIERES'!$A$3:$B$69,2,FALSE)</f>
        <v>% Exploitation</v>
      </c>
      <c r="B1123" s="87">
        <v>41852</v>
      </c>
      <c r="C1123" s="65"/>
      <c r="D1123" s="63" t="s">
        <v>67</v>
      </c>
      <c r="E1123" s="1" t="str">
        <f>VLOOKUP($D1123,'TABLE DES MATIERES'!$A$3:$C$69,3,FALSE)</f>
        <v>Vacant</v>
      </c>
    </row>
    <row r="1124" spans="1:5" hidden="1" x14ac:dyDescent="0.2">
      <c r="A1124" s="84" t="str">
        <f>VLOOKUP(D1124,'TABLE DES MATIERES'!$A$3:$B$69,2,FALSE)</f>
        <v>Vacant HE</v>
      </c>
      <c r="B1124" s="87">
        <v>41852</v>
      </c>
      <c r="C1124" s="65"/>
      <c r="D1124" s="63" t="s">
        <v>58</v>
      </c>
      <c r="E1124" s="1" t="str">
        <f>VLOOKUP($D1124,'TABLE DES MATIERES'!$A$3:$C$69,3,FALSE)</f>
        <v>Vacant</v>
      </c>
    </row>
    <row r="1125" spans="1:5" hidden="1" x14ac:dyDescent="0.2">
      <c r="A1125" s="84" t="str">
        <f>VLOOKUP(D1125,'TABLE DES MATIERES'!$A$3:$B$69,2,FALSE)</f>
        <v>% vacant HE</v>
      </c>
      <c r="B1125" s="87">
        <v>41852</v>
      </c>
      <c r="C1125" s="65"/>
      <c r="D1125" s="63" t="s">
        <v>68</v>
      </c>
      <c r="E1125" s="1" t="str">
        <f>VLOOKUP($D1125,'TABLE DES MATIERES'!$A$3:$C$69,3,FALSE)</f>
        <v>Vacant</v>
      </c>
    </row>
    <row r="1126" spans="1:5" hidden="1" x14ac:dyDescent="0.2">
      <c r="A1126" s="84" t="str">
        <f>VLOOKUP(D1126,'TABLE DES MATIERES'!$A$3:$B$69,2,FALSE)</f>
        <v>Nbs logements Roanne</v>
      </c>
      <c r="B1126" s="87">
        <v>41852</v>
      </c>
      <c r="C1126" s="65"/>
      <c r="D1126" s="63" t="s">
        <v>69</v>
      </c>
      <c r="E1126" s="1" t="str">
        <f>VLOOKUP($D1126,'TABLE DES MATIERES'!$A$3:$C$69,3,FALSE)</f>
        <v>Vacant</v>
      </c>
    </row>
    <row r="1127" spans="1:5" hidden="1" x14ac:dyDescent="0.2">
      <c r="A1127" s="84" t="str">
        <f>VLOOKUP(D1127,'TABLE DES MATIERES'!$A$3:$B$69,2,FALSE)</f>
        <v>Nbs vacants Exploitation/HE</v>
      </c>
      <c r="B1127" s="87">
        <v>41852</v>
      </c>
      <c r="C1127" s="65"/>
      <c r="D1127" s="63" t="s">
        <v>57</v>
      </c>
      <c r="E1127" s="1" t="str">
        <f>VLOOKUP($D1127,'TABLE DES MATIERES'!$A$3:$C$69,3,FALSE)</f>
        <v>Vacant</v>
      </c>
    </row>
    <row r="1128" spans="1:5" hidden="1" x14ac:dyDescent="0.2">
      <c r="A1128" s="84" t="str">
        <f>VLOOKUP(D1128,'TABLE DES MATIERES'!$A$3:$B$69,2,FALSE)</f>
        <v>% Vacance Exploitation/HE</v>
      </c>
      <c r="B1128" s="87">
        <v>41852</v>
      </c>
      <c r="C1128" s="65"/>
      <c r="D1128" s="63" t="s">
        <v>59</v>
      </c>
      <c r="E1128" s="1" t="str">
        <f>VLOOKUP($D1128,'TABLE DES MATIERES'!$A$3:$C$69,3,FALSE)</f>
        <v>Vacant</v>
      </c>
    </row>
    <row r="1129" spans="1:5" hidden="1" x14ac:dyDescent="0.2">
      <c r="A1129" s="84" t="str">
        <f>VLOOKUP(D1129,'TABLE DES MATIERES'!$A$3:$B$69,2,FALSE)</f>
        <v>%Occupation</v>
      </c>
      <c r="B1129" s="87">
        <v>41852</v>
      </c>
      <c r="C1129" s="78"/>
      <c r="D1129" s="63" t="s">
        <v>60</v>
      </c>
      <c r="E1129" s="1" t="str">
        <f>VLOOKUP($D1129,'TABLE DES MATIERES'!$A$3:$C$69,3,FALSE)</f>
        <v>Vacant</v>
      </c>
    </row>
    <row r="1130" spans="1:5" hidden="1" x14ac:dyDescent="0.2">
      <c r="A1130" s="84" t="str">
        <f>VLOOKUP(D1130,'TABLE DES MATIERES'!$A$3:$B$69,2,FALSE)</f>
        <v>Nbs loc Entrants</v>
      </c>
      <c r="B1130" s="87">
        <v>41852</v>
      </c>
      <c r="C1130" s="65"/>
      <c r="D1130" s="63" t="s">
        <v>32</v>
      </c>
      <c r="E1130" s="1" t="str">
        <f>VLOOKUP($D1130,'TABLE DES MATIERES'!$A$3:$C$69,3,FALSE)</f>
        <v>Vacant</v>
      </c>
    </row>
    <row r="1131" spans="1:5" hidden="1" x14ac:dyDescent="0.2">
      <c r="A1131" s="84" t="str">
        <f>VLOOKUP(D1131,'TABLE DES MATIERES'!$A$3:$B$69,2,FALSE)</f>
        <v>Nbs locs Sortants</v>
      </c>
      <c r="B1131" s="87">
        <v>41852</v>
      </c>
      <c r="C1131" s="65"/>
      <c r="D1131" s="63" t="s">
        <v>33</v>
      </c>
      <c r="E1131" s="1" t="str">
        <f>VLOOKUP($D1131,'TABLE DES MATIERES'!$A$3:$C$69,3,FALSE)</f>
        <v>Vacant</v>
      </c>
    </row>
    <row r="1132" spans="1:5" hidden="1" x14ac:dyDescent="0.2">
      <c r="A1132" s="84" t="str">
        <f>VLOOKUP(D1132,'TABLE DES MATIERES'!$A$3:$B$69,2,FALSE)</f>
        <v>Nbs locs en preavis</v>
      </c>
      <c r="B1132" s="87">
        <v>41852</v>
      </c>
      <c r="C1132" s="65"/>
      <c r="D1132" s="63" t="s">
        <v>34</v>
      </c>
      <c r="E1132" s="1" t="str">
        <f>VLOOKUP($D1132,'TABLE DES MATIERES'!$A$3:$C$69,3,FALSE)</f>
        <v>Vacant</v>
      </c>
    </row>
    <row r="1133" spans="1:5" ht="15" hidden="1" x14ac:dyDescent="0.25">
      <c r="A1133" s="84" t="str">
        <f>VLOOKUP(D1133,'TABLE DES MATIERES'!$A$3:$B$69,2,FALSE)</f>
        <v>Compta_provisions_Primexis</v>
      </c>
      <c r="B1133" s="87">
        <v>41852</v>
      </c>
      <c r="C1133" s="65"/>
      <c r="D1133" s="89" t="s">
        <v>169</v>
      </c>
      <c r="E1133" s="1" t="str">
        <f>VLOOKUP($D1133,'TABLE DES MATIERES'!$A$3:$C$69,3,FALSE)</f>
        <v>comptable</v>
      </c>
    </row>
    <row r="1134" spans="1:5" ht="15" hidden="1" x14ac:dyDescent="0.25">
      <c r="A1134" s="84" t="str">
        <f>VLOOKUP(D1134,'TABLE DES MATIERES'!$A$3:$B$69,2,FALSE)</f>
        <v>Compta_provisions_Socalog</v>
      </c>
      <c r="B1134" s="87">
        <v>41852</v>
      </c>
      <c r="C1134" s="65"/>
      <c r="D1134" s="89" t="s">
        <v>171</v>
      </c>
      <c r="E1134" s="1" t="str">
        <f>VLOOKUP($D1134,'TABLE DES MATIERES'!$A$3:$C$69,3,FALSE)</f>
        <v>comptable</v>
      </c>
    </row>
    <row r="1135" spans="1:5" hidden="1" x14ac:dyDescent="0.2">
      <c r="A1135" s="84" t="str">
        <f>VLOOKUP(D1135,'TABLE DES MATIERES'!$A$3:$B$69,2,FALSE)</f>
        <v>Loyer App</v>
      </c>
      <c r="B1135" s="87">
        <v>41883</v>
      </c>
      <c r="D1135" s="63" t="s">
        <v>4</v>
      </c>
      <c r="E1135" s="1" t="str">
        <f>VLOOKUP($D1135,'TABLE DES MATIERES'!$A$3:$C$69,3,FALSE)</f>
        <v>Quittancement</v>
      </c>
    </row>
    <row r="1136" spans="1:5" hidden="1" x14ac:dyDescent="0.2">
      <c r="A1136" s="84" t="str">
        <f>VLOOKUP(D1136,'TABLE DES MATIERES'!$A$3:$B$69,2,FALSE)</f>
        <v>Nouveaux Loyers</v>
      </c>
      <c r="B1136" s="87">
        <v>41883</v>
      </c>
      <c r="C1136" s="65"/>
      <c r="D1136" s="63" t="s">
        <v>1</v>
      </c>
      <c r="E1136" s="1" t="str">
        <f>VLOOKUP($D1136,'TABLE DES MATIERES'!$A$3:$C$69,3,FALSE)</f>
        <v>Quittancement</v>
      </c>
    </row>
    <row r="1137" spans="1:5" hidden="1" x14ac:dyDescent="0.2">
      <c r="A1137" s="84" t="str">
        <f>VLOOKUP(D1137,'TABLE DES MATIERES'!$A$3:$B$69,2,FALSE)</f>
        <v>Loyer PK</v>
      </c>
      <c r="B1137" s="87">
        <v>41883</v>
      </c>
      <c r="D1137" s="63" t="s">
        <v>5</v>
      </c>
      <c r="E1137" s="1" t="str">
        <f>VLOOKUP($D1137,'TABLE DES MATIERES'!$A$3:$C$69,3,FALSE)</f>
        <v>Quittancement</v>
      </c>
    </row>
    <row r="1138" spans="1:5" hidden="1" x14ac:dyDescent="0.2">
      <c r="A1138" s="84" t="str">
        <f>VLOOKUP(D1138,'TABLE DES MATIERES'!$A$3:$B$69,2,FALSE)</f>
        <v>Total Loyer</v>
      </c>
      <c r="B1138" s="87">
        <v>41883</v>
      </c>
      <c r="D1138" s="63" t="s">
        <v>62</v>
      </c>
      <c r="E1138" s="1" t="str">
        <f>VLOOKUP($D1138,'TABLE DES MATIERES'!$A$3:$C$69,3,FALSE)</f>
        <v>Quittancement</v>
      </c>
    </row>
    <row r="1139" spans="1:5" hidden="1" x14ac:dyDescent="0.2">
      <c r="A1139" s="84" t="str">
        <f>VLOOKUP(D1139,'TABLE DES MATIERES'!$A$3:$B$69,2,FALSE)</f>
        <v>Provisions sur charge</v>
      </c>
      <c r="B1139" s="87">
        <v>41883</v>
      </c>
      <c r="C1139" s="72"/>
      <c r="D1139" s="63" t="s">
        <v>2</v>
      </c>
      <c r="E1139" s="1" t="str">
        <f>VLOOKUP($D1139,'TABLE DES MATIERES'!$A$3:$C$69,3,FALSE)</f>
        <v>Quittancement</v>
      </c>
    </row>
    <row r="1140" spans="1:5" hidden="1" x14ac:dyDescent="0.2">
      <c r="A1140" s="84" t="str">
        <f>VLOOKUP(D1140,'TABLE DES MATIERES'!$A$3:$B$69,2,FALSE)</f>
        <v>Quitt toutes rubriques</v>
      </c>
      <c r="B1140" s="87">
        <v>41883</v>
      </c>
      <c r="C1140" s="65"/>
      <c r="D1140" s="63" t="s">
        <v>50</v>
      </c>
      <c r="E1140" s="1" t="str">
        <f>VLOOKUP($D1140,'TABLE DES MATIERES'!$A$3:$C$69,3,FALSE)</f>
        <v>Quittancement</v>
      </c>
    </row>
    <row r="1141" spans="1:5" hidden="1" x14ac:dyDescent="0.2">
      <c r="A1141" s="84" t="str">
        <f>VLOOKUP(D1141,'TABLE DES MATIERES'!$A$3:$B$69,2,FALSE)</f>
        <v>Loyers encaissers</v>
      </c>
      <c r="B1141" s="87">
        <v>41883</v>
      </c>
      <c r="D1141" s="63" t="s">
        <v>3</v>
      </c>
      <c r="E1141" s="1" t="str">
        <f>VLOOKUP($D1141,'TABLE DES MATIERES'!$A$3:$C$69,3,FALSE)</f>
        <v>Encaissement</v>
      </c>
    </row>
    <row r="1142" spans="1:5" hidden="1" x14ac:dyDescent="0.2">
      <c r="A1142" s="84" t="str">
        <f>VLOOKUP(D1142,'TABLE DES MATIERES'!$A$3:$B$69,2,FALSE)</f>
        <v>APL</v>
      </c>
      <c r="B1142" s="87">
        <v>41883</v>
      </c>
      <c r="D1142" s="63" t="s">
        <v>6</v>
      </c>
      <c r="E1142" s="1" t="str">
        <f>VLOOKUP($D1142,'TABLE DES MATIERES'!$A$3:$C$69,3,FALSE)</f>
        <v>Encaissement</v>
      </c>
    </row>
    <row r="1143" spans="1:5" hidden="1" x14ac:dyDescent="0.2">
      <c r="A1143" s="84" t="str">
        <f>VLOOKUP(D1143,'TABLE DES MATIERES'!$A$3:$B$69,2,FALSE)</f>
        <v>AL</v>
      </c>
      <c r="B1143" s="87">
        <v>41883</v>
      </c>
      <c r="D1143" s="63" t="s">
        <v>7</v>
      </c>
      <c r="E1143" s="1" t="str">
        <f>VLOOKUP($D1143,'TABLE DES MATIERES'!$A$3:$C$69,3,FALSE)</f>
        <v>Encaissement</v>
      </c>
    </row>
    <row r="1144" spans="1:5" hidden="1" x14ac:dyDescent="0.2">
      <c r="A1144" s="84" t="str">
        <f>VLOOKUP(D1144,'TABLE DES MATIERES'!$A$3:$B$69,2,FALSE)</f>
        <v>DG Factures</v>
      </c>
      <c r="B1144" s="87">
        <v>41883</v>
      </c>
      <c r="D1144" s="63" t="s">
        <v>8</v>
      </c>
      <c r="E1144" s="1" t="str">
        <f>VLOOKUP($D1144,'TABLE DES MATIERES'!$A$3:$C$69,3,FALSE)</f>
        <v>Encaissement</v>
      </c>
    </row>
    <row r="1145" spans="1:5" hidden="1" x14ac:dyDescent="0.2">
      <c r="A1145" s="84" t="str">
        <f>VLOOKUP(D1145,'TABLE DES MATIERES'!$A$3:$B$69,2,FALSE)</f>
        <v>DG Rembourser</v>
      </c>
      <c r="B1145" s="87">
        <v>41883</v>
      </c>
      <c r="D1145" s="63" t="s">
        <v>9</v>
      </c>
      <c r="E1145" s="1" t="str">
        <f>VLOOKUP($D1145,'TABLE DES MATIERES'!$A$3:$C$69,3,FALSE)</f>
        <v>Encaissement</v>
      </c>
    </row>
    <row r="1146" spans="1:5" hidden="1" x14ac:dyDescent="0.2">
      <c r="A1146" s="84" t="str">
        <f>VLOOKUP(D1146,'TABLE DES MATIERES'!$A$3:$B$69,2,FALSE)</f>
        <v>BANQUE</v>
      </c>
      <c r="B1146" s="87">
        <v>41883</v>
      </c>
      <c r="D1146" s="63" t="s">
        <v>10</v>
      </c>
      <c r="E1146" s="1" t="str">
        <f>VLOOKUP($D1146,'TABLE DES MATIERES'!$A$3:$C$69,3,FALSE)</f>
        <v>Encaissement</v>
      </c>
    </row>
    <row r="1147" spans="1:5" hidden="1" x14ac:dyDescent="0.2">
      <c r="A1147" s="84" t="str">
        <f>VLOOKUP(D1147,'TABLE DES MATIERES'!$A$3:$B$69,2,FALSE)</f>
        <v>Nbs locs debiteurs</v>
      </c>
      <c r="B1147" s="87">
        <v>41883</v>
      </c>
      <c r="D1147" s="63" t="s">
        <v>11</v>
      </c>
      <c r="E1147" s="1" t="str">
        <f>VLOOKUP($D1147,'TABLE DES MATIERES'!$A$3:$C$69,3,FALSE)</f>
        <v>Contentieux</v>
      </c>
    </row>
    <row r="1148" spans="1:5" hidden="1" x14ac:dyDescent="0.2">
      <c r="A1148" s="84" t="str">
        <f>VLOOKUP(D1148,'TABLE DES MATIERES'!$A$3:$B$69,2,FALSE)</f>
        <v>Montants Debiteurs</v>
      </c>
      <c r="B1148" s="87">
        <v>41883</v>
      </c>
      <c r="C1148" s="65"/>
      <c r="D1148" s="63" t="s">
        <v>12</v>
      </c>
      <c r="E1148" s="1" t="str">
        <f>VLOOKUP($D1148,'TABLE DES MATIERES'!$A$3:$C$69,3,FALSE)</f>
        <v>Contentieux</v>
      </c>
    </row>
    <row r="1149" spans="1:5" hidden="1" x14ac:dyDescent="0.2">
      <c r="A1149" s="84" t="str">
        <f>VLOOKUP(D1149,'TABLE DES MATIERES'!$A$3:$B$69,2,FALSE)</f>
        <v>Locs Presents</v>
      </c>
      <c r="B1149" s="87">
        <v>41883</v>
      </c>
      <c r="D1149" s="63" t="s">
        <v>13</v>
      </c>
      <c r="E1149" s="1" t="str">
        <f>VLOOKUP($D1149,'TABLE DES MATIERES'!$A$3:$C$69,3,FALSE)</f>
        <v>Contentieux</v>
      </c>
    </row>
    <row r="1150" spans="1:5" hidden="1" x14ac:dyDescent="0.2">
      <c r="A1150" s="84" t="str">
        <f>VLOOKUP(D1150,'TABLE DES MATIERES'!$A$3:$B$69,2,FALSE)</f>
        <v>Montants Presents</v>
      </c>
      <c r="B1150" s="87">
        <v>41883</v>
      </c>
      <c r="C1150" s="79"/>
      <c r="D1150" s="63" t="s">
        <v>15</v>
      </c>
      <c r="E1150" s="1" t="str">
        <f>VLOOKUP($D1150,'TABLE DES MATIERES'!$A$3:$C$69,3,FALSE)</f>
        <v>Contentieux</v>
      </c>
    </row>
    <row r="1151" spans="1:5" hidden="1" x14ac:dyDescent="0.2">
      <c r="A1151" s="84" t="str">
        <f>VLOOKUP(D1151,'TABLE DES MATIERES'!$A$3:$B$69,2,FALSE)</f>
        <v>Locs Sortis</v>
      </c>
      <c r="B1151" s="87">
        <v>41883</v>
      </c>
      <c r="D1151" s="63" t="s">
        <v>14</v>
      </c>
      <c r="E1151" s="1" t="str">
        <f>VLOOKUP($D1151,'TABLE DES MATIERES'!$A$3:$C$69,3,FALSE)</f>
        <v>Contentieux</v>
      </c>
    </row>
    <row r="1152" spans="1:5" hidden="1" x14ac:dyDescent="0.2">
      <c r="A1152" s="84" t="str">
        <f>VLOOKUP(D1152,'TABLE DES MATIERES'!$A$3:$B$69,2,FALSE)</f>
        <v>Montants Sortis</v>
      </c>
      <c r="B1152" s="87">
        <v>41883</v>
      </c>
      <c r="C1152" s="65"/>
      <c r="D1152" s="63" t="s">
        <v>16</v>
      </c>
      <c r="E1152" s="1" t="str">
        <f>VLOOKUP($D1152,'TABLE DES MATIERES'!$A$3:$C$69,3,FALSE)</f>
        <v>Contentieux</v>
      </c>
    </row>
    <row r="1153" spans="1:5" hidden="1" x14ac:dyDescent="0.2">
      <c r="A1153" s="84" t="str">
        <f>VLOOKUP(D1153,'TABLE DES MATIERES'!$A$3:$B$69,2,FALSE)</f>
        <v>Nouvelles dettes des nouveaux entrants</v>
      </c>
      <c r="B1153" s="87">
        <v>41883</v>
      </c>
      <c r="D1153" s="63" t="s">
        <v>37</v>
      </c>
      <c r="E1153" s="1" t="str">
        <f>VLOOKUP($D1153,'TABLE DES MATIERES'!$A$3:$C$69,3,FALSE)</f>
        <v>Contentieux</v>
      </c>
    </row>
    <row r="1154" spans="1:5" hidden="1" x14ac:dyDescent="0.2">
      <c r="A1154" s="84" t="str">
        <f>VLOOKUP(D1154,'TABLE DES MATIERES'!$A$3:$B$69,2,FALSE)</f>
        <v>Montants dettes des nouveaux entrants</v>
      </c>
      <c r="B1154" s="87">
        <v>41883</v>
      </c>
      <c r="D1154" s="63" t="s">
        <v>38</v>
      </c>
      <c r="E1154" s="1" t="str">
        <f>VLOOKUP($D1154,'TABLE DES MATIERES'!$A$3:$C$69,3,FALSE)</f>
        <v>Contentieux</v>
      </c>
    </row>
    <row r="1155" spans="1:5" hidden="1" x14ac:dyDescent="0.2">
      <c r="A1155" s="84" t="str">
        <f>VLOOKUP(D1155,'TABLE DES MATIERES'!$A$3:$B$69,2,FALSE)</f>
        <v>Profits</v>
      </c>
      <c r="B1155" s="87">
        <v>41883</v>
      </c>
      <c r="D1155" s="63" t="s">
        <v>36</v>
      </c>
      <c r="E1155" s="1" t="str">
        <f>VLOOKUP($D1155,'TABLE DES MATIERES'!$A$3:$C$69,3,FALSE)</f>
        <v>Contentieux</v>
      </c>
    </row>
    <row r="1156" spans="1:5" hidden="1" x14ac:dyDescent="0.2">
      <c r="A1156" s="84" t="str">
        <f>VLOOKUP(D1156,'TABLE DES MATIERES'!$A$3:$B$69,2,FALSE)</f>
        <v>Pertes</v>
      </c>
      <c r="B1156" s="87">
        <v>41883</v>
      </c>
      <c r="D1156" s="63" t="s">
        <v>35</v>
      </c>
      <c r="E1156" s="1" t="str">
        <f>VLOOKUP($D1156,'TABLE DES MATIERES'!$A$3:$C$69,3,FALSE)</f>
        <v>Contentieux</v>
      </c>
    </row>
    <row r="1157" spans="1:5" hidden="1" x14ac:dyDescent="0.2">
      <c r="A1157" s="84" t="str">
        <f>VLOOKUP(D1157,'TABLE DES MATIERES'!$A$3:$B$69,2,FALSE)</f>
        <v>Protocoles établis</v>
      </c>
      <c r="B1157" s="87">
        <v>41883</v>
      </c>
      <c r="D1157" s="63" t="s">
        <v>17</v>
      </c>
      <c r="E1157" s="1" t="str">
        <f>VLOOKUP($D1157,'TABLE DES MATIERES'!$A$3:$C$69,3,FALSE)</f>
        <v>Contentieux</v>
      </c>
    </row>
    <row r="1158" spans="1:5" hidden="1" x14ac:dyDescent="0.2">
      <c r="A1158" s="84" t="str">
        <f>VLOOKUP(D1158,'TABLE DES MATIERES'!$A$3:$B$69,2,FALSE)</f>
        <v>Protocoles terminés</v>
      </c>
      <c r="B1158" s="87">
        <v>41883</v>
      </c>
      <c r="D1158" s="63" t="s">
        <v>18</v>
      </c>
      <c r="E1158" s="1" t="str">
        <f>VLOOKUP($D1158,'TABLE DES MATIERES'!$A$3:$C$69,3,FALSE)</f>
        <v>Contentieux</v>
      </c>
    </row>
    <row r="1159" spans="1:5" hidden="1" x14ac:dyDescent="0.2">
      <c r="A1159" s="84" t="str">
        <f>VLOOKUP(D1159,'TABLE DES MATIERES'!$A$3:$B$69,2,FALSE)</f>
        <v>Protocoles en cours</v>
      </c>
      <c r="B1159" s="87">
        <v>41883</v>
      </c>
      <c r="D1159" s="63" t="s">
        <v>61</v>
      </c>
      <c r="E1159" s="1" t="str">
        <f>VLOOKUP($D1159,'TABLE DES MATIERES'!$A$3:$C$69,3,FALSE)</f>
        <v>Contentieux</v>
      </c>
    </row>
    <row r="1160" spans="1:5" hidden="1" x14ac:dyDescent="0.2">
      <c r="A1160" s="84" t="str">
        <f>VLOOKUP(D1160,'TABLE DES MATIERES'!$A$3:$B$69,2,FALSE)</f>
        <v>Montants Protocoles établis</v>
      </c>
      <c r="B1160" s="87">
        <v>41883</v>
      </c>
      <c r="D1160" s="63" t="s">
        <v>53</v>
      </c>
      <c r="E1160" s="1" t="str">
        <f>VLOOKUP($D1160,'TABLE DES MATIERES'!$A$3:$C$69,3,FALSE)</f>
        <v>Contentieux</v>
      </c>
    </row>
    <row r="1161" spans="1:5" hidden="1" x14ac:dyDescent="0.2">
      <c r="A1161" s="84" t="str">
        <f>VLOOKUP(D1161,'TABLE DES MATIERES'!$A$3:$B$69,2,FALSE)</f>
        <v>Nouveaux Dossiers Confiés SOFRA</v>
      </c>
      <c r="B1161" s="87">
        <v>41883</v>
      </c>
      <c r="D1161" s="63" t="s">
        <v>19</v>
      </c>
      <c r="E1161" s="1" t="str">
        <f>VLOOKUP($D1161,'TABLE DES MATIERES'!$A$3:$C$69,3,FALSE)</f>
        <v>Contentieux</v>
      </c>
    </row>
    <row r="1162" spans="1:5" hidden="1" x14ac:dyDescent="0.2">
      <c r="A1162" s="84" t="str">
        <f>VLOOKUP(D1162,'TABLE DES MATIERES'!$A$3:$B$69,2,FALSE)</f>
        <v>Nbs dossiers Actifs SOFRA</v>
      </c>
      <c r="B1162" s="87">
        <v>41883</v>
      </c>
      <c r="D1162" s="63" t="s">
        <v>63</v>
      </c>
      <c r="E1162" s="1" t="str">
        <f>VLOOKUP($D1162,'TABLE DES MATIERES'!$A$3:$C$69,3,FALSE)</f>
        <v>Contentieux</v>
      </c>
    </row>
    <row r="1163" spans="1:5" hidden="1" x14ac:dyDescent="0.2">
      <c r="A1163" s="84" t="str">
        <f>VLOOKUP(D1163,'TABLE DES MATIERES'!$A$3:$B$69,2,FALSE)</f>
        <v>Montants Dossiers SOFRA Ouverts</v>
      </c>
      <c r="B1163" s="87">
        <v>41883</v>
      </c>
      <c r="D1163" s="63" t="s">
        <v>54</v>
      </c>
      <c r="E1163" s="1" t="str">
        <f>VLOOKUP($D1163,'TABLE DES MATIERES'!$A$3:$C$69,3,FALSE)</f>
        <v>Contentieux</v>
      </c>
    </row>
    <row r="1164" spans="1:5" hidden="1" x14ac:dyDescent="0.2">
      <c r="A1164" s="84" t="str">
        <f>VLOOKUP(D1164,'TABLE DES MATIERES'!$A$3:$B$69,2,FALSE)</f>
        <v>Encaissements SOFRA</v>
      </c>
      <c r="B1164" s="87">
        <v>41883</v>
      </c>
      <c r="D1164" s="63" t="s">
        <v>64</v>
      </c>
      <c r="E1164" s="1" t="str">
        <f>VLOOKUP($D1164,'TABLE DES MATIERES'!$A$3:$C$69,3,FALSE)</f>
        <v>Contentieux</v>
      </c>
    </row>
    <row r="1165" spans="1:5" hidden="1" x14ac:dyDescent="0.2">
      <c r="A1165" s="84" t="str">
        <f>VLOOKUP(D1165,'TABLE DES MATIERES'!$A$3:$B$69,2,FALSE)</f>
        <v>Nbs Prelevements</v>
      </c>
      <c r="B1165" s="87">
        <v>41883</v>
      </c>
      <c r="D1165" s="63" t="s">
        <v>20</v>
      </c>
      <c r="E1165" s="1" t="str">
        <f>VLOOKUP($D1165,'TABLE DES MATIERES'!$A$3:$C$69,3,FALSE)</f>
        <v>Contentieux</v>
      </c>
    </row>
    <row r="1166" spans="1:5" hidden="1" x14ac:dyDescent="0.2">
      <c r="A1166" s="84" t="str">
        <f>VLOOKUP(D1166,'TABLE DES MATIERES'!$A$3:$B$69,2,FALSE)</f>
        <v>Montants Prelevements</v>
      </c>
      <c r="B1166" s="87">
        <v>41883</v>
      </c>
      <c r="D1166" s="63" t="s">
        <v>21</v>
      </c>
      <c r="E1166" s="1" t="str">
        <f>VLOOKUP($D1166,'TABLE DES MATIERES'!$A$3:$C$69,3,FALSE)</f>
        <v>Contentieux</v>
      </c>
    </row>
    <row r="1167" spans="1:5" hidden="1" x14ac:dyDescent="0.2">
      <c r="A1167" s="84" t="str">
        <f>VLOOKUP(D1167,'TABLE DES MATIERES'!$A$3:$B$69,2,FALSE)</f>
        <v>Nbs Rejets Prlv</v>
      </c>
      <c r="B1167" s="87">
        <v>41883</v>
      </c>
      <c r="D1167" s="63" t="s">
        <v>22</v>
      </c>
      <c r="E1167" s="1" t="str">
        <f>VLOOKUP($D1167,'TABLE DES MATIERES'!$A$3:$C$69,3,FALSE)</f>
        <v>Contentieux</v>
      </c>
    </row>
    <row r="1168" spans="1:5" hidden="1" x14ac:dyDescent="0.2">
      <c r="A1168" s="84" t="str">
        <f>VLOOKUP(D1168,'TABLE DES MATIERES'!$A$3:$B$69,2,FALSE)</f>
        <v>Montants des Rjts Prlv</v>
      </c>
      <c r="B1168" s="87">
        <v>41883</v>
      </c>
      <c r="D1168" s="63" t="s">
        <v>23</v>
      </c>
      <c r="E1168" s="1" t="str">
        <f>VLOOKUP($D1168,'TABLE DES MATIERES'!$A$3:$C$69,3,FALSE)</f>
        <v>Contentieux</v>
      </c>
    </row>
    <row r="1169" spans="1:5" hidden="1" x14ac:dyDescent="0.2">
      <c r="A1169" s="84" t="str">
        <f>VLOOKUP(D1169,'TABLE DES MATIERES'!$A$3:$B$69,2,FALSE)</f>
        <v>% impayés Prlv</v>
      </c>
      <c r="B1169" s="87">
        <v>41883</v>
      </c>
      <c r="D1169" s="63" t="s">
        <v>65</v>
      </c>
      <c r="E1169" s="1" t="str">
        <f>VLOOKUP($D1169,'TABLE DES MATIERES'!$A$3:$C$69,3,FALSE)</f>
        <v>Contentieux</v>
      </c>
    </row>
    <row r="1170" spans="1:5" hidden="1" x14ac:dyDescent="0.2">
      <c r="A1170" s="84" t="str">
        <f>VLOOKUP(D1170,'TABLE DES MATIERES'!$A$3:$B$69,2,FALSE)</f>
        <v>Dette &lt; 3mois</v>
      </c>
      <c r="B1170" s="87">
        <v>41883</v>
      </c>
      <c r="D1170" s="63" t="s">
        <v>24</v>
      </c>
      <c r="E1170" s="1" t="str">
        <f>VLOOKUP($D1170,'TABLE DES MATIERES'!$A$3:$C$69,3,FALSE)</f>
        <v>Contentieux</v>
      </c>
    </row>
    <row r="1171" spans="1:5" hidden="1" x14ac:dyDescent="0.2">
      <c r="A1171" s="84" t="str">
        <f>VLOOKUP(D1171,'TABLE DES MATIERES'!$A$3:$B$69,2,FALSE)</f>
        <v>Dette 3 à 6 mois</v>
      </c>
      <c r="B1171" s="87">
        <v>41883</v>
      </c>
      <c r="D1171" s="63" t="s">
        <v>25</v>
      </c>
      <c r="E1171" s="1" t="str">
        <f>VLOOKUP($D1171,'TABLE DES MATIERES'!$A$3:$C$69,3,FALSE)</f>
        <v>Contentieux</v>
      </c>
    </row>
    <row r="1172" spans="1:5" hidden="1" x14ac:dyDescent="0.2">
      <c r="A1172" s="84" t="str">
        <f>VLOOKUP(D1172,'TABLE DES MATIERES'!$A$3:$B$69,2,FALSE)</f>
        <v>Dette &gt; 6 mois</v>
      </c>
      <c r="B1172" s="87">
        <v>41883</v>
      </c>
      <c r="D1172" s="63" t="s">
        <v>26</v>
      </c>
      <c r="E1172" s="1" t="str">
        <f>VLOOKUP($D1172,'TABLE DES MATIERES'!$A$3:$C$69,3,FALSE)</f>
        <v>Contentieux</v>
      </c>
    </row>
    <row r="1173" spans="1:5" hidden="1" x14ac:dyDescent="0.2">
      <c r="A1173" s="84" t="str">
        <f>VLOOKUP(D1173,'TABLE DES MATIERES'!$A$3:$B$69,2,FALSE)</f>
        <v>Vacants ACL PME</v>
      </c>
      <c r="B1173" s="87">
        <v>41883</v>
      </c>
      <c r="D1173" s="63" t="s">
        <v>28</v>
      </c>
      <c r="E1173" s="1" t="str">
        <f>VLOOKUP($D1173,'TABLE DES MATIERES'!$A$3:$C$69,3,FALSE)</f>
        <v>Vacant</v>
      </c>
    </row>
    <row r="1174" spans="1:5" hidden="1" x14ac:dyDescent="0.2">
      <c r="A1174" s="84" t="str">
        <f>VLOOKUP(D1174,'TABLE DES MATIERES'!$A$3:$B$69,2,FALSE)</f>
        <v>% vacant ACL PME</v>
      </c>
      <c r="B1174" s="87">
        <v>41883</v>
      </c>
      <c r="D1174" s="88" t="s">
        <v>47</v>
      </c>
      <c r="E1174" s="1" t="str">
        <f>VLOOKUP($D1174,'TABLE DES MATIERES'!$A$3:$C$69,3,FALSE)</f>
        <v>Vacant</v>
      </c>
    </row>
    <row r="1175" spans="1:5" hidden="1" x14ac:dyDescent="0.2">
      <c r="A1175" s="84" t="str">
        <f>VLOOKUP(D1175,'TABLE DES MATIERES'!$A$3:$B$69,2,FALSE)</f>
        <v>Vacant technique</v>
      </c>
      <c r="B1175" s="87">
        <v>41883</v>
      </c>
      <c r="C1175" s="65"/>
      <c r="D1175" s="63" t="s">
        <v>29</v>
      </c>
      <c r="E1175" s="1" t="str">
        <f>VLOOKUP($D1175,'TABLE DES MATIERES'!$A$3:$C$69,3,FALSE)</f>
        <v>Vacant</v>
      </c>
    </row>
    <row r="1176" spans="1:5" hidden="1" x14ac:dyDescent="0.2">
      <c r="A1176" s="84" t="str">
        <f>VLOOKUP(D1176,'TABLE DES MATIERES'!$A$3:$B$69,2,FALSE)</f>
        <v>% vacant technique</v>
      </c>
      <c r="B1176" s="87">
        <v>41883</v>
      </c>
      <c r="C1176" s="68"/>
      <c r="D1176" s="88" t="s">
        <v>48</v>
      </c>
      <c r="E1176" s="1" t="str">
        <f>VLOOKUP($D1176,'TABLE DES MATIERES'!$A$3:$C$69,3,FALSE)</f>
        <v>Vacant</v>
      </c>
    </row>
    <row r="1177" spans="1:5" hidden="1" x14ac:dyDescent="0.2">
      <c r="A1177" s="84" t="str">
        <f>VLOOKUP(D1177,'TABLE DES MATIERES'!$A$3:$B$69,2,FALSE)</f>
        <v>Nbs de lots Roanne</v>
      </c>
      <c r="B1177" s="87">
        <v>41883</v>
      </c>
      <c r="C1177" s="65"/>
      <c r="D1177" s="63" t="s">
        <v>30</v>
      </c>
      <c r="E1177" s="1" t="str">
        <f>VLOOKUP($D1177,'TABLE DES MATIERES'!$A$3:$C$69,3,FALSE)</f>
        <v>Vacant</v>
      </c>
    </row>
    <row r="1178" spans="1:5" hidden="1" x14ac:dyDescent="0.2">
      <c r="A1178" s="84" t="str">
        <f>VLOOKUP(D1178,'TABLE DES MATIERES'!$A$3:$B$69,2,FALSE)</f>
        <v>Vacants_Gestion Roanne</v>
      </c>
      <c r="B1178" s="87">
        <v>41883</v>
      </c>
      <c r="C1178" s="65"/>
      <c r="D1178" s="63" t="s">
        <v>31</v>
      </c>
      <c r="E1178" s="1" t="str">
        <f>VLOOKUP($D1178,'TABLE DES MATIERES'!$A$3:$C$69,3,FALSE)</f>
        <v>Vacant</v>
      </c>
    </row>
    <row r="1179" spans="1:5" hidden="1" x14ac:dyDescent="0.2">
      <c r="A1179" s="84" t="str">
        <f>VLOOKUP(D1179,'TABLE DES MATIERES'!$A$3:$B$69,2,FALSE)</f>
        <v>% vacant Roanne</v>
      </c>
      <c r="B1179" s="87">
        <v>41883</v>
      </c>
      <c r="C1179" s="70"/>
      <c r="D1179" s="88" t="s">
        <v>49</v>
      </c>
      <c r="E1179" s="1" t="str">
        <f>VLOOKUP($D1179,'TABLE DES MATIERES'!$A$3:$C$69,3,FALSE)</f>
        <v>Vacant</v>
      </c>
    </row>
    <row r="1180" spans="1:5" hidden="1" x14ac:dyDescent="0.2">
      <c r="A1180" s="84" t="str">
        <f>VLOOKUP(D1180,'TABLE DES MATIERES'!$A$3:$B$69,2,FALSE)</f>
        <v>Total Vacant Exploitation</v>
      </c>
      <c r="B1180" s="87">
        <v>41883</v>
      </c>
      <c r="C1180" s="65"/>
      <c r="D1180" s="63" t="s">
        <v>66</v>
      </c>
      <c r="E1180" s="1" t="str">
        <f>VLOOKUP($D1180,'TABLE DES MATIERES'!$A$3:$C$69,3,FALSE)</f>
        <v>Vacant</v>
      </c>
    </row>
    <row r="1181" spans="1:5" hidden="1" x14ac:dyDescent="0.2">
      <c r="A1181" s="84" t="str">
        <f>VLOOKUP(D1181,'TABLE DES MATIERES'!$A$3:$B$69,2,FALSE)</f>
        <v>% Exploitation</v>
      </c>
      <c r="B1181" s="87">
        <v>41883</v>
      </c>
      <c r="C1181" s="65"/>
      <c r="D1181" s="63" t="s">
        <v>67</v>
      </c>
      <c r="E1181" s="1" t="str">
        <f>VLOOKUP($D1181,'TABLE DES MATIERES'!$A$3:$C$69,3,FALSE)</f>
        <v>Vacant</v>
      </c>
    </row>
    <row r="1182" spans="1:5" hidden="1" x14ac:dyDescent="0.2">
      <c r="A1182" s="84" t="str">
        <f>VLOOKUP(D1182,'TABLE DES MATIERES'!$A$3:$B$69,2,FALSE)</f>
        <v>Vacant HE</v>
      </c>
      <c r="B1182" s="87">
        <v>41883</v>
      </c>
      <c r="C1182" s="65"/>
      <c r="D1182" s="63" t="s">
        <v>58</v>
      </c>
      <c r="E1182" s="1" t="str">
        <f>VLOOKUP($D1182,'TABLE DES MATIERES'!$A$3:$C$69,3,FALSE)</f>
        <v>Vacant</v>
      </c>
    </row>
    <row r="1183" spans="1:5" hidden="1" x14ac:dyDescent="0.2">
      <c r="A1183" s="84" t="str">
        <f>VLOOKUP(D1183,'TABLE DES MATIERES'!$A$3:$B$69,2,FALSE)</f>
        <v>% vacant HE</v>
      </c>
      <c r="B1183" s="87">
        <v>41883</v>
      </c>
      <c r="C1183" s="65"/>
      <c r="D1183" s="63" t="s">
        <v>68</v>
      </c>
      <c r="E1183" s="1" t="str">
        <f>VLOOKUP($D1183,'TABLE DES MATIERES'!$A$3:$C$69,3,FALSE)</f>
        <v>Vacant</v>
      </c>
    </row>
    <row r="1184" spans="1:5" hidden="1" x14ac:dyDescent="0.2">
      <c r="A1184" s="84" t="str">
        <f>VLOOKUP(D1184,'TABLE DES MATIERES'!$A$3:$B$69,2,FALSE)</f>
        <v>Nbs logements Roanne</v>
      </c>
      <c r="B1184" s="87">
        <v>41883</v>
      </c>
      <c r="C1184" s="65"/>
      <c r="D1184" s="63" t="s">
        <v>69</v>
      </c>
      <c r="E1184" s="1" t="str">
        <f>VLOOKUP($D1184,'TABLE DES MATIERES'!$A$3:$C$69,3,FALSE)</f>
        <v>Vacant</v>
      </c>
    </row>
    <row r="1185" spans="1:5" hidden="1" x14ac:dyDescent="0.2">
      <c r="A1185" s="84" t="str">
        <f>VLOOKUP(D1185,'TABLE DES MATIERES'!$A$3:$B$69,2,FALSE)</f>
        <v>Nbs vacants Exploitation/HE</v>
      </c>
      <c r="B1185" s="87">
        <v>41883</v>
      </c>
      <c r="C1185" s="65"/>
      <c r="D1185" s="63" t="s">
        <v>57</v>
      </c>
      <c r="E1185" s="1" t="str">
        <f>VLOOKUP($D1185,'TABLE DES MATIERES'!$A$3:$C$69,3,FALSE)</f>
        <v>Vacant</v>
      </c>
    </row>
    <row r="1186" spans="1:5" hidden="1" x14ac:dyDescent="0.2">
      <c r="A1186" s="84" t="str">
        <f>VLOOKUP(D1186,'TABLE DES MATIERES'!$A$3:$B$69,2,FALSE)</f>
        <v>% Vacance Exploitation/HE</v>
      </c>
      <c r="B1186" s="87">
        <v>41883</v>
      </c>
      <c r="C1186" s="65"/>
      <c r="D1186" s="63" t="s">
        <v>59</v>
      </c>
      <c r="E1186" s="1" t="str">
        <f>VLOOKUP($D1186,'TABLE DES MATIERES'!$A$3:$C$69,3,FALSE)</f>
        <v>Vacant</v>
      </c>
    </row>
    <row r="1187" spans="1:5" hidden="1" x14ac:dyDescent="0.2">
      <c r="A1187" s="84" t="str">
        <f>VLOOKUP(D1187,'TABLE DES MATIERES'!$A$3:$B$69,2,FALSE)</f>
        <v>%Occupation</v>
      </c>
      <c r="B1187" s="87">
        <v>41883</v>
      </c>
      <c r="C1187" s="65"/>
      <c r="D1187" s="63" t="s">
        <v>60</v>
      </c>
      <c r="E1187" s="1" t="str">
        <f>VLOOKUP($D1187,'TABLE DES MATIERES'!$A$3:$C$69,3,FALSE)</f>
        <v>Vacant</v>
      </c>
    </row>
    <row r="1188" spans="1:5" hidden="1" x14ac:dyDescent="0.2">
      <c r="A1188" s="84" t="str">
        <f>VLOOKUP(D1188,'TABLE DES MATIERES'!$A$3:$B$69,2,FALSE)</f>
        <v>Nbs loc Entrants</v>
      </c>
      <c r="B1188" s="87">
        <v>41883</v>
      </c>
      <c r="C1188" s="65"/>
      <c r="D1188" s="63" t="s">
        <v>32</v>
      </c>
      <c r="E1188" s="1" t="str">
        <f>VLOOKUP($D1188,'TABLE DES MATIERES'!$A$3:$C$69,3,FALSE)</f>
        <v>Vacant</v>
      </c>
    </row>
    <row r="1189" spans="1:5" hidden="1" x14ac:dyDescent="0.2">
      <c r="A1189" s="84" t="str">
        <f>VLOOKUP(D1189,'TABLE DES MATIERES'!$A$3:$B$69,2,FALSE)</f>
        <v>Nbs locs Sortants</v>
      </c>
      <c r="B1189" s="87">
        <v>41883</v>
      </c>
      <c r="C1189" s="65"/>
      <c r="D1189" s="63" t="s">
        <v>33</v>
      </c>
      <c r="E1189" s="1" t="str">
        <f>VLOOKUP($D1189,'TABLE DES MATIERES'!$A$3:$C$69,3,FALSE)</f>
        <v>Vacant</v>
      </c>
    </row>
    <row r="1190" spans="1:5" hidden="1" x14ac:dyDescent="0.2">
      <c r="A1190" s="84" t="str">
        <f>VLOOKUP(D1190,'TABLE DES MATIERES'!$A$3:$B$69,2,FALSE)</f>
        <v>Nbs locs en preavis</v>
      </c>
      <c r="B1190" s="87">
        <v>41883</v>
      </c>
      <c r="D1190" s="63" t="s">
        <v>34</v>
      </c>
      <c r="E1190" s="1" t="str">
        <f>VLOOKUP($D1190,'TABLE DES MATIERES'!$A$3:$C$69,3,FALSE)</f>
        <v>Vacant</v>
      </c>
    </row>
    <row r="1191" spans="1:5" ht="15" hidden="1" x14ac:dyDescent="0.25">
      <c r="A1191" s="84" t="str">
        <f>VLOOKUP(D1191,'TABLE DES MATIERES'!$A$3:$B$69,2,FALSE)</f>
        <v>Compta_provisions_Primexis</v>
      </c>
      <c r="B1191" s="87">
        <v>41883</v>
      </c>
      <c r="D1191" s="89" t="s">
        <v>169</v>
      </c>
      <c r="E1191" s="1" t="str">
        <f>VLOOKUP($D1191,'TABLE DES MATIERES'!$A$3:$C$69,3,FALSE)</f>
        <v>comptable</v>
      </c>
    </row>
    <row r="1192" spans="1:5" ht="15" hidden="1" x14ac:dyDescent="0.25">
      <c r="A1192" s="84" t="str">
        <f>VLOOKUP(D1192,'TABLE DES MATIERES'!$A$3:$B$69,2,FALSE)</f>
        <v>Compta_provisions_Socalog</v>
      </c>
      <c r="B1192" s="87">
        <v>41883</v>
      </c>
      <c r="D1192" s="89" t="s">
        <v>171</v>
      </c>
      <c r="E1192" s="1" t="str">
        <f>VLOOKUP($D1192,'TABLE DES MATIERES'!$A$3:$C$69,3,FALSE)</f>
        <v>comptable</v>
      </c>
    </row>
    <row r="1193" spans="1:5" hidden="1" x14ac:dyDescent="0.2">
      <c r="A1193" s="84" t="str">
        <f>VLOOKUP(D1193,'TABLE DES MATIERES'!$A$3:$B$69,2,FALSE)</f>
        <v>Loyer App</v>
      </c>
      <c r="B1193" s="87">
        <v>41913</v>
      </c>
      <c r="D1193" s="63" t="s">
        <v>4</v>
      </c>
      <c r="E1193" s="1" t="str">
        <f>VLOOKUP($D1193,'TABLE DES MATIERES'!$A$3:$C$69,3,FALSE)</f>
        <v>Quittancement</v>
      </c>
    </row>
    <row r="1194" spans="1:5" hidden="1" x14ac:dyDescent="0.2">
      <c r="A1194" s="84" t="str">
        <f>VLOOKUP(D1194,'TABLE DES MATIERES'!$A$3:$B$69,2,FALSE)</f>
        <v>Nouveaux Loyers</v>
      </c>
      <c r="B1194" s="87">
        <v>41913</v>
      </c>
      <c r="C1194" s="65"/>
      <c r="D1194" s="63" t="s">
        <v>1</v>
      </c>
      <c r="E1194" s="1" t="str">
        <f>VLOOKUP($D1194,'TABLE DES MATIERES'!$A$3:$C$69,3,FALSE)</f>
        <v>Quittancement</v>
      </c>
    </row>
    <row r="1195" spans="1:5" hidden="1" x14ac:dyDescent="0.2">
      <c r="A1195" s="84" t="str">
        <f>VLOOKUP(D1195,'TABLE DES MATIERES'!$A$3:$B$69,2,FALSE)</f>
        <v>Loyer PK</v>
      </c>
      <c r="B1195" s="87">
        <v>41913</v>
      </c>
      <c r="D1195" s="63" t="s">
        <v>5</v>
      </c>
      <c r="E1195" s="1" t="str">
        <f>VLOOKUP($D1195,'TABLE DES MATIERES'!$A$3:$C$69,3,FALSE)</f>
        <v>Quittancement</v>
      </c>
    </row>
    <row r="1196" spans="1:5" hidden="1" x14ac:dyDescent="0.2">
      <c r="A1196" s="84" t="str">
        <f>VLOOKUP(D1196,'TABLE DES MATIERES'!$A$3:$B$69,2,FALSE)</f>
        <v>Total Loyer</v>
      </c>
      <c r="B1196" s="87">
        <v>41913</v>
      </c>
      <c r="D1196" s="63" t="s">
        <v>62</v>
      </c>
      <c r="E1196" s="1" t="str">
        <f>VLOOKUP($D1196,'TABLE DES MATIERES'!$A$3:$C$69,3,FALSE)</f>
        <v>Quittancement</v>
      </c>
    </row>
    <row r="1197" spans="1:5" hidden="1" x14ac:dyDescent="0.2">
      <c r="A1197" s="84" t="str">
        <f>VLOOKUP(D1197,'TABLE DES MATIERES'!$A$3:$B$69,2,FALSE)</f>
        <v>Provisions sur charge</v>
      </c>
      <c r="B1197" s="87">
        <v>41913</v>
      </c>
      <c r="C1197" s="72"/>
      <c r="D1197" s="63" t="s">
        <v>2</v>
      </c>
      <c r="E1197" s="1" t="str">
        <f>VLOOKUP($D1197,'TABLE DES MATIERES'!$A$3:$C$69,3,FALSE)</f>
        <v>Quittancement</v>
      </c>
    </row>
    <row r="1198" spans="1:5" hidden="1" x14ac:dyDescent="0.2">
      <c r="A1198" s="84" t="str">
        <f>VLOOKUP(D1198,'TABLE DES MATIERES'!$A$3:$B$69,2,FALSE)</f>
        <v>Quitt toutes rubriques</v>
      </c>
      <c r="B1198" s="87">
        <v>41913</v>
      </c>
      <c r="C1198" s="65"/>
      <c r="D1198" s="63" t="s">
        <v>50</v>
      </c>
      <c r="E1198" s="1" t="str">
        <f>VLOOKUP($D1198,'TABLE DES MATIERES'!$A$3:$C$69,3,FALSE)</f>
        <v>Quittancement</v>
      </c>
    </row>
    <row r="1199" spans="1:5" hidden="1" x14ac:dyDescent="0.2">
      <c r="A1199" s="84" t="str">
        <f>VLOOKUP(D1199,'TABLE DES MATIERES'!$A$3:$B$69,2,FALSE)</f>
        <v>Loyers encaissers</v>
      </c>
      <c r="B1199" s="87">
        <v>41913</v>
      </c>
      <c r="D1199" s="63" t="s">
        <v>3</v>
      </c>
      <c r="E1199" s="1" t="str">
        <f>VLOOKUP($D1199,'TABLE DES MATIERES'!$A$3:$C$69,3,FALSE)</f>
        <v>Encaissement</v>
      </c>
    </row>
    <row r="1200" spans="1:5" hidden="1" x14ac:dyDescent="0.2">
      <c r="A1200" s="84" t="str">
        <f>VLOOKUP(D1200,'TABLE DES MATIERES'!$A$3:$B$69,2,FALSE)</f>
        <v>APL</v>
      </c>
      <c r="B1200" s="87">
        <v>41913</v>
      </c>
      <c r="D1200" s="63" t="s">
        <v>6</v>
      </c>
      <c r="E1200" s="1" t="str">
        <f>VLOOKUP($D1200,'TABLE DES MATIERES'!$A$3:$C$69,3,FALSE)</f>
        <v>Encaissement</v>
      </c>
    </row>
    <row r="1201" spans="1:5" hidden="1" x14ac:dyDescent="0.2">
      <c r="A1201" s="84" t="str">
        <f>VLOOKUP(D1201,'TABLE DES MATIERES'!$A$3:$B$69,2,FALSE)</f>
        <v>AL</v>
      </c>
      <c r="B1201" s="87">
        <v>41913</v>
      </c>
      <c r="D1201" s="63" t="s">
        <v>7</v>
      </c>
      <c r="E1201" s="1" t="str">
        <f>VLOOKUP($D1201,'TABLE DES MATIERES'!$A$3:$C$69,3,FALSE)</f>
        <v>Encaissement</v>
      </c>
    </row>
    <row r="1202" spans="1:5" hidden="1" x14ac:dyDescent="0.2">
      <c r="A1202" s="84" t="str">
        <f>VLOOKUP(D1202,'TABLE DES MATIERES'!$A$3:$B$69,2,FALSE)</f>
        <v>DG Factures</v>
      </c>
      <c r="B1202" s="87">
        <v>41913</v>
      </c>
      <c r="D1202" s="63" t="s">
        <v>8</v>
      </c>
      <c r="E1202" s="1" t="str">
        <f>VLOOKUP($D1202,'TABLE DES MATIERES'!$A$3:$C$69,3,FALSE)</f>
        <v>Encaissement</v>
      </c>
    </row>
    <row r="1203" spans="1:5" hidden="1" x14ac:dyDescent="0.2">
      <c r="A1203" s="84" t="str">
        <f>VLOOKUP(D1203,'TABLE DES MATIERES'!$A$3:$B$69,2,FALSE)</f>
        <v>DG Rembourser</v>
      </c>
      <c r="B1203" s="87">
        <v>41913</v>
      </c>
      <c r="C1203" s="72"/>
      <c r="D1203" s="63" t="s">
        <v>9</v>
      </c>
      <c r="E1203" s="1" t="str">
        <f>VLOOKUP($D1203,'TABLE DES MATIERES'!$A$3:$C$69,3,FALSE)</f>
        <v>Encaissement</v>
      </c>
    </row>
    <row r="1204" spans="1:5" hidden="1" x14ac:dyDescent="0.2">
      <c r="A1204" s="84" t="str">
        <f>VLOOKUP(D1204,'TABLE DES MATIERES'!$A$3:$B$69,2,FALSE)</f>
        <v>BANQUE</v>
      </c>
      <c r="B1204" s="87">
        <v>41913</v>
      </c>
      <c r="D1204" s="63" t="s">
        <v>10</v>
      </c>
      <c r="E1204" s="1" t="str">
        <f>VLOOKUP($D1204,'TABLE DES MATIERES'!$A$3:$C$69,3,FALSE)</f>
        <v>Encaissement</v>
      </c>
    </row>
    <row r="1205" spans="1:5" hidden="1" x14ac:dyDescent="0.2">
      <c r="A1205" s="84" t="str">
        <f>VLOOKUP(D1205,'TABLE DES MATIERES'!$A$3:$B$69,2,FALSE)</f>
        <v>Nbs locs debiteurs</v>
      </c>
      <c r="B1205" s="87">
        <v>41913</v>
      </c>
      <c r="D1205" s="63" t="s">
        <v>11</v>
      </c>
      <c r="E1205" s="1" t="str">
        <f>VLOOKUP($D1205,'TABLE DES MATIERES'!$A$3:$C$69,3,FALSE)</f>
        <v>Contentieux</v>
      </c>
    </row>
    <row r="1206" spans="1:5" hidden="1" x14ac:dyDescent="0.2">
      <c r="A1206" s="84" t="str">
        <f>VLOOKUP(D1206,'TABLE DES MATIERES'!$A$3:$B$69,2,FALSE)</f>
        <v>Montants Debiteurs</v>
      </c>
      <c r="B1206" s="87">
        <v>41913</v>
      </c>
      <c r="C1206" s="65"/>
      <c r="D1206" s="63" t="s">
        <v>12</v>
      </c>
      <c r="E1206" s="1" t="str">
        <f>VLOOKUP($D1206,'TABLE DES MATIERES'!$A$3:$C$69,3,FALSE)</f>
        <v>Contentieux</v>
      </c>
    </row>
    <row r="1207" spans="1:5" hidden="1" x14ac:dyDescent="0.2">
      <c r="A1207" s="84" t="str">
        <f>VLOOKUP(D1207,'TABLE DES MATIERES'!$A$3:$B$69,2,FALSE)</f>
        <v>Locs Presents</v>
      </c>
      <c r="B1207" s="87">
        <v>41913</v>
      </c>
      <c r="C1207" s="73"/>
      <c r="D1207" s="63" t="s">
        <v>13</v>
      </c>
      <c r="E1207" s="1" t="str">
        <f>VLOOKUP($D1207,'TABLE DES MATIERES'!$A$3:$C$69,3,FALSE)</f>
        <v>Contentieux</v>
      </c>
    </row>
    <row r="1208" spans="1:5" hidden="1" x14ac:dyDescent="0.2">
      <c r="A1208" s="84" t="str">
        <f>VLOOKUP(D1208,'TABLE DES MATIERES'!$A$3:$B$69,2,FALSE)</f>
        <v>Montants Presents</v>
      </c>
      <c r="B1208" s="87">
        <v>41913</v>
      </c>
      <c r="C1208" s="79"/>
      <c r="D1208" s="63" t="s">
        <v>15</v>
      </c>
      <c r="E1208" s="1" t="str">
        <f>VLOOKUP($D1208,'TABLE DES MATIERES'!$A$3:$C$69,3,FALSE)</f>
        <v>Contentieux</v>
      </c>
    </row>
    <row r="1209" spans="1:5" hidden="1" x14ac:dyDescent="0.2">
      <c r="A1209" s="84" t="str">
        <f>VLOOKUP(D1209,'TABLE DES MATIERES'!$A$3:$B$69,2,FALSE)</f>
        <v>Locs Sortis</v>
      </c>
      <c r="B1209" s="87">
        <v>41913</v>
      </c>
      <c r="D1209" s="63" t="s">
        <v>14</v>
      </c>
      <c r="E1209" s="1" t="str">
        <f>VLOOKUP($D1209,'TABLE DES MATIERES'!$A$3:$C$69,3,FALSE)</f>
        <v>Contentieux</v>
      </c>
    </row>
    <row r="1210" spans="1:5" hidden="1" x14ac:dyDescent="0.2">
      <c r="A1210" s="84" t="str">
        <f>VLOOKUP(D1210,'TABLE DES MATIERES'!$A$3:$B$69,2,FALSE)</f>
        <v>Montants Sortis</v>
      </c>
      <c r="B1210" s="87">
        <v>41913</v>
      </c>
      <c r="C1210" s="65"/>
      <c r="D1210" s="63" t="s">
        <v>16</v>
      </c>
      <c r="E1210" s="1" t="str">
        <f>VLOOKUP($D1210,'TABLE DES MATIERES'!$A$3:$C$69,3,FALSE)</f>
        <v>Contentieux</v>
      </c>
    </row>
    <row r="1211" spans="1:5" hidden="1" x14ac:dyDescent="0.2">
      <c r="A1211" s="84" t="str">
        <f>VLOOKUP(D1211,'TABLE DES MATIERES'!$A$3:$B$69,2,FALSE)</f>
        <v>Nouvelles dettes des nouveaux entrants</v>
      </c>
      <c r="B1211" s="87">
        <v>41913</v>
      </c>
      <c r="D1211" s="63" t="s">
        <v>37</v>
      </c>
      <c r="E1211" s="1" t="str">
        <f>VLOOKUP($D1211,'TABLE DES MATIERES'!$A$3:$C$69,3,FALSE)</f>
        <v>Contentieux</v>
      </c>
    </row>
    <row r="1212" spans="1:5" hidden="1" x14ac:dyDescent="0.2">
      <c r="A1212" s="84" t="str">
        <f>VLOOKUP(D1212,'TABLE DES MATIERES'!$A$3:$B$69,2,FALSE)</f>
        <v>Montants dettes des nouveaux entrants</v>
      </c>
      <c r="B1212" s="87">
        <v>41913</v>
      </c>
      <c r="C1212" s="65"/>
      <c r="D1212" s="63" t="s">
        <v>38</v>
      </c>
      <c r="E1212" s="1" t="str">
        <f>VLOOKUP($D1212,'TABLE DES MATIERES'!$A$3:$C$69,3,FALSE)</f>
        <v>Contentieux</v>
      </c>
    </row>
    <row r="1213" spans="1:5" hidden="1" x14ac:dyDescent="0.2">
      <c r="A1213" s="84" t="str">
        <f>VLOOKUP(D1213,'TABLE DES MATIERES'!$A$3:$B$69,2,FALSE)</f>
        <v>Profits</v>
      </c>
      <c r="B1213" s="87">
        <v>41913</v>
      </c>
      <c r="D1213" s="63" t="s">
        <v>36</v>
      </c>
      <c r="E1213" s="1" t="str">
        <f>VLOOKUP($D1213,'TABLE DES MATIERES'!$A$3:$C$69,3,FALSE)</f>
        <v>Contentieux</v>
      </c>
    </row>
    <row r="1214" spans="1:5" hidden="1" x14ac:dyDescent="0.2">
      <c r="A1214" s="84" t="str">
        <f>VLOOKUP(D1214,'TABLE DES MATIERES'!$A$3:$B$69,2,FALSE)</f>
        <v>Pertes</v>
      </c>
      <c r="B1214" s="87">
        <v>41913</v>
      </c>
      <c r="D1214" s="63" t="s">
        <v>35</v>
      </c>
      <c r="E1214" s="1" t="str">
        <f>VLOOKUP($D1214,'TABLE DES MATIERES'!$A$3:$C$69,3,FALSE)</f>
        <v>Contentieux</v>
      </c>
    </row>
    <row r="1215" spans="1:5" hidden="1" x14ac:dyDescent="0.2">
      <c r="A1215" s="84" t="str">
        <f>VLOOKUP(D1215,'TABLE DES MATIERES'!$A$3:$B$69,2,FALSE)</f>
        <v>Protocoles établis</v>
      </c>
      <c r="B1215" s="87">
        <v>41913</v>
      </c>
      <c r="D1215" s="63" t="s">
        <v>17</v>
      </c>
      <c r="E1215" s="1" t="str">
        <f>VLOOKUP($D1215,'TABLE DES MATIERES'!$A$3:$C$69,3,FALSE)</f>
        <v>Contentieux</v>
      </c>
    </row>
    <row r="1216" spans="1:5" hidden="1" x14ac:dyDescent="0.2">
      <c r="A1216" s="84" t="str">
        <f>VLOOKUP(D1216,'TABLE DES MATIERES'!$A$3:$B$69,2,FALSE)</f>
        <v>Protocoles terminés</v>
      </c>
      <c r="B1216" s="87">
        <v>41913</v>
      </c>
      <c r="D1216" s="63" t="s">
        <v>18</v>
      </c>
      <c r="E1216" s="1" t="str">
        <f>VLOOKUP($D1216,'TABLE DES MATIERES'!$A$3:$C$69,3,FALSE)</f>
        <v>Contentieux</v>
      </c>
    </row>
    <row r="1217" spans="1:5" hidden="1" x14ac:dyDescent="0.2">
      <c r="A1217" s="84" t="str">
        <f>VLOOKUP(D1217,'TABLE DES MATIERES'!$A$3:$B$69,2,FALSE)</f>
        <v>Protocoles en cours</v>
      </c>
      <c r="B1217" s="87">
        <v>41913</v>
      </c>
      <c r="D1217" s="63" t="s">
        <v>61</v>
      </c>
      <c r="E1217" s="1" t="str">
        <f>VLOOKUP($D1217,'TABLE DES MATIERES'!$A$3:$C$69,3,FALSE)</f>
        <v>Contentieux</v>
      </c>
    </row>
    <row r="1218" spans="1:5" hidden="1" x14ac:dyDescent="0.2">
      <c r="A1218" s="84" t="str">
        <f>VLOOKUP(D1218,'TABLE DES MATIERES'!$A$3:$B$69,2,FALSE)</f>
        <v>Montants Protocoles établis</v>
      </c>
      <c r="B1218" s="87">
        <v>41913</v>
      </c>
      <c r="D1218" s="63" t="s">
        <v>53</v>
      </c>
      <c r="E1218" s="1" t="str">
        <f>VLOOKUP($D1218,'TABLE DES MATIERES'!$A$3:$C$69,3,FALSE)</f>
        <v>Contentieux</v>
      </c>
    </row>
    <row r="1219" spans="1:5" hidden="1" x14ac:dyDescent="0.2">
      <c r="A1219" s="84" t="str">
        <f>VLOOKUP(D1219,'TABLE DES MATIERES'!$A$3:$B$69,2,FALSE)</f>
        <v>Nouveaux Dossiers Confiés SOFRA</v>
      </c>
      <c r="B1219" s="87">
        <v>41913</v>
      </c>
      <c r="D1219" s="63" t="s">
        <v>19</v>
      </c>
      <c r="E1219" s="1" t="str">
        <f>VLOOKUP($D1219,'TABLE DES MATIERES'!$A$3:$C$69,3,FALSE)</f>
        <v>Contentieux</v>
      </c>
    </row>
    <row r="1220" spans="1:5" hidden="1" x14ac:dyDescent="0.2">
      <c r="A1220" s="84" t="str">
        <f>VLOOKUP(D1220,'TABLE DES MATIERES'!$A$3:$B$69,2,FALSE)</f>
        <v>Nbs dossiers Actifs SOFRA</v>
      </c>
      <c r="B1220" s="87">
        <v>41913</v>
      </c>
      <c r="D1220" s="63" t="s">
        <v>63</v>
      </c>
      <c r="E1220" s="1" t="str">
        <f>VLOOKUP($D1220,'TABLE DES MATIERES'!$A$3:$C$69,3,FALSE)</f>
        <v>Contentieux</v>
      </c>
    </row>
    <row r="1221" spans="1:5" hidden="1" x14ac:dyDescent="0.2">
      <c r="A1221" s="84" t="str">
        <f>VLOOKUP(D1221,'TABLE DES MATIERES'!$A$3:$B$69,2,FALSE)</f>
        <v>Montants Dossiers SOFRA Ouverts</v>
      </c>
      <c r="B1221" s="87">
        <v>41913</v>
      </c>
      <c r="D1221" s="63" t="s">
        <v>54</v>
      </c>
      <c r="E1221" s="1" t="str">
        <f>VLOOKUP($D1221,'TABLE DES MATIERES'!$A$3:$C$69,3,FALSE)</f>
        <v>Contentieux</v>
      </c>
    </row>
    <row r="1222" spans="1:5" hidden="1" x14ac:dyDescent="0.2">
      <c r="A1222" s="84" t="str">
        <f>VLOOKUP(D1222,'TABLE DES MATIERES'!$A$3:$B$69,2,FALSE)</f>
        <v>Encaissements SOFRA</v>
      </c>
      <c r="B1222" s="87">
        <v>41913</v>
      </c>
      <c r="D1222" s="63" t="s">
        <v>64</v>
      </c>
      <c r="E1222" s="1" t="str">
        <f>VLOOKUP($D1222,'TABLE DES MATIERES'!$A$3:$C$69,3,FALSE)</f>
        <v>Contentieux</v>
      </c>
    </row>
    <row r="1223" spans="1:5" hidden="1" x14ac:dyDescent="0.2">
      <c r="A1223" s="84" t="str">
        <f>VLOOKUP(D1223,'TABLE DES MATIERES'!$A$3:$B$69,2,FALSE)</f>
        <v>Nbs Prelevements</v>
      </c>
      <c r="B1223" s="87">
        <v>41913</v>
      </c>
      <c r="D1223" s="63" t="s">
        <v>20</v>
      </c>
      <c r="E1223" s="1" t="str">
        <f>VLOOKUP($D1223,'TABLE DES MATIERES'!$A$3:$C$69,3,FALSE)</f>
        <v>Contentieux</v>
      </c>
    </row>
    <row r="1224" spans="1:5" hidden="1" x14ac:dyDescent="0.2">
      <c r="A1224" s="84" t="str">
        <f>VLOOKUP(D1224,'TABLE DES MATIERES'!$A$3:$B$69,2,FALSE)</f>
        <v>Montants Prelevements</v>
      </c>
      <c r="B1224" s="87">
        <v>41913</v>
      </c>
      <c r="C1224" s="65"/>
      <c r="D1224" s="63" t="s">
        <v>21</v>
      </c>
      <c r="E1224" s="1" t="str">
        <f>VLOOKUP($D1224,'TABLE DES MATIERES'!$A$3:$C$69,3,FALSE)</f>
        <v>Contentieux</v>
      </c>
    </row>
    <row r="1225" spans="1:5" hidden="1" x14ac:dyDescent="0.2">
      <c r="A1225" s="84" t="str">
        <f>VLOOKUP(D1225,'TABLE DES MATIERES'!$A$3:$B$69,2,FALSE)</f>
        <v>Nbs Rejets Prlv</v>
      </c>
      <c r="B1225" s="87">
        <v>41913</v>
      </c>
      <c r="D1225" s="63" t="s">
        <v>22</v>
      </c>
      <c r="E1225" s="1" t="str">
        <f>VLOOKUP($D1225,'TABLE DES MATIERES'!$A$3:$C$69,3,FALSE)</f>
        <v>Contentieux</v>
      </c>
    </row>
    <row r="1226" spans="1:5" hidden="1" x14ac:dyDescent="0.2">
      <c r="A1226" s="84" t="str">
        <f>VLOOKUP(D1226,'TABLE DES MATIERES'!$A$3:$B$69,2,FALSE)</f>
        <v>Montants des Rjts Prlv</v>
      </c>
      <c r="B1226" s="87">
        <v>41913</v>
      </c>
      <c r="C1226" s="65"/>
      <c r="D1226" s="63" t="s">
        <v>23</v>
      </c>
      <c r="E1226" s="1" t="str">
        <f>VLOOKUP($D1226,'TABLE DES MATIERES'!$A$3:$C$69,3,FALSE)</f>
        <v>Contentieux</v>
      </c>
    </row>
    <row r="1227" spans="1:5" hidden="1" x14ac:dyDescent="0.2">
      <c r="A1227" s="84" t="str">
        <f>VLOOKUP(D1227,'TABLE DES MATIERES'!$A$3:$B$69,2,FALSE)</f>
        <v>% impayés Prlv</v>
      </c>
      <c r="B1227" s="87">
        <v>41913</v>
      </c>
      <c r="D1227" s="63" t="s">
        <v>65</v>
      </c>
      <c r="E1227" s="1" t="str">
        <f>VLOOKUP($D1227,'TABLE DES MATIERES'!$A$3:$C$69,3,FALSE)</f>
        <v>Contentieux</v>
      </c>
    </row>
    <row r="1228" spans="1:5" hidden="1" x14ac:dyDescent="0.2">
      <c r="A1228" s="84" t="str">
        <f>VLOOKUP(D1228,'TABLE DES MATIERES'!$A$3:$B$69,2,FALSE)</f>
        <v>Dette &lt; 3mois</v>
      </c>
      <c r="B1228" s="87">
        <v>41913</v>
      </c>
      <c r="D1228" s="63" t="s">
        <v>24</v>
      </c>
      <c r="E1228" s="1" t="str">
        <f>VLOOKUP($D1228,'TABLE DES MATIERES'!$A$3:$C$69,3,FALSE)</f>
        <v>Contentieux</v>
      </c>
    </row>
    <row r="1229" spans="1:5" hidden="1" x14ac:dyDescent="0.2">
      <c r="A1229" s="84" t="str">
        <f>VLOOKUP(D1229,'TABLE DES MATIERES'!$A$3:$B$69,2,FALSE)</f>
        <v>Dette 3 à 6 mois</v>
      </c>
      <c r="B1229" s="87">
        <v>41913</v>
      </c>
      <c r="D1229" s="63" t="s">
        <v>25</v>
      </c>
      <c r="E1229" s="1" t="str">
        <f>VLOOKUP($D1229,'TABLE DES MATIERES'!$A$3:$C$69,3,FALSE)</f>
        <v>Contentieux</v>
      </c>
    </row>
    <row r="1230" spans="1:5" hidden="1" x14ac:dyDescent="0.2">
      <c r="A1230" s="84" t="str">
        <f>VLOOKUP(D1230,'TABLE DES MATIERES'!$A$3:$B$69,2,FALSE)</f>
        <v>Dette &gt; 6 mois</v>
      </c>
      <c r="B1230" s="87">
        <v>41913</v>
      </c>
      <c r="D1230" s="63" t="s">
        <v>26</v>
      </c>
      <c r="E1230" s="1" t="str">
        <f>VLOOKUP($D1230,'TABLE DES MATIERES'!$A$3:$C$69,3,FALSE)</f>
        <v>Contentieux</v>
      </c>
    </row>
    <row r="1231" spans="1:5" hidden="1" x14ac:dyDescent="0.2">
      <c r="A1231" s="84" t="str">
        <f>VLOOKUP(D1231,'TABLE DES MATIERES'!$A$3:$B$69,2,FALSE)</f>
        <v>Vacants ACL PME</v>
      </c>
      <c r="B1231" s="87">
        <v>41913</v>
      </c>
      <c r="D1231" s="63" t="s">
        <v>28</v>
      </c>
      <c r="E1231" s="1" t="str">
        <f>VLOOKUP($D1231,'TABLE DES MATIERES'!$A$3:$C$69,3,FALSE)</f>
        <v>Vacant</v>
      </c>
    </row>
    <row r="1232" spans="1:5" hidden="1" x14ac:dyDescent="0.2">
      <c r="A1232" s="84" t="str">
        <f>VLOOKUP(D1232,'TABLE DES MATIERES'!$A$3:$B$69,2,FALSE)</f>
        <v>% vacant ACL PME</v>
      </c>
      <c r="B1232" s="87">
        <v>41913</v>
      </c>
      <c r="D1232" s="88" t="s">
        <v>47</v>
      </c>
      <c r="E1232" s="1" t="str">
        <f>VLOOKUP($D1232,'TABLE DES MATIERES'!$A$3:$C$69,3,FALSE)</f>
        <v>Vacant</v>
      </c>
    </row>
    <row r="1233" spans="1:5" hidden="1" x14ac:dyDescent="0.2">
      <c r="A1233" s="84" t="str">
        <f>VLOOKUP(D1233,'TABLE DES MATIERES'!$A$3:$B$69,2,FALSE)</f>
        <v>Vacant technique</v>
      </c>
      <c r="B1233" s="87">
        <v>41913</v>
      </c>
      <c r="C1233" s="90"/>
      <c r="D1233" s="63" t="s">
        <v>29</v>
      </c>
      <c r="E1233" s="1" t="str">
        <f>VLOOKUP($D1233,'TABLE DES MATIERES'!$A$3:$C$69,3,FALSE)</f>
        <v>Vacant</v>
      </c>
    </row>
    <row r="1234" spans="1:5" hidden="1" x14ac:dyDescent="0.2">
      <c r="A1234" s="84" t="str">
        <f>VLOOKUP(D1234,'TABLE DES MATIERES'!$A$3:$B$69,2,FALSE)</f>
        <v>% vacant technique</v>
      </c>
      <c r="B1234" s="87">
        <v>41913</v>
      </c>
      <c r="C1234" s="68"/>
      <c r="D1234" s="88" t="s">
        <v>48</v>
      </c>
      <c r="E1234" s="1" t="str">
        <f>VLOOKUP($D1234,'TABLE DES MATIERES'!$A$3:$C$69,3,FALSE)</f>
        <v>Vacant</v>
      </c>
    </row>
    <row r="1235" spans="1:5" hidden="1" x14ac:dyDescent="0.2">
      <c r="A1235" s="84" t="str">
        <f>VLOOKUP(D1235,'TABLE DES MATIERES'!$A$3:$B$69,2,FALSE)</f>
        <v>Nbs de lots Roanne</v>
      </c>
      <c r="B1235" s="87">
        <v>41913</v>
      </c>
      <c r="C1235" s="90"/>
      <c r="D1235" s="63" t="s">
        <v>30</v>
      </c>
      <c r="E1235" s="1" t="str">
        <f>VLOOKUP($D1235,'TABLE DES MATIERES'!$A$3:$C$69,3,FALSE)</f>
        <v>Vacant</v>
      </c>
    </row>
    <row r="1236" spans="1:5" hidden="1" x14ac:dyDescent="0.2">
      <c r="A1236" s="84" t="str">
        <f>VLOOKUP(D1236,'TABLE DES MATIERES'!$A$3:$B$69,2,FALSE)</f>
        <v>Vacants_Gestion Roanne</v>
      </c>
      <c r="B1236" s="87">
        <v>41913</v>
      </c>
      <c r="C1236" s="90"/>
      <c r="D1236" s="63" t="s">
        <v>31</v>
      </c>
      <c r="E1236" s="1" t="str">
        <f>VLOOKUP($D1236,'TABLE DES MATIERES'!$A$3:$C$69,3,FALSE)</f>
        <v>Vacant</v>
      </c>
    </row>
    <row r="1237" spans="1:5" hidden="1" x14ac:dyDescent="0.2">
      <c r="A1237" s="84" t="str">
        <f>VLOOKUP(D1237,'TABLE DES MATIERES'!$A$3:$B$69,2,FALSE)</f>
        <v>% vacant Roanne</v>
      </c>
      <c r="B1237" s="87">
        <v>41913</v>
      </c>
      <c r="C1237" s="70"/>
      <c r="D1237" s="88" t="s">
        <v>49</v>
      </c>
      <c r="E1237" s="1" t="str">
        <f>VLOOKUP($D1237,'TABLE DES MATIERES'!$A$3:$C$69,3,FALSE)</f>
        <v>Vacant</v>
      </c>
    </row>
    <row r="1238" spans="1:5" hidden="1" x14ac:dyDescent="0.2">
      <c r="A1238" s="84" t="str">
        <f>VLOOKUP(D1238,'TABLE DES MATIERES'!$A$3:$B$69,2,FALSE)</f>
        <v>Total Vacant Exploitation</v>
      </c>
      <c r="B1238" s="87">
        <v>41913</v>
      </c>
      <c r="D1238" s="63" t="s">
        <v>66</v>
      </c>
      <c r="E1238" s="1" t="str">
        <f>VLOOKUP($D1238,'TABLE DES MATIERES'!$A$3:$C$69,3,FALSE)</f>
        <v>Vacant</v>
      </c>
    </row>
    <row r="1239" spans="1:5" hidden="1" x14ac:dyDescent="0.2">
      <c r="A1239" s="84" t="str">
        <f>VLOOKUP(D1239,'TABLE DES MATIERES'!$A$3:$B$69,2,FALSE)</f>
        <v>% Exploitation</v>
      </c>
      <c r="B1239" s="87">
        <v>41913</v>
      </c>
      <c r="C1239" s="65"/>
      <c r="D1239" s="63" t="s">
        <v>67</v>
      </c>
      <c r="E1239" s="1" t="str">
        <f>VLOOKUP($D1239,'TABLE DES MATIERES'!$A$3:$C$69,3,FALSE)</f>
        <v>Vacant</v>
      </c>
    </row>
    <row r="1240" spans="1:5" hidden="1" x14ac:dyDescent="0.2">
      <c r="A1240" s="84" t="str">
        <f>VLOOKUP(D1240,'TABLE DES MATIERES'!$A$3:$B$69,2,FALSE)</f>
        <v>Vacant HE</v>
      </c>
      <c r="B1240" s="87">
        <v>41913</v>
      </c>
      <c r="D1240" s="63" t="s">
        <v>58</v>
      </c>
      <c r="E1240" s="1" t="str">
        <f>VLOOKUP($D1240,'TABLE DES MATIERES'!$A$3:$C$69,3,FALSE)</f>
        <v>Vacant</v>
      </c>
    </row>
    <row r="1241" spans="1:5" hidden="1" x14ac:dyDescent="0.2">
      <c r="A1241" s="84" t="str">
        <f>VLOOKUP(D1241,'TABLE DES MATIERES'!$A$3:$B$69,2,FALSE)</f>
        <v>% vacant HE</v>
      </c>
      <c r="B1241" s="87">
        <v>41913</v>
      </c>
      <c r="C1241" s="65"/>
      <c r="D1241" s="63" t="s">
        <v>68</v>
      </c>
      <c r="E1241" s="1" t="str">
        <f>VLOOKUP($D1241,'TABLE DES MATIERES'!$A$3:$C$69,3,FALSE)</f>
        <v>Vacant</v>
      </c>
    </row>
    <row r="1242" spans="1:5" hidden="1" x14ac:dyDescent="0.2">
      <c r="A1242" s="84" t="str">
        <f>VLOOKUP(D1242,'TABLE DES MATIERES'!$A$3:$B$69,2,FALSE)</f>
        <v>Nbs logements Roanne</v>
      </c>
      <c r="B1242" s="87">
        <v>41913</v>
      </c>
      <c r="D1242" s="63" t="s">
        <v>69</v>
      </c>
      <c r="E1242" s="1" t="str">
        <f>VLOOKUP($D1242,'TABLE DES MATIERES'!$A$3:$C$69,3,FALSE)</f>
        <v>Vacant</v>
      </c>
    </row>
    <row r="1243" spans="1:5" hidden="1" x14ac:dyDescent="0.2">
      <c r="A1243" s="84" t="str">
        <f>VLOOKUP(D1243,'TABLE DES MATIERES'!$A$3:$B$69,2,FALSE)</f>
        <v>Nbs vacants Exploitation/HE</v>
      </c>
      <c r="B1243" s="87">
        <v>41913</v>
      </c>
      <c r="D1243" s="63" t="s">
        <v>57</v>
      </c>
      <c r="E1243" s="1" t="str">
        <f>VLOOKUP($D1243,'TABLE DES MATIERES'!$A$3:$C$69,3,FALSE)</f>
        <v>Vacant</v>
      </c>
    </row>
    <row r="1244" spans="1:5" hidden="1" x14ac:dyDescent="0.2">
      <c r="A1244" s="84" t="str">
        <f>VLOOKUP(D1244,'TABLE DES MATIERES'!$A$3:$B$69,2,FALSE)</f>
        <v>% Vacance Exploitation/HE</v>
      </c>
      <c r="B1244" s="87">
        <v>41913</v>
      </c>
      <c r="C1244" s="65"/>
      <c r="D1244" s="63" t="s">
        <v>59</v>
      </c>
      <c r="E1244" s="1" t="str">
        <f>VLOOKUP($D1244,'TABLE DES MATIERES'!$A$3:$C$69,3,FALSE)</f>
        <v>Vacant</v>
      </c>
    </row>
    <row r="1245" spans="1:5" hidden="1" x14ac:dyDescent="0.2">
      <c r="A1245" s="84" t="str">
        <f>VLOOKUP(D1245,'TABLE DES MATIERES'!$A$3:$B$69,2,FALSE)</f>
        <v>%Occupation</v>
      </c>
      <c r="B1245" s="87">
        <v>41913</v>
      </c>
      <c r="C1245" s="65"/>
      <c r="D1245" s="63" t="s">
        <v>60</v>
      </c>
      <c r="E1245" s="1" t="str">
        <f>VLOOKUP($D1245,'TABLE DES MATIERES'!$A$3:$C$69,3,FALSE)</f>
        <v>Vacant</v>
      </c>
    </row>
    <row r="1246" spans="1:5" hidden="1" x14ac:dyDescent="0.2">
      <c r="A1246" s="84" t="str">
        <f>VLOOKUP(D1246,'TABLE DES MATIERES'!$A$3:$B$69,2,FALSE)</f>
        <v>Nbs loc Entrants</v>
      </c>
      <c r="B1246" s="87">
        <v>41913</v>
      </c>
      <c r="D1246" s="63" t="s">
        <v>32</v>
      </c>
      <c r="E1246" s="1" t="str">
        <f>VLOOKUP($D1246,'TABLE DES MATIERES'!$A$3:$C$69,3,FALSE)</f>
        <v>Vacant</v>
      </c>
    </row>
    <row r="1247" spans="1:5" hidden="1" x14ac:dyDescent="0.2">
      <c r="A1247" s="84" t="str">
        <f>VLOOKUP(D1247,'TABLE DES MATIERES'!$A$3:$B$69,2,FALSE)</f>
        <v>Nbs locs Sortants</v>
      </c>
      <c r="B1247" s="87">
        <v>41913</v>
      </c>
      <c r="D1247" s="63" t="s">
        <v>33</v>
      </c>
      <c r="E1247" s="1" t="str">
        <f>VLOOKUP($D1247,'TABLE DES MATIERES'!$A$3:$C$69,3,FALSE)</f>
        <v>Vacant</v>
      </c>
    </row>
    <row r="1248" spans="1:5" hidden="1" x14ac:dyDescent="0.2">
      <c r="A1248" s="84" t="str">
        <f>VLOOKUP(D1248,'TABLE DES MATIERES'!$A$3:$B$69,2,FALSE)</f>
        <v>Nbs locs en preavis</v>
      </c>
      <c r="B1248" s="87">
        <v>41913</v>
      </c>
      <c r="D1248" s="63" t="s">
        <v>34</v>
      </c>
      <c r="E1248" s="1" t="str">
        <f>VLOOKUP($D1248,'TABLE DES MATIERES'!$A$3:$C$69,3,FALSE)</f>
        <v>Vacant</v>
      </c>
    </row>
    <row r="1249" spans="1:5" ht="15" hidden="1" x14ac:dyDescent="0.25">
      <c r="A1249" s="84" t="str">
        <f>VLOOKUP(D1249,'TABLE DES MATIERES'!$A$3:$B$69,2,FALSE)</f>
        <v>Compta_provisions_Primexis</v>
      </c>
      <c r="B1249" s="87">
        <v>41913</v>
      </c>
      <c r="D1249" s="89" t="s">
        <v>169</v>
      </c>
      <c r="E1249" s="1" t="str">
        <f>VLOOKUP($D1249,'TABLE DES MATIERES'!$A$3:$C$69,3,FALSE)</f>
        <v>comptable</v>
      </c>
    </row>
    <row r="1250" spans="1:5" ht="15" hidden="1" x14ac:dyDescent="0.25">
      <c r="A1250" s="84" t="str">
        <f>VLOOKUP(D1250,'TABLE DES MATIERES'!$A$3:$B$69,2,FALSE)</f>
        <v>Compta_provisions_Socalog</v>
      </c>
      <c r="B1250" s="87">
        <v>41913</v>
      </c>
      <c r="D1250" s="89" t="s">
        <v>171</v>
      </c>
      <c r="E1250" s="1" t="str">
        <f>VLOOKUP($D1250,'TABLE DES MATIERES'!$A$3:$C$69,3,FALSE)</f>
        <v>comptable</v>
      </c>
    </row>
    <row r="1251" spans="1:5" hidden="1" x14ac:dyDescent="0.2">
      <c r="A1251" s="84" t="str">
        <f>VLOOKUP(D1251,'TABLE DES MATIERES'!$A$3:$B$69,2,FALSE)</f>
        <v>Loyer App</v>
      </c>
      <c r="B1251" s="87">
        <v>41944</v>
      </c>
      <c r="D1251" s="63" t="s">
        <v>4</v>
      </c>
      <c r="E1251" s="1" t="str">
        <f>VLOOKUP($D1251,'TABLE DES MATIERES'!$A$3:$C$69,3,FALSE)</f>
        <v>Quittancement</v>
      </c>
    </row>
    <row r="1252" spans="1:5" hidden="1" x14ac:dyDescent="0.2">
      <c r="A1252" s="84" t="str">
        <f>VLOOKUP(D1252,'TABLE DES MATIERES'!$A$3:$B$69,2,FALSE)</f>
        <v>Nouveaux Loyers</v>
      </c>
      <c r="B1252" s="87">
        <v>41944</v>
      </c>
      <c r="C1252" s="65"/>
      <c r="D1252" s="63" t="s">
        <v>1</v>
      </c>
      <c r="E1252" s="1" t="str">
        <f>VLOOKUP($D1252,'TABLE DES MATIERES'!$A$3:$C$69,3,FALSE)</f>
        <v>Quittancement</v>
      </c>
    </row>
    <row r="1253" spans="1:5" hidden="1" x14ac:dyDescent="0.2">
      <c r="A1253" s="84" t="str">
        <f>VLOOKUP(D1253,'TABLE DES MATIERES'!$A$3:$B$69,2,FALSE)</f>
        <v>Loyer PK</v>
      </c>
      <c r="B1253" s="87">
        <v>41944</v>
      </c>
      <c r="D1253" s="63" t="s">
        <v>5</v>
      </c>
      <c r="E1253" s="1" t="str">
        <f>VLOOKUP($D1253,'TABLE DES MATIERES'!$A$3:$C$69,3,FALSE)</f>
        <v>Quittancement</v>
      </c>
    </row>
    <row r="1254" spans="1:5" hidden="1" x14ac:dyDescent="0.2">
      <c r="A1254" s="84" t="str">
        <f>VLOOKUP(D1254,'TABLE DES MATIERES'!$A$3:$B$69,2,FALSE)</f>
        <v>Total Loyer</v>
      </c>
      <c r="B1254" s="87">
        <v>41944</v>
      </c>
      <c r="D1254" s="63" t="s">
        <v>62</v>
      </c>
      <c r="E1254" s="1" t="str">
        <f>VLOOKUP($D1254,'TABLE DES MATIERES'!$A$3:$C$69,3,FALSE)</f>
        <v>Quittancement</v>
      </c>
    </row>
    <row r="1255" spans="1:5" hidden="1" x14ac:dyDescent="0.2">
      <c r="A1255" s="84" t="str">
        <f>VLOOKUP(D1255,'TABLE DES MATIERES'!$A$3:$B$69,2,FALSE)</f>
        <v>Provisions sur charge</v>
      </c>
      <c r="B1255" s="87">
        <v>41944</v>
      </c>
      <c r="D1255" s="63" t="s">
        <v>2</v>
      </c>
      <c r="E1255" s="1" t="str">
        <f>VLOOKUP($D1255,'TABLE DES MATIERES'!$A$3:$C$69,3,FALSE)</f>
        <v>Quittancement</v>
      </c>
    </row>
    <row r="1256" spans="1:5" hidden="1" x14ac:dyDescent="0.2">
      <c r="A1256" s="84" t="str">
        <f>VLOOKUP(D1256,'TABLE DES MATIERES'!$A$3:$B$69,2,FALSE)</f>
        <v>Quitt toutes rubriques</v>
      </c>
      <c r="B1256" s="87">
        <v>41944</v>
      </c>
      <c r="C1256" s="65"/>
      <c r="D1256" s="63" t="s">
        <v>50</v>
      </c>
      <c r="E1256" s="1" t="str">
        <f>VLOOKUP($D1256,'TABLE DES MATIERES'!$A$3:$C$69,3,FALSE)</f>
        <v>Quittancement</v>
      </c>
    </row>
    <row r="1257" spans="1:5" hidden="1" x14ac:dyDescent="0.2">
      <c r="A1257" s="84" t="str">
        <f>VLOOKUP(D1257,'TABLE DES MATIERES'!$A$3:$B$69,2,FALSE)</f>
        <v>Loyers encaissers</v>
      </c>
      <c r="B1257" s="87">
        <v>41944</v>
      </c>
      <c r="D1257" s="63" t="s">
        <v>3</v>
      </c>
      <c r="E1257" s="1" t="str">
        <f>VLOOKUP($D1257,'TABLE DES MATIERES'!$A$3:$C$69,3,FALSE)</f>
        <v>Encaissement</v>
      </c>
    </row>
    <row r="1258" spans="1:5" hidden="1" x14ac:dyDescent="0.2">
      <c r="A1258" s="84" t="str">
        <f>VLOOKUP(D1258,'TABLE DES MATIERES'!$A$3:$B$69,2,FALSE)</f>
        <v>APL</v>
      </c>
      <c r="B1258" s="87">
        <v>41944</v>
      </c>
      <c r="D1258" s="63" t="s">
        <v>6</v>
      </c>
      <c r="E1258" s="1" t="str">
        <f>VLOOKUP($D1258,'TABLE DES MATIERES'!$A$3:$C$69,3,FALSE)</f>
        <v>Encaissement</v>
      </c>
    </row>
    <row r="1259" spans="1:5" hidden="1" x14ac:dyDescent="0.2">
      <c r="A1259" s="84" t="str">
        <f>VLOOKUP(D1259,'TABLE DES MATIERES'!$A$3:$B$69,2,FALSE)</f>
        <v>AL</v>
      </c>
      <c r="B1259" s="87">
        <v>41944</v>
      </c>
      <c r="D1259" s="63" t="s">
        <v>7</v>
      </c>
      <c r="E1259" s="1" t="str">
        <f>VLOOKUP($D1259,'TABLE DES MATIERES'!$A$3:$C$69,3,FALSE)</f>
        <v>Encaissement</v>
      </c>
    </row>
    <row r="1260" spans="1:5" hidden="1" x14ac:dyDescent="0.2">
      <c r="A1260" s="84" t="str">
        <f>VLOOKUP(D1260,'TABLE DES MATIERES'!$A$3:$B$69,2,FALSE)</f>
        <v>DG Factures</v>
      </c>
      <c r="B1260" s="87">
        <v>41944</v>
      </c>
      <c r="D1260" s="63" t="s">
        <v>8</v>
      </c>
      <c r="E1260" s="1" t="str">
        <f>VLOOKUP($D1260,'TABLE DES MATIERES'!$A$3:$C$69,3,FALSE)</f>
        <v>Encaissement</v>
      </c>
    </row>
    <row r="1261" spans="1:5" hidden="1" x14ac:dyDescent="0.2">
      <c r="A1261" s="84" t="str">
        <f>VLOOKUP(D1261,'TABLE DES MATIERES'!$A$3:$B$69,2,FALSE)</f>
        <v>DG Rembourser</v>
      </c>
      <c r="B1261" s="87">
        <v>41944</v>
      </c>
      <c r="D1261" s="63" t="s">
        <v>9</v>
      </c>
      <c r="E1261" s="1" t="str">
        <f>VLOOKUP($D1261,'TABLE DES MATIERES'!$A$3:$C$69,3,FALSE)</f>
        <v>Encaissement</v>
      </c>
    </row>
    <row r="1262" spans="1:5" hidden="1" x14ac:dyDescent="0.2">
      <c r="A1262" s="84" t="str">
        <f>VLOOKUP(D1262,'TABLE DES MATIERES'!$A$3:$B$69,2,FALSE)</f>
        <v>BANQUE</v>
      </c>
      <c r="B1262" s="87">
        <v>41944</v>
      </c>
      <c r="D1262" s="63" t="s">
        <v>10</v>
      </c>
      <c r="E1262" s="1" t="str">
        <f>VLOOKUP($D1262,'TABLE DES MATIERES'!$A$3:$C$69,3,FALSE)</f>
        <v>Encaissement</v>
      </c>
    </row>
    <row r="1263" spans="1:5" hidden="1" x14ac:dyDescent="0.2">
      <c r="A1263" s="84" t="str">
        <f>VLOOKUP(D1263,'TABLE DES MATIERES'!$A$3:$B$69,2,FALSE)</f>
        <v>Nbs locs debiteurs</v>
      </c>
      <c r="B1263" s="87">
        <v>41944</v>
      </c>
      <c r="D1263" s="63" t="s">
        <v>11</v>
      </c>
      <c r="E1263" s="1" t="str">
        <f>VLOOKUP($D1263,'TABLE DES MATIERES'!$A$3:$C$69,3,FALSE)</f>
        <v>Contentieux</v>
      </c>
    </row>
    <row r="1264" spans="1:5" hidden="1" x14ac:dyDescent="0.2">
      <c r="A1264" s="84" t="str">
        <f>VLOOKUP(D1264,'TABLE DES MATIERES'!$A$3:$B$69,2,FALSE)</f>
        <v>Montants Debiteurs</v>
      </c>
      <c r="B1264" s="87">
        <v>41944</v>
      </c>
      <c r="D1264" s="63" t="s">
        <v>12</v>
      </c>
      <c r="E1264" s="1" t="str">
        <f>VLOOKUP($D1264,'TABLE DES MATIERES'!$A$3:$C$69,3,FALSE)</f>
        <v>Contentieux</v>
      </c>
    </row>
    <row r="1265" spans="1:5" hidden="1" x14ac:dyDescent="0.2">
      <c r="A1265" s="84" t="str">
        <f>VLOOKUP(D1265,'TABLE DES MATIERES'!$A$3:$B$69,2,FALSE)</f>
        <v>Locs Presents</v>
      </c>
      <c r="B1265" s="87">
        <v>41944</v>
      </c>
      <c r="D1265" s="63" t="s">
        <v>13</v>
      </c>
      <c r="E1265" s="1" t="str">
        <f>VLOOKUP($D1265,'TABLE DES MATIERES'!$A$3:$C$69,3,FALSE)</f>
        <v>Contentieux</v>
      </c>
    </row>
    <row r="1266" spans="1:5" hidden="1" x14ac:dyDescent="0.2">
      <c r="A1266" s="84" t="str">
        <f>VLOOKUP(D1266,'TABLE DES MATIERES'!$A$3:$B$69,2,FALSE)</f>
        <v>Montants Presents</v>
      </c>
      <c r="B1266" s="87">
        <v>41944</v>
      </c>
      <c r="D1266" s="63" t="s">
        <v>15</v>
      </c>
      <c r="E1266" s="1" t="str">
        <f>VLOOKUP($D1266,'TABLE DES MATIERES'!$A$3:$C$69,3,FALSE)</f>
        <v>Contentieux</v>
      </c>
    </row>
    <row r="1267" spans="1:5" hidden="1" x14ac:dyDescent="0.2">
      <c r="A1267" s="84" t="str">
        <f>VLOOKUP(D1267,'TABLE DES MATIERES'!$A$3:$B$69,2,FALSE)</f>
        <v>Locs Sortis</v>
      </c>
      <c r="B1267" s="87">
        <v>41944</v>
      </c>
      <c r="D1267" s="63" t="s">
        <v>14</v>
      </c>
      <c r="E1267" s="1" t="str">
        <f>VLOOKUP($D1267,'TABLE DES MATIERES'!$A$3:$C$69,3,FALSE)</f>
        <v>Contentieux</v>
      </c>
    </row>
    <row r="1268" spans="1:5" hidden="1" x14ac:dyDescent="0.2">
      <c r="A1268" s="84" t="str">
        <f>VLOOKUP(D1268,'TABLE DES MATIERES'!$A$3:$B$69,2,FALSE)</f>
        <v>Montants Sortis</v>
      </c>
      <c r="B1268" s="87">
        <v>41944</v>
      </c>
      <c r="D1268" s="63" t="s">
        <v>16</v>
      </c>
      <c r="E1268" s="1" t="str">
        <f>VLOOKUP($D1268,'TABLE DES MATIERES'!$A$3:$C$69,3,FALSE)</f>
        <v>Contentieux</v>
      </c>
    </row>
    <row r="1269" spans="1:5" hidden="1" x14ac:dyDescent="0.2">
      <c r="A1269" s="84" t="str">
        <f>VLOOKUP(D1269,'TABLE DES MATIERES'!$A$3:$B$69,2,FALSE)</f>
        <v>Nouvelles dettes des nouveaux entrants</v>
      </c>
      <c r="B1269" s="87">
        <v>41944</v>
      </c>
      <c r="D1269" s="63" t="s">
        <v>37</v>
      </c>
      <c r="E1269" s="1" t="str">
        <f>VLOOKUP($D1269,'TABLE DES MATIERES'!$A$3:$C$69,3,FALSE)</f>
        <v>Contentieux</v>
      </c>
    </row>
    <row r="1270" spans="1:5" hidden="1" x14ac:dyDescent="0.2">
      <c r="A1270" s="84" t="str">
        <f>VLOOKUP(D1270,'TABLE DES MATIERES'!$A$3:$B$69,2,FALSE)</f>
        <v>Montants dettes des nouveaux entrants</v>
      </c>
      <c r="B1270" s="87">
        <v>41944</v>
      </c>
      <c r="D1270" s="63" t="s">
        <v>38</v>
      </c>
      <c r="E1270" s="1" t="str">
        <f>VLOOKUP($D1270,'TABLE DES MATIERES'!$A$3:$C$69,3,FALSE)</f>
        <v>Contentieux</v>
      </c>
    </row>
    <row r="1271" spans="1:5" hidden="1" x14ac:dyDescent="0.2">
      <c r="A1271" s="84" t="str">
        <f>VLOOKUP(D1271,'TABLE DES MATIERES'!$A$3:$B$69,2,FALSE)</f>
        <v>Profits</v>
      </c>
      <c r="B1271" s="87">
        <v>41944</v>
      </c>
      <c r="D1271" s="63" t="s">
        <v>36</v>
      </c>
      <c r="E1271" s="1" t="str">
        <f>VLOOKUP($D1271,'TABLE DES MATIERES'!$A$3:$C$69,3,FALSE)</f>
        <v>Contentieux</v>
      </c>
    </row>
    <row r="1272" spans="1:5" hidden="1" x14ac:dyDescent="0.2">
      <c r="A1272" s="84" t="str">
        <f>VLOOKUP(D1272,'TABLE DES MATIERES'!$A$3:$B$69,2,FALSE)</f>
        <v>Pertes</v>
      </c>
      <c r="B1272" s="87">
        <v>41944</v>
      </c>
      <c r="D1272" s="63" t="s">
        <v>35</v>
      </c>
      <c r="E1272" s="1" t="str">
        <f>VLOOKUP($D1272,'TABLE DES MATIERES'!$A$3:$C$69,3,FALSE)</f>
        <v>Contentieux</v>
      </c>
    </row>
    <row r="1273" spans="1:5" hidden="1" x14ac:dyDescent="0.2">
      <c r="A1273" s="84" t="str">
        <f>VLOOKUP(D1273,'TABLE DES MATIERES'!$A$3:$B$69,2,FALSE)</f>
        <v>Protocoles établis</v>
      </c>
      <c r="B1273" s="87">
        <v>41944</v>
      </c>
      <c r="D1273" s="63" t="s">
        <v>17</v>
      </c>
      <c r="E1273" s="1" t="str">
        <f>VLOOKUP($D1273,'TABLE DES MATIERES'!$A$3:$C$69,3,FALSE)</f>
        <v>Contentieux</v>
      </c>
    </row>
    <row r="1274" spans="1:5" hidden="1" x14ac:dyDescent="0.2">
      <c r="A1274" s="84" t="str">
        <f>VLOOKUP(D1274,'TABLE DES MATIERES'!$A$3:$B$69,2,FALSE)</f>
        <v>Protocoles terminés</v>
      </c>
      <c r="B1274" s="87">
        <v>41944</v>
      </c>
      <c r="D1274" s="63" t="s">
        <v>18</v>
      </c>
      <c r="E1274" s="1" t="str">
        <f>VLOOKUP($D1274,'TABLE DES MATIERES'!$A$3:$C$69,3,FALSE)</f>
        <v>Contentieux</v>
      </c>
    </row>
    <row r="1275" spans="1:5" hidden="1" x14ac:dyDescent="0.2">
      <c r="A1275" s="84" t="str">
        <f>VLOOKUP(D1275,'TABLE DES MATIERES'!$A$3:$B$69,2,FALSE)</f>
        <v>Protocoles en cours</v>
      </c>
      <c r="B1275" s="87">
        <v>41944</v>
      </c>
      <c r="D1275" s="63" t="s">
        <v>61</v>
      </c>
      <c r="E1275" s="1" t="str">
        <f>VLOOKUP($D1275,'TABLE DES MATIERES'!$A$3:$C$69,3,FALSE)</f>
        <v>Contentieux</v>
      </c>
    </row>
    <row r="1276" spans="1:5" hidden="1" x14ac:dyDescent="0.2">
      <c r="A1276" s="84" t="str">
        <f>VLOOKUP(D1276,'TABLE DES MATIERES'!$A$3:$B$69,2,FALSE)</f>
        <v>Montants Protocoles établis</v>
      </c>
      <c r="B1276" s="87">
        <v>41944</v>
      </c>
      <c r="D1276" s="63" t="s">
        <v>53</v>
      </c>
      <c r="E1276" s="1" t="str">
        <f>VLOOKUP($D1276,'TABLE DES MATIERES'!$A$3:$C$69,3,FALSE)</f>
        <v>Contentieux</v>
      </c>
    </row>
    <row r="1277" spans="1:5" hidden="1" x14ac:dyDescent="0.2">
      <c r="A1277" s="84" t="str">
        <f>VLOOKUP(D1277,'TABLE DES MATIERES'!$A$3:$B$69,2,FALSE)</f>
        <v>Nouveaux Dossiers Confiés SOFRA</v>
      </c>
      <c r="B1277" s="87">
        <v>41944</v>
      </c>
      <c r="D1277" s="63" t="s">
        <v>19</v>
      </c>
      <c r="E1277" s="1" t="str">
        <f>VLOOKUP($D1277,'TABLE DES MATIERES'!$A$3:$C$69,3,FALSE)</f>
        <v>Contentieux</v>
      </c>
    </row>
    <row r="1278" spans="1:5" hidden="1" x14ac:dyDescent="0.2">
      <c r="A1278" s="84" t="str">
        <f>VLOOKUP(D1278,'TABLE DES MATIERES'!$A$3:$B$69,2,FALSE)</f>
        <v>Nbs dossiers Actifs SOFRA</v>
      </c>
      <c r="B1278" s="87">
        <v>41944</v>
      </c>
      <c r="D1278" s="63" t="s">
        <v>63</v>
      </c>
      <c r="E1278" s="1" t="str">
        <f>VLOOKUP($D1278,'TABLE DES MATIERES'!$A$3:$C$69,3,FALSE)</f>
        <v>Contentieux</v>
      </c>
    </row>
    <row r="1279" spans="1:5" hidden="1" x14ac:dyDescent="0.2">
      <c r="A1279" s="84" t="str">
        <f>VLOOKUP(D1279,'TABLE DES MATIERES'!$A$3:$B$69,2,FALSE)</f>
        <v>Montants Dossiers SOFRA Ouverts</v>
      </c>
      <c r="B1279" s="87">
        <v>41944</v>
      </c>
      <c r="D1279" s="63" t="s">
        <v>54</v>
      </c>
      <c r="E1279" s="1" t="str">
        <f>VLOOKUP($D1279,'TABLE DES MATIERES'!$A$3:$C$69,3,FALSE)</f>
        <v>Contentieux</v>
      </c>
    </row>
    <row r="1280" spans="1:5" hidden="1" x14ac:dyDescent="0.2">
      <c r="A1280" s="84" t="str">
        <f>VLOOKUP(D1280,'TABLE DES MATIERES'!$A$3:$B$69,2,FALSE)</f>
        <v>Encaissements SOFRA</v>
      </c>
      <c r="B1280" s="87">
        <v>41944</v>
      </c>
      <c r="D1280" s="63" t="s">
        <v>64</v>
      </c>
      <c r="E1280" s="1" t="str">
        <f>VLOOKUP($D1280,'TABLE DES MATIERES'!$A$3:$C$69,3,FALSE)</f>
        <v>Contentieux</v>
      </c>
    </row>
    <row r="1281" spans="1:5" hidden="1" x14ac:dyDescent="0.2">
      <c r="A1281" s="84" t="str">
        <f>VLOOKUP(D1281,'TABLE DES MATIERES'!$A$3:$B$69,2,FALSE)</f>
        <v>Nbs Prelevements</v>
      </c>
      <c r="B1281" s="87">
        <v>41944</v>
      </c>
      <c r="D1281" s="63" t="s">
        <v>20</v>
      </c>
      <c r="E1281" s="1" t="str">
        <f>VLOOKUP($D1281,'TABLE DES MATIERES'!$A$3:$C$69,3,FALSE)</f>
        <v>Contentieux</v>
      </c>
    </row>
    <row r="1282" spans="1:5" hidden="1" x14ac:dyDescent="0.2">
      <c r="A1282" s="84" t="str">
        <f>VLOOKUP(D1282,'TABLE DES MATIERES'!$A$3:$B$69,2,FALSE)</f>
        <v>Montants Prelevements</v>
      </c>
      <c r="B1282" s="87">
        <v>41944</v>
      </c>
      <c r="D1282" s="63" t="s">
        <v>21</v>
      </c>
      <c r="E1282" s="1" t="str">
        <f>VLOOKUP($D1282,'TABLE DES MATIERES'!$A$3:$C$69,3,FALSE)</f>
        <v>Contentieux</v>
      </c>
    </row>
    <row r="1283" spans="1:5" hidden="1" x14ac:dyDescent="0.2">
      <c r="A1283" s="84" t="str">
        <f>VLOOKUP(D1283,'TABLE DES MATIERES'!$A$3:$B$69,2,FALSE)</f>
        <v>Nbs Rejets Prlv</v>
      </c>
      <c r="B1283" s="87">
        <v>41944</v>
      </c>
      <c r="D1283" s="63" t="s">
        <v>22</v>
      </c>
      <c r="E1283" s="1" t="str">
        <f>VLOOKUP($D1283,'TABLE DES MATIERES'!$A$3:$C$69,3,FALSE)</f>
        <v>Contentieux</v>
      </c>
    </row>
    <row r="1284" spans="1:5" hidden="1" x14ac:dyDescent="0.2">
      <c r="A1284" s="84" t="str">
        <f>VLOOKUP(D1284,'TABLE DES MATIERES'!$A$3:$B$69,2,FALSE)</f>
        <v>Montants des Rjts Prlv</v>
      </c>
      <c r="B1284" s="87">
        <v>41944</v>
      </c>
      <c r="D1284" s="63" t="s">
        <v>23</v>
      </c>
      <c r="E1284" s="1" t="str">
        <f>VLOOKUP($D1284,'TABLE DES MATIERES'!$A$3:$C$69,3,FALSE)</f>
        <v>Contentieux</v>
      </c>
    </row>
    <row r="1285" spans="1:5" hidden="1" x14ac:dyDescent="0.2">
      <c r="A1285" s="84" t="str">
        <f>VLOOKUP(D1285,'TABLE DES MATIERES'!$A$3:$B$69,2,FALSE)</f>
        <v>% impayés Prlv</v>
      </c>
      <c r="B1285" s="87">
        <v>41944</v>
      </c>
      <c r="D1285" s="63" t="s">
        <v>65</v>
      </c>
      <c r="E1285" s="1" t="str">
        <f>VLOOKUP($D1285,'TABLE DES MATIERES'!$A$3:$C$69,3,FALSE)</f>
        <v>Contentieux</v>
      </c>
    </row>
    <row r="1286" spans="1:5" hidden="1" x14ac:dyDescent="0.2">
      <c r="A1286" s="84" t="str">
        <f>VLOOKUP(D1286,'TABLE DES MATIERES'!$A$3:$B$69,2,FALSE)</f>
        <v>Dette &lt; 3mois</v>
      </c>
      <c r="B1286" s="87">
        <v>41944</v>
      </c>
      <c r="D1286" s="63" t="s">
        <v>24</v>
      </c>
      <c r="E1286" s="1" t="str">
        <f>VLOOKUP($D1286,'TABLE DES MATIERES'!$A$3:$C$69,3,FALSE)</f>
        <v>Contentieux</v>
      </c>
    </row>
    <row r="1287" spans="1:5" hidden="1" x14ac:dyDescent="0.2">
      <c r="A1287" s="84" t="str">
        <f>VLOOKUP(D1287,'TABLE DES MATIERES'!$A$3:$B$69,2,FALSE)</f>
        <v>Dette 3 à 6 mois</v>
      </c>
      <c r="B1287" s="87">
        <v>41944</v>
      </c>
      <c r="D1287" s="63" t="s">
        <v>25</v>
      </c>
      <c r="E1287" s="1" t="str">
        <f>VLOOKUP($D1287,'TABLE DES MATIERES'!$A$3:$C$69,3,FALSE)</f>
        <v>Contentieux</v>
      </c>
    </row>
    <row r="1288" spans="1:5" hidden="1" x14ac:dyDescent="0.2">
      <c r="A1288" s="84" t="str">
        <f>VLOOKUP(D1288,'TABLE DES MATIERES'!$A$3:$B$69,2,FALSE)</f>
        <v>Dette &gt; 6 mois</v>
      </c>
      <c r="B1288" s="87">
        <v>41944</v>
      </c>
      <c r="D1288" s="63" t="s">
        <v>26</v>
      </c>
      <c r="E1288" s="1" t="str">
        <f>VLOOKUP($D1288,'TABLE DES MATIERES'!$A$3:$C$69,3,FALSE)</f>
        <v>Contentieux</v>
      </c>
    </row>
    <row r="1289" spans="1:5" hidden="1" x14ac:dyDescent="0.2">
      <c r="A1289" s="84" t="str">
        <f>VLOOKUP(D1289,'TABLE DES MATIERES'!$A$3:$B$69,2,FALSE)</f>
        <v>Vacants ACL PME</v>
      </c>
      <c r="B1289" s="87">
        <v>41944</v>
      </c>
      <c r="D1289" s="63" t="s">
        <v>28</v>
      </c>
      <c r="E1289" s="1" t="str">
        <f>VLOOKUP($D1289,'TABLE DES MATIERES'!$A$3:$C$69,3,FALSE)</f>
        <v>Vacant</v>
      </c>
    </row>
    <row r="1290" spans="1:5" hidden="1" x14ac:dyDescent="0.2">
      <c r="A1290" s="84" t="str">
        <f>VLOOKUP(D1290,'TABLE DES MATIERES'!$A$3:$B$69,2,FALSE)</f>
        <v>% vacant ACL PME</v>
      </c>
      <c r="B1290" s="87">
        <v>41944</v>
      </c>
      <c r="D1290" s="88" t="s">
        <v>47</v>
      </c>
      <c r="E1290" s="1" t="str">
        <f>VLOOKUP($D1290,'TABLE DES MATIERES'!$A$3:$C$69,3,FALSE)</f>
        <v>Vacant</v>
      </c>
    </row>
    <row r="1291" spans="1:5" hidden="1" x14ac:dyDescent="0.2">
      <c r="A1291" s="84" t="str">
        <f>VLOOKUP(D1291,'TABLE DES MATIERES'!$A$3:$B$69,2,FALSE)</f>
        <v>Vacant technique</v>
      </c>
      <c r="B1291" s="87">
        <v>41944</v>
      </c>
      <c r="C1291" s="90"/>
      <c r="D1291" s="63" t="s">
        <v>29</v>
      </c>
      <c r="E1291" s="1" t="str">
        <f>VLOOKUP($D1291,'TABLE DES MATIERES'!$A$3:$C$69,3,FALSE)</f>
        <v>Vacant</v>
      </c>
    </row>
    <row r="1292" spans="1:5" hidden="1" x14ac:dyDescent="0.2">
      <c r="A1292" s="84" t="str">
        <f>VLOOKUP(D1292,'TABLE DES MATIERES'!$A$3:$B$69,2,FALSE)</f>
        <v>% vacant technique</v>
      </c>
      <c r="B1292" s="87">
        <v>41944</v>
      </c>
      <c r="D1292" s="88" t="s">
        <v>48</v>
      </c>
      <c r="E1292" s="1" t="str">
        <f>VLOOKUP($D1292,'TABLE DES MATIERES'!$A$3:$C$69,3,FALSE)</f>
        <v>Vacant</v>
      </c>
    </row>
    <row r="1293" spans="1:5" hidden="1" x14ac:dyDescent="0.2">
      <c r="A1293" s="84" t="str">
        <f>VLOOKUP(D1293,'TABLE DES MATIERES'!$A$3:$B$69,2,FALSE)</f>
        <v>Nbs de lots Roanne</v>
      </c>
      <c r="B1293" s="87">
        <v>41944</v>
      </c>
      <c r="C1293" s="90"/>
      <c r="D1293" s="63" t="s">
        <v>30</v>
      </c>
      <c r="E1293" s="1" t="str">
        <f>VLOOKUP($D1293,'TABLE DES MATIERES'!$A$3:$C$69,3,FALSE)</f>
        <v>Vacant</v>
      </c>
    </row>
    <row r="1294" spans="1:5" hidden="1" x14ac:dyDescent="0.2">
      <c r="A1294" s="84" t="str">
        <f>VLOOKUP(D1294,'TABLE DES MATIERES'!$A$3:$B$69,2,FALSE)</f>
        <v>Vacants_Gestion Roanne</v>
      </c>
      <c r="B1294" s="87">
        <v>41944</v>
      </c>
      <c r="C1294" s="90"/>
      <c r="D1294" s="63" t="s">
        <v>31</v>
      </c>
      <c r="E1294" s="1" t="str">
        <f>VLOOKUP($D1294,'TABLE DES MATIERES'!$A$3:$C$69,3,FALSE)</f>
        <v>Vacant</v>
      </c>
    </row>
    <row r="1295" spans="1:5" hidden="1" x14ac:dyDescent="0.2">
      <c r="A1295" s="84" t="str">
        <f>VLOOKUP(D1295,'TABLE DES MATIERES'!$A$3:$B$69,2,FALSE)</f>
        <v>% vacant Roanne</v>
      </c>
      <c r="B1295" s="87">
        <v>41944</v>
      </c>
      <c r="D1295" s="88" t="s">
        <v>49</v>
      </c>
      <c r="E1295" s="1" t="str">
        <f>VLOOKUP($D1295,'TABLE DES MATIERES'!$A$3:$C$69,3,FALSE)</f>
        <v>Vacant</v>
      </c>
    </row>
    <row r="1296" spans="1:5" hidden="1" x14ac:dyDescent="0.2">
      <c r="A1296" s="84" t="str">
        <f>VLOOKUP(D1296,'TABLE DES MATIERES'!$A$3:$B$69,2,FALSE)</f>
        <v>Total Vacant Exploitation</v>
      </c>
      <c r="B1296" s="87">
        <v>41944</v>
      </c>
      <c r="D1296" s="63" t="s">
        <v>66</v>
      </c>
      <c r="E1296" s="1" t="str">
        <f>VLOOKUP($D1296,'TABLE DES MATIERES'!$A$3:$C$69,3,FALSE)</f>
        <v>Vacant</v>
      </c>
    </row>
    <row r="1297" spans="1:5" hidden="1" x14ac:dyDescent="0.2">
      <c r="A1297" s="84" t="str">
        <f>VLOOKUP(D1297,'TABLE DES MATIERES'!$A$3:$B$69,2,FALSE)</f>
        <v>% Exploitation</v>
      </c>
      <c r="B1297" s="87">
        <v>41944</v>
      </c>
      <c r="D1297" s="63" t="s">
        <v>67</v>
      </c>
      <c r="E1297" s="1" t="str">
        <f>VLOOKUP($D1297,'TABLE DES MATIERES'!$A$3:$C$69,3,FALSE)</f>
        <v>Vacant</v>
      </c>
    </row>
    <row r="1298" spans="1:5" hidden="1" x14ac:dyDescent="0.2">
      <c r="A1298" s="84" t="str">
        <f>VLOOKUP(D1298,'TABLE DES MATIERES'!$A$3:$B$69,2,FALSE)</f>
        <v>Vacant HE</v>
      </c>
      <c r="B1298" s="87">
        <v>41944</v>
      </c>
      <c r="D1298" s="63" t="s">
        <v>58</v>
      </c>
      <c r="E1298" s="1" t="str">
        <f>VLOOKUP($D1298,'TABLE DES MATIERES'!$A$3:$C$69,3,FALSE)</f>
        <v>Vacant</v>
      </c>
    </row>
    <row r="1299" spans="1:5" hidden="1" x14ac:dyDescent="0.2">
      <c r="A1299" s="84" t="str">
        <f>VLOOKUP(D1299,'TABLE DES MATIERES'!$A$3:$B$69,2,FALSE)</f>
        <v>% vacant HE</v>
      </c>
      <c r="B1299" s="87">
        <v>41944</v>
      </c>
      <c r="D1299" s="63" t="s">
        <v>68</v>
      </c>
      <c r="E1299" s="1" t="str">
        <f>VLOOKUP($D1299,'TABLE DES MATIERES'!$A$3:$C$69,3,FALSE)</f>
        <v>Vacant</v>
      </c>
    </row>
    <row r="1300" spans="1:5" hidden="1" x14ac:dyDescent="0.2">
      <c r="A1300" s="84" t="str">
        <f>VLOOKUP(D1300,'TABLE DES MATIERES'!$A$3:$B$69,2,FALSE)</f>
        <v>Nbs logements Roanne</v>
      </c>
      <c r="B1300" s="87">
        <v>41944</v>
      </c>
      <c r="D1300" s="63" t="s">
        <v>69</v>
      </c>
      <c r="E1300" s="1" t="str">
        <f>VLOOKUP($D1300,'TABLE DES MATIERES'!$A$3:$C$69,3,FALSE)</f>
        <v>Vacant</v>
      </c>
    </row>
    <row r="1301" spans="1:5" hidden="1" x14ac:dyDescent="0.2">
      <c r="A1301" s="84" t="str">
        <f>VLOOKUP(D1301,'TABLE DES MATIERES'!$A$3:$B$69,2,FALSE)</f>
        <v>Nbs vacants Exploitation/HE</v>
      </c>
      <c r="B1301" s="87">
        <v>41944</v>
      </c>
      <c r="D1301" s="63" t="s">
        <v>57</v>
      </c>
      <c r="E1301" s="1" t="str">
        <f>VLOOKUP($D1301,'TABLE DES MATIERES'!$A$3:$C$69,3,FALSE)</f>
        <v>Vacant</v>
      </c>
    </row>
    <row r="1302" spans="1:5" hidden="1" x14ac:dyDescent="0.2">
      <c r="A1302" s="84" t="str">
        <f>VLOOKUP(D1302,'TABLE DES MATIERES'!$A$3:$B$69,2,FALSE)</f>
        <v>% Vacance Exploitation/HE</v>
      </c>
      <c r="B1302" s="87">
        <v>41944</v>
      </c>
      <c r="D1302" s="63" t="s">
        <v>59</v>
      </c>
      <c r="E1302" s="1" t="str">
        <f>VLOOKUP($D1302,'TABLE DES MATIERES'!$A$3:$C$69,3,FALSE)</f>
        <v>Vacant</v>
      </c>
    </row>
    <row r="1303" spans="1:5" hidden="1" x14ac:dyDescent="0.2">
      <c r="A1303" s="84" t="str">
        <f>VLOOKUP(D1303,'TABLE DES MATIERES'!$A$3:$B$69,2,FALSE)</f>
        <v>%Occupation</v>
      </c>
      <c r="B1303" s="87">
        <v>41944</v>
      </c>
      <c r="C1303" s="71"/>
      <c r="D1303" s="63" t="s">
        <v>60</v>
      </c>
      <c r="E1303" s="1" t="str">
        <f>VLOOKUP($D1303,'TABLE DES MATIERES'!$A$3:$C$69,3,FALSE)</f>
        <v>Vacant</v>
      </c>
    </row>
    <row r="1304" spans="1:5" hidden="1" x14ac:dyDescent="0.2">
      <c r="A1304" s="84" t="str">
        <f>VLOOKUP(D1304,'TABLE DES MATIERES'!$A$3:$B$69,2,FALSE)</f>
        <v>Nbs loc Entrants</v>
      </c>
      <c r="B1304" s="87">
        <v>41944</v>
      </c>
      <c r="D1304" s="63" t="s">
        <v>32</v>
      </c>
      <c r="E1304" s="1" t="str">
        <f>VLOOKUP($D1304,'TABLE DES MATIERES'!$A$3:$C$69,3,FALSE)</f>
        <v>Vacant</v>
      </c>
    </row>
    <row r="1305" spans="1:5" hidden="1" x14ac:dyDescent="0.2">
      <c r="A1305" s="84" t="str">
        <f>VLOOKUP(D1305,'TABLE DES MATIERES'!$A$3:$B$69,2,FALSE)</f>
        <v>Nbs locs Sortants</v>
      </c>
      <c r="B1305" s="87">
        <v>41944</v>
      </c>
      <c r="D1305" s="63" t="s">
        <v>33</v>
      </c>
      <c r="E1305" s="1" t="str">
        <f>VLOOKUP($D1305,'TABLE DES MATIERES'!$A$3:$C$69,3,FALSE)</f>
        <v>Vacant</v>
      </c>
    </row>
    <row r="1306" spans="1:5" hidden="1" x14ac:dyDescent="0.2">
      <c r="A1306" s="84" t="str">
        <f>VLOOKUP(D1306,'TABLE DES MATIERES'!$A$3:$B$69,2,FALSE)</f>
        <v>Nbs locs en preavis</v>
      </c>
      <c r="B1306" s="87">
        <v>41944</v>
      </c>
      <c r="D1306" s="63" t="s">
        <v>34</v>
      </c>
      <c r="E1306" s="1" t="str">
        <f>VLOOKUP($D1306,'TABLE DES MATIERES'!$A$3:$C$69,3,FALSE)</f>
        <v>Vacant</v>
      </c>
    </row>
    <row r="1307" spans="1:5" ht="15" hidden="1" x14ac:dyDescent="0.25">
      <c r="A1307" s="84" t="str">
        <f>VLOOKUP(D1307,'TABLE DES MATIERES'!$A$3:$B$69,2,FALSE)</f>
        <v>Compta_provisions_Primexis</v>
      </c>
      <c r="B1307" s="87">
        <v>41944</v>
      </c>
      <c r="D1307" s="89" t="s">
        <v>169</v>
      </c>
      <c r="E1307" s="1" t="str">
        <f>VLOOKUP($D1307,'TABLE DES MATIERES'!$A$3:$C$69,3,FALSE)</f>
        <v>comptable</v>
      </c>
    </row>
    <row r="1308" spans="1:5" ht="15" hidden="1" x14ac:dyDescent="0.25">
      <c r="A1308" s="84" t="str">
        <f>VLOOKUP(D1308,'TABLE DES MATIERES'!$A$3:$B$69,2,FALSE)</f>
        <v>Compta_provisions_Socalog</v>
      </c>
      <c r="B1308" s="87">
        <v>41944</v>
      </c>
      <c r="D1308" s="89" t="s">
        <v>171</v>
      </c>
      <c r="E1308" s="1" t="str">
        <f>VLOOKUP($D1308,'TABLE DES MATIERES'!$A$3:$C$69,3,FALSE)</f>
        <v>comptable</v>
      </c>
    </row>
    <row r="1309" spans="1:5" hidden="1" x14ac:dyDescent="0.2">
      <c r="A1309" s="84" t="str">
        <f>VLOOKUP(D1309,'TABLE DES MATIERES'!$A$3:$B$69,2,FALSE)</f>
        <v>Loyer App</v>
      </c>
      <c r="B1309" s="87">
        <v>41974</v>
      </c>
      <c r="D1309" s="63" t="s">
        <v>4</v>
      </c>
      <c r="E1309" s="1" t="str">
        <f>VLOOKUP($D1309,'TABLE DES MATIERES'!$A$3:$C$69,3,FALSE)</f>
        <v>Quittancement</v>
      </c>
    </row>
    <row r="1310" spans="1:5" hidden="1" x14ac:dyDescent="0.2">
      <c r="A1310" s="84" t="str">
        <f>VLOOKUP(D1310,'TABLE DES MATIERES'!$A$3:$B$69,2,FALSE)</f>
        <v>Nouveaux Loyers</v>
      </c>
      <c r="B1310" s="87">
        <v>41974</v>
      </c>
      <c r="C1310" s="65"/>
      <c r="D1310" s="63" t="s">
        <v>1</v>
      </c>
      <c r="E1310" s="1" t="str">
        <f>VLOOKUP($D1310,'TABLE DES MATIERES'!$A$3:$C$69,3,FALSE)</f>
        <v>Quittancement</v>
      </c>
    </row>
    <row r="1311" spans="1:5" hidden="1" x14ac:dyDescent="0.2">
      <c r="A1311" s="84" t="str">
        <f>VLOOKUP(D1311,'TABLE DES MATIERES'!$A$3:$B$69,2,FALSE)</f>
        <v>Loyer PK</v>
      </c>
      <c r="B1311" s="87">
        <v>41974</v>
      </c>
      <c r="D1311" s="63" t="s">
        <v>5</v>
      </c>
      <c r="E1311" s="1" t="str">
        <f>VLOOKUP($D1311,'TABLE DES MATIERES'!$A$3:$C$69,3,FALSE)</f>
        <v>Quittancement</v>
      </c>
    </row>
    <row r="1312" spans="1:5" hidden="1" x14ac:dyDescent="0.2">
      <c r="A1312" s="84" t="str">
        <f>VLOOKUP(D1312,'TABLE DES MATIERES'!$A$3:$B$69,2,FALSE)</f>
        <v>Total Loyer</v>
      </c>
      <c r="B1312" s="87">
        <v>41974</v>
      </c>
      <c r="D1312" s="63" t="s">
        <v>62</v>
      </c>
      <c r="E1312" s="1" t="str">
        <f>VLOOKUP($D1312,'TABLE DES MATIERES'!$A$3:$C$69,3,FALSE)</f>
        <v>Quittancement</v>
      </c>
    </row>
    <row r="1313" spans="1:5" hidden="1" x14ac:dyDescent="0.2">
      <c r="A1313" s="84" t="str">
        <f>VLOOKUP(D1313,'TABLE DES MATIERES'!$A$3:$B$69,2,FALSE)</f>
        <v>Provisions sur charge</v>
      </c>
      <c r="B1313" s="87">
        <v>41974</v>
      </c>
      <c r="D1313" s="63" t="s">
        <v>2</v>
      </c>
      <c r="E1313" s="1" t="str">
        <f>VLOOKUP($D1313,'TABLE DES MATIERES'!$A$3:$C$69,3,FALSE)</f>
        <v>Quittancement</v>
      </c>
    </row>
    <row r="1314" spans="1:5" hidden="1" x14ac:dyDescent="0.2">
      <c r="A1314" s="84" t="str">
        <f>VLOOKUP(D1314,'TABLE DES MATIERES'!$A$3:$B$69,2,FALSE)</f>
        <v>Quitt toutes rubriques</v>
      </c>
      <c r="B1314" s="87">
        <v>41974</v>
      </c>
      <c r="C1314" s="65"/>
      <c r="D1314" s="63" t="s">
        <v>50</v>
      </c>
      <c r="E1314" s="1" t="str">
        <f>VLOOKUP($D1314,'TABLE DES MATIERES'!$A$3:$C$69,3,FALSE)</f>
        <v>Quittancement</v>
      </c>
    </row>
    <row r="1315" spans="1:5" hidden="1" x14ac:dyDescent="0.2">
      <c r="A1315" s="84" t="str">
        <f>VLOOKUP(D1315,'TABLE DES MATIERES'!$A$3:$B$69,2,FALSE)</f>
        <v>Loyers encaissers</v>
      </c>
      <c r="B1315" s="87">
        <v>41974</v>
      </c>
      <c r="D1315" s="63" t="s">
        <v>3</v>
      </c>
      <c r="E1315" s="1" t="str">
        <f>VLOOKUP($D1315,'TABLE DES MATIERES'!$A$3:$C$69,3,FALSE)</f>
        <v>Encaissement</v>
      </c>
    </row>
    <row r="1316" spans="1:5" hidden="1" x14ac:dyDescent="0.2">
      <c r="A1316" s="84" t="str">
        <f>VLOOKUP(D1316,'TABLE DES MATIERES'!$A$3:$B$69,2,FALSE)</f>
        <v>APL</v>
      </c>
      <c r="B1316" s="87">
        <v>41974</v>
      </c>
      <c r="D1316" s="63" t="s">
        <v>6</v>
      </c>
      <c r="E1316" s="1" t="str">
        <f>VLOOKUP($D1316,'TABLE DES MATIERES'!$A$3:$C$69,3,FALSE)</f>
        <v>Encaissement</v>
      </c>
    </row>
    <row r="1317" spans="1:5" hidden="1" x14ac:dyDescent="0.2">
      <c r="A1317" s="84" t="str">
        <f>VLOOKUP(D1317,'TABLE DES MATIERES'!$A$3:$B$69,2,FALSE)</f>
        <v>AL</v>
      </c>
      <c r="B1317" s="87">
        <v>41974</v>
      </c>
      <c r="D1317" s="63" t="s">
        <v>7</v>
      </c>
      <c r="E1317" s="1" t="str">
        <f>VLOOKUP($D1317,'TABLE DES MATIERES'!$A$3:$C$69,3,FALSE)</f>
        <v>Encaissement</v>
      </c>
    </row>
    <row r="1318" spans="1:5" hidden="1" x14ac:dyDescent="0.2">
      <c r="A1318" s="84" t="str">
        <f>VLOOKUP(D1318,'TABLE DES MATIERES'!$A$3:$B$69,2,FALSE)</f>
        <v>DG Factures</v>
      </c>
      <c r="B1318" s="87">
        <v>41974</v>
      </c>
      <c r="D1318" s="63" t="s">
        <v>8</v>
      </c>
      <c r="E1318" s="1" t="str">
        <f>VLOOKUP($D1318,'TABLE DES MATIERES'!$A$3:$C$69,3,FALSE)</f>
        <v>Encaissement</v>
      </c>
    </row>
    <row r="1319" spans="1:5" hidden="1" x14ac:dyDescent="0.2">
      <c r="A1319" s="84" t="str">
        <f>VLOOKUP(D1319,'TABLE DES MATIERES'!$A$3:$B$69,2,FALSE)</f>
        <v>DG Rembourser</v>
      </c>
      <c r="B1319" s="87">
        <v>41974</v>
      </c>
      <c r="D1319" s="63" t="s">
        <v>9</v>
      </c>
      <c r="E1319" s="1" t="str">
        <f>VLOOKUP($D1319,'TABLE DES MATIERES'!$A$3:$C$69,3,FALSE)</f>
        <v>Encaissement</v>
      </c>
    </row>
    <row r="1320" spans="1:5" hidden="1" x14ac:dyDescent="0.2">
      <c r="A1320" s="84" t="str">
        <f>VLOOKUP(D1320,'TABLE DES MATIERES'!$A$3:$B$69,2,FALSE)</f>
        <v>BANQUE</v>
      </c>
      <c r="B1320" s="87">
        <v>41974</v>
      </c>
      <c r="D1320" s="63" t="s">
        <v>10</v>
      </c>
      <c r="E1320" s="1" t="str">
        <f>VLOOKUP($D1320,'TABLE DES MATIERES'!$A$3:$C$69,3,FALSE)</f>
        <v>Encaissement</v>
      </c>
    </row>
    <row r="1321" spans="1:5" hidden="1" x14ac:dyDescent="0.2">
      <c r="A1321" s="84" t="str">
        <f>VLOOKUP(D1321,'TABLE DES MATIERES'!$A$3:$B$69,2,FALSE)</f>
        <v>Nbs locs debiteurs</v>
      </c>
      <c r="B1321" s="87">
        <v>41974</v>
      </c>
      <c r="D1321" s="63" t="s">
        <v>11</v>
      </c>
      <c r="E1321" s="1" t="str">
        <f>VLOOKUP($D1321,'TABLE DES MATIERES'!$A$3:$C$69,3,FALSE)</f>
        <v>Contentieux</v>
      </c>
    </row>
    <row r="1322" spans="1:5" hidden="1" x14ac:dyDescent="0.2">
      <c r="A1322" s="84" t="str">
        <f>VLOOKUP(D1322,'TABLE DES MATIERES'!$A$3:$B$69,2,FALSE)</f>
        <v>Montants Debiteurs</v>
      </c>
      <c r="B1322" s="87">
        <v>41974</v>
      </c>
      <c r="D1322" s="63" t="s">
        <v>12</v>
      </c>
      <c r="E1322" s="1" t="str">
        <f>VLOOKUP($D1322,'TABLE DES MATIERES'!$A$3:$C$69,3,FALSE)</f>
        <v>Contentieux</v>
      </c>
    </row>
    <row r="1323" spans="1:5" hidden="1" x14ac:dyDescent="0.2">
      <c r="A1323" s="84" t="str">
        <f>VLOOKUP(D1323,'TABLE DES MATIERES'!$A$3:$B$69,2,FALSE)</f>
        <v>Locs Presents</v>
      </c>
      <c r="B1323" s="87">
        <v>41974</v>
      </c>
      <c r="D1323" s="63" t="s">
        <v>13</v>
      </c>
      <c r="E1323" s="1" t="str">
        <f>VLOOKUP($D1323,'TABLE DES MATIERES'!$A$3:$C$69,3,FALSE)</f>
        <v>Contentieux</v>
      </c>
    </row>
    <row r="1324" spans="1:5" hidden="1" x14ac:dyDescent="0.2">
      <c r="A1324" s="84" t="str">
        <f>VLOOKUP(D1324,'TABLE DES MATIERES'!$A$3:$B$69,2,FALSE)</f>
        <v>Montants Presents</v>
      </c>
      <c r="B1324" s="87">
        <v>41974</v>
      </c>
      <c r="D1324" s="63" t="s">
        <v>15</v>
      </c>
      <c r="E1324" s="1" t="str">
        <f>VLOOKUP($D1324,'TABLE DES MATIERES'!$A$3:$C$69,3,FALSE)</f>
        <v>Contentieux</v>
      </c>
    </row>
    <row r="1325" spans="1:5" hidden="1" x14ac:dyDescent="0.2">
      <c r="A1325" s="84" t="str">
        <f>VLOOKUP(D1325,'TABLE DES MATIERES'!$A$3:$B$69,2,FALSE)</f>
        <v>Locs Sortis</v>
      </c>
      <c r="B1325" s="87">
        <v>41974</v>
      </c>
      <c r="D1325" s="63" t="s">
        <v>14</v>
      </c>
      <c r="E1325" s="1" t="str">
        <f>VLOOKUP($D1325,'TABLE DES MATIERES'!$A$3:$C$69,3,FALSE)</f>
        <v>Contentieux</v>
      </c>
    </row>
    <row r="1326" spans="1:5" hidden="1" x14ac:dyDescent="0.2">
      <c r="A1326" s="84" t="str">
        <f>VLOOKUP(D1326,'TABLE DES MATIERES'!$A$3:$B$69,2,FALSE)</f>
        <v>Montants Sortis</v>
      </c>
      <c r="B1326" s="87">
        <v>41974</v>
      </c>
      <c r="D1326" s="63" t="s">
        <v>16</v>
      </c>
      <c r="E1326" s="1" t="str">
        <f>VLOOKUP($D1326,'TABLE DES MATIERES'!$A$3:$C$69,3,FALSE)</f>
        <v>Contentieux</v>
      </c>
    </row>
    <row r="1327" spans="1:5" hidden="1" x14ac:dyDescent="0.2">
      <c r="A1327" s="84" t="str">
        <f>VLOOKUP(D1327,'TABLE DES MATIERES'!$A$3:$B$69,2,FALSE)</f>
        <v>Nouvelles dettes des nouveaux entrants</v>
      </c>
      <c r="B1327" s="87">
        <v>41974</v>
      </c>
      <c r="D1327" s="63" t="s">
        <v>37</v>
      </c>
      <c r="E1327" s="1" t="str">
        <f>VLOOKUP($D1327,'TABLE DES MATIERES'!$A$3:$C$69,3,FALSE)</f>
        <v>Contentieux</v>
      </c>
    </row>
    <row r="1328" spans="1:5" hidden="1" x14ac:dyDescent="0.2">
      <c r="A1328" s="84" t="str">
        <f>VLOOKUP(D1328,'TABLE DES MATIERES'!$A$3:$B$69,2,FALSE)</f>
        <v>Montants dettes des nouveaux entrants</v>
      </c>
      <c r="B1328" s="87">
        <v>41974</v>
      </c>
      <c r="D1328" s="63" t="s">
        <v>38</v>
      </c>
      <c r="E1328" s="1" t="str">
        <f>VLOOKUP($D1328,'TABLE DES MATIERES'!$A$3:$C$69,3,FALSE)</f>
        <v>Contentieux</v>
      </c>
    </row>
    <row r="1329" spans="1:5" hidden="1" x14ac:dyDescent="0.2">
      <c r="A1329" s="84" t="str">
        <f>VLOOKUP(D1329,'TABLE DES MATIERES'!$A$3:$B$69,2,FALSE)</f>
        <v>Profits</v>
      </c>
      <c r="B1329" s="87">
        <v>41974</v>
      </c>
      <c r="D1329" s="63" t="s">
        <v>36</v>
      </c>
      <c r="E1329" s="1" t="str">
        <f>VLOOKUP($D1329,'TABLE DES MATIERES'!$A$3:$C$69,3,FALSE)</f>
        <v>Contentieux</v>
      </c>
    </row>
    <row r="1330" spans="1:5" hidden="1" x14ac:dyDescent="0.2">
      <c r="A1330" s="84" t="str">
        <f>VLOOKUP(D1330,'TABLE DES MATIERES'!$A$3:$B$69,2,FALSE)</f>
        <v>Pertes</v>
      </c>
      <c r="B1330" s="87">
        <v>41974</v>
      </c>
      <c r="D1330" s="63" t="s">
        <v>35</v>
      </c>
      <c r="E1330" s="1" t="str">
        <f>VLOOKUP($D1330,'TABLE DES MATIERES'!$A$3:$C$69,3,FALSE)</f>
        <v>Contentieux</v>
      </c>
    </row>
    <row r="1331" spans="1:5" hidden="1" x14ac:dyDescent="0.2">
      <c r="A1331" s="84" t="str">
        <f>VLOOKUP(D1331,'TABLE DES MATIERES'!$A$3:$B$69,2,FALSE)</f>
        <v>Protocoles établis</v>
      </c>
      <c r="B1331" s="87">
        <v>41974</v>
      </c>
      <c r="D1331" s="63" t="s">
        <v>17</v>
      </c>
      <c r="E1331" s="1" t="str">
        <f>VLOOKUP($D1331,'TABLE DES MATIERES'!$A$3:$C$69,3,FALSE)</f>
        <v>Contentieux</v>
      </c>
    </row>
    <row r="1332" spans="1:5" hidden="1" x14ac:dyDescent="0.2">
      <c r="A1332" s="84" t="str">
        <f>VLOOKUP(D1332,'TABLE DES MATIERES'!$A$3:$B$69,2,FALSE)</f>
        <v>Protocoles terminés</v>
      </c>
      <c r="B1332" s="87">
        <v>41974</v>
      </c>
      <c r="D1332" s="63" t="s">
        <v>18</v>
      </c>
      <c r="E1332" s="1" t="str">
        <f>VLOOKUP($D1332,'TABLE DES MATIERES'!$A$3:$C$69,3,FALSE)</f>
        <v>Contentieux</v>
      </c>
    </row>
    <row r="1333" spans="1:5" hidden="1" x14ac:dyDescent="0.2">
      <c r="A1333" s="84" t="str">
        <f>VLOOKUP(D1333,'TABLE DES MATIERES'!$A$3:$B$69,2,FALSE)</f>
        <v>Protocoles en cours</v>
      </c>
      <c r="B1333" s="87">
        <v>41974</v>
      </c>
      <c r="D1333" s="63" t="s">
        <v>61</v>
      </c>
      <c r="E1333" s="1" t="str">
        <f>VLOOKUP($D1333,'TABLE DES MATIERES'!$A$3:$C$69,3,FALSE)</f>
        <v>Contentieux</v>
      </c>
    </row>
    <row r="1334" spans="1:5" hidden="1" x14ac:dyDescent="0.2">
      <c r="A1334" s="84" t="str">
        <f>VLOOKUP(D1334,'TABLE DES MATIERES'!$A$3:$B$69,2,FALSE)</f>
        <v>Montants Protocoles établis</v>
      </c>
      <c r="B1334" s="87">
        <v>41974</v>
      </c>
      <c r="D1334" s="63" t="s">
        <v>53</v>
      </c>
      <c r="E1334" s="1" t="str">
        <f>VLOOKUP($D1334,'TABLE DES MATIERES'!$A$3:$C$69,3,FALSE)</f>
        <v>Contentieux</v>
      </c>
    </row>
    <row r="1335" spans="1:5" hidden="1" x14ac:dyDescent="0.2">
      <c r="A1335" s="84" t="str">
        <f>VLOOKUP(D1335,'TABLE DES MATIERES'!$A$3:$B$69,2,FALSE)</f>
        <v>Nouveaux Dossiers Confiés SOFRA</v>
      </c>
      <c r="B1335" s="87">
        <v>41974</v>
      </c>
      <c r="D1335" s="63" t="s">
        <v>19</v>
      </c>
      <c r="E1335" s="1" t="str">
        <f>VLOOKUP($D1335,'TABLE DES MATIERES'!$A$3:$C$69,3,FALSE)</f>
        <v>Contentieux</v>
      </c>
    </row>
    <row r="1336" spans="1:5" hidden="1" x14ac:dyDescent="0.2">
      <c r="A1336" s="84" t="str">
        <f>VLOOKUP(D1336,'TABLE DES MATIERES'!$A$3:$B$69,2,FALSE)</f>
        <v>Nbs dossiers Actifs SOFRA</v>
      </c>
      <c r="B1336" s="87">
        <v>41974</v>
      </c>
      <c r="D1336" s="63" t="s">
        <v>63</v>
      </c>
      <c r="E1336" s="1" t="str">
        <f>VLOOKUP($D1336,'TABLE DES MATIERES'!$A$3:$C$69,3,FALSE)</f>
        <v>Contentieux</v>
      </c>
    </row>
    <row r="1337" spans="1:5" hidden="1" x14ac:dyDescent="0.2">
      <c r="A1337" s="84" t="str">
        <f>VLOOKUP(D1337,'TABLE DES MATIERES'!$A$3:$B$69,2,FALSE)</f>
        <v>Montants Dossiers SOFRA Ouverts</v>
      </c>
      <c r="B1337" s="87">
        <v>41974</v>
      </c>
      <c r="D1337" s="63" t="s">
        <v>54</v>
      </c>
      <c r="E1337" s="1" t="str">
        <f>VLOOKUP($D1337,'TABLE DES MATIERES'!$A$3:$C$69,3,FALSE)</f>
        <v>Contentieux</v>
      </c>
    </row>
    <row r="1338" spans="1:5" hidden="1" x14ac:dyDescent="0.2">
      <c r="A1338" s="84" t="str">
        <f>VLOOKUP(D1338,'TABLE DES MATIERES'!$A$3:$B$69,2,FALSE)</f>
        <v>Encaissements SOFRA</v>
      </c>
      <c r="B1338" s="87">
        <v>41974</v>
      </c>
      <c r="D1338" s="63" t="s">
        <v>64</v>
      </c>
      <c r="E1338" s="1" t="str">
        <f>VLOOKUP($D1338,'TABLE DES MATIERES'!$A$3:$C$69,3,FALSE)</f>
        <v>Contentieux</v>
      </c>
    </row>
    <row r="1339" spans="1:5" hidden="1" x14ac:dyDescent="0.2">
      <c r="A1339" s="84" t="str">
        <f>VLOOKUP(D1339,'TABLE DES MATIERES'!$A$3:$B$69,2,FALSE)</f>
        <v>Nbs Prelevements</v>
      </c>
      <c r="B1339" s="87">
        <v>41974</v>
      </c>
      <c r="D1339" s="63" t="s">
        <v>20</v>
      </c>
      <c r="E1339" s="1" t="str">
        <f>VLOOKUP($D1339,'TABLE DES MATIERES'!$A$3:$C$69,3,FALSE)</f>
        <v>Contentieux</v>
      </c>
    </row>
    <row r="1340" spans="1:5" hidden="1" x14ac:dyDescent="0.2">
      <c r="A1340" s="84" t="str">
        <f>VLOOKUP(D1340,'TABLE DES MATIERES'!$A$3:$B$69,2,FALSE)</f>
        <v>Montants Prelevements</v>
      </c>
      <c r="B1340" s="87">
        <v>41974</v>
      </c>
      <c r="D1340" s="63" t="s">
        <v>21</v>
      </c>
      <c r="E1340" s="1" t="str">
        <f>VLOOKUP($D1340,'TABLE DES MATIERES'!$A$3:$C$69,3,FALSE)</f>
        <v>Contentieux</v>
      </c>
    </row>
    <row r="1341" spans="1:5" hidden="1" x14ac:dyDescent="0.2">
      <c r="A1341" s="84" t="str">
        <f>VLOOKUP(D1341,'TABLE DES MATIERES'!$A$3:$B$69,2,FALSE)</f>
        <v>Nbs Rejets Prlv</v>
      </c>
      <c r="B1341" s="87">
        <v>41974</v>
      </c>
      <c r="D1341" s="63" t="s">
        <v>22</v>
      </c>
      <c r="E1341" s="1" t="str">
        <f>VLOOKUP($D1341,'TABLE DES MATIERES'!$A$3:$C$69,3,FALSE)</f>
        <v>Contentieux</v>
      </c>
    </row>
    <row r="1342" spans="1:5" hidden="1" x14ac:dyDescent="0.2">
      <c r="A1342" s="84" t="str">
        <f>VLOOKUP(D1342,'TABLE DES MATIERES'!$A$3:$B$69,2,FALSE)</f>
        <v>Montants des Rjts Prlv</v>
      </c>
      <c r="B1342" s="87">
        <v>41974</v>
      </c>
      <c r="D1342" s="63" t="s">
        <v>23</v>
      </c>
      <c r="E1342" s="1" t="str">
        <f>VLOOKUP($D1342,'TABLE DES MATIERES'!$A$3:$C$69,3,FALSE)</f>
        <v>Contentieux</v>
      </c>
    </row>
    <row r="1343" spans="1:5" hidden="1" x14ac:dyDescent="0.2">
      <c r="A1343" s="84" t="str">
        <f>VLOOKUP(D1343,'TABLE DES MATIERES'!$A$3:$B$69,2,FALSE)</f>
        <v>% impayés Prlv</v>
      </c>
      <c r="B1343" s="87">
        <v>41974</v>
      </c>
      <c r="C1343" s="80"/>
      <c r="D1343" s="63" t="s">
        <v>65</v>
      </c>
      <c r="E1343" s="1" t="str">
        <f>VLOOKUP($D1343,'TABLE DES MATIERES'!$A$3:$C$69,3,FALSE)</f>
        <v>Contentieux</v>
      </c>
    </row>
    <row r="1344" spans="1:5" hidden="1" x14ac:dyDescent="0.2">
      <c r="A1344" s="84" t="str">
        <f>VLOOKUP(D1344,'TABLE DES MATIERES'!$A$3:$B$69,2,FALSE)</f>
        <v>Dette &lt; 3mois</v>
      </c>
      <c r="B1344" s="87">
        <v>41974</v>
      </c>
      <c r="D1344" s="63" t="s">
        <v>24</v>
      </c>
      <c r="E1344" s="1" t="str">
        <f>VLOOKUP($D1344,'TABLE DES MATIERES'!$A$3:$C$69,3,FALSE)</f>
        <v>Contentieux</v>
      </c>
    </row>
    <row r="1345" spans="1:5" hidden="1" x14ac:dyDescent="0.2">
      <c r="A1345" s="84" t="str">
        <f>VLOOKUP(D1345,'TABLE DES MATIERES'!$A$3:$B$69,2,FALSE)</f>
        <v>Dette 3 à 6 mois</v>
      </c>
      <c r="B1345" s="87">
        <v>41974</v>
      </c>
      <c r="D1345" s="63" t="s">
        <v>25</v>
      </c>
      <c r="E1345" s="1" t="str">
        <f>VLOOKUP($D1345,'TABLE DES MATIERES'!$A$3:$C$69,3,FALSE)</f>
        <v>Contentieux</v>
      </c>
    </row>
    <row r="1346" spans="1:5" hidden="1" x14ac:dyDescent="0.2">
      <c r="A1346" s="84" t="str">
        <f>VLOOKUP(D1346,'TABLE DES MATIERES'!$A$3:$B$69,2,FALSE)</f>
        <v>Dette &gt; 6 mois</v>
      </c>
      <c r="B1346" s="87">
        <v>41974</v>
      </c>
      <c r="D1346" s="63" t="s">
        <v>26</v>
      </c>
      <c r="E1346" s="1" t="str">
        <f>VLOOKUP($D1346,'TABLE DES MATIERES'!$A$3:$C$69,3,FALSE)</f>
        <v>Contentieux</v>
      </c>
    </row>
    <row r="1347" spans="1:5" hidden="1" x14ac:dyDescent="0.2">
      <c r="A1347" s="84" t="str">
        <f>VLOOKUP(D1347,'TABLE DES MATIERES'!$A$3:$B$69,2,FALSE)</f>
        <v>Vacants ACL PME</v>
      </c>
      <c r="B1347" s="87">
        <v>41974</v>
      </c>
      <c r="D1347" s="63" t="s">
        <v>28</v>
      </c>
      <c r="E1347" s="1" t="str">
        <f>VLOOKUP($D1347,'TABLE DES MATIERES'!$A$3:$C$69,3,FALSE)</f>
        <v>Vacant</v>
      </c>
    </row>
    <row r="1348" spans="1:5" hidden="1" x14ac:dyDescent="0.2">
      <c r="A1348" s="84" t="str">
        <f>VLOOKUP(D1348,'TABLE DES MATIERES'!$A$3:$B$69,2,FALSE)</f>
        <v>% vacant ACL PME</v>
      </c>
      <c r="B1348" s="87">
        <v>41974</v>
      </c>
      <c r="D1348" s="88" t="s">
        <v>47</v>
      </c>
      <c r="E1348" s="1" t="str">
        <f>VLOOKUP($D1348,'TABLE DES MATIERES'!$A$3:$C$69,3,FALSE)</f>
        <v>Vacant</v>
      </c>
    </row>
    <row r="1349" spans="1:5" hidden="1" x14ac:dyDescent="0.2">
      <c r="A1349" s="84" t="str">
        <f>VLOOKUP(D1349,'TABLE DES MATIERES'!$A$3:$B$69,2,FALSE)</f>
        <v>Vacant technique</v>
      </c>
      <c r="B1349" s="87">
        <v>41974</v>
      </c>
      <c r="C1349" s="90"/>
      <c r="D1349" s="63" t="s">
        <v>29</v>
      </c>
      <c r="E1349" s="1" t="str">
        <f>VLOOKUP($D1349,'TABLE DES MATIERES'!$A$3:$C$69,3,FALSE)</f>
        <v>Vacant</v>
      </c>
    </row>
    <row r="1350" spans="1:5" hidden="1" x14ac:dyDescent="0.2">
      <c r="A1350" s="84" t="str">
        <f>VLOOKUP(D1350,'TABLE DES MATIERES'!$A$3:$B$69,2,FALSE)</f>
        <v>% vacant technique</v>
      </c>
      <c r="B1350" s="87">
        <v>41974</v>
      </c>
      <c r="D1350" s="88" t="s">
        <v>48</v>
      </c>
      <c r="E1350" s="1" t="str">
        <f>VLOOKUP($D1350,'TABLE DES MATIERES'!$A$3:$C$69,3,FALSE)</f>
        <v>Vacant</v>
      </c>
    </row>
    <row r="1351" spans="1:5" hidden="1" x14ac:dyDescent="0.2">
      <c r="A1351" s="84" t="str">
        <f>VLOOKUP(D1351,'TABLE DES MATIERES'!$A$3:$B$69,2,FALSE)</f>
        <v>Nbs de lots Roanne</v>
      </c>
      <c r="B1351" s="87">
        <v>41974</v>
      </c>
      <c r="C1351" s="90"/>
      <c r="D1351" s="63" t="s">
        <v>30</v>
      </c>
      <c r="E1351" s="1" t="str">
        <f>VLOOKUP($D1351,'TABLE DES MATIERES'!$A$3:$C$69,3,FALSE)</f>
        <v>Vacant</v>
      </c>
    </row>
    <row r="1352" spans="1:5" hidden="1" x14ac:dyDescent="0.2">
      <c r="A1352" s="84" t="str">
        <f>VLOOKUP(D1352,'TABLE DES MATIERES'!$A$3:$B$69,2,FALSE)</f>
        <v>Vacants_Gestion Roanne</v>
      </c>
      <c r="B1352" s="87">
        <v>41974</v>
      </c>
      <c r="C1352" s="90"/>
      <c r="D1352" s="63" t="s">
        <v>31</v>
      </c>
      <c r="E1352" s="1" t="str">
        <f>VLOOKUP($D1352,'TABLE DES MATIERES'!$A$3:$C$69,3,FALSE)</f>
        <v>Vacant</v>
      </c>
    </row>
    <row r="1353" spans="1:5" hidden="1" x14ac:dyDescent="0.2">
      <c r="A1353" s="84" t="str">
        <f>VLOOKUP(D1353,'TABLE DES MATIERES'!$A$3:$B$69,2,FALSE)</f>
        <v>% vacant Roanne</v>
      </c>
      <c r="B1353" s="87">
        <v>41974</v>
      </c>
      <c r="D1353" s="88" t="s">
        <v>49</v>
      </c>
      <c r="E1353" s="1" t="str">
        <f>VLOOKUP($D1353,'TABLE DES MATIERES'!$A$3:$C$69,3,FALSE)</f>
        <v>Vacant</v>
      </c>
    </row>
    <row r="1354" spans="1:5" hidden="1" x14ac:dyDescent="0.2">
      <c r="A1354" s="84" t="str">
        <f>VLOOKUP(D1354,'TABLE DES MATIERES'!$A$3:$B$69,2,FALSE)</f>
        <v>Total Vacant Exploitation</v>
      </c>
      <c r="B1354" s="87">
        <v>41974</v>
      </c>
      <c r="D1354" s="63" t="s">
        <v>66</v>
      </c>
      <c r="E1354" s="1" t="str">
        <f>VLOOKUP($D1354,'TABLE DES MATIERES'!$A$3:$C$69,3,FALSE)</f>
        <v>Vacant</v>
      </c>
    </row>
    <row r="1355" spans="1:5" hidden="1" x14ac:dyDescent="0.2">
      <c r="A1355" s="84" t="str">
        <f>VLOOKUP(D1355,'TABLE DES MATIERES'!$A$3:$B$69,2,FALSE)</f>
        <v>% Exploitation</v>
      </c>
      <c r="B1355" s="87">
        <v>41974</v>
      </c>
      <c r="D1355" s="63" t="s">
        <v>67</v>
      </c>
      <c r="E1355" s="1" t="str">
        <f>VLOOKUP($D1355,'TABLE DES MATIERES'!$A$3:$C$69,3,FALSE)</f>
        <v>Vacant</v>
      </c>
    </row>
    <row r="1356" spans="1:5" hidden="1" x14ac:dyDescent="0.2">
      <c r="A1356" s="84" t="str">
        <f>VLOOKUP(D1356,'TABLE DES MATIERES'!$A$3:$B$69,2,FALSE)</f>
        <v>Vacant HE</v>
      </c>
      <c r="B1356" s="87">
        <v>41974</v>
      </c>
      <c r="D1356" s="63" t="s">
        <v>58</v>
      </c>
      <c r="E1356" s="1" t="str">
        <f>VLOOKUP($D1356,'TABLE DES MATIERES'!$A$3:$C$69,3,FALSE)</f>
        <v>Vacant</v>
      </c>
    </row>
    <row r="1357" spans="1:5" hidden="1" x14ac:dyDescent="0.2">
      <c r="A1357" s="84" t="str">
        <f>VLOOKUP(D1357,'TABLE DES MATIERES'!$A$3:$B$69,2,FALSE)</f>
        <v>% vacant HE</v>
      </c>
      <c r="B1357" s="87">
        <v>41974</v>
      </c>
      <c r="D1357" s="63" t="s">
        <v>68</v>
      </c>
      <c r="E1357" s="1" t="str">
        <f>VLOOKUP($D1357,'TABLE DES MATIERES'!$A$3:$C$69,3,FALSE)</f>
        <v>Vacant</v>
      </c>
    </row>
    <row r="1358" spans="1:5" hidden="1" x14ac:dyDescent="0.2">
      <c r="A1358" s="84" t="str">
        <f>VLOOKUP(D1358,'TABLE DES MATIERES'!$A$3:$B$69,2,FALSE)</f>
        <v>Nbs logements Roanne</v>
      </c>
      <c r="B1358" s="87">
        <v>41974</v>
      </c>
      <c r="D1358" s="63" t="s">
        <v>69</v>
      </c>
      <c r="E1358" s="1" t="str">
        <f>VLOOKUP($D1358,'TABLE DES MATIERES'!$A$3:$C$69,3,FALSE)</f>
        <v>Vacant</v>
      </c>
    </row>
    <row r="1359" spans="1:5" hidden="1" x14ac:dyDescent="0.2">
      <c r="A1359" s="84" t="str">
        <f>VLOOKUP(D1359,'TABLE DES MATIERES'!$A$3:$B$69,2,FALSE)</f>
        <v>Nbs vacants Exploitation/HE</v>
      </c>
      <c r="B1359" s="87">
        <v>41974</v>
      </c>
      <c r="D1359" s="63" t="s">
        <v>57</v>
      </c>
      <c r="E1359" s="1" t="str">
        <f>VLOOKUP($D1359,'TABLE DES MATIERES'!$A$3:$C$69,3,FALSE)</f>
        <v>Vacant</v>
      </c>
    </row>
    <row r="1360" spans="1:5" hidden="1" x14ac:dyDescent="0.2">
      <c r="A1360" s="84" t="str">
        <f>VLOOKUP(D1360,'TABLE DES MATIERES'!$A$3:$B$69,2,FALSE)</f>
        <v>% Vacance Exploitation/HE</v>
      </c>
      <c r="B1360" s="87">
        <v>41974</v>
      </c>
      <c r="D1360" s="63" t="s">
        <v>59</v>
      </c>
      <c r="E1360" s="1" t="str">
        <f>VLOOKUP($D1360,'TABLE DES MATIERES'!$A$3:$C$69,3,FALSE)</f>
        <v>Vacant</v>
      </c>
    </row>
    <row r="1361" spans="1:5" hidden="1" x14ac:dyDescent="0.2">
      <c r="A1361" s="84" t="str">
        <f>VLOOKUP(D1361,'TABLE DES MATIERES'!$A$3:$B$69,2,FALSE)</f>
        <v>%Occupation</v>
      </c>
      <c r="B1361" s="87">
        <v>41974</v>
      </c>
      <c r="C1361" s="71"/>
      <c r="D1361" s="63" t="s">
        <v>60</v>
      </c>
      <c r="E1361" s="1" t="str">
        <f>VLOOKUP($D1361,'TABLE DES MATIERES'!$A$3:$C$69,3,FALSE)</f>
        <v>Vacant</v>
      </c>
    </row>
    <row r="1362" spans="1:5" hidden="1" x14ac:dyDescent="0.2">
      <c r="A1362" s="84" t="str">
        <f>VLOOKUP(D1362,'TABLE DES MATIERES'!$A$3:$B$69,2,FALSE)</f>
        <v>Nbs loc Entrants</v>
      </c>
      <c r="B1362" s="87">
        <v>41974</v>
      </c>
      <c r="D1362" s="63" t="s">
        <v>32</v>
      </c>
      <c r="E1362" s="1" t="str">
        <f>VLOOKUP($D1362,'TABLE DES MATIERES'!$A$3:$C$69,3,FALSE)</f>
        <v>Vacant</v>
      </c>
    </row>
    <row r="1363" spans="1:5" hidden="1" x14ac:dyDescent="0.2">
      <c r="A1363" s="84" t="str">
        <f>VLOOKUP(D1363,'TABLE DES MATIERES'!$A$3:$B$69,2,FALSE)</f>
        <v>Nbs locs Sortants</v>
      </c>
      <c r="B1363" s="87">
        <v>41974</v>
      </c>
      <c r="D1363" s="63" t="s">
        <v>33</v>
      </c>
      <c r="E1363" s="1" t="str">
        <f>VLOOKUP($D1363,'TABLE DES MATIERES'!$A$3:$C$69,3,FALSE)</f>
        <v>Vacant</v>
      </c>
    </row>
    <row r="1364" spans="1:5" hidden="1" x14ac:dyDescent="0.2">
      <c r="A1364" s="84" t="str">
        <f>VLOOKUP(D1364,'TABLE DES MATIERES'!$A$3:$B$69,2,FALSE)</f>
        <v>Nbs locs en preavis</v>
      </c>
      <c r="B1364" s="87">
        <v>41974</v>
      </c>
      <c r="D1364" s="63" t="s">
        <v>34</v>
      </c>
      <c r="E1364" s="1" t="str">
        <f>VLOOKUP($D1364,'TABLE DES MATIERES'!$A$3:$C$69,3,FALSE)</f>
        <v>Vacant</v>
      </c>
    </row>
    <row r="1365" spans="1:5" ht="15" hidden="1" x14ac:dyDescent="0.25">
      <c r="A1365" s="84" t="str">
        <f>VLOOKUP(D1365,'TABLE DES MATIERES'!$A$3:$B$69,2,FALSE)</f>
        <v>Compta_provisions_Primexis</v>
      </c>
      <c r="B1365" s="87">
        <v>41974</v>
      </c>
      <c r="D1365" s="89" t="s">
        <v>169</v>
      </c>
      <c r="E1365" s="1" t="str">
        <f>VLOOKUP($D1365,'TABLE DES MATIERES'!$A$3:$C$69,3,FALSE)</f>
        <v>comptable</v>
      </c>
    </row>
    <row r="1366" spans="1:5" ht="15" hidden="1" x14ac:dyDescent="0.25">
      <c r="A1366" s="84" t="str">
        <f>VLOOKUP(D1366,'TABLE DES MATIERES'!$A$3:$B$69,2,FALSE)</f>
        <v>Compta_provisions_Socalog</v>
      </c>
      <c r="B1366" s="87">
        <v>41974</v>
      </c>
      <c r="D1366" s="89" t="s">
        <v>171</v>
      </c>
      <c r="E1366" s="1" t="str">
        <f>VLOOKUP($D1366,'TABLE DES MATIERES'!$A$3:$C$69,3,FALSE)</f>
        <v>comptable</v>
      </c>
    </row>
    <row r="1367" spans="1:5" x14ac:dyDescent="0.2">
      <c r="A1367" s="84" t="str">
        <f>VLOOKUP(D1367,'TABLE DES MATIERES'!$A$3:$B$69,2,FALSE)</f>
        <v>Loyer App</v>
      </c>
      <c r="B1367" s="87">
        <v>42005</v>
      </c>
      <c r="C1367" s="69">
        <v>300</v>
      </c>
      <c r="D1367" s="63" t="s">
        <v>4</v>
      </c>
      <c r="E1367" s="1" t="str">
        <f>VLOOKUP($D1367,'TABLE DES MATIERES'!$A$3:$C$69,3,FALSE)</f>
        <v>Quittancement</v>
      </c>
    </row>
    <row r="1368" spans="1:5" x14ac:dyDescent="0.2">
      <c r="A1368" s="84" t="str">
        <f>VLOOKUP(D1368,'TABLE DES MATIERES'!$A$3:$B$69,2,FALSE)</f>
        <v>Nouveaux Loyers</v>
      </c>
      <c r="B1368" s="87">
        <v>42005</v>
      </c>
      <c r="C1368" s="65"/>
      <c r="D1368" s="63" t="s">
        <v>1</v>
      </c>
      <c r="E1368" s="1" t="str">
        <f>VLOOKUP($D1368,'TABLE DES MATIERES'!$A$3:$C$69,3,FALSE)</f>
        <v>Quittancement</v>
      </c>
    </row>
    <row r="1369" spans="1:5" x14ac:dyDescent="0.2">
      <c r="A1369" s="84" t="str">
        <f>VLOOKUP(D1369,'TABLE DES MATIERES'!$A$3:$B$69,2,FALSE)</f>
        <v>Loyer PK</v>
      </c>
      <c r="B1369" s="87">
        <v>42005</v>
      </c>
      <c r="C1369" s="69">
        <v>125</v>
      </c>
      <c r="D1369" s="63" t="s">
        <v>5</v>
      </c>
      <c r="E1369" s="1" t="str">
        <f>VLOOKUP($D1369,'TABLE DES MATIERES'!$A$3:$C$69,3,FALSE)</f>
        <v>Quittancement</v>
      </c>
    </row>
    <row r="1370" spans="1:5" x14ac:dyDescent="0.2">
      <c r="A1370" s="84" t="str">
        <f>VLOOKUP(D1370,'TABLE DES MATIERES'!$A$3:$B$69,2,FALSE)</f>
        <v>Total Loyer</v>
      </c>
      <c r="B1370" s="87">
        <v>42005</v>
      </c>
      <c r="D1370" s="63" t="s">
        <v>62</v>
      </c>
      <c r="E1370" s="1" t="str">
        <f>VLOOKUP($D1370,'TABLE DES MATIERES'!$A$3:$C$69,3,FALSE)</f>
        <v>Quittancement</v>
      </c>
    </row>
    <row r="1371" spans="1:5" x14ac:dyDescent="0.2">
      <c r="A1371" s="84" t="str">
        <f>VLOOKUP(D1371,'TABLE DES MATIERES'!$A$3:$B$69,2,FALSE)</f>
        <v>Provisions sur charge</v>
      </c>
      <c r="B1371" s="87">
        <v>42005</v>
      </c>
      <c r="C1371" s="69">
        <v>180</v>
      </c>
      <c r="D1371" s="63" t="s">
        <v>2</v>
      </c>
      <c r="E1371" s="1" t="str">
        <f>VLOOKUP($D1371,'TABLE DES MATIERES'!$A$3:$C$69,3,FALSE)</f>
        <v>Quittancement</v>
      </c>
    </row>
    <row r="1372" spans="1:5" x14ac:dyDescent="0.2">
      <c r="A1372" s="84" t="str">
        <f>VLOOKUP(D1372,'TABLE DES MATIERES'!$A$3:$B$69,2,FALSE)</f>
        <v>Quitt toutes rubriques</v>
      </c>
      <c r="B1372" s="87">
        <v>42005</v>
      </c>
      <c r="C1372" s="65"/>
      <c r="D1372" s="63" t="s">
        <v>50</v>
      </c>
      <c r="E1372" s="1" t="str">
        <f>VLOOKUP($D1372,'TABLE DES MATIERES'!$A$3:$C$69,3,FALSE)</f>
        <v>Quittancement</v>
      </c>
    </row>
    <row r="1373" spans="1:5" x14ac:dyDescent="0.2">
      <c r="A1373" s="84" t="str">
        <f>VLOOKUP(D1373,'TABLE DES MATIERES'!$A$3:$B$69,2,FALSE)</f>
        <v>Loyers encaissers</v>
      </c>
      <c r="B1373" s="87">
        <v>42005</v>
      </c>
      <c r="D1373" s="63" t="s">
        <v>3</v>
      </c>
      <c r="E1373" s="1" t="str">
        <f>VLOOKUP($D1373,'TABLE DES MATIERES'!$A$3:$C$69,3,FALSE)</f>
        <v>Encaissement</v>
      </c>
    </row>
    <row r="1374" spans="1:5" x14ac:dyDescent="0.2">
      <c r="A1374" s="84" t="str">
        <f>VLOOKUP(D1374,'TABLE DES MATIERES'!$A$3:$B$69,2,FALSE)</f>
        <v>APL</v>
      </c>
      <c r="B1374" s="87">
        <v>42005</v>
      </c>
      <c r="D1374" s="63" t="s">
        <v>6</v>
      </c>
      <c r="E1374" s="1" t="str">
        <f>VLOOKUP($D1374,'TABLE DES MATIERES'!$A$3:$C$69,3,FALSE)</f>
        <v>Encaissement</v>
      </c>
    </row>
    <row r="1375" spans="1:5" x14ac:dyDescent="0.2">
      <c r="A1375" s="84" t="str">
        <f>VLOOKUP(D1375,'TABLE DES MATIERES'!$A$3:$B$69,2,FALSE)</f>
        <v>AL</v>
      </c>
      <c r="B1375" s="87">
        <v>42005</v>
      </c>
      <c r="D1375" s="63" t="s">
        <v>7</v>
      </c>
      <c r="E1375" s="1" t="str">
        <f>VLOOKUP($D1375,'TABLE DES MATIERES'!$A$3:$C$69,3,FALSE)</f>
        <v>Encaissement</v>
      </c>
    </row>
    <row r="1376" spans="1:5" x14ac:dyDescent="0.2">
      <c r="A1376" s="84" t="str">
        <f>VLOOKUP(D1376,'TABLE DES MATIERES'!$A$3:$B$69,2,FALSE)</f>
        <v>DG Factures</v>
      </c>
      <c r="B1376" s="87">
        <v>42005</v>
      </c>
      <c r="D1376" s="63" t="s">
        <v>8</v>
      </c>
      <c r="E1376" s="1" t="str">
        <f>VLOOKUP($D1376,'TABLE DES MATIERES'!$A$3:$C$69,3,FALSE)</f>
        <v>Encaissement</v>
      </c>
    </row>
    <row r="1377" spans="1:5" x14ac:dyDescent="0.2">
      <c r="A1377" s="84" t="str">
        <f>VLOOKUP(D1377,'TABLE DES MATIERES'!$A$3:$B$69,2,FALSE)</f>
        <v>DG Rembourser</v>
      </c>
      <c r="B1377" s="87">
        <v>42005</v>
      </c>
      <c r="D1377" s="63" t="s">
        <v>9</v>
      </c>
      <c r="E1377" s="1" t="str">
        <f>VLOOKUP($D1377,'TABLE DES MATIERES'!$A$3:$C$69,3,FALSE)</f>
        <v>Encaissement</v>
      </c>
    </row>
    <row r="1378" spans="1:5" x14ac:dyDescent="0.2">
      <c r="A1378" s="84" t="str">
        <f>VLOOKUP(D1378,'TABLE DES MATIERES'!$A$3:$B$69,2,FALSE)</f>
        <v>BANQUE</v>
      </c>
      <c r="B1378" s="87">
        <v>42005</v>
      </c>
      <c r="D1378" s="63" t="s">
        <v>10</v>
      </c>
      <c r="E1378" s="1" t="str">
        <f>VLOOKUP($D1378,'TABLE DES MATIERES'!$A$3:$C$69,3,FALSE)</f>
        <v>Encaissement</v>
      </c>
    </row>
    <row r="1379" spans="1:5" x14ac:dyDescent="0.2">
      <c r="A1379" s="84" t="str">
        <f>VLOOKUP(D1379,'TABLE DES MATIERES'!$A$3:$B$69,2,FALSE)</f>
        <v>Nbs locs debiteurs</v>
      </c>
      <c r="B1379" s="87">
        <v>42005</v>
      </c>
      <c r="D1379" s="63" t="s">
        <v>11</v>
      </c>
      <c r="E1379" s="1" t="str">
        <f>VLOOKUP($D1379,'TABLE DES MATIERES'!$A$3:$C$69,3,FALSE)</f>
        <v>Contentieux</v>
      </c>
    </row>
    <row r="1380" spans="1:5" x14ac:dyDescent="0.2">
      <c r="A1380" s="84" t="str">
        <f>VLOOKUP(D1380,'TABLE DES MATIERES'!$A$3:$B$69,2,FALSE)</f>
        <v>Montants Debiteurs</v>
      </c>
      <c r="B1380" s="87">
        <v>42005</v>
      </c>
      <c r="D1380" s="63" t="s">
        <v>12</v>
      </c>
      <c r="E1380" s="1" t="str">
        <f>VLOOKUP($D1380,'TABLE DES MATIERES'!$A$3:$C$69,3,FALSE)</f>
        <v>Contentieux</v>
      </c>
    </row>
    <row r="1381" spans="1:5" x14ac:dyDescent="0.2">
      <c r="A1381" s="84" t="str">
        <f>VLOOKUP(D1381,'TABLE DES MATIERES'!$A$3:$B$69,2,FALSE)</f>
        <v>Locs Presents</v>
      </c>
      <c r="B1381" s="87">
        <v>42005</v>
      </c>
      <c r="D1381" s="63" t="s">
        <v>13</v>
      </c>
      <c r="E1381" s="1" t="str">
        <f>VLOOKUP($D1381,'TABLE DES MATIERES'!$A$3:$C$69,3,FALSE)</f>
        <v>Contentieux</v>
      </c>
    </row>
    <row r="1382" spans="1:5" x14ac:dyDescent="0.2">
      <c r="A1382" s="84" t="str">
        <f>VLOOKUP(D1382,'TABLE DES MATIERES'!$A$3:$B$69,2,FALSE)</f>
        <v>Montants Presents</v>
      </c>
      <c r="B1382" s="87">
        <v>42005</v>
      </c>
      <c r="D1382" s="63" t="s">
        <v>15</v>
      </c>
      <c r="E1382" s="1" t="str">
        <f>VLOOKUP($D1382,'TABLE DES MATIERES'!$A$3:$C$69,3,FALSE)</f>
        <v>Contentieux</v>
      </c>
    </row>
    <row r="1383" spans="1:5" x14ac:dyDescent="0.2">
      <c r="A1383" s="84" t="str">
        <f>VLOOKUP(D1383,'TABLE DES MATIERES'!$A$3:$B$69,2,FALSE)</f>
        <v>Locs Sortis</v>
      </c>
      <c r="B1383" s="87">
        <v>42005</v>
      </c>
      <c r="D1383" s="63" t="s">
        <v>14</v>
      </c>
      <c r="E1383" s="1" t="str">
        <f>VLOOKUP($D1383,'TABLE DES MATIERES'!$A$3:$C$69,3,FALSE)</f>
        <v>Contentieux</v>
      </c>
    </row>
    <row r="1384" spans="1:5" x14ac:dyDescent="0.2">
      <c r="A1384" s="84" t="str">
        <f>VLOOKUP(D1384,'TABLE DES MATIERES'!$A$3:$B$69,2,FALSE)</f>
        <v>Montants Sortis</v>
      </c>
      <c r="B1384" s="87">
        <v>42005</v>
      </c>
      <c r="D1384" s="63" t="s">
        <v>16</v>
      </c>
      <c r="E1384" s="1" t="str">
        <f>VLOOKUP($D1384,'TABLE DES MATIERES'!$A$3:$C$69,3,FALSE)</f>
        <v>Contentieux</v>
      </c>
    </row>
    <row r="1385" spans="1:5" x14ac:dyDescent="0.2">
      <c r="A1385" s="84" t="str">
        <f>VLOOKUP(D1385,'TABLE DES MATIERES'!$A$3:$B$69,2,FALSE)</f>
        <v>Nouvelles dettes des nouveaux entrants</v>
      </c>
      <c r="B1385" s="87">
        <v>42005</v>
      </c>
      <c r="D1385" s="63" t="s">
        <v>37</v>
      </c>
      <c r="E1385" s="1" t="str">
        <f>VLOOKUP($D1385,'TABLE DES MATIERES'!$A$3:$C$69,3,FALSE)</f>
        <v>Contentieux</v>
      </c>
    </row>
    <row r="1386" spans="1:5" x14ac:dyDescent="0.2">
      <c r="A1386" s="84" t="str">
        <f>VLOOKUP(D1386,'TABLE DES MATIERES'!$A$3:$B$69,2,FALSE)</f>
        <v>Montants dettes des nouveaux entrants</v>
      </c>
      <c r="B1386" s="87">
        <v>42005</v>
      </c>
      <c r="D1386" s="63" t="s">
        <v>38</v>
      </c>
      <c r="E1386" s="1" t="str">
        <f>VLOOKUP($D1386,'TABLE DES MATIERES'!$A$3:$C$69,3,FALSE)</f>
        <v>Contentieux</v>
      </c>
    </row>
    <row r="1387" spans="1:5" x14ac:dyDescent="0.2">
      <c r="A1387" s="84" t="str">
        <f>VLOOKUP(D1387,'TABLE DES MATIERES'!$A$3:$B$69,2,FALSE)</f>
        <v>Profits</v>
      </c>
      <c r="B1387" s="87">
        <v>42005</v>
      </c>
      <c r="D1387" s="63" t="s">
        <v>36</v>
      </c>
      <c r="E1387" s="1" t="str">
        <f>VLOOKUP($D1387,'TABLE DES MATIERES'!$A$3:$C$69,3,FALSE)</f>
        <v>Contentieux</v>
      </c>
    </row>
    <row r="1388" spans="1:5" x14ac:dyDescent="0.2">
      <c r="A1388" s="84" t="str">
        <f>VLOOKUP(D1388,'TABLE DES MATIERES'!$A$3:$B$69,2,FALSE)</f>
        <v>Pertes</v>
      </c>
      <c r="B1388" s="87">
        <v>42005</v>
      </c>
      <c r="D1388" s="63" t="s">
        <v>35</v>
      </c>
      <c r="E1388" s="1" t="str">
        <f>VLOOKUP($D1388,'TABLE DES MATIERES'!$A$3:$C$69,3,FALSE)</f>
        <v>Contentieux</v>
      </c>
    </row>
    <row r="1389" spans="1:5" x14ac:dyDescent="0.2">
      <c r="A1389" s="84" t="str">
        <f>VLOOKUP(D1389,'TABLE DES MATIERES'!$A$3:$B$69,2,FALSE)</f>
        <v>Protocoles établis</v>
      </c>
      <c r="B1389" s="87">
        <v>42005</v>
      </c>
      <c r="D1389" s="63" t="s">
        <v>17</v>
      </c>
      <c r="E1389" s="1" t="str">
        <f>VLOOKUP($D1389,'TABLE DES MATIERES'!$A$3:$C$69,3,FALSE)</f>
        <v>Contentieux</v>
      </c>
    </row>
    <row r="1390" spans="1:5" x14ac:dyDescent="0.2">
      <c r="A1390" s="84" t="str">
        <f>VLOOKUP(D1390,'TABLE DES MATIERES'!$A$3:$B$69,2,FALSE)</f>
        <v>Protocoles terminés</v>
      </c>
      <c r="B1390" s="87">
        <v>42005</v>
      </c>
      <c r="D1390" s="63" t="s">
        <v>18</v>
      </c>
      <c r="E1390" s="1" t="str">
        <f>VLOOKUP($D1390,'TABLE DES MATIERES'!$A$3:$C$69,3,FALSE)</f>
        <v>Contentieux</v>
      </c>
    </row>
    <row r="1391" spans="1:5" x14ac:dyDescent="0.2">
      <c r="A1391" s="84" t="str">
        <f>VLOOKUP(D1391,'TABLE DES MATIERES'!$A$3:$B$69,2,FALSE)</f>
        <v>Protocoles en cours</v>
      </c>
      <c r="B1391" s="87">
        <v>42005</v>
      </c>
      <c r="D1391" s="63" t="s">
        <v>61</v>
      </c>
      <c r="E1391" s="1" t="str">
        <f>VLOOKUP($D1391,'TABLE DES MATIERES'!$A$3:$C$69,3,FALSE)</f>
        <v>Contentieux</v>
      </c>
    </row>
    <row r="1392" spans="1:5" x14ac:dyDescent="0.2">
      <c r="A1392" s="84" t="str">
        <f>VLOOKUP(D1392,'TABLE DES MATIERES'!$A$3:$B$69,2,FALSE)</f>
        <v>Montants Protocoles établis</v>
      </c>
      <c r="B1392" s="87">
        <v>42005</v>
      </c>
      <c r="D1392" s="63" t="s">
        <v>53</v>
      </c>
      <c r="E1392" s="1" t="str">
        <f>VLOOKUP($D1392,'TABLE DES MATIERES'!$A$3:$C$69,3,FALSE)</f>
        <v>Contentieux</v>
      </c>
    </row>
    <row r="1393" spans="1:5" x14ac:dyDescent="0.2">
      <c r="A1393" s="84" t="str">
        <f>VLOOKUP(D1393,'TABLE DES MATIERES'!$A$3:$B$69,2,FALSE)</f>
        <v>Nouveaux Dossiers Confiés SOFRA</v>
      </c>
      <c r="B1393" s="87">
        <v>42005</v>
      </c>
      <c r="D1393" s="63" t="s">
        <v>19</v>
      </c>
      <c r="E1393" s="1" t="str">
        <f>VLOOKUP($D1393,'TABLE DES MATIERES'!$A$3:$C$69,3,FALSE)</f>
        <v>Contentieux</v>
      </c>
    </row>
    <row r="1394" spans="1:5" x14ac:dyDescent="0.2">
      <c r="A1394" s="84" t="str">
        <f>VLOOKUP(D1394,'TABLE DES MATIERES'!$A$3:$B$69,2,FALSE)</f>
        <v>Nbs dossiers Actifs SOFRA</v>
      </c>
      <c r="B1394" s="87">
        <v>42005</v>
      </c>
      <c r="D1394" s="63" t="s">
        <v>63</v>
      </c>
      <c r="E1394" s="1" t="str">
        <f>VLOOKUP($D1394,'TABLE DES MATIERES'!$A$3:$C$69,3,FALSE)</f>
        <v>Contentieux</v>
      </c>
    </row>
    <row r="1395" spans="1:5" x14ac:dyDescent="0.2">
      <c r="A1395" s="84" t="str">
        <f>VLOOKUP(D1395,'TABLE DES MATIERES'!$A$3:$B$69,2,FALSE)</f>
        <v>Montants Dossiers SOFRA Ouverts</v>
      </c>
      <c r="B1395" s="87">
        <v>42005</v>
      </c>
      <c r="D1395" s="63" t="s">
        <v>54</v>
      </c>
      <c r="E1395" s="1" t="str">
        <f>VLOOKUP($D1395,'TABLE DES MATIERES'!$A$3:$C$69,3,FALSE)</f>
        <v>Contentieux</v>
      </c>
    </row>
    <row r="1396" spans="1:5" x14ac:dyDescent="0.2">
      <c r="A1396" s="84" t="str">
        <f>VLOOKUP(D1396,'TABLE DES MATIERES'!$A$3:$B$69,2,FALSE)</f>
        <v>Encaissements SOFRA</v>
      </c>
      <c r="B1396" s="87">
        <v>42005</v>
      </c>
      <c r="D1396" s="63" t="s">
        <v>64</v>
      </c>
      <c r="E1396" s="1" t="str">
        <f>VLOOKUP($D1396,'TABLE DES MATIERES'!$A$3:$C$69,3,FALSE)</f>
        <v>Contentieux</v>
      </c>
    </row>
    <row r="1397" spans="1:5" x14ac:dyDescent="0.2">
      <c r="A1397" s="84" t="str">
        <f>VLOOKUP(D1397,'TABLE DES MATIERES'!$A$3:$B$69,2,FALSE)</f>
        <v>Nbs Prelevements</v>
      </c>
      <c r="B1397" s="87">
        <v>42005</v>
      </c>
      <c r="D1397" s="63" t="s">
        <v>20</v>
      </c>
      <c r="E1397" s="1" t="str">
        <f>VLOOKUP($D1397,'TABLE DES MATIERES'!$A$3:$C$69,3,FALSE)</f>
        <v>Contentieux</v>
      </c>
    </row>
    <row r="1398" spans="1:5" x14ac:dyDescent="0.2">
      <c r="A1398" s="84" t="str">
        <f>VLOOKUP(D1398,'TABLE DES MATIERES'!$A$3:$B$69,2,FALSE)</f>
        <v>Montants Prelevements</v>
      </c>
      <c r="B1398" s="87">
        <v>42005</v>
      </c>
      <c r="D1398" s="63" t="s">
        <v>21</v>
      </c>
      <c r="E1398" s="1" t="str">
        <f>VLOOKUP($D1398,'TABLE DES MATIERES'!$A$3:$C$69,3,FALSE)</f>
        <v>Contentieux</v>
      </c>
    </row>
    <row r="1399" spans="1:5" x14ac:dyDescent="0.2">
      <c r="A1399" s="84" t="str">
        <f>VLOOKUP(D1399,'TABLE DES MATIERES'!$A$3:$B$69,2,FALSE)</f>
        <v>Nbs Rejets Prlv</v>
      </c>
      <c r="B1399" s="87">
        <v>42005</v>
      </c>
      <c r="D1399" s="63" t="s">
        <v>22</v>
      </c>
      <c r="E1399" s="1" t="str">
        <f>VLOOKUP($D1399,'TABLE DES MATIERES'!$A$3:$C$69,3,FALSE)</f>
        <v>Contentieux</v>
      </c>
    </row>
    <row r="1400" spans="1:5" x14ac:dyDescent="0.2">
      <c r="A1400" s="84" t="str">
        <f>VLOOKUP(D1400,'TABLE DES MATIERES'!$A$3:$B$69,2,FALSE)</f>
        <v>Montants des Rjts Prlv</v>
      </c>
      <c r="B1400" s="87">
        <v>42005</v>
      </c>
      <c r="D1400" s="63" t="s">
        <v>23</v>
      </c>
      <c r="E1400" s="1" t="str">
        <f>VLOOKUP($D1400,'TABLE DES MATIERES'!$A$3:$C$69,3,FALSE)</f>
        <v>Contentieux</v>
      </c>
    </row>
    <row r="1401" spans="1:5" x14ac:dyDescent="0.2">
      <c r="A1401" s="84" t="str">
        <f>VLOOKUP(D1401,'TABLE DES MATIERES'!$A$3:$B$69,2,FALSE)</f>
        <v>% impayés Prlv</v>
      </c>
      <c r="B1401" s="87">
        <v>42005</v>
      </c>
      <c r="D1401" s="63" t="s">
        <v>65</v>
      </c>
      <c r="E1401" s="1" t="str">
        <f>VLOOKUP($D1401,'TABLE DES MATIERES'!$A$3:$C$69,3,FALSE)</f>
        <v>Contentieux</v>
      </c>
    </row>
    <row r="1402" spans="1:5" x14ac:dyDescent="0.2">
      <c r="A1402" s="84" t="str">
        <f>VLOOKUP(D1402,'TABLE DES MATIERES'!$A$3:$B$69,2,FALSE)</f>
        <v>Dette &lt; 3mois</v>
      </c>
      <c r="B1402" s="87">
        <v>42005</v>
      </c>
      <c r="D1402" s="63" t="s">
        <v>24</v>
      </c>
      <c r="E1402" s="1" t="str">
        <f>VLOOKUP($D1402,'TABLE DES MATIERES'!$A$3:$C$69,3,FALSE)</f>
        <v>Contentieux</v>
      </c>
    </row>
    <row r="1403" spans="1:5" x14ac:dyDescent="0.2">
      <c r="A1403" s="84" t="str">
        <f>VLOOKUP(D1403,'TABLE DES MATIERES'!$A$3:$B$69,2,FALSE)</f>
        <v>Dette 3 à 6 mois</v>
      </c>
      <c r="B1403" s="87">
        <v>42005</v>
      </c>
      <c r="D1403" s="63" t="s">
        <v>25</v>
      </c>
      <c r="E1403" s="1" t="str">
        <f>VLOOKUP($D1403,'TABLE DES MATIERES'!$A$3:$C$69,3,FALSE)</f>
        <v>Contentieux</v>
      </c>
    </row>
    <row r="1404" spans="1:5" x14ac:dyDescent="0.2">
      <c r="A1404" s="84" t="str">
        <f>VLOOKUP(D1404,'TABLE DES MATIERES'!$A$3:$B$69,2,FALSE)</f>
        <v>Dette &gt; 6 mois</v>
      </c>
      <c r="B1404" s="87">
        <v>42005</v>
      </c>
      <c r="D1404" s="63" t="s">
        <v>26</v>
      </c>
      <c r="E1404" s="1" t="str">
        <f>VLOOKUP($D1404,'TABLE DES MATIERES'!$A$3:$C$69,3,FALSE)</f>
        <v>Contentieux</v>
      </c>
    </row>
    <row r="1405" spans="1:5" x14ac:dyDescent="0.2">
      <c r="A1405" s="84" t="str">
        <f>VLOOKUP(D1405,'TABLE DES MATIERES'!$A$3:$B$69,2,FALSE)</f>
        <v>Vacants ACL PME</v>
      </c>
      <c r="B1405" s="87">
        <v>42005</v>
      </c>
      <c r="D1405" s="63" t="s">
        <v>28</v>
      </c>
      <c r="E1405" s="1" t="str">
        <f>VLOOKUP($D1405,'TABLE DES MATIERES'!$A$3:$C$69,3,FALSE)</f>
        <v>Vacant</v>
      </c>
    </row>
    <row r="1406" spans="1:5" x14ac:dyDescent="0.2">
      <c r="A1406" s="84" t="str">
        <f>VLOOKUP(D1406,'TABLE DES MATIERES'!$A$3:$B$69,2,FALSE)</f>
        <v>% vacant ACL PME</v>
      </c>
      <c r="B1406" s="87">
        <v>42005</v>
      </c>
      <c r="D1406" s="63" t="s">
        <v>47</v>
      </c>
      <c r="E1406" s="1" t="str">
        <f>VLOOKUP($D1406,'TABLE DES MATIERES'!$A$3:$C$69,3,FALSE)</f>
        <v>Vacant</v>
      </c>
    </row>
    <row r="1407" spans="1:5" x14ac:dyDescent="0.2">
      <c r="A1407" s="84" t="str">
        <f>VLOOKUP(D1407,'TABLE DES MATIERES'!$A$3:$B$69,2,FALSE)</f>
        <v>Vacant technique</v>
      </c>
      <c r="B1407" s="87">
        <v>42005</v>
      </c>
      <c r="C1407" s="90"/>
      <c r="D1407" s="63" t="s">
        <v>29</v>
      </c>
      <c r="E1407" s="1" t="str">
        <f>VLOOKUP($D1407,'TABLE DES MATIERES'!$A$3:$C$69,3,FALSE)</f>
        <v>Vacant</v>
      </c>
    </row>
    <row r="1408" spans="1:5" x14ac:dyDescent="0.2">
      <c r="A1408" s="84" t="str">
        <f>VLOOKUP(D1408,'TABLE DES MATIERES'!$A$3:$B$69,2,FALSE)</f>
        <v>% vacant technique</v>
      </c>
      <c r="B1408" s="87">
        <v>42005</v>
      </c>
      <c r="D1408" s="63" t="s">
        <v>48</v>
      </c>
      <c r="E1408" s="1" t="str">
        <f>VLOOKUP($D1408,'TABLE DES MATIERES'!$A$3:$C$69,3,FALSE)</f>
        <v>Vacant</v>
      </c>
    </row>
    <row r="1409" spans="1:5" x14ac:dyDescent="0.2">
      <c r="A1409" s="84" t="str">
        <f>VLOOKUP(D1409,'TABLE DES MATIERES'!$A$3:$B$69,2,FALSE)</f>
        <v>Nbs de lots Roanne</v>
      </c>
      <c r="B1409" s="87">
        <v>42005</v>
      </c>
      <c r="C1409" s="90"/>
      <c r="D1409" s="63" t="s">
        <v>30</v>
      </c>
      <c r="E1409" s="1" t="str">
        <f>VLOOKUP($D1409,'TABLE DES MATIERES'!$A$3:$C$69,3,FALSE)</f>
        <v>Vacant</v>
      </c>
    </row>
    <row r="1410" spans="1:5" x14ac:dyDescent="0.2">
      <c r="A1410" s="84" t="str">
        <f>VLOOKUP(D1410,'TABLE DES MATIERES'!$A$3:$B$69,2,FALSE)</f>
        <v>Vacants_Gestion Roanne</v>
      </c>
      <c r="B1410" s="87">
        <v>42005</v>
      </c>
      <c r="C1410" s="90"/>
      <c r="D1410" s="63" t="s">
        <v>31</v>
      </c>
      <c r="E1410" s="1" t="str">
        <f>VLOOKUP($D1410,'TABLE DES MATIERES'!$A$3:$C$69,3,FALSE)</f>
        <v>Vacant</v>
      </c>
    </row>
    <row r="1411" spans="1:5" x14ac:dyDescent="0.2">
      <c r="A1411" s="84" t="str">
        <f>VLOOKUP(D1411,'TABLE DES MATIERES'!$A$3:$B$69,2,FALSE)</f>
        <v>% vacant Roanne</v>
      </c>
      <c r="B1411" s="87">
        <v>42005</v>
      </c>
      <c r="D1411" s="63" t="s">
        <v>49</v>
      </c>
      <c r="E1411" s="1" t="str">
        <f>VLOOKUP($D1411,'TABLE DES MATIERES'!$A$3:$C$69,3,FALSE)</f>
        <v>Vacant</v>
      </c>
    </row>
    <row r="1412" spans="1:5" x14ac:dyDescent="0.2">
      <c r="A1412" s="84" t="str">
        <f>VLOOKUP(D1412,'TABLE DES MATIERES'!$A$3:$B$69,2,FALSE)</f>
        <v>Total Vacant Exploitation</v>
      </c>
      <c r="B1412" s="87">
        <v>42005</v>
      </c>
      <c r="D1412" s="63" t="s">
        <v>66</v>
      </c>
      <c r="E1412" s="1" t="str">
        <f>VLOOKUP($D1412,'TABLE DES MATIERES'!$A$3:$C$69,3,FALSE)</f>
        <v>Vacant</v>
      </c>
    </row>
    <row r="1413" spans="1:5" x14ac:dyDescent="0.2">
      <c r="A1413" s="84" t="str">
        <f>VLOOKUP(D1413,'TABLE DES MATIERES'!$A$3:$B$69,2,FALSE)</f>
        <v>% Exploitation</v>
      </c>
      <c r="B1413" s="87">
        <v>42005</v>
      </c>
      <c r="D1413" s="63" t="s">
        <v>67</v>
      </c>
      <c r="E1413" s="1" t="str">
        <f>VLOOKUP($D1413,'TABLE DES MATIERES'!$A$3:$C$69,3,FALSE)</f>
        <v>Vacant</v>
      </c>
    </row>
    <row r="1414" spans="1:5" x14ac:dyDescent="0.2">
      <c r="A1414" s="84" t="str">
        <f>VLOOKUP(D1414,'TABLE DES MATIERES'!$A$3:$B$69,2,FALSE)</f>
        <v>Vacant HE</v>
      </c>
      <c r="B1414" s="87">
        <v>42005</v>
      </c>
      <c r="D1414" s="63" t="s">
        <v>58</v>
      </c>
      <c r="E1414" s="1" t="str">
        <f>VLOOKUP($D1414,'TABLE DES MATIERES'!$A$3:$C$69,3,FALSE)</f>
        <v>Vacant</v>
      </c>
    </row>
    <row r="1415" spans="1:5" x14ac:dyDescent="0.2">
      <c r="A1415" s="84" t="str">
        <f>VLOOKUP(D1415,'TABLE DES MATIERES'!$A$3:$B$69,2,FALSE)</f>
        <v>% vacant HE</v>
      </c>
      <c r="B1415" s="87">
        <v>42005</v>
      </c>
      <c r="D1415" s="63" t="s">
        <v>68</v>
      </c>
      <c r="E1415" s="1" t="str">
        <f>VLOOKUP($D1415,'TABLE DES MATIERES'!$A$3:$C$69,3,FALSE)</f>
        <v>Vacant</v>
      </c>
    </row>
    <row r="1416" spans="1:5" x14ac:dyDescent="0.2">
      <c r="A1416" s="84" t="str">
        <f>VLOOKUP(D1416,'TABLE DES MATIERES'!$A$3:$B$69,2,FALSE)</f>
        <v>Nbs logements Roanne</v>
      </c>
      <c r="B1416" s="87">
        <v>42005</v>
      </c>
      <c r="D1416" s="63" t="s">
        <v>69</v>
      </c>
      <c r="E1416" s="1" t="str">
        <f>VLOOKUP($D1416,'TABLE DES MATIERES'!$A$3:$C$69,3,FALSE)</f>
        <v>Vacant</v>
      </c>
    </row>
    <row r="1417" spans="1:5" x14ac:dyDescent="0.2">
      <c r="A1417" s="84" t="str">
        <f>VLOOKUP(D1417,'TABLE DES MATIERES'!$A$3:$B$69,2,FALSE)</f>
        <v>Nbs vacants Exploitation/HE</v>
      </c>
      <c r="B1417" s="87">
        <v>42005</v>
      </c>
      <c r="D1417" s="63" t="s">
        <v>57</v>
      </c>
      <c r="E1417" s="1" t="str">
        <f>VLOOKUP($D1417,'TABLE DES MATIERES'!$A$3:$C$69,3,FALSE)</f>
        <v>Vacant</v>
      </c>
    </row>
    <row r="1418" spans="1:5" x14ac:dyDescent="0.2">
      <c r="A1418" s="84" t="str">
        <f>VLOOKUP(D1418,'TABLE DES MATIERES'!$A$3:$B$69,2,FALSE)</f>
        <v>% Vacance Exploitation/HE</v>
      </c>
      <c r="B1418" s="87">
        <v>42005</v>
      </c>
      <c r="D1418" s="63" t="s">
        <v>59</v>
      </c>
      <c r="E1418" s="1" t="str">
        <f>VLOOKUP($D1418,'TABLE DES MATIERES'!$A$3:$C$69,3,FALSE)</f>
        <v>Vacant</v>
      </c>
    </row>
    <row r="1419" spans="1:5" x14ac:dyDescent="0.2">
      <c r="A1419" s="84" t="str">
        <f>VLOOKUP(D1419,'TABLE DES MATIERES'!$A$3:$B$69,2,FALSE)</f>
        <v>%Occupation</v>
      </c>
      <c r="B1419" s="87">
        <v>42005</v>
      </c>
      <c r="D1419" s="63" t="s">
        <v>60</v>
      </c>
      <c r="E1419" s="1" t="str">
        <f>VLOOKUP($D1419,'TABLE DES MATIERES'!$A$3:$C$69,3,FALSE)</f>
        <v>Vacant</v>
      </c>
    </row>
    <row r="1420" spans="1:5" x14ac:dyDescent="0.2">
      <c r="A1420" s="84" t="str">
        <f>VLOOKUP(D1420,'TABLE DES MATIERES'!$A$3:$B$69,2,FALSE)</f>
        <v>Nbs loc Entrants</v>
      </c>
      <c r="B1420" s="87">
        <v>42005</v>
      </c>
      <c r="D1420" s="63" t="s">
        <v>32</v>
      </c>
      <c r="E1420" s="1" t="str">
        <f>VLOOKUP($D1420,'TABLE DES MATIERES'!$A$3:$C$69,3,FALSE)</f>
        <v>Vacant</v>
      </c>
    </row>
    <row r="1421" spans="1:5" x14ac:dyDescent="0.2">
      <c r="A1421" s="84" t="str">
        <f>VLOOKUP(D1421,'TABLE DES MATIERES'!$A$3:$B$69,2,FALSE)</f>
        <v>Nbs locs Sortants</v>
      </c>
      <c r="B1421" s="87">
        <v>42005</v>
      </c>
      <c r="D1421" s="63" t="s">
        <v>33</v>
      </c>
      <c r="E1421" s="1" t="str">
        <f>VLOOKUP($D1421,'TABLE DES MATIERES'!$A$3:$C$69,3,FALSE)</f>
        <v>Vacant</v>
      </c>
    </row>
    <row r="1422" spans="1:5" x14ac:dyDescent="0.2">
      <c r="A1422" s="84" t="str">
        <f>VLOOKUP(D1422,'TABLE DES MATIERES'!$A$3:$B$69,2,FALSE)</f>
        <v>Nbs locs en preavis</v>
      </c>
      <c r="B1422" s="87">
        <v>42005</v>
      </c>
      <c r="D1422" s="63" t="s">
        <v>34</v>
      </c>
      <c r="E1422" s="1" t="str">
        <f>VLOOKUP($D1422,'TABLE DES MATIERES'!$A$3:$C$69,3,FALSE)</f>
        <v>Vacant</v>
      </c>
    </row>
    <row r="1423" spans="1:5" ht="15" x14ac:dyDescent="0.25">
      <c r="A1423" s="84" t="str">
        <f>VLOOKUP(D1423,'TABLE DES MATIERES'!$A$3:$B$69,2,FALSE)</f>
        <v>Compta_provisions_Primexis</v>
      </c>
      <c r="B1423" s="87">
        <v>42005</v>
      </c>
      <c r="D1423" s="89" t="s">
        <v>169</v>
      </c>
      <c r="E1423" s="1" t="str">
        <f>VLOOKUP($D1423,'TABLE DES MATIERES'!$A$3:$C$69,3,FALSE)</f>
        <v>comptable</v>
      </c>
    </row>
    <row r="1424" spans="1:5" ht="15" x14ac:dyDescent="0.25">
      <c r="A1424" s="84" t="str">
        <f>VLOOKUP(D1424,'TABLE DES MATIERES'!$A$3:$B$69,2,FALSE)</f>
        <v>Compta_provisions_Socalog</v>
      </c>
      <c r="B1424" s="87">
        <v>42005</v>
      </c>
      <c r="D1424" s="89" t="s">
        <v>171</v>
      </c>
      <c r="E1424" s="1" t="str">
        <f>VLOOKUP($D1424,'TABLE DES MATIERES'!$A$3:$C$69,3,FALSE)</f>
        <v>comptable</v>
      </c>
    </row>
    <row r="1425" spans="1:5" x14ac:dyDescent="0.2">
      <c r="A1425" s="84" t="str">
        <f>VLOOKUP(D1425,'TABLE DES MATIERES'!$A$3:$B$69,2,FALSE)</f>
        <v>Loyer App</v>
      </c>
      <c r="B1425" s="87">
        <v>42036</v>
      </c>
      <c r="C1425" s="69">
        <v>250</v>
      </c>
      <c r="D1425" s="63" t="s">
        <v>4</v>
      </c>
      <c r="E1425" s="1" t="str">
        <f>VLOOKUP($D1425,'TABLE DES MATIERES'!$A$3:$C$69,3,FALSE)</f>
        <v>Quittancement</v>
      </c>
    </row>
    <row r="1426" spans="1:5" x14ac:dyDescent="0.2">
      <c r="A1426" s="84" t="str">
        <f>VLOOKUP(D1426,'TABLE DES MATIERES'!$A$3:$B$69,2,FALSE)</f>
        <v>Nouveaux Loyers</v>
      </c>
      <c r="B1426" s="87">
        <v>42036</v>
      </c>
      <c r="C1426" s="65"/>
      <c r="D1426" s="63" t="s">
        <v>1</v>
      </c>
      <c r="E1426" s="1" t="str">
        <f>VLOOKUP($D1426,'TABLE DES MATIERES'!$A$3:$C$69,3,FALSE)</f>
        <v>Quittancement</v>
      </c>
    </row>
    <row r="1427" spans="1:5" x14ac:dyDescent="0.2">
      <c r="A1427" s="84" t="str">
        <f>VLOOKUP(D1427,'TABLE DES MATIERES'!$A$3:$B$69,2,FALSE)</f>
        <v>Loyer PK</v>
      </c>
      <c r="B1427" s="87">
        <v>42036</v>
      </c>
      <c r="C1427" s="69">
        <v>75</v>
      </c>
      <c r="D1427" s="63" t="s">
        <v>5</v>
      </c>
      <c r="E1427" s="1" t="str">
        <f>VLOOKUP($D1427,'TABLE DES MATIERES'!$A$3:$C$69,3,FALSE)</f>
        <v>Quittancement</v>
      </c>
    </row>
    <row r="1428" spans="1:5" x14ac:dyDescent="0.2">
      <c r="A1428" s="84" t="str">
        <f>VLOOKUP(D1428,'TABLE DES MATIERES'!$A$3:$B$69,2,FALSE)</f>
        <v>Total Loyer</v>
      </c>
      <c r="B1428" s="87">
        <v>42036</v>
      </c>
      <c r="D1428" s="63" t="s">
        <v>62</v>
      </c>
      <c r="E1428" s="1" t="str">
        <f>VLOOKUP($D1428,'TABLE DES MATIERES'!$A$3:$C$69,3,FALSE)</f>
        <v>Quittancement</v>
      </c>
    </row>
    <row r="1429" spans="1:5" x14ac:dyDescent="0.2">
      <c r="A1429" s="84" t="str">
        <f>VLOOKUP(D1429,'TABLE DES MATIERES'!$A$3:$B$69,2,FALSE)</f>
        <v>Provisions sur charge</v>
      </c>
      <c r="B1429" s="87">
        <v>42036</v>
      </c>
      <c r="C1429" s="69">
        <v>150</v>
      </c>
      <c r="D1429" s="63" t="s">
        <v>2</v>
      </c>
      <c r="E1429" s="1" t="str">
        <f>VLOOKUP($D1429,'TABLE DES MATIERES'!$A$3:$C$69,3,FALSE)</f>
        <v>Quittancement</v>
      </c>
    </row>
    <row r="1430" spans="1:5" x14ac:dyDescent="0.2">
      <c r="A1430" s="84" t="str">
        <f>VLOOKUP(D1430,'TABLE DES MATIERES'!$A$3:$B$69,2,FALSE)</f>
        <v>Quitt toutes rubriques</v>
      </c>
      <c r="B1430" s="87">
        <v>42036</v>
      </c>
      <c r="C1430" s="65"/>
      <c r="D1430" s="63" t="s">
        <v>50</v>
      </c>
      <c r="E1430" s="1" t="str">
        <f>VLOOKUP($D1430,'TABLE DES MATIERES'!$A$3:$C$69,3,FALSE)</f>
        <v>Quittancement</v>
      </c>
    </row>
    <row r="1431" spans="1:5" x14ac:dyDescent="0.2">
      <c r="A1431" s="84" t="str">
        <f>VLOOKUP(D1431,'TABLE DES MATIERES'!$A$3:$B$69,2,FALSE)</f>
        <v>Loyers encaissers</v>
      </c>
      <c r="B1431" s="87">
        <v>42036</v>
      </c>
      <c r="D1431" s="63" t="s">
        <v>3</v>
      </c>
      <c r="E1431" s="1" t="str">
        <f>VLOOKUP($D1431,'TABLE DES MATIERES'!$A$3:$C$69,3,FALSE)</f>
        <v>Encaissement</v>
      </c>
    </row>
    <row r="1432" spans="1:5" x14ac:dyDescent="0.2">
      <c r="A1432" s="84" t="str">
        <f>VLOOKUP(D1432,'TABLE DES MATIERES'!$A$3:$B$69,2,FALSE)</f>
        <v>APL</v>
      </c>
      <c r="B1432" s="87">
        <v>42036</v>
      </c>
      <c r="D1432" s="63" t="s">
        <v>6</v>
      </c>
      <c r="E1432" s="1" t="str">
        <f>VLOOKUP($D1432,'TABLE DES MATIERES'!$A$3:$C$69,3,FALSE)</f>
        <v>Encaissement</v>
      </c>
    </row>
    <row r="1433" spans="1:5" x14ac:dyDescent="0.2">
      <c r="A1433" s="84" t="str">
        <f>VLOOKUP(D1433,'TABLE DES MATIERES'!$A$3:$B$69,2,FALSE)</f>
        <v>AL</v>
      </c>
      <c r="B1433" s="87">
        <v>42036</v>
      </c>
      <c r="D1433" s="63" t="s">
        <v>7</v>
      </c>
      <c r="E1433" s="1" t="str">
        <f>VLOOKUP($D1433,'TABLE DES MATIERES'!$A$3:$C$69,3,FALSE)</f>
        <v>Encaissement</v>
      </c>
    </row>
    <row r="1434" spans="1:5" x14ac:dyDescent="0.2">
      <c r="A1434" s="84" t="str">
        <f>VLOOKUP(D1434,'TABLE DES MATIERES'!$A$3:$B$69,2,FALSE)</f>
        <v>DG Factures</v>
      </c>
      <c r="B1434" s="87">
        <v>42036</v>
      </c>
      <c r="D1434" s="63" t="s">
        <v>8</v>
      </c>
      <c r="E1434" s="1" t="str">
        <f>VLOOKUP($D1434,'TABLE DES MATIERES'!$A$3:$C$69,3,FALSE)</f>
        <v>Encaissement</v>
      </c>
    </row>
    <row r="1435" spans="1:5" x14ac:dyDescent="0.2">
      <c r="A1435" s="84" t="str">
        <f>VLOOKUP(D1435,'TABLE DES MATIERES'!$A$3:$B$69,2,FALSE)</f>
        <v>DG Rembourser</v>
      </c>
      <c r="B1435" s="87">
        <v>42036</v>
      </c>
      <c r="D1435" s="63" t="s">
        <v>9</v>
      </c>
      <c r="E1435" s="1" t="str">
        <f>VLOOKUP($D1435,'TABLE DES MATIERES'!$A$3:$C$69,3,FALSE)</f>
        <v>Encaissement</v>
      </c>
    </row>
    <row r="1436" spans="1:5" x14ac:dyDescent="0.2">
      <c r="A1436" s="84" t="str">
        <f>VLOOKUP(D1436,'TABLE DES MATIERES'!$A$3:$B$69,2,FALSE)</f>
        <v>BANQUE</v>
      </c>
      <c r="B1436" s="87">
        <v>42036</v>
      </c>
      <c r="D1436" s="63" t="s">
        <v>10</v>
      </c>
      <c r="E1436" s="1" t="str">
        <f>VLOOKUP($D1436,'TABLE DES MATIERES'!$A$3:$C$69,3,FALSE)</f>
        <v>Encaissement</v>
      </c>
    </row>
    <row r="1437" spans="1:5" x14ac:dyDescent="0.2">
      <c r="A1437" s="84" t="str">
        <f>VLOOKUP(D1437,'TABLE DES MATIERES'!$A$3:$B$69,2,FALSE)</f>
        <v>Nbs locs debiteurs</v>
      </c>
      <c r="B1437" s="87">
        <v>42036</v>
      </c>
      <c r="D1437" s="63" t="s">
        <v>11</v>
      </c>
      <c r="E1437" s="1" t="str">
        <f>VLOOKUP($D1437,'TABLE DES MATIERES'!$A$3:$C$69,3,FALSE)</f>
        <v>Contentieux</v>
      </c>
    </row>
    <row r="1438" spans="1:5" x14ac:dyDescent="0.2">
      <c r="A1438" s="84" t="str">
        <f>VLOOKUP(D1438,'TABLE DES MATIERES'!$A$3:$B$69,2,FALSE)</f>
        <v>Montants Debiteurs</v>
      </c>
      <c r="B1438" s="87">
        <v>42036</v>
      </c>
      <c r="D1438" s="63" t="s">
        <v>12</v>
      </c>
      <c r="E1438" s="1" t="str">
        <f>VLOOKUP($D1438,'TABLE DES MATIERES'!$A$3:$C$69,3,FALSE)</f>
        <v>Contentieux</v>
      </c>
    </row>
    <row r="1439" spans="1:5" x14ac:dyDescent="0.2">
      <c r="A1439" s="84" t="str">
        <f>VLOOKUP(D1439,'TABLE DES MATIERES'!$A$3:$B$69,2,FALSE)</f>
        <v>Locs Presents</v>
      </c>
      <c r="B1439" s="87">
        <v>42036</v>
      </c>
      <c r="D1439" s="63" t="s">
        <v>13</v>
      </c>
      <c r="E1439" s="1" t="str">
        <f>VLOOKUP($D1439,'TABLE DES MATIERES'!$A$3:$C$69,3,FALSE)</f>
        <v>Contentieux</v>
      </c>
    </row>
    <row r="1440" spans="1:5" x14ac:dyDescent="0.2">
      <c r="A1440" s="84" t="str">
        <f>VLOOKUP(D1440,'TABLE DES MATIERES'!$A$3:$B$69,2,FALSE)</f>
        <v>Montants Presents</v>
      </c>
      <c r="B1440" s="87">
        <v>42036</v>
      </c>
      <c r="D1440" s="63" t="s">
        <v>15</v>
      </c>
      <c r="E1440" s="1" t="str">
        <f>VLOOKUP($D1440,'TABLE DES MATIERES'!$A$3:$C$69,3,FALSE)</f>
        <v>Contentieux</v>
      </c>
    </row>
    <row r="1441" spans="1:5" x14ac:dyDescent="0.2">
      <c r="A1441" s="84" t="str">
        <f>VLOOKUP(D1441,'TABLE DES MATIERES'!$A$3:$B$69,2,FALSE)</f>
        <v>Locs Sortis</v>
      </c>
      <c r="B1441" s="87">
        <v>42036</v>
      </c>
      <c r="D1441" s="63" t="s">
        <v>14</v>
      </c>
      <c r="E1441" s="1" t="str">
        <f>VLOOKUP($D1441,'TABLE DES MATIERES'!$A$3:$C$69,3,FALSE)</f>
        <v>Contentieux</v>
      </c>
    </row>
    <row r="1442" spans="1:5" x14ac:dyDescent="0.2">
      <c r="A1442" s="84" t="str">
        <f>VLOOKUP(D1442,'TABLE DES MATIERES'!$A$3:$B$69,2,FALSE)</f>
        <v>Montants Sortis</v>
      </c>
      <c r="B1442" s="87">
        <v>42036</v>
      </c>
      <c r="D1442" s="63" t="s">
        <v>16</v>
      </c>
      <c r="E1442" s="1" t="str">
        <f>VLOOKUP($D1442,'TABLE DES MATIERES'!$A$3:$C$69,3,FALSE)</f>
        <v>Contentieux</v>
      </c>
    </row>
    <row r="1443" spans="1:5" x14ac:dyDescent="0.2">
      <c r="A1443" s="84" t="str">
        <f>VLOOKUP(D1443,'TABLE DES MATIERES'!$A$3:$B$69,2,FALSE)</f>
        <v>Nouvelles dettes des nouveaux entrants</v>
      </c>
      <c r="B1443" s="87">
        <v>42036</v>
      </c>
      <c r="D1443" s="63" t="s">
        <v>37</v>
      </c>
      <c r="E1443" s="1" t="str">
        <f>VLOOKUP($D1443,'TABLE DES MATIERES'!$A$3:$C$69,3,FALSE)</f>
        <v>Contentieux</v>
      </c>
    </row>
    <row r="1444" spans="1:5" x14ac:dyDescent="0.2">
      <c r="A1444" s="84" t="str">
        <f>VLOOKUP(D1444,'TABLE DES MATIERES'!$A$3:$B$69,2,FALSE)</f>
        <v>Montants dettes des nouveaux entrants</v>
      </c>
      <c r="B1444" s="87">
        <v>42036</v>
      </c>
      <c r="D1444" s="63" t="s">
        <v>38</v>
      </c>
      <c r="E1444" s="1" t="str">
        <f>VLOOKUP($D1444,'TABLE DES MATIERES'!$A$3:$C$69,3,FALSE)</f>
        <v>Contentieux</v>
      </c>
    </row>
    <row r="1445" spans="1:5" x14ac:dyDescent="0.2">
      <c r="A1445" s="84" t="str">
        <f>VLOOKUP(D1445,'TABLE DES MATIERES'!$A$3:$B$69,2,FALSE)</f>
        <v>Profits</v>
      </c>
      <c r="B1445" s="87">
        <v>42036</v>
      </c>
      <c r="D1445" s="63" t="s">
        <v>36</v>
      </c>
      <c r="E1445" s="1" t="str">
        <f>VLOOKUP($D1445,'TABLE DES MATIERES'!$A$3:$C$69,3,FALSE)</f>
        <v>Contentieux</v>
      </c>
    </row>
    <row r="1446" spans="1:5" x14ac:dyDescent="0.2">
      <c r="A1446" s="84" t="str">
        <f>VLOOKUP(D1446,'TABLE DES MATIERES'!$A$3:$B$69,2,FALSE)</f>
        <v>Pertes</v>
      </c>
      <c r="B1446" s="87">
        <v>42036</v>
      </c>
      <c r="D1446" s="63" t="s">
        <v>35</v>
      </c>
      <c r="E1446" s="1" t="str">
        <f>VLOOKUP($D1446,'TABLE DES MATIERES'!$A$3:$C$69,3,FALSE)</f>
        <v>Contentieux</v>
      </c>
    </row>
    <row r="1447" spans="1:5" x14ac:dyDescent="0.2">
      <c r="A1447" s="84" t="str">
        <f>VLOOKUP(D1447,'TABLE DES MATIERES'!$A$3:$B$69,2,FALSE)</f>
        <v>Protocoles établis</v>
      </c>
      <c r="B1447" s="87">
        <v>42036</v>
      </c>
      <c r="D1447" s="63" t="s">
        <v>17</v>
      </c>
      <c r="E1447" s="1" t="str">
        <f>VLOOKUP($D1447,'TABLE DES MATIERES'!$A$3:$C$69,3,FALSE)</f>
        <v>Contentieux</v>
      </c>
    </row>
    <row r="1448" spans="1:5" x14ac:dyDescent="0.2">
      <c r="A1448" s="84" t="str">
        <f>VLOOKUP(D1448,'TABLE DES MATIERES'!$A$3:$B$69,2,FALSE)</f>
        <v>Protocoles terminés</v>
      </c>
      <c r="B1448" s="87">
        <v>42036</v>
      </c>
      <c r="D1448" s="63" t="s">
        <v>18</v>
      </c>
      <c r="E1448" s="1" t="str">
        <f>VLOOKUP($D1448,'TABLE DES MATIERES'!$A$3:$C$69,3,FALSE)</f>
        <v>Contentieux</v>
      </c>
    </row>
    <row r="1449" spans="1:5" x14ac:dyDescent="0.2">
      <c r="A1449" s="84" t="str">
        <f>VLOOKUP(D1449,'TABLE DES MATIERES'!$A$3:$B$69,2,FALSE)</f>
        <v>Protocoles en cours</v>
      </c>
      <c r="B1449" s="87">
        <v>42036</v>
      </c>
      <c r="D1449" s="63" t="s">
        <v>61</v>
      </c>
      <c r="E1449" s="1" t="str">
        <f>VLOOKUP($D1449,'TABLE DES MATIERES'!$A$3:$C$69,3,FALSE)</f>
        <v>Contentieux</v>
      </c>
    </row>
    <row r="1450" spans="1:5" x14ac:dyDescent="0.2">
      <c r="A1450" s="84" t="str">
        <f>VLOOKUP(D1450,'TABLE DES MATIERES'!$A$3:$B$69,2,FALSE)</f>
        <v>Montants Protocoles établis</v>
      </c>
      <c r="B1450" s="87">
        <v>42036</v>
      </c>
      <c r="D1450" s="63" t="s">
        <v>53</v>
      </c>
      <c r="E1450" s="1" t="str">
        <f>VLOOKUP($D1450,'TABLE DES MATIERES'!$A$3:$C$69,3,FALSE)</f>
        <v>Contentieux</v>
      </c>
    </row>
    <row r="1451" spans="1:5" x14ac:dyDescent="0.2">
      <c r="A1451" s="84" t="str">
        <f>VLOOKUP(D1451,'TABLE DES MATIERES'!$A$3:$B$69,2,FALSE)</f>
        <v>Nouveaux Dossiers Confiés SOFRA</v>
      </c>
      <c r="B1451" s="87">
        <v>42036</v>
      </c>
      <c r="D1451" s="63" t="s">
        <v>19</v>
      </c>
      <c r="E1451" s="1" t="str">
        <f>VLOOKUP($D1451,'TABLE DES MATIERES'!$A$3:$C$69,3,FALSE)</f>
        <v>Contentieux</v>
      </c>
    </row>
    <row r="1452" spans="1:5" x14ac:dyDescent="0.2">
      <c r="A1452" s="84" t="str">
        <f>VLOOKUP(D1452,'TABLE DES MATIERES'!$A$3:$B$69,2,FALSE)</f>
        <v>Nbs dossiers Actifs SOFRA</v>
      </c>
      <c r="B1452" s="87">
        <v>42036</v>
      </c>
      <c r="D1452" s="63" t="s">
        <v>63</v>
      </c>
      <c r="E1452" s="1" t="str">
        <f>VLOOKUP($D1452,'TABLE DES MATIERES'!$A$3:$C$69,3,FALSE)</f>
        <v>Contentieux</v>
      </c>
    </row>
    <row r="1453" spans="1:5" x14ac:dyDescent="0.2">
      <c r="A1453" s="84" t="str">
        <f>VLOOKUP(D1453,'TABLE DES MATIERES'!$A$3:$B$69,2,FALSE)</f>
        <v>Montants Dossiers SOFRA Ouverts</v>
      </c>
      <c r="B1453" s="87">
        <v>42036</v>
      </c>
      <c r="D1453" s="63" t="s">
        <v>54</v>
      </c>
      <c r="E1453" s="1" t="str">
        <f>VLOOKUP($D1453,'TABLE DES MATIERES'!$A$3:$C$69,3,FALSE)</f>
        <v>Contentieux</v>
      </c>
    </row>
    <row r="1454" spans="1:5" x14ac:dyDescent="0.2">
      <c r="A1454" s="84" t="str">
        <f>VLOOKUP(D1454,'TABLE DES MATIERES'!$A$3:$B$69,2,FALSE)</f>
        <v>Encaissements SOFRA</v>
      </c>
      <c r="B1454" s="87">
        <v>42036</v>
      </c>
      <c r="D1454" s="63" t="s">
        <v>64</v>
      </c>
      <c r="E1454" s="1" t="str">
        <f>VLOOKUP($D1454,'TABLE DES MATIERES'!$A$3:$C$69,3,FALSE)</f>
        <v>Contentieux</v>
      </c>
    </row>
    <row r="1455" spans="1:5" x14ac:dyDescent="0.2">
      <c r="A1455" s="84" t="str">
        <f>VLOOKUP(D1455,'TABLE DES MATIERES'!$A$3:$B$69,2,FALSE)</f>
        <v>Nbs Prelevements</v>
      </c>
      <c r="B1455" s="87">
        <v>42036</v>
      </c>
      <c r="D1455" s="63" t="s">
        <v>20</v>
      </c>
      <c r="E1455" s="1" t="str">
        <f>VLOOKUP($D1455,'TABLE DES MATIERES'!$A$3:$C$69,3,FALSE)</f>
        <v>Contentieux</v>
      </c>
    </row>
    <row r="1456" spans="1:5" x14ac:dyDescent="0.2">
      <c r="A1456" s="84" t="str">
        <f>VLOOKUP(D1456,'TABLE DES MATIERES'!$A$3:$B$69,2,FALSE)</f>
        <v>Montants Prelevements</v>
      </c>
      <c r="B1456" s="87">
        <v>42036</v>
      </c>
      <c r="D1456" s="63" t="s">
        <v>21</v>
      </c>
      <c r="E1456" s="1" t="str">
        <f>VLOOKUP($D1456,'TABLE DES MATIERES'!$A$3:$C$69,3,FALSE)</f>
        <v>Contentieux</v>
      </c>
    </row>
    <row r="1457" spans="1:5" x14ac:dyDescent="0.2">
      <c r="A1457" s="84" t="str">
        <f>VLOOKUP(D1457,'TABLE DES MATIERES'!$A$3:$B$69,2,FALSE)</f>
        <v>Nbs Rejets Prlv</v>
      </c>
      <c r="B1457" s="87">
        <v>42036</v>
      </c>
      <c r="D1457" s="63" t="s">
        <v>22</v>
      </c>
      <c r="E1457" s="1" t="str">
        <f>VLOOKUP($D1457,'TABLE DES MATIERES'!$A$3:$C$69,3,FALSE)</f>
        <v>Contentieux</v>
      </c>
    </row>
    <row r="1458" spans="1:5" x14ac:dyDescent="0.2">
      <c r="A1458" s="84" t="str">
        <f>VLOOKUP(D1458,'TABLE DES MATIERES'!$A$3:$B$69,2,FALSE)</f>
        <v>Montants des Rjts Prlv</v>
      </c>
      <c r="B1458" s="87">
        <v>42036</v>
      </c>
      <c r="D1458" s="63" t="s">
        <v>23</v>
      </c>
      <c r="E1458" s="1" t="str">
        <f>VLOOKUP($D1458,'TABLE DES MATIERES'!$A$3:$C$69,3,FALSE)</f>
        <v>Contentieux</v>
      </c>
    </row>
    <row r="1459" spans="1:5" x14ac:dyDescent="0.2">
      <c r="A1459" s="84" t="str">
        <f>VLOOKUP(D1459,'TABLE DES MATIERES'!$A$3:$B$69,2,FALSE)</f>
        <v>% impayés Prlv</v>
      </c>
      <c r="B1459" s="87">
        <v>42036</v>
      </c>
      <c r="D1459" s="63" t="s">
        <v>65</v>
      </c>
      <c r="E1459" s="1" t="str">
        <f>VLOOKUP($D1459,'TABLE DES MATIERES'!$A$3:$C$69,3,FALSE)</f>
        <v>Contentieux</v>
      </c>
    </row>
    <row r="1460" spans="1:5" x14ac:dyDescent="0.2">
      <c r="A1460" s="84" t="str">
        <f>VLOOKUP(D1460,'TABLE DES MATIERES'!$A$3:$B$69,2,FALSE)</f>
        <v>Dette &lt; 3mois</v>
      </c>
      <c r="B1460" s="87">
        <v>42036</v>
      </c>
      <c r="D1460" s="63" t="s">
        <v>24</v>
      </c>
      <c r="E1460" s="1" t="str">
        <f>VLOOKUP($D1460,'TABLE DES MATIERES'!$A$3:$C$69,3,FALSE)</f>
        <v>Contentieux</v>
      </c>
    </row>
    <row r="1461" spans="1:5" x14ac:dyDescent="0.2">
      <c r="A1461" s="84" t="str">
        <f>VLOOKUP(D1461,'TABLE DES MATIERES'!$A$3:$B$69,2,FALSE)</f>
        <v>Dette 3 à 6 mois</v>
      </c>
      <c r="B1461" s="87">
        <v>42036</v>
      </c>
      <c r="D1461" s="63" t="s">
        <v>25</v>
      </c>
      <c r="E1461" s="1" t="str">
        <f>VLOOKUP($D1461,'TABLE DES MATIERES'!$A$3:$C$69,3,FALSE)</f>
        <v>Contentieux</v>
      </c>
    </row>
    <row r="1462" spans="1:5" x14ac:dyDescent="0.2">
      <c r="A1462" s="84" t="str">
        <f>VLOOKUP(D1462,'TABLE DES MATIERES'!$A$3:$B$69,2,FALSE)</f>
        <v>Dette &gt; 6 mois</v>
      </c>
      <c r="B1462" s="87">
        <v>42036</v>
      </c>
      <c r="D1462" s="63" t="s">
        <v>26</v>
      </c>
      <c r="E1462" s="1" t="str">
        <f>VLOOKUP($D1462,'TABLE DES MATIERES'!$A$3:$C$69,3,FALSE)</f>
        <v>Contentieux</v>
      </c>
    </row>
    <row r="1463" spans="1:5" x14ac:dyDescent="0.2">
      <c r="A1463" s="84" t="str">
        <f>VLOOKUP(D1463,'TABLE DES MATIERES'!$A$3:$B$69,2,FALSE)</f>
        <v>Vacants ACL PME</v>
      </c>
      <c r="B1463" s="87">
        <v>42036</v>
      </c>
      <c r="D1463" s="63" t="s">
        <v>28</v>
      </c>
      <c r="E1463" s="1" t="str">
        <f>VLOOKUP($D1463,'TABLE DES MATIERES'!$A$3:$C$69,3,FALSE)</f>
        <v>Vacant</v>
      </c>
    </row>
    <row r="1464" spans="1:5" x14ac:dyDescent="0.2">
      <c r="A1464" s="84" t="str">
        <f>VLOOKUP(D1464,'TABLE DES MATIERES'!$A$3:$B$69,2,FALSE)</f>
        <v>% vacant ACL PME</v>
      </c>
      <c r="B1464" s="87">
        <v>42036</v>
      </c>
      <c r="D1464" s="63" t="s">
        <v>47</v>
      </c>
      <c r="E1464" s="1" t="str">
        <f>VLOOKUP($D1464,'TABLE DES MATIERES'!$A$3:$C$69,3,FALSE)</f>
        <v>Vacant</v>
      </c>
    </row>
    <row r="1465" spans="1:5" x14ac:dyDescent="0.2">
      <c r="A1465" s="84" t="str">
        <f>VLOOKUP(D1465,'TABLE DES MATIERES'!$A$3:$B$69,2,FALSE)</f>
        <v>Vacant technique</v>
      </c>
      <c r="B1465" s="87">
        <v>42036</v>
      </c>
      <c r="C1465" s="90"/>
      <c r="D1465" s="63" t="s">
        <v>29</v>
      </c>
      <c r="E1465" s="1" t="str">
        <f>VLOOKUP($D1465,'TABLE DES MATIERES'!$A$3:$C$69,3,FALSE)</f>
        <v>Vacant</v>
      </c>
    </row>
    <row r="1466" spans="1:5" x14ac:dyDescent="0.2">
      <c r="A1466" s="84" t="str">
        <f>VLOOKUP(D1466,'TABLE DES MATIERES'!$A$3:$B$69,2,FALSE)</f>
        <v>% vacant technique</v>
      </c>
      <c r="B1466" s="87">
        <v>42036</v>
      </c>
      <c r="D1466" s="63" t="s">
        <v>48</v>
      </c>
      <c r="E1466" s="1" t="str">
        <f>VLOOKUP($D1466,'TABLE DES MATIERES'!$A$3:$C$69,3,FALSE)</f>
        <v>Vacant</v>
      </c>
    </row>
    <row r="1467" spans="1:5" x14ac:dyDescent="0.2">
      <c r="A1467" s="84" t="str">
        <f>VLOOKUP(D1467,'TABLE DES MATIERES'!$A$3:$B$69,2,FALSE)</f>
        <v>Nbs de lots Roanne</v>
      </c>
      <c r="B1467" s="87">
        <v>42036</v>
      </c>
      <c r="C1467" s="90"/>
      <c r="D1467" s="63" t="s">
        <v>30</v>
      </c>
      <c r="E1467" s="1" t="str">
        <f>VLOOKUP($D1467,'TABLE DES MATIERES'!$A$3:$C$69,3,FALSE)</f>
        <v>Vacant</v>
      </c>
    </row>
    <row r="1468" spans="1:5" x14ac:dyDescent="0.2">
      <c r="A1468" s="84" t="str">
        <f>VLOOKUP(D1468,'TABLE DES MATIERES'!$A$3:$B$69,2,FALSE)</f>
        <v>Vacants_Gestion Roanne</v>
      </c>
      <c r="B1468" s="87">
        <v>42036</v>
      </c>
      <c r="C1468" s="90"/>
      <c r="D1468" s="63" t="s">
        <v>31</v>
      </c>
      <c r="E1468" s="1" t="str">
        <f>VLOOKUP($D1468,'TABLE DES MATIERES'!$A$3:$C$69,3,FALSE)</f>
        <v>Vacant</v>
      </c>
    </row>
    <row r="1469" spans="1:5" x14ac:dyDescent="0.2">
      <c r="A1469" s="84" t="str">
        <f>VLOOKUP(D1469,'TABLE DES MATIERES'!$A$3:$B$69,2,FALSE)</f>
        <v>% vacant Roanne</v>
      </c>
      <c r="B1469" s="87">
        <v>42036</v>
      </c>
      <c r="C1469" s="85"/>
      <c r="D1469" s="63" t="s">
        <v>49</v>
      </c>
      <c r="E1469" s="1" t="str">
        <f>VLOOKUP($D1469,'TABLE DES MATIERES'!$A$3:$C$69,3,FALSE)</f>
        <v>Vacant</v>
      </c>
    </row>
    <row r="1470" spans="1:5" x14ac:dyDescent="0.2">
      <c r="A1470" s="84" t="str">
        <f>VLOOKUP(D1470,'TABLE DES MATIERES'!$A$3:$B$69,2,FALSE)</f>
        <v>Total Vacant Exploitation</v>
      </c>
      <c r="B1470" s="87">
        <v>42036</v>
      </c>
      <c r="D1470" s="63" t="s">
        <v>66</v>
      </c>
      <c r="E1470" s="1" t="str">
        <f>VLOOKUP($D1470,'TABLE DES MATIERES'!$A$3:$C$69,3,FALSE)</f>
        <v>Vacant</v>
      </c>
    </row>
    <row r="1471" spans="1:5" x14ac:dyDescent="0.2">
      <c r="A1471" s="84" t="str">
        <f>VLOOKUP(D1471,'TABLE DES MATIERES'!$A$3:$B$69,2,FALSE)</f>
        <v>% Exploitation</v>
      </c>
      <c r="B1471" s="87">
        <v>42036</v>
      </c>
      <c r="C1471" s="85"/>
      <c r="D1471" s="63" t="s">
        <v>67</v>
      </c>
      <c r="E1471" s="1" t="str">
        <f>VLOOKUP($D1471,'TABLE DES MATIERES'!$A$3:$C$69,3,FALSE)</f>
        <v>Vacant</v>
      </c>
    </row>
    <row r="1472" spans="1:5" x14ac:dyDescent="0.2">
      <c r="A1472" s="84" t="str">
        <f>VLOOKUP(D1472,'TABLE DES MATIERES'!$A$3:$B$69,2,FALSE)</f>
        <v>Vacant HE</v>
      </c>
      <c r="B1472" s="87">
        <v>42036</v>
      </c>
      <c r="D1472" s="63" t="s">
        <v>58</v>
      </c>
      <c r="E1472" s="1" t="str">
        <f>VLOOKUP($D1472,'TABLE DES MATIERES'!$A$3:$C$69,3,FALSE)</f>
        <v>Vacant</v>
      </c>
    </row>
    <row r="1473" spans="1:6" x14ac:dyDescent="0.2">
      <c r="A1473" s="84" t="str">
        <f>VLOOKUP(D1473,'TABLE DES MATIERES'!$A$3:$B$69,2,FALSE)</f>
        <v>% vacant HE</v>
      </c>
      <c r="B1473" s="87">
        <v>42036</v>
      </c>
      <c r="D1473" s="63" t="s">
        <v>68</v>
      </c>
      <c r="E1473" s="1" t="str">
        <f>VLOOKUP($D1473,'TABLE DES MATIERES'!$A$3:$C$69,3,FALSE)</f>
        <v>Vacant</v>
      </c>
    </row>
    <row r="1474" spans="1:6" x14ac:dyDescent="0.2">
      <c r="A1474" s="84" t="str">
        <f>VLOOKUP(D1474,'TABLE DES MATIERES'!$A$3:$B$69,2,FALSE)</f>
        <v>Nbs logements Roanne</v>
      </c>
      <c r="B1474" s="87">
        <v>42036</v>
      </c>
      <c r="D1474" s="63" t="s">
        <v>69</v>
      </c>
      <c r="E1474" s="1" t="str">
        <f>VLOOKUP($D1474,'TABLE DES MATIERES'!$A$3:$C$69,3,FALSE)</f>
        <v>Vacant</v>
      </c>
    </row>
    <row r="1475" spans="1:6" x14ac:dyDescent="0.2">
      <c r="A1475" s="84" t="str">
        <f>VLOOKUP(D1475,'TABLE DES MATIERES'!$A$3:$B$69,2,FALSE)</f>
        <v>Nbs vacants Exploitation/HE</v>
      </c>
      <c r="B1475" s="87">
        <v>42036</v>
      </c>
      <c r="D1475" s="63" t="s">
        <v>57</v>
      </c>
      <c r="E1475" s="1" t="str">
        <f>VLOOKUP($D1475,'TABLE DES MATIERES'!$A$3:$C$69,3,FALSE)</f>
        <v>Vacant</v>
      </c>
    </row>
    <row r="1476" spans="1:6" x14ac:dyDescent="0.2">
      <c r="A1476" s="84" t="str">
        <f>VLOOKUP(D1476,'TABLE DES MATIERES'!$A$3:$B$69,2,FALSE)</f>
        <v>% Vacance Exploitation/HE</v>
      </c>
      <c r="B1476" s="87">
        <v>42036</v>
      </c>
      <c r="D1476" s="63" t="s">
        <v>59</v>
      </c>
      <c r="E1476" s="1" t="str">
        <f>VLOOKUP($D1476,'TABLE DES MATIERES'!$A$3:$C$69,3,FALSE)</f>
        <v>Vacant</v>
      </c>
    </row>
    <row r="1477" spans="1:6" x14ac:dyDescent="0.2">
      <c r="A1477" s="84" t="str">
        <f>VLOOKUP(D1477,'TABLE DES MATIERES'!$A$3:$B$69,2,FALSE)</f>
        <v>%Occupation</v>
      </c>
      <c r="B1477" s="87">
        <v>42036</v>
      </c>
      <c r="D1477" s="63" t="s">
        <v>60</v>
      </c>
      <c r="E1477" s="1" t="str">
        <f>VLOOKUP($D1477,'TABLE DES MATIERES'!$A$3:$C$69,3,FALSE)</f>
        <v>Vacant</v>
      </c>
      <c r="F1477" s="64"/>
    </row>
    <row r="1478" spans="1:6" x14ac:dyDescent="0.2">
      <c r="A1478" s="84" t="str">
        <f>VLOOKUP(D1478,'TABLE DES MATIERES'!$A$3:$B$69,2,FALSE)</f>
        <v>Nbs loc Entrants</v>
      </c>
      <c r="B1478" s="87">
        <v>42036</v>
      </c>
      <c r="D1478" s="63" t="s">
        <v>32</v>
      </c>
      <c r="E1478" s="1" t="str">
        <f>VLOOKUP($D1478,'TABLE DES MATIERES'!$A$3:$C$69,3,FALSE)</f>
        <v>Vacant</v>
      </c>
      <c r="F1478" s="82"/>
    </row>
    <row r="1479" spans="1:6" x14ac:dyDescent="0.2">
      <c r="A1479" s="84" t="str">
        <f>VLOOKUP(D1479,'TABLE DES MATIERES'!$A$3:$B$69,2,FALSE)</f>
        <v>Nbs locs Sortants</v>
      </c>
      <c r="B1479" s="87">
        <v>42036</v>
      </c>
      <c r="D1479" s="63" t="s">
        <v>33</v>
      </c>
      <c r="E1479" s="1" t="str">
        <f>VLOOKUP($D1479,'TABLE DES MATIERES'!$A$3:$C$69,3,FALSE)</f>
        <v>Vacant</v>
      </c>
    </row>
    <row r="1480" spans="1:6" x14ac:dyDescent="0.2">
      <c r="A1480" s="84" t="str">
        <f>VLOOKUP(D1480,'TABLE DES MATIERES'!$A$3:$B$69,2,FALSE)</f>
        <v>Nbs locs en preavis</v>
      </c>
      <c r="B1480" s="87">
        <v>42036</v>
      </c>
      <c r="D1480" s="63" t="s">
        <v>34</v>
      </c>
      <c r="E1480" s="1" t="str">
        <f>VLOOKUP($D1480,'TABLE DES MATIERES'!$A$3:$C$69,3,FALSE)</f>
        <v>Vacant</v>
      </c>
    </row>
    <row r="1481" spans="1:6" ht="15" x14ac:dyDescent="0.25">
      <c r="A1481" s="84" t="str">
        <f>VLOOKUP(D1481,'TABLE DES MATIERES'!$A$3:$B$69,2,FALSE)</f>
        <v>Compta_provisions_Primexis</v>
      </c>
      <c r="B1481" s="87">
        <v>42036</v>
      </c>
      <c r="D1481" s="89" t="s">
        <v>169</v>
      </c>
      <c r="E1481" s="1" t="str">
        <f>VLOOKUP($D1481,'TABLE DES MATIERES'!$A$3:$C$69,3,FALSE)</f>
        <v>comptable</v>
      </c>
    </row>
    <row r="1482" spans="1:6" ht="15" x14ac:dyDescent="0.25">
      <c r="A1482" s="84" t="str">
        <f>VLOOKUP(D1482,'TABLE DES MATIERES'!$A$3:$B$69,2,FALSE)</f>
        <v>Compta_provisions_Socalog</v>
      </c>
      <c r="B1482" s="87">
        <v>42036</v>
      </c>
      <c r="D1482" s="89" t="s">
        <v>171</v>
      </c>
      <c r="E1482" s="1" t="str">
        <f>VLOOKUP($D1482,'TABLE DES MATIERES'!$A$3:$C$69,3,FALSE)</f>
        <v>comptable</v>
      </c>
    </row>
    <row r="1483" spans="1:6" ht="15" x14ac:dyDescent="0.25">
      <c r="A1483" s="84" t="str">
        <f>VLOOKUP(D1483,'TABLE DES MATIERES'!$A$3:$B$69,2,FALSE)</f>
        <v>Loyer App</v>
      </c>
      <c r="B1483" s="87">
        <v>42064</v>
      </c>
      <c r="C1483" s="69">
        <v>500</v>
      </c>
      <c r="D1483" s="89" t="s">
        <v>4</v>
      </c>
      <c r="E1483" s="1" t="str">
        <f>VLOOKUP($D1483,'TABLE DES MATIERES'!$A$3:$C$69,3,FALSE)</f>
        <v>Quittancement</v>
      </c>
    </row>
    <row r="1484" spans="1:6" ht="15" x14ac:dyDescent="0.25">
      <c r="A1484" s="84" t="str">
        <f>VLOOKUP(D1484,'TABLE DES MATIERES'!$A$3:$B$69,2,FALSE)</f>
        <v>Nouveaux Loyers</v>
      </c>
      <c r="B1484" s="87">
        <v>42064</v>
      </c>
      <c r="C1484" s="65"/>
      <c r="D1484" s="89" t="s">
        <v>1</v>
      </c>
      <c r="E1484" s="1" t="str">
        <f>VLOOKUP($D1484,'TABLE DES MATIERES'!$A$3:$C$69,3,FALSE)</f>
        <v>Quittancement</v>
      </c>
    </row>
    <row r="1485" spans="1:6" ht="15" x14ac:dyDescent="0.25">
      <c r="A1485" s="84" t="str">
        <f>VLOOKUP(D1485,'TABLE DES MATIERES'!$A$3:$B$69,2,FALSE)</f>
        <v>Loyer PK</v>
      </c>
      <c r="B1485" s="87">
        <v>42064</v>
      </c>
      <c r="C1485" s="69">
        <v>150</v>
      </c>
      <c r="D1485" s="89" t="s">
        <v>5</v>
      </c>
      <c r="E1485" s="1" t="str">
        <f>VLOOKUP($D1485,'TABLE DES MATIERES'!$A$3:$C$69,3,FALSE)</f>
        <v>Quittancement</v>
      </c>
    </row>
    <row r="1486" spans="1:6" ht="15" x14ac:dyDescent="0.25">
      <c r="A1486" s="84" t="str">
        <f>VLOOKUP(D1486,'TABLE DES MATIERES'!$A$3:$B$69,2,FALSE)</f>
        <v>Total Loyer</v>
      </c>
      <c r="B1486" s="87">
        <v>42064</v>
      </c>
      <c r="D1486" s="89" t="s">
        <v>62</v>
      </c>
      <c r="E1486" s="1" t="str">
        <f>VLOOKUP($D1486,'TABLE DES MATIERES'!$A$3:$C$69,3,FALSE)</f>
        <v>Quittancement</v>
      </c>
    </row>
    <row r="1487" spans="1:6" ht="15" x14ac:dyDescent="0.25">
      <c r="A1487" s="84" t="str">
        <f>VLOOKUP(D1487,'TABLE DES MATIERES'!$A$3:$B$69,2,FALSE)</f>
        <v>Provisions sur charge</v>
      </c>
      <c r="B1487" s="87">
        <v>42064</v>
      </c>
      <c r="C1487" s="69">
        <v>300</v>
      </c>
      <c r="D1487" s="89" t="s">
        <v>2</v>
      </c>
      <c r="E1487" s="1" t="str">
        <f>VLOOKUP($D1487,'TABLE DES MATIERES'!$A$3:$C$69,3,FALSE)</f>
        <v>Quittancement</v>
      </c>
    </row>
    <row r="1488" spans="1:6" ht="15" x14ac:dyDescent="0.25">
      <c r="A1488" s="84" t="str">
        <f>VLOOKUP(D1488,'TABLE DES MATIERES'!$A$3:$B$69,2,FALSE)</f>
        <v>Quitt toutes rubriques</v>
      </c>
      <c r="B1488" s="87">
        <v>42064</v>
      </c>
      <c r="C1488" s="65"/>
      <c r="D1488" s="89" t="s">
        <v>50</v>
      </c>
      <c r="E1488" s="1" t="str">
        <f>VLOOKUP($D1488,'TABLE DES MATIERES'!$A$3:$C$69,3,FALSE)</f>
        <v>Quittancement</v>
      </c>
    </row>
    <row r="1489" spans="1:5" ht="15" x14ac:dyDescent="0.25">
      <c r="A1489" s="84" t="str">
        <f>VLOOKUP(D1489,'TABLE DES MATIERES'!$A$3:$B$69,2,FALSE)</f>
        <v>Loyers encaissers</v>
      </c>
      <c r="B1489" s="87">
        <v>42064</v>
      </c>
      <c r="D1489" s="89" t="s">
        <v>3</v>
      </c>
      <c r="E1489" s="1" t="str">
        <f>VLOOKUP($D1489,'TABLE DES MATIERES'!$A$3:$C$69,3,FALSE)</f>
        <v>Encaissement</v>
      </c>
    </row>
    <row r="1490" spans="1:5" ht="15" x14ac:dyDescent="0.25">
      <c r="A1490" s="84" t="str">
        <f>VLOOKUP(D1490,'TABLE DES MATIERES'!$A$3:$B$69,2,FALSE)</f>
        <v>APL</v>
      </c>
      <c r="B1490" s="87">
        <v>42064</v>
      </c>
      <c r="D1490" s="89" t="s">
        <v>6</v>
      </c>
      <c r="E1490" s="1" t="str">
        <f>VLOOKUP($D1490,'TABLE DES MATIERES'!$A$3:$C$69,3,FALSE)</f>
        <v>Encaissement</v>
      </c>
    </row>
    <row r="1491" spans="1:5" ht="15" x14ac:dyDescent="0.25">
      <c r="A1491" s="84" t="str">
        <f>VLOOKUP(D1491,'TABLE DES MATIERES'!$A$3:$B$69,2,FALSE)</f>
        <v>AL</v>
      </c>
      <c r="B1491" s="87">
        <v>42064</v>
      </c>
      <c r="D1491" s="89" t="s">
        <v>7</v>
      </c>
      <c r="E1491" s="1" t="str">
        <f>VLOOKUP($D1491,'TABLE DES MATIERES'!$A$3:$C$69,3,FALSE)</f>
        <v>Encaissement</v>
      </c>
    </row>
    <row r="1492" spans="1:5" ht="15" x14ac:dyDescent="0.25">
      <c r="A1492" s="84" t="str">
        <f>VLOOKUP(D1492,'TABLE DES MATIERES'!$A$3:$B$69,2,FALSE)</f>
        <v>DG Factures</v>
      </c>
      <c r="B1492" s="87">
        <v>42064</v>
      </c>
      <c r="D1492" s="89" t="s">
        <v>8</v>
      </c>
      <c r="E1492" s="1" t="str">
        <f>VLOOKUP($D1492,'TABLE DES MATIERES'!$A$3:$C$69,3,FALSE)</f>
        <v>Encaissement</v>
      </c>
    </row>
    <row r="1493" spans="1:5" ht="15" x14ac:dyDescent="0.25">
      <c r="A1493" s="84" t="str">
        <f>VLOOKUP(D1493,'TABLE DES MATIERES'!$A$3:$B$69,2,FALSE)</f>
        <v>DG Rembourser</v>
      </c>
      <c r="B1493" s="87">
        <v>42064</v>
      </c>
      <c r="D1493" s="89" t="s">
        <v>9</v>
      </c>
      <c r="E1493" s="1" t="str">
        <f>VLOOKUP($D1493,'TABLE DES MATIERES'!$A$3:$C$69,3,FALSE)</f>
        <v>Encaissement</v>
      </c>
    </row>
    <row r="1494" spans="1:5" ht="15" x14ac:dyDescent="0.25">
      <c r="A1494" s="84" t="str">
        <f>VLOOKUP(D1494,'TABLE DES MATIERES'!$A$3:$B$69,2,FALSE)</f>
        <v>BANQUE</v>
      </c>
      <c r="B1494" s="87">
        <v>42064</v>
      </c>
      <c r="D1494" s="89" t="s">
        <v>10</v>
      </c>
      <c r="E1494" s="1" t="str">
        <f>VLOOKUP($D1494,'TABLE DES MATIERES'!$A$3:$C$69,3,FALSE)</f>
        <v>Encaissement</v>
      </c>
    </row>
    <row r="1495" spans="1:5" ht="15" x14ac:dyDescent="0.25">
      <c r="A1495" s="84" t="str">
        <f>VLOOKUP(D1495,'TABLE DES MATIERES'!$A$3:$B$69,2,FALSE)</f>
        <v>Nbs locs debiteurs</v>
      </c>
      <c r="B1495" s="87">
        <v>42064</v>
      </c>
      <c r="D1495" s="89" t="s">
        <v>11</v>
      </c>
      <c r="E1495" s="1" t="str">
        <f>VLOOKUP($D1495,'TABLE DES MATIERES'!$A$3:$C$69,3,FALSE)</f>
        <v>Contentieux</v>
      </c>
    </row>
    <row r="1496" spans="1:5" ht="15" x14ac:dyDescent="0.25">
      <c r="A1496" s="84" t="str">
        <f>VLOOKUP(D1496,'TABLE DES MATIERES'!$A$3:$B$69,2,FALSE)</f>
        <v>Montants Debiteurs</v>
      </c>
      <c r="B1496" s="87">
        <v>42064</v>
      </c>
      <c r="D1496" s="89" t="s">
        <v>12</v>
      </c>
      <c r="E1496" s="1" t="str">
        <f>VLOOKUP($D1496,'TABLE DES MATIERES'!$A$3:$C$69,3,FALSE)</f>
        <v>Contentieux</v>
      </c>
    </row>
    <row r="1497" spans="1:5" ht="15" x14ac:dyDescent="0.25">
      <c r="A1497" s="84" t="str">
        <f>VLOOKUP(D1497,'TABLE DES MATIERES'!$A$3:$B$69,2,FALSE)</f>
        <v>Locs Presents</v>
      </c>
      <c r="B1497" s="87">
        <v>42064</v>
      </c>
      <c r="D1497" s="89" t="s">
        <v>13</v>
      </c>
      <c r="E1497" s="1" t="str">
        <f>VLOOKUP($D1497,'TABLE DES MATIERES'!$A$3:$C$69,3,FALSE)</f>
        <v>Contentieux</v>
      </c>
    </row>
    <row r="1498" spans="1:5" ht="15" x14ac:dyDescent="0.25">
      <c r="A1498" s="84" t="str">
        <f>VLOOKUP(D1498,'TABLE DES MATIERES'!$A$3:$B$69,2,FALSE)</f>
        <v>Montants Presents</v>
      </c>
      <c r="B1498" s="87">
        <v>42064</v>
      </c>
      <c r="D1498" s="89" t="s">
        <v>15</v>
      </c>
      <c r="E1498" s="1" t="str">
        <f>VLOOKUP($D1498,'TABLE DES MATIERES'!$A$3:$C$69,3,FALSE)</f>
        <v>Contentieux</v>
      </c>
    </row>
    <row r="1499" spans="1:5" ht="15" x14ac:dyDescent="0.25">
      <c r="A1499" s="84" t="str">
        <f>VLOOKUP(D1499,'TABLE DES MATIERES'!$A$3:$B$69,2,FALSE)</f>
        <v>Locs Sortis</v>
      </c>
      <c r="B1499" s="87">
        <v>42064</v>
      </c>
      <c r="D1499" s="89" t="s">
        <v>14</v>
      </c>
      <c r="E1499" s="1" t="str">
        <f>VLOOKUP($D1499,'TABLE DES MATIERES'!$A$3:$C$69,3,FALSE)</f>
        <v>Contentieux</v>
      </c>
    </row>
    <row r="1500" spans="1:5" ht="15" x14ac:dyDescent="0.25">
      <c r="A1500" s="84" t="str">
        <f>VLOOKUP(D1500,'TABLE DES MATIERES'!$A$3:$B$69,2,FALSE)</f>
        <v>Montants Sortis</v>
      </c>
      <c r="B1500" s="87">
        <v>42064</v>
      </c>
      <c r="D1500" s="89" t="s">
        <v>16</v>
      </c>
      <c r="E1500" s="1" t="str">
        <f>VLOOKUP($D1500,'TABLE DES MATIERES'!$A$3:$C$69,3,FALSE)</f>
        <v>Contentieux</v>
      </c>
    </row>
    <row r="1501" spans="1:5" ht="15" x14ac:dyDescent="0.25">
      <c r="A1501" s="84" t="str">
        <f>VLOOKUP(D1501,'TABLE DES MATIERES'!$A$3:$B$69,2,FALSE)</f>
        <v>Nouvelles dettes des nouveaux entrants</v>
      </c>
      <c r="B1501" s="87">
        <v>42064</v>
      </c>
      <c r="D1501" s="89" t="s">
        <v>37</v>
      </c>
      <c r="E1501" s="1" t="str">
        <f>VLOOKUP($D1501,'TABLE DES MATIERES'!$A$3:$C$69,3,FALSE)</f>
        <v>Contentieux</v>
      </c>
    </row>
    <row r="1502" spans="1:5" ht="15" x14ac:dyDescent="0.25">
      <c r="A1502" s="84" t="str">
        <f>VLOOKUP(D1502,'TABLE DES MATIERES'!$A$3:$B$69,2,FALSE)</f>
        <v>Montants dettes des nouveaux entrants</v>
      </c>
      <c r="B1502" s="87">
        <v>42064</v>
      </c>
      <c r="D1502" s="89" t="s">
        <v>38</v>
      </c>
      <c r="E1502" s="1" t="str">
        <f>VLOOKUP($D1502,'TABLE DES MATIERES'!$A$3:$C$69,3,FALSE)</f>
        <v>Contentieux</v>
      </c>
    </row>
    <row r="1503" spans="1:5" ht="15" x14ac:dyDescent="0.25">
      <c r="A1503" s="84" t="str">
        <f>VLOOKUP(D1503,'TABLE DES MATIERES'!$A$3:$B$69,2,FALSE)</f>
        <v>Profits</v>
      </c>
      <c r="B1503" s="87">
        <v>42064</v>
      </c>
      <c r="D1503" s="89" t="s">
        <v>36</v>
      </c>
      <c r="E1503" s="1" t="str">
        <f>VLOOKUP($D1503,'TABLE DES MATIERES'!$A$3:$C$69,3,FALSE)</f>
        <v>Contentieux</v>
      </c>
    </row>
    <row r="1504" spans="1:5" ht="15" x14ac:dyDescent="0.25">
      <c r="A1504" s="84" t="str">
        <f>VLOOKUP(D1504,'TABLE DES MATIERES'!$A$3:$B$69,2,FALSE)</f>
        <v>Pertes</v>
      </c>
      <c r="B1504" s="87">
        <v>42064</v>
      </c>
      <c r="D1504" s="89" t="s">
        <v>35</v>
      </c>
      <c r="E1504" s="1" t="str">
        <f>VLOOKUP($D1504,'TABLE DES MATIERES'!$A$3:$C$69,3,FALSE)</f>
        <v>Contentieux</v>
      </c>
    </row>
    <row r="1505" spans="1:5" ht="15" x14ac:dyDescent="0.25">
      <c r="A1505" s="84" t="str">
        <f>VLOOKUP(D1505,'TABLE DES MATIERES'!$A$3:$B$69,2,FALSE)</f>
        <v>Protocoles établis</v>
      </c>
      <c r="B1505" s="87">
        <v>42064</v>
      </c>
      <c r="D1505" s="89" t="s">
        <v>17</v>
      </c>
      <c r="E1505" s="1" t="str">
        <f>VLOOKUP($D1505,'TABLE DES MATIERES'!$A$3:$C$69,3,FALSE)</f>
        <v>Contentieux</v>
      </c>
    </row>
    <row r="1506" spans="1:5" ht="15" x14ac:dyDescent="0.25">
      <c r="A1506" s="84" t="str">
        <f>VLOOKUP(D1506,'TABLE DES MATIERES'!$A$3:$B$69,2,FALSE)</f>
        <v>Protocoles terminés</v>
      </c>
      <c r="B1506" s="87">
        <v>42064</v>
      </c>
      <c r="D1506" s="89" t="s">
        <v>18</v>
      </c>
      <c r="E1506" s="1" t="str">
        <f>VLOOKUP($D1506,'TABLE DES MATIERES'!$A$3:$C$69,3,FALSE)</f>
        <v>Contentieux</v>
      </c>
    </row>
    <row r="1507" spans="1:5" x14ac:dyDescent="0.2">
      <c r="A1507" s="84" t="str">
        <f>VLOOKUP(D1507,'TABLE DES MATIERES'!$A$3:$B$69,2,FALSE)</f>
        <v>Protocoles en cours</v>
      </c>
      <c r="B1507" s="87">
        <v>42064</v>
      </c>
      <c r="D1507" s="63" t="s">
        <v>61</v>
      </c>
      <c r="E1507" s="1" t="str">
        <f>VLOOKUP($D1507,'TABLE DES MATIERES'!$A$3:$C$69,3,FALSE)</f>
        <v>Contentieux</v>
      </c>
    </row>
    <row r="1508" spans="1:5" x14ac:dyDescent="0.2">
      <c r="A1508" s="84" t="str">
        <f>VLOOKUP(D1508,'TABLE DES MATIERES'!$A$3:$B$69,2,FALSE)</f>
        <v>Montants Protocoles établis</v>
      </c>
      <c r="B1508" s="87">
        <v>42064</v>
      </c>
      <c r="D1508" s="63" t="s">
        <v>53</v>
      </c>
      <c r="E1508" s="1" t="str">
        <f>VLOOKUP($D1508,'TABLE DES MATIERES'!$A$3:$C$69,3,FALSE)</f>
        <v>Contentieux</v>
      </c>
    </row>
    <row r="1509" spans="1:5" ht="15" x14ac:dyDescent="0.25">
      <c r="A1509" s="84" t="str">
        <f>VLOOKUP(D1509,'TABLE DES MATIERES'!$A$3:$B$69,2,FALSE)</f>
        <v>Nouveaux Dossiers Confiés SOFRA</v>
      </c>
      <c r="B1509" s="87">
        <v>42064</v>
      </c>
      <c r="D1509" s="89" t="s">
        <v>19</v>
      </c>
      <c r="E1509" s="1" t="str">
        <f>VLOOKUP($D1509,'TABLE DES MATIERES'!$A$3:$C$69,3,FALSE)</f>
        <v>Contentieux</v>
      </c>
    </row>
    <row r="1510" spans="1:5" ht="15" x14ac:dyDescent="0.25">
      <c r="A1510" s="84" t="str">
        <f>VLOOKUP(D1510,'TABLE DES MATIERES'!$A$3:$B$69,2,FALSE)</f>
        <v>Nbs dossiers Actifs SOFRA</v>
      </c>
      <c r="B1510" s="87">
        <v>42064</v>
      </c>
      <c r="D1510" s="89" t="s">
        <v>63</v>
      </c>
      <c r="E1510" s="1" t="str">
        <f>VLOOKUP($D1510,'TABLE DES MATIERES'!$A$3:$C$69,3,FALSE)</f>
        <v>Contentieux</v>
      </c>
    </row>
    <row r="1511" spans="1:5" x14ac:dyDescent="0.2">
      <c r="A1511" s="84" t="str">
        <f>VLOOKUP(D1511,'TABLE DES MATIERES'!$A$3:$B$69,2,FALSE)</f>
        <v>Montants Dossiers SOFRA Ouverts</v>
      </c>
      <c r="B1511" s="87">
        <v>42064</v>
      </c>
      <c r="D1511" s="63" t="s">
        <v>54</v>
      </c>
      <c r="E1511" s="1" t="str">
        <f>VLOOKUP($D1511,'TABLE DES MATIERES'!$A$3:$C$69,3,FALSE)</f>
        <v>Contentieux</v>
      </c>
    </row>
    <row r="1512" spans="1:5" ht="15" x14ac:dyDescent="0.25">
      <c r="A1512" s="84" t="str">
        <f>VLOOKUP(D1512,'TABLE DES MATIERES'!$A$3:$B$69,2,FALSE)</f>
        <v>Encaissements SOFRA</v>
      </c>
      <c r="B1512" s="87">
        <v>42064</v>
      </c>
      <c r="D1512" s="89" t="s">
        <v>64</v>
      </c>
      <c r="E1512" s="1" t="str">
        <f>VLOOKUP($D1512,'TABLE DES MATIERES'!$A$3:$C$69,3,FALSE)</f>
        <v>Contentieux</v>
      </c>
    </row>
    <row r="1513" spans="1:5" ht="15" x14ac:dyDescent="0.25">
      <c r="A1513" s="84" t="str">
        <f>VLOOKUP(D1513,'TABLE DES MATIERES'!$A$3:$B$69,2,FALSE)</f>
        <v>Nbs Prelevements</v>
      </c>
      <c r="B1513" s="87">
        <v>42064</v>
      </c>
      <c r="D1513" s="89" t="s">
        <v>20</v>
      </c>
      <c r="E1513" s="1" t="str">
        <f>VLOOKUP($D1513,'TABLE DES MATIERES'!$A$3:$C$69,3,FALSE)</f>
        <v>Contentieux</v>
      </c>
    </row>
    <row r="1514" spans="1:5" ht="15" x14ac:dyDescent="0.25">
      <c r="A1514" s="84" t="str">
        <f>VLOOKUP(D1514,'TABLE DES MATIERES'!$A$3:$B$69,2,FALSE)</f>
        <v>Montants Prelevements</v>
      </c>
      <c r="B1514" s="87">
        <v>42064</v>
      </c>
      <c r="D1514" s="89" t="s">
        <v>21</v>
      </c>
      <c r="E1514" s="1" t="str">
        <f>VLOOKUP($D1514,'TABLE DES MATIERES'!$A$3:$C$69,3,FALSE)</f>
        <v>Contentieux</v>
      </c>
    </row>
    <row r="1515" spans="1:5" ht="15" x14ac:dyDescent="0.25">
      <c r="A1515" s="84" t="str">
        <f>VLOOKUP(D1515,'TABLE DES MATIERES'!$A$3:$B$69,2,FALSE)</f>
        <v>Nbs Rejets Prlv</v>
      </c>
      <c r="B1515" s="87">
        <v>42064</v>
      </c>
      <c r="D1515" s="89" t="s">
        <v>22</v>
      </c>
      <c r="E1515" s="1" t="str">
        <f>VLOOKUP($D1515,'TABLE DES MATIERES'!$A$3:$C$69,3,FALSE)</f>
        <v>Contentieux</v>
      </c>
    </row>
    <row r="1516" spans="1:5" ht="15" x14ac:dyDescent="0.25">
      <c r="A1516" s="84" t="str">
        <f>VLOOKUP(D1516,'TABLE DES MATIERES'!$A$3:$B$69,2,FALSE)</f>
        <v>Montants des Rjts Prlv</v>
      </c>
      <c r="B1516" s="87">
        <v>42064</v>
      </c>
      <c r="D1516" s="89" t="s">
        <v>23</v>
      </c>
      <c r="E1516" s="1" t="str">
        <f>VLOOKUP($D1516,'TABLE DES MATIERES'!$A$3:$C$69,3,FALSE)</f>
        <v>Contentieux</v>
      </c>
    </row>
    <row r="1517" spans="1:5" ht="15" x14ac:dyDescent="0.25">
      <c r="A1517" s="84" t="str">
        <f>VLOOKUP(D1517,'TABLE DES MATIERES'!$A$3:$B$69,2,FALSE)</f>
        <v>% impayés Prlv</v>
      </c>
      <c r="B1517" s="87">
        <v>42064</v>
      </c>
      <c r="D1517" s="89" t="s">
        <v>65</v>
      </c>
      <c r="E1517" s="1" t="str">
        <f>VLOOKUP($D1517,'TABLE DES MATIERES'!$A$3:$C$69,3,FALSE)</f>
        <v>Contentieux</v>
      </c>
    </row>
    <row r="1518" spans="1:5" ht="15" x14ac:dyDescent="0.25">
      <c r="A1518" s="84" t="str">
        <f>VLOOKUP(D1518,'TABLE DES MATIERES'!$A$3:$B$69,2,FALSE)</f>
        <v>Dette &lt; 3mois</v>
      </c>
      <c r="B1518" s="87">
        <v>42064</v>
      </c>
      <c r="D1518" s="89" t="s">
        <v>24</v>
      </c>
      <c r="E1518" s="1" t="str">
        <f>VLOOKUP($D1518,'TABLE DES MATIERES'!$A$3:$C$69,3,FALSE)</f>
        <v>Contentieux</v>
      </c>
    </row>
    <row r="1519" spans="1:5" ht="15" x14ac:dyDescent="0.25">
      <c r="A1519" s="84" t="str">
        <f>VLOOKUP(D1519,'TABLE DES MATIERES'!$A$3:$B$69,2,FALSE)</f>
        <v>Dette 3 à 6 mois</v>
      </c>
      <c r="B1519" s="87">
        <v>42064</v>
      </c>
      <c r="D1519" s="89" t="s">
        <v>25</v>
      </c>
      <c r="E1519" s="1" t="str">
        <f>VLOOKUP($D1519,'TABLE DES MATIERES'!$A$3:$C$69,3,FALSE)</f>
        <v>Contentieux</v>
      </c>
    </row>
    <row r="1520" spans="1:5" ht="15" x14ac:dyDescent="0.25">
      <c r="A1520" s="84" t="str">
        <f>VLOOKUP(D1520,'TABLE DES MATIERES'!$A$3:$B$69,2,FALSE)</f>
        <v>Dette &gt; 6 mois</v>
      </c>
      <c r="B1520" s="87">
        <v>42064</v>
      </c>
      <c r="D1520" s="89" t="s">
        <v>26</v>
      </c>
      <c r="E1520" s="1" t="str">
        <f>VLOOKUP($D1520,'TABLE DES MATIERES'!$A$3:$C$69,3,FALSE)</f>
        <v>Contentieux</v>
      </c>
    </row>
    <row r="1521" spans="1:5" ht="15" x14ac:dyDescent="0.25">
      <c r="A1521" s="84" t="str">
        <f>VLOOKUP(D1521,'TABLE DES MATIERES'!$A$3:$B$69,2,FALSE)</f>
        <v>Vacants ACL PME</v>
      </c>
      <c r="B1521" s="87">
        <v>42064</v>
      </c>
      <c r="D1521" s="89" t="s">
        <v>28</v>
      </c>
      <c r="E1521" s="1" t="str">
        <f>VLOOKUP($D1521,'TABLE DES MATIERES'!$A$3:$C$69,3,FALSE)</f>
        <v>Vacant</v>
      </c>
    </row>
    <row r="1522" spans="1:5" x14ac:dyDescent="0.2">
      <c r="A1522" s="84" t="str">
        <f>VLOOKUP(D1522,'TABLE DES MATIERES'!$A$3:$B$69,2,FALSE)</f>
        <v>% vacant ACL PME</v>
      </c>
      <c r="B1522" s="87">
        <v>42064</v>
      </c>
      <c r="D1522" s="88" t="s">
        <v>47</v>
      </c>
      <c r="E1522" s="1" t="str">
        <f>VLOOKUP($D1522,'TABLE DES MATIERES'!$A$3:$C$69,3,FALSE)</f>
        <v>Vacant</v>
      </c>
    </row>
    <row r="1523" spans="1:5" ht="15" x14ac:dyDescent="0.25">
      <c r="A1523" s="84" t="str">
        <f>VLOOKUP(D1523,'TABLE DES MATIERES'!$A$3:$B$69,2,FALSE)</f>
        <v>Vacant technique</v>
      </c>
      <c r="B1523" s="87">
        <v>42064</v>
      </c>
      <c r="C1523" s="90"/>
      <c r="D1523" s="89" t="s">
        <v>29</v>
      </c>
      <c r="E1523" s="1" t="str">
        <f>VLOOKUP($D1523,'TABLE DES MATIERES'!$A$3:$C$69,3,FALSE)</f>
        <v>Vacant</v>
      </c>
    </row>
    <row r="1524" spans="1:5" x14ac:dyDescent="0.2">
      <c r="A1524" s="84" t="str">
        <f>VLOOKUP(D1524,'TABLE DES MATIERES'!$A$3:$B$69,2,FALSE)</f>
        <v>% vacant technique</v>
      </c>
      <c r="B1524" s="87">
        <v>42064</v>
      </c>
      <c r="D1524" s="88" t="s">
        <v>48</v>
      </c>
      <c r="E1524" s="1" t="str">
        <f>VLOOKUP($D1524,'TABLE DES MATIERES'!$A$3:$C$69,3,FALSE)</f>
        <v>Vacant</v>
      </c>
    </row>
    <row r="1525" spans="1:5" ht="15" x14ac:dyDescent="0.25">
      <c r="A1525" s="84" t="str">
        <f>VLOOKUP(D1525,'TABLE DES MATIERES'!$A$3:$B$69,2,FALSE)</f>
        <v>Nbs de lots Roanne</v>
      </c>
      <c r="B1525" s="87">
        <v>42064</v>
      </c>
      <c r="C1525" s="90"/>
      <c r="D1525" s="89" t="s">
        <v>30</v>
      </c>
      <c r="E1525" s="1" t="str">
        <f>VLOOKUP($D1525,'TABLE DES MATIERES'!$A$3:$C$69,3,FALSE)</f>
        <v>Vacant</v>
      </c>
    </row>
    <row r="1526" spans="1:5" ht="15" x14ac:dyDescent="0.25">
      <c r="A1526" s="84" t="str">
        <f>VLOOKUP(D1526,'TABLE DES MATIERES'!$A$3:$B$69,2,FALSE)</f>
        <v>Vacants_Gestion Roanne</v>
      </c>
      <c r="B1526" s="87">
        <v>42064</v>
      </c>
      <c r="C1526" s="90"/>
      <c r="D1526" s="89" t="s">
        <v>31</v>
      </c>
      <c r="E1526" s="1" t="str">
        <f>VLOOKUP($D1526,'TABLE DES MATIERES'!$A$3:$C$69,3,FALSE)</f>
        <v>Vacant</v>
      </c>
    </row>
    <row r="1527" spans="1:5" x14ac:dyDescent="0.2">
      <c r="A1527" s="84" t="str">
        <f>VLOOKUP(D1527,'TABLE DES MATIERES'!$A$3:$B$69,2,FALSE)</f>
        <v>% vacant Roanne</v>
      </c>
      <c r="B1527" s="87">
        <v>42064</v>
      </c>
      <c r="D1527" s="88" t="s">
        <v>49</v>
      </c>
      <c r="E1527" s="1" t="str">
        <f>VLOOKUP($D1527,'TABLE DES MATIERES'!$A$3:$C$69,3,FALSE)</f>
        <v>Vacant</v>
      </c>
    </row>
    <row r="1528" spans="1:5" ht="15" x14ac:dyDescent="0.25">
      <c r="A1528" s="84" t="str">
        <f>VLOOKUP(D1528,'TABLE DES MATIERES'!$A$3:$B$69,2,FALSE)</f>
        <v>Total Vacant Exploitation</v>
      </c>
      <c r="B1528" s="87">
        <v>42064</v>
      </c>
      <c r="D1528" s="89" t="s">
        <v>66</v>
      </c>
      <c r="E1528" s="1" t="str">
        <f>VLOOKUP($D1528,'TABLE DES MATIERES'!$A$3:$C$69,3,FALSE)</f>
        <v>Vacant</v>
      </c>
    </row>
    <row r="1529" spans="1:5" ht="15" x14ac:dyDescent="0.25">
      <c r="A1529" s="84" t="str">
        <f>VLOOKUP(D1529,'TABLE DES MATIERES'!$A$3:$B$69,2,FALSE)</f>
        <v>% Exploitation</v>
      </c>
      <c r="B1529" s="87">
        <v>42064</v>
      </c>
      <c r="D1529" s="89" t="s">
        <v>67</v>
      </c>
      <c r="E1529" s="1" t="str">
        <f>VLOOKUP($D1529,'TABLE DES MATIERES'!$A$3:$C$69,3,FALSE)</f>
        <v>Vacant</v>
      </c>
    </row>
    <row r="1530" spans="1:5" ht="15" x14ac:dyDescent="0.25">
      <c r="A1530" s="84" t="str">
        <f>VLOOKUP(D1530,'TABLE DES MATIERES'!$A$3:$B$69,2,FALSE)</f>
        <v>Vacant HE</v>
      </c>
      <c r="B1530" s="87">
        <v>42064</v>
      </c>
      <c r="D1530" s="89" t="s">
        <v>58</v>
      </c>
      <c r="E1530" s="1" t="str">
        <f>VLOOKUP($D1530,'TABLE DES MATIERES'!$A$3:$C$69,3,FALSE)</f>
        <v>Vacant</v>
      </c>
    </row>
    <row r="1531" spans="1:5" ht="15" x14ac:dyDescent="0.25">
      <c r="A1531" s="84" t="str">
        <f>VLOOKUP(D1531,'TABLE DES MATIERES'!$A$3:$B$69,2,FALSE)</f>
        <v>% vacant HE</v>
      </c>
      <c r="B1531" s="87">
        <v>42064</v>
      </c>
      <c r="D1531" s="89" t="s">
        <v>68</v>
      </c>
      <c r="E1531" s="1" t="str">
        <f>VLOOKUP($D1531,'TABLE DES MATIERES'!$A$3:$C$69,3,FALSE)</f>
        <v>Vacant</v>
      </c>
    </row>
    <row r="1532" spans="1:5" ht="15" x14ac:dyDescent="0.25">
      <c r="A1532" s="84" t="str">
        <f>VLOOKUP(D1532,'TABLE DES MATIERES'!$A$3:$B$69,2,FALSE)</f>
        <v>Nbs logements Roanne</v>
      </c>
      <c r="B1532" s="87">
        <v>42064</v>
      </c>
      <c r="D1532" s="89" t="s">
        <v>69</v>
      </c>
      <c r="E1532" s="1" t="str">
        <f>VLOOKUP($D1532,'TABLE DES MATIERES'!$A$3:$C$69,3,FALSE)</f>
        <v>Vacant</v>
      </c>
    </row>
    <row r="1533" spans="1:5" ht="15" x14ac:dyDescent="0.25">
      <c r="A1533" s="84" t="str">
        <f>VLOOKUP(D1533,'TABLE DES MATIERES'!$A$3:$B$69,2,FALSE)</f>
        <v>Nbs vacants Exploitation/HE</v>
      </c>
      <c r="B1533" s="87">
        <v>42064</v>
      </c>
      <c r="D1533" s="89" t="s">
        <v>57</v>
      </c>
      <c r="E1533" s="1" t="str">
        <f>VLOOKUP($D1533,'TABLE DES MATIERES'!$A$3:$C$69,3,FALSE)</f>
        <v>Vacant</v>
      </c>
    </row>
    <row r="1534" spans="1:5" ht="15" x14ac:dyDescent="0.25">
      <c r="A1534" s="84" t="str">
        <f>VLOOKUP(D1534,'TABLE DES MATIERES'!$A$3:$B$69,2,FALSE)</f>
        <v>% Vacance Exploitation/HE</v>
      </c>
      <c r="B1534" s="87">
        <v>42064</v>
      </c>
      <c r="D1534" s="89" t="s">
        <v>59</v>
      </c>
      <c r="E1534" s="1" t="str">
        <f>VLOOKUP($D1534,'TABLE DES MATIERES'!$A$3:$C$69,3,FALSE)</f>
        <v>Vacant</v>
      </c>
    </row>
    <row r="1535" spans="1:5" ht="15" x14ac:dyDescent="0.25">
      <c r="A1535" s="84" t="str">
        <f>VLOOKUP(D1535,'TABLE DES MATIERES'!$A$3:$B$69,2,FALSE)</f>
        <v>%Occupation</v>
      </c>
      <c r="B1535" s="87">
        <v>42064</v>
      </c>
      <c r="D1535" s="89" t="s">
        <v>60</v>
      </c>
      <c r="E1535" s="1" t="str">
        <f>VLOOKUP($D1535,'TABLE DES MATIERES'!$A$3:$C$69,3,FALSE)</f>
        <v>Vacant</v>
      </c>
    </row>
    <row r="1536" spans="1:5" ht="15" x14ac:dyDescent="0.25">
      <c r="A1536" s="84" t="str">
        <f>VLOOKUP(D1536,'TABLE DES MATIERES'!$A$3:$B$69,2,FALSE)</f>
        <v>Nbs loc Entrants</v>
      </c>
      <c r="B1536" s="87">
        <v>42064</v>
      </c>
      <c r="D1536" s="89" t="s">
        <v>32</v>
      </c>
      <c r="E1536" s="1" t="str">
        <f>VLOOKUP($D1536,'TABLE DES MATIERES'!$A$3:$C$69,3,FALSE)</f>
        <v>Vacant</v>
      </c>
    </row>
    <row r="1537" spans="1:5" ht="15" x14ac:dyDescent="0.25">
      <c r="A1537" s="84" t="str">
        <f>VLOOKUP(D1537,'TABLE DES MATIERES'!$A$3:$B$69,2,FALSE)</f>
        <v>Nbs locs Sortants</v>
      </c>
      <c r="B1537" s="87">
        <v>42064</v>
      </c>
      <c r="D1537" s="89" t="s">
        <v>33</v>
      </c>
      <c r="E1537" s="1" t="str">
        <f>VLOOKUP($D1537,'TABLE DES MATIERES'!$A$3:$C$69,3,FALSE)</f>
        <v>Vacant</v>
      </c>
    </row>
    <row r="1538" spans="1:5" ht="15" x14ac:dyDescent="0.25">
      <c r="A1538" s="84" t="str">
        <f>VLOOKUP(D1538,'TABLE DES MATIERES'!$A$3:$B$69,2,FALSE)</f>
        <v>Nbs locs en preavis</v>
      </c>
      <c r="B1538" s="87">
        <v>42064</v>
      </c>
      <c r="D1538" s="89" t="s">
        <v>34</v>
      </c>
      <c r="E1538" s="1" t="str">
        <f>VLOOKUP($D1538,'TABLE DES MATIERES'!$A$3:$C$69,3,FALSE)</f>
        <v>Vacant</v>
      </c>
    </row>
    <row r="1539" spans="1:5" ht="15" x14ac:dyDescent="0.25">
      <c r="A1539" s="84" t="str">
        <f>VLOOKUP(D1539,'TABLE DES MATIERES'!$A$3:$B$69,2,FALSE)</f>
        <v>Compta_provisions_Primexis</v>
      </c>
      <c r="B1539" s="87">
        <v>42064</v>
      </c>
      <c r="D1539" s="89" t="s">
        <v>169</v>
      </c>
      <c r="E1539" s="1" t="str">
        <f>VLOOKUP($D1539,'TABLE DES MATIERES'!$A$3:$C$69,3,FALSE)</f>
        <v>comptable</v>
      </c>
    </row>
    <row r="1540" spans="1:5" ht="15" x14ac:dyDescent="0.25">
      <c r="A1540" s="84" t="str">
        <f>VLOOKUP(D1540,'TABLE DES MATIERES'!$A$3:$B$69,2,FALSE)</f>
        <v>Compta_provisions_Socalog</v>
      </c>
      <c r="B1540" s="87">
        <v>42064</v>
      </c>
      <c r="D1540" s="89" t="s">
        <v>171</v>
      </c>
      <c r="E1540" s="1" t="str">
        <f>VLOOKUP($D1540,'TABLE DES MATIERES'!$A$3:$C$69,3,FALSE)</f>
        <v>comptable</v>
      </c>
    </row>
    <row r="1541" spans="1:5" ht="15" x14ac:dyDescent="0.25">
      <c r="A1541" s="84" t="str">
        <f>VLOOKUP(D1541,'TABLE DES MATIERES'!$A$3:$B$69,2,FALSE)</f>
        <v>Loyer App</v>
      </c>
      <c r="B1541" s="87">
        <v>42095</v>
      </c>
      <c r="C1541" s="69">
        <v>450</v>
      </c>
      <c r="D1541" s="89" t="s">
        <v>4</v>
      </c>
      <c r="E1541" s="1" t="str">
        <f>VLOOKUP($D1541,'TABLE DES MATIERES'!$A$3:$C$69,3,FALSE)</f>
        <v>Quittancement</v>
      </c>
    </row>
    <row r="1542" spans="1:5" ht="15" x14ac:dyDescent="0.25">
      <c r="A1542" s="84" t="str">
        <f>VLOOKUP(D1542,'TABLE DES MATIERES'!$A$3:$B$69,2,FALSE)</f>
        <v>Nouveaux Loyers</v>
      </c>
      <c r="B1542" s="87">
        <v>42095</v>
      </c>
      <c r="C1542" s="65"/>
      <c r="D1542" s="89" t="s">
        <v>1</v>
      </c>
      <c r="E1542" s="1" t="str">
        <f>VLOOKUP($D1542,'TABLE DES MATIERES'!$A$3:$C$69,3,FALSE)</f>
        <v>Quittancement</v>
      </c>
    </row>
    <row r="1543" spans="1:5" ht="15" x14ac:dyDescent="0.25">
      <c r="A1543" s="84" t="str">
        <f>VLOOKUP(D1543,'TABLE DES MATIERES'!$A$3:$B$69,2,FALSE)</f>
        <v>Loyer PK</v>
      </c>
      <c r="B1543" s="87">
        <v>42095</v>
      </c>
      <c r="C1543" s="69">
        <v>225</v>
      </c>
      <c r="D1543" s="89" t="s">
        <v>5</v>
      </c>
      <c r="E1543" s="1" t="str">
        <f>VLOOKUP($D1543,'TABLE DES MATIERES'!$A$3:$C$69,3,FALSE)</f>
        <v>Quittancement</v>
      </c>
    </row>
    <row r="1544" spans="1:5" ht="15" x14ac:dyDescent="0.25">
      <c r="A1544" s="84" t="str">
        <f>VLOOKUP(D1544,'TABLE DES MATIERES'!$A$3:$B$69,2,FALSE)</f>
        <v>Total Loyer</v>
      </c>
      <c r="B1544" s="87">
        <v>42095</v>
      </c>
      <c r="D1544" s="89" t="s">
        <v>62</v>
      </c>
      <c r="E1544" s="1" t="str">
        <f>VLOOKUP($D1544,'TABLE DES MATIERES'!$A$3:$C$69,3,FALSE)</f>
        <v>Quittancement</v>
      </c>
    </row>
    <row r="1545" spans="1:5" ht="15" x14ac:dyDescent="0.25">
      <c r="A1545" s="84" t="str">
        <f>VLOOKUP(D1545,'TABLE DES MATIERES'!$A$3:$B$69,2,FALSE)</f>
        <v>Provisions sur charge</v>
      </c>
      <c r="B1545" s="87">
        <v>42095</v>
      </c>
      <c r="C1545" s="69">
        <v>300</v>
      </c>
      <c r="D1545" s="89" t="s">
        <v>2</v>
      </c>
      <c r="E1545" s="1" t="str">
        <f>VLOOKUP($D1545,'TABLE DES MATIERES'!$A$3:$C$69,3,FALSE)</f>
        <v>Quittancement</v>
      </c>
    </row>
    <row r="1546" spans="1:5" ht="15" x14ac:dyDescent="0.25">
      <c r="A1546" s="84" t="str">
        <f>VLOOKUP(D1546,'TABLE DES MATIERES'!$A$3:$B$69,2,FALSE)</f>
        <v>Quitt toutes rubriques</v>
      </c>
      <c r="B1546" s="87">
        <v>42095</v>
      </c>
      <c r="C1546" s="65"/>
      <c r="D1546" s="89" t="s">
        <v>50</v>
      </c>
      <c r="E1546" s="1" t="str">
        <f>VLOOKUP($D1546,'TABLE DES MATIERES'!$A$3:$C$69,3,FALSE)</f>
        <v>Quittancement</v>
      </c>
    </row>
    <row r="1547" spans="1:5" ht="15" x14ac:dyDescent="0.25">
      <c r="A1547" s="84" t="str">
        <f>VLOOKUP(D1547,'TABLE DES MATIERES'!$A$3:$B$69,2,FALSE)</f>
        <v>Loyers encaissers</v>
      </c>
      <c r="B1547" s="87">
        <v>42095</v>
      </c>
      <c r="D1547" s="89" t="s">
        <v>3</v>
      </c>
      <c r="E1547" s="1" t="str">
        <f>VLOOKUP($D1547,'TABLE DES MATIERES'!$A$3:$C$69,3,FALSE)</f>
        <v>Encaissement</v>
      </c>
    </row>
    <row r="1548" spans="1:5" ht="15" x14ac:dyDescent="0.25">
      <c r="A1548" s="84" t="str">
        <f>VLOOKUP(D1548,'TABLE DES MATIERES'!$A$3:$B$69,2,FALSE)</f>
        <v>APL</v>
      </c>
      <c r="B1548" s="87">
        <v>42095</v>
      </c>
      <c r="D1548" s="89" t="s">
        <v>6</v>
      </c>
      <c r="E1548" s="1" t="str">
        <f>VLOOKUP($D1548,'TABLE DES MATIERES'!$A$3:$C$69,3,FALSE)</f>
        <v>Encaissement</v>
      </c>
    </row>
    <row r="1549" spans="1:5" ht="15" x14ac:dyDescent="0.25">
      <c r="A1549" s="84" t="str">
        <f>VLOOKUP(D1549,'TABLE DES MATIERES'!$A$3:$B$69,2,FALSE)</f>
        <v>AL</v>
      </c>
      <c r="B1549" s="87">
        <v>42095</v>
      </c>
      <c r="D1549" s="89" t="s">
        <v>7</v>
      </c>
      <c r="E1549" s="1" t="str">
        <f>VLOOKUP($D1549,'TABLE DES MATIERES'!$A$3:$C$69,3,FALSE)</f>
        <v>Encaissement</v>
      </c>
    </row>
    <row r="1550" spans="1:5" ht="15" x14ac:dyDescent="0.25">
      <c r="A1550" s="84" t="str">
        <f>VLOOKUP(D1550,'TABLE DES MATIERES'!$A$3:$B$69,2,FALSE)</f>
        <v>DG Factures</v>
      </c>
      <c r="B1550" s="87">
        <v>42095</v>
      </c>
      <c r="D1550" s="89" t="s">
        <v>8</v>
      </c>
      <c r="E1550" s="1" t="str">
        <f>VLOOKUP($D1550,'TABLE DES MATIERES'!$A$3:$C$69,3,FALSE)</f>
        <v>Encaissement</v>
      </c>
    </row>
    <row r="1551" spans="1:5" ht="15" x14ac:dyDescent="0.25">
      <c r="A1551" s="84" t="str">
        <f>VLOOKUP(D1551,'TABLE DES MATIERES'!$A$3:$B$69,2,FALSE)</f>
        <v>DG Rembourser</v>
      </c>
      <c r="B1551" s="87">
        <v>42095</v>
      </c>
      <c r="D1551" s="89" t="s">
        <v>9</v>
      </c>
      <c r="E1551" s="1" t="str">
        <f>VLOOKUP($D1551,'TABLE DES MATIERES'!$A$3:$C$69,3,FALSE)</f>
        <v>Encaissement</v>
      </c>
    </row>
    <row r="1552" spans="1:5" ht="15" x14ac:dyDescent="0.25">
      <c r="A1552" s="84" t="str">
        <f>VLOOKUP(D1552,'TABLE DES MATIERES'!$A$3:$B$69,2,FALSE)</f>
        <v>BANQUE</v>
      </c>
      <c r="B1552" s="87">
        <v>42095</v>
      </c>
      <c r="D1552" s="89" t="s">
        <v>10</v>
      </c>
      <c r="E1552" s="1" t="str">
        <f>VLOOKUP($D1552,'TABLE DES MATIERES'!$A$3:$C$69,3,FALSE)</f>
        <v>Encaissement</v>
      </c>
    </row>
    <row r="1553" spans="1:5" ht="15" x14ac:dyDescent="0.25">
      <c r="A1553" s="84" t="str">
        <f>VLOOKUP(D1553,'TABLE DES MATIERES'!$A$3:$B$69,2,FALSE)</f>
        <v>Nbs locs debiteurs</v>
      </c>
      <c r="B1553" s="87">
        <v>42095</v>
      </c>
      <c r="D1553" s="89" t="s">
        <v>11</v>
      </c>
      <c r="E1553" s="1" t="str">
        <f>VLOOKUP($D1553,'TABLE DES MATIERES'!$A$3:$C$69,3,FALSE)</f>
        <v>Contentieux</v>
      </c>
    </row>
    <row r="1554" spans="1:5" ht="15" x14ac:dyDescent="0.25">
      <c r="A1554" s="84" t="str">
        <f>VLOOKUP(D1554,'TABLE DES MATIERES'!$A$3:$B$69,2,FALSE)</f>
        <v>Montants Debiteurs</v>
      </c>
      <c r="B1554" s="87">
        <v>42095</v>
      </c>
      <c r="D1554" s="89" t="s">
        <v>12</v>
      </c>
      <c r="E1554" s="1" t="str">
        <f>VLOOKUP($D1554,'TABLE DES MATIERES'!$A$3:$C$69,3,FALSE)</f>
        <v>Contentieux</v>
      </c>
    </row>
    <row r="1555" spans="1:5" ht="15" x14ac:dyDescent="0.25">
      <c r="A1555" s="84" t="str">
        <f>VLOOKUP(D1555,'TABLE DES MATIERES'!$A$3:$B$69,2,FALSE)</f>
        <v>Locs Presents</v>
      </c>
      <c r="B1555" s="87">
        <v>42095</v>
      </c>
      <c r="D1555" s="89" t="s">
        <v>13</v>
      </c>
      <c r="E1555" s="1" t="str">
        <f>VLOOKUP($D1555,'TABLE DES MATIERES'!$A$3:$C$69,3,FALSE)</f>
        <v>Contentieux</v>
      </c>
    </row>
    <row r="1556" spans="1:5" ht="15" x14ac:dyDescent="0.25">
      <c r="A1556" s="84" t="str">
        <f>VLOOKUP(D1556,'TABLE DES MATIERES'!$A$3:$B$69,2,FALSE)</f>
        <v>Montants Presents</v>
      </c>
      <c r="B1556" s="87">
        <v>42095</v>
      </c>
      <c r="D1556" s="89" t="s">
        <v>15</v>
      </c>
      <c r="E1556" s="1" t="str">
        <f>VLOOKUP($D1556,'TABLE DES MATIERES'!$A$3:$C$69,3,FALSE)</f>
        <v>Contentieux</v>
      </c>
    </row>
    <row r="1557" spans="1:5" ht="15" x14ac:dyDescent="0.25">
      <c r="A1557" s="84" t="str">
        <f>VLOOKUP(D1557,'TABLE DES MATIERES'!$A$3:$B$69,2,FALSE)</f>
        <v>Locs Sortis</v>
      </c>
      <c r="B1557" s="87">
        <v>42095</v>
      </c>
      <c r="D1557" s="89" t="s">
        <v>14</v>
      </c>
      <c r="E1557" s="1" t="str">
        <f>VLOOKUP($D1557,'TABLE DES MATIERES'!$A$3:$C$69,3,FALSE)</f>
        <v>Contentieux</v>
      </c>
    </row>
    <row r="1558" spans="1:5" ht="15" x14ac:dyDescent="0.25">
      <c r="A1558" s="84" t="str">
        <f>VLOOKUP(D1558,'TABLE DES MATIERES'!$A$3:$B$69,2,FALSE)</f>
        <v>Montants Sortis</v>
      </c>
      <c r="B1558" s="87">
        <v>42095</v>
      </c>
      <c r="D1558" s="89" t="s">
        <v>16</v>
      </c>
      <c r="E1558" s="1" t="str">
        <f>VLOOKUP($D1558,'TABLE DES MATIERES'!$A$3:$C$69,3,FALSE)</f>
        <v>Contentieux</v>
      </c>
    </row>
    <row r="1559" spans="1:5" ht="15" x14ac:dyDescent="0.25">
      <c r="A1559" s="84" t="str">
        <f>VLOOKUP(D1559,'TABLE DES MATIERES'!$A$3:$B$69,2,FALSE)</f>
        <v>Nouvelles dettes des nouveaux entrants</v>
      </c>
      <c r="B1559" s="87">
        <v>42095</v>
      </c>
      <c r="D1559" s="89" t="s">
        <v>37</v>
      </c>
      <c r="E1559" s="1" t="str">
        <f>VLOOKUP($D1559,'TABLE DES MATIERES'!$A$3:$C$69,3,FALSE)</f>
        <v>Contentieux</v>
      </c>
    </row>
    <row r="1560" spans="1:5" ht="15" x14ac:dyDescent="0.25">
      <c r="A1560" s="84" t="str">
        <f>VLOOKUP(D1560,'TABLE DES MATIERES'!$A$3:$B$69,2,FALSE)</f>
        <v>Montants dettes des nouveaux entrants</v>
      </c>
      <c r="B1560" s="87">
        <v>42095</v>
      </c>
      <c r="D1560" s="89" t="s">
        <v>38</v>
      </c>
      <c r="E1560" s="1" t="str">
        <f>VLOOKUP($D1560,'TABLE DES MATIERES'!$A$3:$C$69,3,FALSE)</f>
        <v>Contentieux</v>
      </c>
    </row>
    <row r="1561" spans="1:5" ht="15" x14ac:dyDescent="0.25">
      <c r="A1561" s="84" t="str">
        <f>VLOOKUP(D1561,'TABLE DES MATIERES'!$A$3:$B$69,2,FALSE)</f>
        <v>Profits</v>
      </c>
      <c r="B1561" s="87">
        <v>42095</v>
      </c>
      <c r="D1561" s="89" t="s">
        <v>36</v>
      </c>
      <c r="E1561" s="1" t="str">
        <f>VLOOKUP($D1561,'TABLE DES MATIERES'!$A$3:$C$69,3,FALSE)</f>
        <v>Contentieux</v>
      </c>
    </row>
    <row r="1562" spans="1:5" ht="15" x14ac:dyDescent="0.25">
      <c r="A1562" s="84" t="str">
        <f>VLOOKUP(D1562,'TABLE DES MATIERES'!$A$3:$B$69,2,FALSE)</f>
        <v>Pertes</v>
      </c>
      <c r="B1562" s="87">
        <v>42095</v>
      </c>
      <c r="D1562" s="89" t="s">
        <v>35</v>
      </c>
      <c r="E1562" s="1" t="str">
        <f>VLOOKUP($D1562,'TABLE DES MATIERES'!$A$3:$C$69,3,FALSE)</f>
        <v>Contentieux</v>
      </c>
    </row>
    <row r="1563" spans="1:5" ht="15" x14ac:dyDescent="0.25">
      <c r="A1563" s="84" t="str">
        <f>VLOOKUP(D1563,'TABLE DES MATIERES'!$A$3:$B$69,2,FALSE)</f>
        <v>Protocoles établis</v>
      </c>
      <c r="B1563" s="87">
        <v>42095</v>
      </c>
      <c r="D1563" s="89" t="s">
        <v>17</v>
      </c>
      <c r="E1563" s="1" t="str">
        <f>VLOOKUP($D1563,'TABLE DES MATIERES'!$A$3:$C$69,3,FALSE)</f>
        <v>Contentieux</v>
      </c>
    </row>
    <row r="1564" spans="1:5" ht="15" x14ac:dyDescent="0.25">
      <c r="A1564" s="84" t="str">
        <f>VLOOKUP(D1564,'TABLE DES MATIERES'!$A$3:$B$69,2,FALSE)</f>
        <v>Protocoles terminés</v>
      </c>
      <c r="B1564" s="87">
        <v>42095</v>
      </c>
      <c r="D1564" s="89" t="s">
        <v>18</v>
      </c>
      <c r="E1564" s="1" t="str">
        <f>VLOOKUP($D1564,'TABLE DES MATIERES'!$A$3:$C$69,3,FALSE)</f>
        <v>Contentieux</v>
      </c>
    </row>
    <row r="1565" spans="1:5" x14ac:dyDescent="0.2">
      <c r="A1565" s="84" t="str">
        <f>VLOOKUP(D1565,'TABLE DES MATIERES'!$A$3:$B$69,2,FALSE)</f>
        <v>Protocoles en cours</v>
      </c>
      <c r="B1565" s="87">
        <v>42095</v>
      </c>
      <c r="D1565" s="63" t="s">
        <v>61</v>
      </c>
      <c r="E1565" s="1" t="str">
        <f>VLOOKUP($D1565,'TABLE DES MATIERES'!$A$3:$C$69,3,FALSE)</f>
        <v>Contentieux</v>
      </c>
    </row>
    <row r="1566" spans="1:5" x14ac:dyDescent="0.2">
      <c r="A1566" s="84" t="str">
        <f>VLOOKUP(D1566,'TABLE DES MATIERES'!$A$3:$B$69,2,FALSE)</f>
        <v>Montants Protocoles établis</v>
      </c>
      <c r="B1566" s="87">
        <v>42095</v>
      </c>
      <c r="D1566" s="63" t="s">
        <v>53</v>
      </c>
      <c r="E1566" s="1" t="str">
        <f>VLOOKUP($D1566,'TABLE DES MATIERES'!$A$3:$C$69,3,FALSE)</f>
        <v>Contentieux</v>
      </c>
    </row>
    <row r="1567" spans="1:5" ht="15" x14ac:dyDescent="0.25">
      <c r="A1567" s="84" t="str">
        <f>VLOOKUP(D1567,'TABLE DES MATIERES'!$A$3:$B$69,2,FALSE)</f>
        <v>Nouveaux Dossiers Confiés SOFRA</v>
      </c>
      <c r="B1567" s="87">
        <v>42095</v>
      </c>
      <c r="D1567" s="89" t="s">
        <v>19</v>
      </c>
      <c r="E1567" s="1" t="str">
        <f>VLOOKUP($D1567,'TABLE DES MATIERES'!$A$3:$C$69,3,FALSE)</f>
        <v>Contentieux</v>
      </c>
    </row>
    <row r="1568" spans="1:5" ht="15" x14ac:dyDescent="0.25">
      <c r="A1568" s="84" t="str">
        <f>VLOOKUP(D1568,'TABLE DES MATIERES'!$A$3:$B$69,2,FALSE)</f>
        <v>Nbs dossiers Actifs SOFRA</v>
      </c>
      <c r="B1568" s="87">
        <v>42095</v>
      </c>
      <c r="D1568" s="89" t="s">
        <v>63</v>
      </c>
      <c r="E1568" s="1" t="str">
        <f>VLOOKUP($D1568,'TABLE DES MATIERES'!$A$3:$C$69,3,FALSE)</f>
        <v>Contentieux</v>
      </c>
    </row>
    <row r="1569" spans="1:5" x14ac:dyDescent="0.2">
      <c r="A1569" s="84" t="str">
        <f>VLOOKUP(D1569,'TABLE DES MATIERES'!$A$3:$B$69,2,FALSE)</f>
        <v>Montants Dossiers SOFRA Ouverts</v>
      </c>
      <c r="B1569" s="87">
        <v>42095</v>
      </c>
      <c r="D1569" s="63" t="s">
        <v>54</v>
      </c>
      <c r="E1569" s="1" t="str">
        <f>VLOOKUP($D1569,'TABLE DES MATIERES'!$A$3:$C$69,3,FALSE)</f>
        <v>Contentieux</v>
      </c>
    </row>
    <row r="1570" spans="1:5" ht="15" x14ac:dyDescent="0.25">
      <c r="A1570" s="84" t="str">
        <f>VLOOKUP(D1570,'TABLE DES MATIERES'!$A$3:$B$69,2,FALSE)</f>
        <v>Encaissements SOFRA</v>
      </c>
      <c r="B1570" s="87">
        <v>42095</v>
      </c>
      <c r="D1570" s="89" t="s">
        <v>64</v>
      </c>
      <c r="E1570" s="1" t="str">
        <f>VLOOKUP($D1570,'TABLE DES MATIERES'!$A$3:$C$69,3,FALSE)</f>
        <v>Contentieux</v>
      </c>
    </row>
    <row r="1571" spans="1:5" ht="15" x14ac:dyDescent="0.25">
      <c r="A1571" s="84" t="str">
        <f>VLOOKUP(D1571,'TABLE DES MATIERES'!$A$3:$B$69,2,FALSE)</f>
        <v>Nbs Prelevements</v>
      </c>
      <c r="B1571" s="87">
        <v>42095</v>
      </c>
      <c r="D1571" s="89" t="s">
        <v>20</v>
      </c>
      <c r="E1571" s="1" t="str">
        <f>VLOOKUP($D1571,'TABLE DES MATIERES'!$A$3:$C$69,3,FALSE)</f>
        <v>Contentieux</v>
      </c>
    </row>
    <row r="1572" spans="1:5" ht="15" x14ac:dyDescent="0.25">
      <c r="A1572" s="84" t="str">
        <f>VLOOKUP(D1572,'TABLE DES MATIERES'!$A$3:$B$69,2,FALSE)</f>
        <v>Montants Prelevements</v>
      </c>
      <c r="B1572" s="87">
        <v>42095</v>
      </c>
      <c r="D1572" s="89" t="s">
        <v>21</v>
      </c>
      <c r="E1572" s="1" t="str">
        <f>VLOOKUP($D1572,'TABLE DES MATIERES'!$A$3:$C$69,3,FALSE)</f>
        <v>Contentieux</v>
      </c>
    </row>
    <row r="1573" spans="1:5" ht="15" x14ac:dyDescent="0.25">
      <c r="A1573" s="84" t="str">
        <f>VLOOKUP(D1573,'TABLE DES MATIERES'!$A$3:$B$69,2,FALSE)</f>
        <v>Nbs Rejets Prlv</v>
      </c>
      <c r="B1573" s="87">
        <v>42095</v>
      </c>
      <c r="D1573" s="89" t="s">
        <v>22</v>
      </c>
      <c r="E1573" s="1" t="str">
        <f>VLOOKUP($D1573,'TABLE DES MATIERES'!$A$3:$C$69,3,FALSE)</f>
        <v>Contentieux</v>
      </c>
    </row>
    <row r="1574" spans="1:5" ht="15" x14ac:dyDescent="0.25">
      <c r="A1574" s="84" t="str">
        <f>VLOOKUP(D1574,'TABLE DES MATIERES'!$A$3:$B$69,2,FALSE)</f>
        <v>Montants des Rjts Prlv</v>
      </c>
      <c r="B1574" s="87">
        <v>42095</v>
      </c>
      <c r="D1574" s="89" t="s">
        <v>23</v>
      </c>
      <c r="E1574" s="1" t="str">
        <f>VLOOKUP($D1574,'TABLE DES MATIERES'!$A$3:$C$69,3,FALSE)</f>
        <v>Contentieux</v>
      </c>
    </row>
    <row r="1575" spans="1:5" ht="15" x14ac:dyDescent="0.25">
      <c r="A1575" s="84" t="str">
        <f>VLOOKUP(D1575,'TABLE DES MATIERES'!$A$3:$B$69,2,FALSE)</f>
        <v>% impayés Prlv</v>
      </c>
      <c r="B1575" s="87">
        <v>42095</v>
      </c>
      <c r="D1575" s="89" t="s">
        <v>65</v>
      </c>
      <c r="E1575" s="1" t="str">
        <f>VLOOKUP($D1575,'TABLE DES MATIERES'!$A$3:$C$69,3,FALSE)</f>
        <v>Contentieux</v>
      </c>
    </row>
    <row r="1576" spans="1:5" ht="15" x14ac:dyDescent="0.25">
      <c r="A1576" s="84" t="str">
        <f>VLOOKUP(D1576,'TABLE DES MATIERES'!$A$3:$B$69,2,FALSE)</f>
        <v>Dette &lt; 3mois</v>
      </c>
      <c r="B1576" s="87">
        <v>42095</v>
      </c>
      <c r="D1576" s="89" t="s">
        <v>24</v>
      </c>
      <c r="E1576" s="1" t="str">
        <f>VLOOKUP($D1576,'TABLE DES MATIERES'!$A$3:$C$69,3,FALSE)</f>
        <v>Contentieux</v>
      </c>
    </row>
    <row r="1577" spans="1:5" ht="15" x14ac:dyDescent="0.25">
      <c r="A1577" s="84" t="str">
        <f>VLOOKUP(D1577,'TABLE DES MATIERES'!$A$3:$B$69,2,FALSE)</f>
        <v>Dette 3 à 6 mois</v>
      </c>
      <c r="B1577" s="87">
        <v>42095</v>
      </c>
      <c r="D1577" s="89" t="s">
        <v>25</v>
      </c>
      <c r="E1577" s="1" t="str">
        <f>VLOOKUP($D1577,'TABLE DES MATIERES'!$A$3:$C$69,3,FALSE)</f>
        <v>Contentieux</v>
      </c>
    </row>
    <row r="1578" spans="1:5" ht="15" x14ac:dyDescent="0.25">
      <c r="A1578" s="84" t="str">
        <f>VLOOKUP(D1578,'TABLE DES MATIERES'!$A$3:$B$69,2,FALSE)</f>
        <v>Dette &gt; 6 mois</v>
      </c>
      <c r="B1578" s="87">
        <v>42095</v>
      </c>
      <c r="D1578" s="89" t="s">
        <v>26</v>
      </c>
      <c r="E1578" s="1" t="str">
        <f>VLOOKUP($D1578,'TABLE DES MATIERES'!$A$3:$C$69,3,FALSE)</f>
        <v>Contentieux</v>
      </c>
    </row>
    <row r="1579" spans="1:5" ht="15" x14ac:dyDescent="0.25">
      <c r="A1579" s="84" t="str">
        <f>VLOOKUP(D1579,'TABLE DES MATIERES'!$A$3:$B$69,2,FALSE)</f>
        <v>Vacants ACL PME</v>
      </c>
      <c r="B1579" s="87">
        <v>42095</v>
      </c>
      <c r="D1579" s="89" t="s">
        <v>28</v>
      </c>
      <c r="E1579" s="1" t="str">
        <f>VLOOKUP($D1579,'TABLE DES MATIERES'!$A$3:$C$69,3,FALSE)</f>
        <v>Vacant</v>
      </c>
    </row>
    <row r="1580" spans="1:5" x14ac:dyDescent="0.2">
      <c r="A1580" s="84" t="str">
        <f>VLOOKUP(D1580,'TABLE DES MATIERES'!$A$3:$B$69,2,FALSE)</f>
        <v>% vacant ACL PME</v>
      </c>
      <c r="B1580" s="87">
        <v>42095</v>
      </c>
      <c r="D1580" s="88" t="s">
        <v>47</v>
      </c>
      <c r="E1580" s="1" t="str">
        <f>VLOOKUP($D1580,'TABLE DES MATIERES'!$A$3:$C$69,3,FALSE)</f>
        <v>Vacant</v>
      </c>
    </row>
    <row r="1581" spans="1:5" ht="15" x14ac:dyDescent="0.25">
      <c r="A1581" s="84" t="str">
        <f>VLOOKUP(D1581,'TABLE DES MATIERES'!$A$3:$B$69,2,FALSE)</f>
        <v>Vacant technique</v>
      </c>
      <c r="B1581" s="87">
        <v>42095</v>
      </c>
      <c r="C1581" s="90"/>
      <c r="D1581" s="89" t="s">
        <v>29</v>
      </c>
      <c r="E1581" s="1" t="str">
        <f>VLOOKUP($D1581,'TABLE DES MATIERES'!$A$3:$C$69,3,FALSE)</f>
        <v>Vacant</v>
      </c>
    </row>
    <row r="1582" spans="1:5" x14ac:dyDescent="0.2">
      <c r="A1582" s="84" t="str">
        <f>VLOOKUP(D1582,'TABLE DES MATIERES'!$A$3:$B$69,2,FALSE)</f>
        <v>% vacant technique</v>
      </c>
      <c r="B1582" s="87">
        <v>42095</v>
      </c>
      <c r="D1582" s="88" t="s">
        <v>48</v>
      </c>
      <c r="E1582" s="1" t="str">
        <f>VLOOKUP($D1582,'TABLE DES MATIERES'!$A$3:$C$69,3,FALSE)</f>
        <v>Vacant</v>
      </c>
    </row>
    <row r="1583" spans="1:5" ht="15" x14ac:dyDescent="0.25">
      <c r="A1583" s="84" t="str">
        <f>VLOOKUP(D1583,'TABLE DES MATIERES'!$A$3:$B$69,2,FALSE)</f>
        <v>Nbs de lots Roanne</v>
      </c>
      <c r="B1583" s="87">
        <v>42095</v>
      </c>
      <c r="C1583" s="90"/>
      <c r="D1583" s="89" t="s">
        <v>30</v>
      </c>
      <c r="E1583" s="1" t="str">
        <f>VLOOKUP($D1583,'TABLE DES MATIERES'!$A$3:$C$69,3,FALSE)</f>
        <v>Vacant</v>
      </c>
    </row>
    <row r="1584" spans="1:5" ht="15" x14ac:dyDescent="0.25">
      <c r="A1584" s="84" t="str">
        <f>VLOOKUP(D1584,'TABLE DES MATIERES'!$A$3:$B$69,2,FALSE)</f>
        <v>Vacants_Gestion Roanne</v>
      </c>
      <c r="B1584" s="87">
        <v>42095</v>
      </c>
      <c r="C1584" s="90"/>
      <c r="D1584" s="89" t="s">
        <v>31</v>
      </c>
      <c r="E1584" s="1" t="str">
        <f>VLOOKUP($D1584,'TABLE DES MATIERES'!$A$3:$C$69,3,FALSE)</f>
        <v>Vacant</v>
      </c>
    </row>
    <row r="1585" spans="1:5" x14ac:dyDescent="0.2">
      <c r="A1585" s="84" t="str">
        <f>VLOOKUP(D1585,'TABLE DES MATIERES'!$A$3:$B$69,2,FALSE)</f>
        <v>% vacant Roanne</v>
      </c>
      <c r="B1585" s="87">
        <v>42095</v>
      </c>
      <c r="D1585" s="88" t="s">
        <v>49</v>
      </c>
      <c r="E1585" s="1" t="str">
        <f>VLOOKUP($D1585,'TABLE DES MATIERES'!$A$3:$C$69,3,FALSE)</f>
        <v>Vacant</v>
      </c>
    </row>
    <row r="1586" spans="1:5" ht="15" x14ac:dyDescent="0.25">
      <c r="A1586" s="84" t="str">
        <f>VLOOKUP(D1586,'TABLE DES MATIERES'!$A$3:$B$69,2,FALSE)</f>
        <v>Total Vacant Exploitation</v>
      </c>
      <c r="B1586" s="87">
        <v>42095</v>
      </c>
      <c r="D1586" s="89" t="s">
        <v>66</v>
      </c>
      <c r="E1586" s="1" t="str">
        <f>VLOOKUP($D1586,'TABLE DES MATIERES'!$A$3:$C$69,3,FALSE)</f>
        <v>Vacant</v>
      </c>
    </row>
    <row r="1587" spans="1:5" ht="15" x14ac:dyDescent="0.25">
      <c r="A1587" s="84" t="str">
        <f>VLOOKUP(D1587,'TABLE DES MATIERES'!$A$3:$B$69,2,FALSE)</f>
        <v>% Exploitation</v>
      </c>
      <c r="B1587" s="87">
        <v>42095</v>
      </c>
      <c r="D1587" s="89" t="s">
        <v>67</v>
      </c>
      <c r="E1587" s="1" t="str">
        <f>VLOOKUP($D1587,'TABLE DES MATIERES'!$A$3:$C$69,3,FALSE)</f>
        <v>Vacant</v>
      </c>
    </row>
    <row r="1588" spans="1:5" ht="15" x14ac:dyDescent="0.25">
      <c r="A1588" s="84" t="str">
        <f>VLOOKUP(D1588,'TABLE DES MATIERES'!$A$3:$B$69,2,FALSE)</f>
        <v>Vacant HE</v>
      </c>
      <c r="B1588" s="87">
        <v>42095</v>
      </c>
      <c r="D1588" s="89" t="s">
        <v>58</v>
      </c>
      <c r="E1588" s="1" t="str">
        <f>VLOOKUP($D1588,'TABLE DES MATIERES'!$A$3:$C$69,3,FALSE)</f>
        <v>Vacant</v>
      </c>
    </row>
    <row r="1589" spans="1:5" ht="15" x14ac:dyDescent="0.25">
      <c r="A1589" s="84" t="str">
        <f>VLOOKUP(D1589,'TABLE DES MATIERES'!$A$3:$B$69,2,FALSE)</f>
        <v>% vacant HE</v>
      </c>
      <c r="B1589" s="87">
        <v>42095</v>
      </c>
      <c r="D1589" s="89" t="s">
        <v>68</v>
      </c>
      <c r="E1589" s="1" t="str">
        <f>VLOOKUP($D1589,'TABLE DES MATIERES'!$A$3:$C$69,3,FALSE)</f>
        <v>Vacant</v>
      </c>
    </row>
    <row r="1590" spans="1:5" ht="15" x14ac:dyDescent="0.25">
      <c r="A1590" s="84" t="str">
        <f>VLOOKUP(D1590,'TABLE DES MATIERES'!$A$3:$B$69,2,FALSE)</f>
        <v>Nbs logements Roanne</v>
      </c>
      <c r="B1590" s="87">
        <v>42095</v>
      </c>
      <c r="D1590" s="89" t="s">
        <v>69</v>
      </c>
      <c r="E1590" s="1" t="str">
        <f>VLOOKUP($D1590,'TABLE DES MATIERES'!$A$3:$C$69,3,FALSE)</f>
        <v>Vacant</v>
      </c>
    </row>
    <row r="1591" spans="1:5" ht="15" x14ac:dyDescent="0.25">
      <c r="A1591" s="84" t="str">
        <f>VLOOKUP(D1591,'TABLE DES MATIERES'!$A$3:$B$69,2,FALSE)</f>
        <v>Nbs vacants Exploitation/HE</v>
      </c>
      <c r="B1591" s="87">
        <v>42095</v>
      </c>
      <c r="D1591" s="89" t="s">
        <v>57</v>
      </c>
      <c r="E1591" s="1" t="str">
        <f>VLOOKUP($D1591,'TABLE DES MATIERES'!$A$3:$C$69,3,FALSE)</f>
        <v>Vacant</v>
      </c>
    </row>
    <row r="1592" spans="1:5" ht="15" x14ac:dyDescent="0.25">
      <c r="A1592" s="84" t="str">
        <f>VLOOKUP(D1592,'TABLE DES MATIERES'!$A$3:$B$69,2,FALSE)</f>
        <v>% Vacance Exploitation/HE</v>
      </c>
      <c r="B1592" s="87">
        <v>42095</v>
      </c>
      <c r="D1592" s="89" t="s">
        <v>59</v>
      </c>
      <c r="E1592" s="1" t="str">
        <f>VLOOKUP($D1592,'TABLE DES MATIERES'!$A$3:$C$69,3,FALSE)</f>
        <v>Vacant</v>
      </c>
    </row>
    <row r="1593" spans="1:5" ht="15" x14ac:dyDescent="0.25">
      <c r="A1593" s="84" t="str">
        <f>VLOOKUP(D1593,'TABLE DES MATIERES'!$A$3:$B$69,2,FALSE)</f>
        <v>%Occupation</v>
      </c>
      <c r="B1593" s="87">
        <v>42095</v>
      </c>
      <c r="D1593" s="89" t="s">
        <v>60</v>
      </c>
      <c r="E1593" s="1" t="str">
        <f>VLOOKUP($D1593,'TABLE DES MATIERES'!$A$3:$C$69,3,FALSE)</f>
        <v>Vacant</v>
      </c>
    </row>
    <row r="1594" spans="1:5" ht="15" x14ac:dyDescent="0.25">
      <c r="A1594" s="84" t="str">
        <f>VLOOKUP(D1594,'TABLE DES MATIERES'!$A$3:$B$69,2,FALSE)</f>
        <v>Nbs loc Entrants</v>
      </c>
      <c r="B1594" s="87">
        <v>42095</v>
      </c>
      <c r="D1594" s="89" t="s">
        <v>32</v>
      </c>
      <c r="E1594" s="1" t="str">
        <f>VLOOKUP($D1594,'TABLE DES MATIERES'!$A$3:$C$69,3,FALSE)</f>
        <v>Vacant</v>
      </c>
    </row>
    <row r="1595" spans="1:5" ht="15" x14ac:dyDescent="0.25">
      <c r="A1595" s="84" t="str">
        <f>VLOOKUP(D1595,'TABLE DES MATIERES'!$A$3:$B$69,2,FALSE)</f>
        <v>Nbs locs Sortants</v>
      </c>
      <c r="B1595" s="87">
        <v>42095</v>
      </c>
      <c r="D1595" s="89" t="s">
        <v>33</v>
      </c>
      <c r="E1595" s="1" t="str">
        <f>VLOOKUP($D1595,'TABLE DES MATIERES'!$A$3:$C$69,3,FALSE)</f>
        <v>Vacant</v>
      </c>
    </row>
    <row r="1596" spans="1:5" ht="15" x14ac:dyDescent="0.25">
      <c r="A1596" s="84" t="str">
        <f>VLOOKUP(D1596,'TABLE DES MATIERES'!$A$3:$B$69,2,FALSE)</f>
        <v>Nbs locs en preavis</v>
      </c>
      <c r="B1596" s="87">
        <v>42095</v>
      </c>
      <c r="D1596" s="89" t="s">
        <v>34</v>
      </c>
      <c r="E1596" s="1" t="str">
        <f>VLOOKUP($D1596,'TABLE DES MATIERES'!$A$3:$C$69,3,FALSE)</f>
        <v>Vacant</v>
      </c>
    </row>
    <row r="1597" spans="1:5" ht="15" x14ac:dyDescent="0.25">
      <c r="A1597" s="84" t="str">
        <f>VLOOKUP(D1597,'TABLE DES MATIERES'!$A$3:$B$69,2,FALSE)</f>
        <v>Compta_provisions_Primexis</v>
      </c>
      <c r="B1597" s="87">
        <v>42095</v>
      </c>
      <c r="D1597" s="89" t="s">
        <v>169</v>
      </c>
      <c r="E1597" s="1" t="str">
        <f>VLOOKUP($D1597,'TABLE DES MATIERES'!$A$3:$C$69,3,FALSE)</f>
        <v>comptable</v>
      </c>
    </row>
    <row r="1598" spans="1:5" ht="15" x14ac:dyDescent="0.25">
      <c r="A1598" s="84" t="str">
        <f>VLOOKUP(D1598,'TABLE DES MATIERES'!$A$3:$B$69,2,FALSE)</f>
        <v>Compta_provisions_Socalog</v>
      </c>
      <c r="B1598" s="87">
        <v>42095</v>
      </c>
      <c r="D1598" s="89" t="s">
        <v>171</v>
      </c>
      <c r="E1598" s="1" t="str">
        <f>VLOOKUP($D1598,'TABLE DES MATIERES'!$A$3:$C$69,3,FALSE)</f>
        <v>comptable</v>
      </c>
    </row>
    <row r="1599" spans="1:5" ht="15" x14ac:dyDescent="0.25">
      <c r="A1599" s="84" t="str">
        <f>VLOOKUP(D1599,'TABLE DES MATIERES'!$A$3:$B$69,2,FALSE)</f>
        <v>Loyer App</v>
      </c>
      <c r="B1599" s="87">
        <v>42125</v>
      </c>
      <c r="C1599" s="69">
        <v>450</v>
      </c>
      <c r="D1599" s="89" t="s">
        <v>4</v>
      </c>
      <c r="E1599" s="1" t="str">
        <f>VLOOKUP($D1599,'TABLE DES MATIERES'!$A$3:$C$69,3,FALSE)</f>
        <v>Quittancement</v>
      </c>
    </row>
    <row r="1600" spans="1:5" ht="15" x14ac:dyDescent="0.25">
      <c r="A1600" s="84" t="str">
        <f>VLOOKUP(D1600,'TABLE DES MATIERES'!$A$3:$B$69,2,FALSE)</f>
        <v>Nouveaux Loyers</v>
      </c>
      <c r="B1600" s="87">
        <v>42125</v>
      </c>
      <c r="C1600" s="65"/>
      <c r="D1600" s="89" t="s">
        <v>1</v>
      </c>
      <c r="E1600" s="1" t="str">
        <f>VLOOKUP($D1600,'TABLE DES MATIERES'!$A$3:$C$69,3,FALSE)</f>
        <v>Quittancement</v>
      </c>
    </row>
    <row r="1601" spans="1:5" ht="15" x14ac:dyDescent="0.25">
      <c r="A1601" s="84" t="str">
        <f>VLOOKUP(D1601,'TABLE DES MATIERES'!$A$3:$B$69,2,FALSE)</f>
        <v>Loyer PK</v>
      </c>
      <c r="B1601" s="87">
        <v>42125</v>
      </c>
      <c r="C1601" s="69">
        <v>80</v>
      </c>
      <c r="D1601" s="89" t="s">
        <v>5</v>
      </c>
      <c r="E1601" s="1" t="str">
        <f>VLOOKUP($D1601,'TABLE DES MATIERES'!$A$3:$C$69,3,FALSE)</f>
        <v>Quittancement</v>
      </c>
    </row>
    <row r="1602" spans="1:5" ht="15" x14ac:dyDescent="0.25">
      <c r="A1602" s="84" t="str">
        <f>VLOOKUP(D1602,'TABLE DES MATIERES'!$A$3:$B$69,2,FALSE)</f>
        <v>Total Loyer</v>
      </c>
      <c r="B1602" s="87">
        <v>42125</v>
      </c>
      <c r="D1602" s="89" t="s">
        <v>62</v>
      </c>
      <c r="E1602" s="1" t="str">
        <f>VLOOKUP($D1602,'TABLE DES MATIERES'!$A$3:$C$69,3,FALSE)</f>
        <v>Quittancement</v>
      </c>
    </row>
    <row r="1603" spans="1:5" ht="15" x14ac:dyDescent="0.25">
      <c r="A1603" s="84" t="str">
        <f>VLOOKUP(D1603,'TABLE DES MATIERES'!$A$3:$B$69,2,FALSE)</f>
        <v>Provisions sur charge</v>
      </c>
      <c r="B1603" s="87">
        <v>42125</v>
      </c>
      <c r="C1603" s="69">
        <v>100</v>
      </c>
      <c r="D1603" s="89" t="s">
        <v>2</v>
      </c>
      <c r="E1603" s="1" t="str">
        <f>VLOOKUP($D1603,'TABLE DES MATIERES'!$A$3:$C$69,3,FALSE)</f>
        <v>Quittancement</v>
      </c>
    </row>
    <row r="1604" spans="1:5" ht="15" x14ac:dyDescent="0.25">
      <c r="A1604" s="84" t="str">
        <f>VLOOKUP(D1604,'TABLE DES MATIERES'!$A$3:$B$69,2,FALSE)</f>
        <v>Quitt toutes rubriques</v>
      </c>
      <c r="B1604" s="87">
        <v>42125</v>
      </c>
      <c r="C1604" s="65"/>
      <c r="D1604" s="89" t="s">
        <v>50</v>
      </c>
      <c r="E1604" s="1" t="str">
        <f>VLOOKUP($D1604,'TABLE DES MATIERES'!$A$3:$C$69,3,FALSE)</f>
        <v>Quittancement</v>
      </c>
    </row>
    <row r="1605" spans="1:5" ht="15" x14ac:dyDescent="0.25">
      <c r="A1605" s="84" t="str">
        <f>VLOOKUP(D1605,'TABLE DES MATIERES'!$A$3:$B$69,2,FALSE)</f>
        <v>Loyers encaissers</v>
      </c>
      <c r="B1605" s="87">
        <v>42125</v>
      </c>
      <c r="D1605" s="89" t="s">
        <v>3</v>
      </c>
      <c r="E1605" s="1" t="str">
        <f>VLOOKUP($D1605,'TABLE DES MATIERES'!$A$3:$C$69,3,FALSE)</f>
        <v>Encaissement</v>
      </c>
    </row>
    <row r="1606" spans="1:5" ht="15" x14ac:dyDescent="0.25">
      <c r="A1606" s="84" t="str">
        <f>VLOOKUP(D1606,'TABLE DES MATIERES'!$A$3:$B$69,2,FALSE)</f>
        <v>APL</v>
      </c>
      <c r="B1606" s="87">
        <v>42125</v>
      </c>
      <c r="D1606" s="89" t="s">
        <v>6</v>
      </c>
      <c r="E1606" s="1" t="str">
        <f>VLOOKUP($D1606,'TABLE DES MATIERES'!$A$3:$C$69,3,FALSE)</f>
        <v>Encaissement</v>
      </c>
    </row>
    <row r="1607" spans="1:5" ht="15" x14ac:dyDescent="0.25">
      <c r="A1607" s="84" t="str">
        <f>VLOOKUP(D1607,'TABLE DES MATIERES'!$A$3:$B$69,2,FALSE)</f>
        <v>AL</v>
      </c>
      <c r="B1607" s="87">
        <v>42125</v>
      </c>
      <c r="D1607" s="89" t="s">
        <v>7</v>
      </c>
      <c r="E1607" s="1" t="str">
        <f>VLOOKUP($D1607,'TABLE DES MATIERES'!$A$3:$C$69,3,FALSE)</f>
        <v>Encaissement</v>
      </c>
    </row>
    <row r="1608" spans="1:5" ht="15" x14ac:dyDescent="0.25">
      <c r="A1608" s="84" t="str">
        <f>VLOOKUP(D1608,'TABLE DES MATIERES'!$A$3:$B$69,2,FALSE)</f>
        <v>DG Factures</v>
      </c>
      <c r="B1608" s="87">
        <v>42125</v>
      </c>
      <c r="D1608" s="89" t="s">
        <v>8</v>
      </c>
      <c r="E1608" s="1" t="str">
        <f>VLOOKUP($D1608,'TABLE DES MATIERES'!$A$3:$C$69,3,FALSE)</f>
        <v>Encaissement</v>
      </c>
    </row>
    <row r="1609" spans="1:5" ht="15" x14ac:dyDescent="0.25">
      <c r="A1609" s="84" t="str">
        <f>VLOOKUP(D1609,'TABLE DES MATIERES'!$A$3:$B$69,2,FALSE)</f>
        <v>DG Rembourser</v>
      </c>
      <c r="B1609" s="87">
        <v>42125</v>
      </c>
      <c r="D1609" s="89" t="s">
        <v>9</v>
      </c>
      <c r="E1609" s="1" t="str">
        <f>VLOOKUP($D1609,'TABLE DES MATIERES'!$A$3:$C$69,3,FALSE)</f>
        <v>Encaissement</v>
      </c>
    </row>
    <row r="1610" spans="1:5" ht="15" x14ac:dyDescent="0.25">
      <c r="A1610" s="84" t="str">
        <f>VLOOKUP(D1610,'TABLE DES MATIERES'!$A$3:$B$69,2,FALSE)</f>
        <v>BANQUE</v>
      </c>
      <c r="B1610" s="87">
        <v>42125</v>
      </c>
      <c r="D1610" s="89" t="s">
        <v>10</v>
      </c>
      <c r="E1610" s="1" t="str">
        <f>VLOOKUP($D1610,'TABLE DES MATIERES'!$A$3:$C$69,3,FALSE)</f>
        <v>Encaissement</v>
      </c>
    </row>
    <row r="1611" spans="1:5" ht="15" x14ac:dyDescent="0.25">
      <c r="A1611" s="84" t="str">
        <f>VLOOKUP(D1611,'TABLE DES MATIERES'!$A$3:$B$69,2,FALSE)</f>
        <v>Nbs locs debiteurs</v>
      </c>
      <c r="B1611" s="87">
        <v>42125</v>
      </c>
      <c r="D1611" s="89" t="s">
        <v>11</v>
      </c>
      <c r="E1611" s="1" t="str">
        <f>VLOOKUP($D1611,'TABLE DES MATIERES'!$A$3:$C$69,3,FALSE)</f>
        <v>Contentieux</v>
      </c>
    </row>
    <row r="1612" spans="1:5" ht="15" x14ac:dyDescent="0.25">
      <c r="A1612" s="84" t="str">
        <f>VLOOKUP(D1612,'TABLE DES MATIERES'!$A$3:$B$69,2,FALSE)</f>
        <v>Montants Debiteurs</v>
      </c>
      <c r="B1612" s="87">
        <v>42125</v>
      </c>
      <c r="D1612" s="89" t="s">
        <v>12</v>
      </c>
      <c r="E1612" s="1" t="str">
        <f>VLOOKUP($D1612,'TABLE DES MATIERES'!$A$3:$C$69,3,FALSE)</f>
        <v>Contentieux</v>
      </c>
    </row>
    <row r="1613" spans="1:5" ht="15" x14ac:dyDescent="0.25">
      <c r="A1613" s="84" t="str">
        <f>VLOOKUP(D1613,'TABLE DES MATIERES'!$A$3:$B$69,2,FALSE)</f>
        <v>Locs Presents</v>
      </c>
      <c r="B1613" s="87">
        <v>42125</v>
      </c>
      <c r="D1613" s="89" t="s">
        <v>13</v>
      </c>
      <c r="E1613" s="1" t="str">
        <f>VLOOKUP($D1613,'TABLE DES MATIERES'!$A$3:$C$69,3,FALSE)</f>
        <v>Contentieux</v>
      </c>
    </row>
    <row r="1614" spans="1:5" ht="15" x14ac:dyDescent="0.25">
      <c r="A1614" s="84" t="str">
        <f>VLOOKUP(D1614,'TABLE DES MATIERES'!$A$3:$B$69,2,FALSE)</f>
        <v>Montants Presents</v>
      </c>
      <c r="B1614" s="87">
        <v>42125</v>
      </c>
      <c r="D1614" s="89" t="s">
        <v>15</v>
      </c>
      <c r="E1614" s="1" t="str">
        <f>VLOOKUP($D1614,'TABLE DES MATIERES'!$A$3:$C$69,3,FALSE)</f>
        <v>Contentieux</v>
      </c>
    </row>
    <row r="1615" spans="1:5" ht="15" x14ac:dyDescent="0.25">
      <c r="A1615" s="84" t="str">
        <f>VLOOKUP(D1615,'TABLE DES MATIERES'!$A$3:$B$69,2,FALSE)</f>
        <v>Locs Sortis</v>
      </c>
      <c r="B1615" s="87">
        <v>42125</v>
      </c>
      <c r="D1615" s="89" t="s">
        <v>14</v>
      </c>
      <c r="E1615" s="1" t="str">
        <f>VLOOKUP($D1615,'TABLE DES MATIERES'!$A$3:$C$69,3,FALSE)</f>
        <v>Contentieux</v>
      </c>
    </row>
    <row r="1616" spans="1:5" ht="15" x14ac:dyDescent="0.25">
      <c r="A1616" s="84" t="str">
        <f>VLOOKUP(D1616,'TABLE DES MATIERES'!$A$3:$B$69,2,FALSE)</f>
        <v>Montants Sortis</v>
      </c>
      <c r="B1616" s="87">
        <v>42125</v>
      </c>
      <c r="D1616" s="89" t="s">
        <v>16</v>
      </c>
      <c r="E1616" s="1" t="str">
        <f>VLOOKUP($D1616,'TABLE DES MATIERES'!$A$3:$C$69,3,FALSE)</f>
        <v>Contentieux</v>
      </c>
    </row>
    <row r="1617" spans="1:5" ht="15" x14ac:dyDescent="0.25">
      <c r="A1617" s="84" t="str">
        <f>VLOOKUP(D1617,'TABLE DES MATIERES'!$A$3:$B$69,2,FALSE)</f>
        <v>Nouvelles dettes des nouveaux entrants</v>
      </c>
      <c r="B1617" s="87">
        <v>42125</v>
      </c>
      <c r="D1617" s="89" t="s">
        <v>37</v>
      </c>
      <c r="E1617" s="1" t="str">
        <f>VLOOKUP($D1617,'TABLE DES MATIERES'!$A$3:$C$69,3,FALSE)</f>
        <v>Contentieux</v>
      </c>
    </row>
    <row r="1618" spans="1:5" ht="15" x14ac:dyDescent="0.25">
      <c r="A1618" s="84" t="str">
        <f>VLOOKUP(D1618,'TABLE DES MATIERES'!$A$3:$B$69,2,FALSE)</f>
        <v>Montants dettes des nouveaux entrants</v>
      </c>
      <c r="B1618" s="87">
        <v>42125</v>
      </c>
      <c r="D1618" s="89" t="s">
        <v>38</v>
      </c>
      <c r="E1618" s="1" t="str">
        <f>VLOOKUP($D1618,'TABLE DES MATIERES'!$A$3:$C$69,3,FALSE)</f>
        <v>Contentieux</v>
      </c>
    </row>
    <row r="1619" spans="1:5" ht="15" x14ac:dyDescent="0.25">
      <c r="A1619" s="84" t="str">
        <f>VLOOKUP(D1619,'TABLE DES MATIERES'!$A$3:$B$69,2,FALSE)</f>
        <v>Profits</v>
      </c>
      <c r="B1619" s="87">
        <v>42125</v>
      </c>
      <c r="D1619" s="89" t="s">
        <v>36</v>
      </c>
      <c r="E1619" s="1" t="str">
        <f>VLOOKUP($D1619,'TABLE DES MATIERES'!$A$3:$C$69,3,FALSE)</f>
        <v>Contentieux</v>
      </c>
    </row>
    <row r="1620" spans="1:5" ht="15" x14ac:dyDescent="0.25">
      <c r="A1620" s="84" t="str">
        <f>VLOOKUP(D1620,'TABLE DES MATIERES'!$A$3:$B$69,2,FALSE)</f>
        <v>Pertes</v>
      </c>
      <c r="B1620" s="87">
        <v>42125</v>
      </c>
      <c r="D1620" s="89" t="s">
        <v>35</v>
      </c>
      <c r="E1620" s="1" t="str">
        <f>VLOOKUP($D1620,'TABLE DES MATIERES'!$A$3:$C$69,3,FALSE)</f>
        <v>Contentieux</v>
      </c>
    </row>
    <row r="1621" spans="1:5" ht="15" x14ac:dyDescent="0.25">
      <c r="A1621" s="84" t="str">
        <f>VLOOKUP(D1621,'TABLE DES MATIERES'!$A$3:$B$69,2,FALSE)</f>
        <v>Protocoles établis</v>
      </c>
      <c r="B1621" s="87">
        <v>42125</v>
      </c>
      <c r="D1621" s="89" t="s">
        <v>17</v>
      </c>
      <c r="E1621" s="1" t="str">
        <f>VLOOKUP($D1621,'TABLE DES MATIERES'!$A$3:$C$69,3,FALSE)</f>
        <v>Contentieux</v>
      </c>
    </row>
    <row r="1622" spans="1:5" ht="15" x14ac:dyDescent="0.25">
      <c r="A1622" s="84" t="str">
        <f>VLOOKUP(D1622,'TABLE DES MATIERES'!$A$3:$B$69,2,FALSE)</f>
        <v>Protocoles terminés</v>
      </c>
      <c r="B1622" s="87">
        <v>42125</v>
      </c>
      <c r="D1622" s="89" t="s">
        <v>18</v>
      </c>
      <c r="E1622" s="1" t="str">
        <f>VLOOKUP($D1622,'TABLE DES MATIERES'!$A$3:$C$69,3,FALSE)</f>
        <v>Contentieux</v>
      </c>
    </row>
    <row r="1623" spans="1:5" x14ac:dyDescent="0.2">
      <c r="A1623" s="84" t="str">
        <f>VLOOKUP(D1623,'TABLE DES MATIERES'!$A$3:$B$69,2,FALSE)</f>
        <v>Protocoles en cours</v>
      </c>
      <c r="B1623" s="87">
        <v>42125</v>
      </c>
      <c r="D1623" s="63" t="s">
        <v>61</v>
      </c>
      <c r="E1623" s="1" t="str">
        <f>VLOOKUP($D1623,'TABLE DES MATIERES'!$A$3:$C$69,3,FALSE)</f>
        <v>Contentieux</v>
      </c>
    </row>
    <row r="1624" spans="1:5" x14ac:dyDescent="0.2">
      <c r="A1624" s="84" t="str">
        <f>VLOOKUP(D1624,'TABLE DES MATIERES'!$A$3:$B$69,2,FALSE)</f>
        <v>Montants Protocoles établis</v>
      </c>
      <c r="B1624" s="87">
        <v>42125</v>
      </c>
      <c r="D1624" s="63" t="s">
        <v>53</v>
      </c>
      <c r="E1624" s="1" t="str">
        <f>VLOOKUP($D1624,'TABLE DES MATIERES'!$A$3:$C$69,3,FALSE)</f>
        <v>Contentieux</v>
      </c>
    </row>
    <row r="1625" spans="1:5" ht="15" x14ac:dyDescent="0.25">
      <c r="A1625" s="84" t="str">
        <f>VLOOKUP(D1625,'TABLE DES MATIERES'!$A$3:$B$69,2,FALSE)</f>
        <v>Nouveaux Dossiers Confiés SOFRA</v>
      </c>
      <c r="B1625" s="87">
        <v>42125</v>
      </c>
      <c r="D1625" s="89" t="s">
        <v>19</v>
      </c>
      <c r="E1625" s="1" t="str">
        <f>VLOOKUP($D1625,'TABLE DES MATIERES'!$A$3:$C$69,3,FALSE)</f>
        <v>Contentieux</v>
      </c>
    </row>
    <row r="1626" spans="1:5" ht="15" x14ac:dyDescent="0.25">
      <c r="A1626" s="84" t="str">
        <f>VLOOKUP(D1626,'TABLE DES MATIERES'!$A$3:$B$69,2,FALSE)</f>
        <v>Nbs dossiers Actifs SOFRA</v>
      </c>
      <c r="B1626" s="87">
        <v>42125</v>
      </c>
      <c r="D1626" s="89" t="s">
        <v>63</v>
      </c>
      <c r="E1626" s="1" t="str">
        <f>VLOOKUP($D1626,'TABLE DES MATIERES'!$A$3:$C$69,3,FALSE)</f>
        <v>Contentieux</v>
      </c>
    </row>
    <row r="1627" spans="1:5" x14ac:dyDescent="0.2">
      <c r="A1627" s="84" t="str">
        <f>VLOOKUP(D1627,'TABLE DES MATIERES'!$A$3:$B$69,2,FALSE)</f>
        <v>Montants Dossiers SOFRA Ouverts</v>
      </c>
      <c r="B1627" s="87">
        <v>42125</v>
      </c>
      <c r="D1627" s="63" t="s">
        <v>54</v>
      </c>
      <c r="E1627" s="1" t="str">
        <f>VLOOKUP($D1627,'TABLE DES MATIERES'!$A$3:$C$69,3,FALSE)</f>
        <v>Contentieux</v>
      </c>
    </row>
    <row r="1628" spans="1:5" ht="15" x14ac:dyDescent="0.25">
      <c r="A1628" s="84" t="str">
        <f>VLOOKUP(D1628,'TABLE DES MATIERES'!$A$3:$B$69,2,FALSE)</f>
        <v>Encaissements SOFRA</v>
      </c>
      <c r="B1628" s="87">
        <v>42125</v>
      </c>
      <c r="D1628" s="89" t="s">
        <v>64</v>
      </c>
      <c r="E1628" s="1" t="str">
        <f>VLOOKUP($D1628,'TABLE DES MATIERES'!$A$3:$C$69,3,FALSE)</f>
        <v>Contentieux</v>
      </c>
    </row>
    <row r="1629" spans="1:5" ht="15" x14ac:dyDescent="0.25">
      <c r="A1629" s="84" t="str">
        <f>VLOOKUP(D1629,'TABLE DES MATIERES'!$A$3:$B$69,2,FALSE)</f>
        <v>Nbs Prelevements</v>
      </c>
      <c r="B1629" s="87">
        <v>42125</v>
      </c>
      <c r="D1629" s="89" t="s">
        <v>20</v>
      </c>
      <c r="E1629" s="1" t="str">
        <f>VLOOKUP($D1629,'TABLE DES MATIERES'!$A$3:$C$69,3,FALSE)</f>
        <v>Contentieux</v>
      </c>
    </row>
    <row r="1630" spans="1:5" ht="15" x14ac:dyDescent="0.25">
      <c r="A1630" s="84" t="str">
        <f>VLOOKUP(D1630,'TABLE DES MATIERES'!$A$3:$B$69,2,FALSE)</f>
        <v>Montants Prelevements</v>
      </c>
      <c r="B1630" s="87">
        <v>42125</v>
      </c>
      <c r="D1630" s="89" t="s">
        <v>21</v>
      </c>
      <c r="E1630" s="1" t="str">
        <f>VLOOKUP($D1630,'TABLE DES MATIERES'!$A$3:$C$69,3,FALSE)</f>
        <v>Contentieux</v>
      </c>
    </row>
    <row r="1631" spans="1:5" ht="15" x14ac:dyDescent="0.25">
      <c r="A1631" s="84" t="str">
        <f>VLOOKUP(D1631,'TABLE DES MATIERES'!$A$3:$B$69,2,FALSE)</f>
        <v>Nbs Rejets Prlv</v>
      </c>
      <c r="B1631" s="87">
        <v>42125</v>
      </c>
      <c r="D1631" s="89" t="s">
        <v>22</v>
      </c>
      <c r="E1631" s="1" t="str">
        <f>VLOOKUP($D1631,'TABLE DES MATIERES'!$A$3:$C$69,3,FALSE)</f>
        <v>Contentieux</v>
      </c>
    </row>
    <row r="1632" spans="1:5" ht="15" x14ac:dyDescent="0.25">
      <c r="A1632" s="84" t="str">
        <f>VLOOKUP(D1632,'TABLE DES MATIERES'!$A$3:$B$69,2,FALSE)</f>
        <v>Montants des Rjts Prlv</v>
      </c>
      <c r="B1632" s="87">
        <v>42125</v>
      </c>
      <c r="D1632" s="89" t="s">
        <v>23</v>
      </c>
      <c r="E1632" s="1" t="str">
        <f>VLOOKUP($D1632,'TABLE DES MATIERES'!$A$3:$C$69,3,FALSE)</f>
        <v>Contentieux</v>
      </c>
    </row>
    <row r="1633" spans="1:5" ht="15" x14ac:dyDescent="0.25">
      <c r="A1633" s="84" t="str">
        <f>VLOOKUP(D1633,'TABLE DES MATIERES'!$A$3:$B$69,2,FALSE)</f>
        <v>% impayés Prlv</v>
      </c>
      <c r="B1633" s="87">
        <v>42125</v>
      </c>
      <c r="D1633" s="89" t="s">
        <v>65</v>
      </c>
      <c r="E1633" s="1" t="str">
        <f>VLOOKUP($D1633,'TABLE DES MATIERES'!$A$3:$C$69,3,FALSE)</f>
        <v>Contentieux</v>
      </c>
    </row>
    <row r="1634" spans="1:5" ht="15" x14ac:dyDescent="0.25">
      <c r="A1634" s="84" t="str">
        <f>VLOOKUP(D1634,'TABLE DES MATIERES'!$A$3:$B$69,2,FALSE)</f>
        <v>Dette &lt; 3mois</v>
      </c>
      <c r="B1634" s="87">
        <v>42125</v>
      </c>
      <c r="D1634" s="89" t="s">
        <v>24</v>
      </c>
      <c r="E1634" s="1" t="str">
        <f>VLOOKUP($D1634,'TABLE DES MATIERES'!$A$3:$C$69,3,FALSE)</f>
        <v>Contentieux</v>
      </c>
    </row>
    <row r="1635" spans="1:5" ht="15" x14ac:dyDescent="0.25">
      <c r="A1635" s="84" t="str">
        <f>VLOOKUP(D1635,'TABLE DES MATIERES'!$A$3:$B$69,2,FALSE)</f>
        <v>Dette 3 à 6 mois</v>
      </c>
      <c r="B1635" s="87">
        <v>42125</v>
      </c>
      <c r="D1635" s="89" t="s">
        <v>25</v>
      </c>
      <c r="E1635" s="1" t="str">
        <f>VLOOKUP($D1635,'TABLE DES MATIERES'!$A$3:$C$69,3,FALSE)</f>
        <v>Contentieux</v>
      </c>
    </row>
    <row r="1636" spans="1:5" ht="15" x14ac:dyDescent="0.25">
      <c r="A1636" s="84" t="str">
        <f>VLOOKUP(D1636,'TABLE DES MATIERES'!$A$3:$B$69,2,FALSE)</f>
        <v>Dette &gt; 6 mois</v>
      </c>
      <c r="B1636" s="87">
        <v>42125</v>
      </c>
      <c r="D1636" s="89" t="s">
        <v>26</v>
      </c>
      <c r="E1636" s="1" t="str">
        <f>VLOOKUP($D1636,'TABLE DES MATIERES'!$A$3:$C$69,3,FALSE)</f>
        <v>Contentieux</v>
      </c>
    </row>
    <row r="1637" spans="1:5" ht="15" x14ac:dyDescent="0.25">
      <c r="A1637" s="84" t="str">
        <f>VLOOKUP(D1637,'TABLE DES MATIERES'!$A$3:$B$69,2,FALSE)</f>
        <v>Vacants ACL PME</v>
      </c>
      <c r="B1637" s="87">
        <v>42125</v>
      </c>
      <c r="D1637" s="89" t="s">
        <v>28</v>
      </c>
      <c r="E1637" s="1" t="str">
        <f>VLOOKUP($D1637,'TABLE DES MATIERES'!$A$3:$C$69,3,FALSE)</f>
        <v>Vacant</v>
      </c>
    </row>
    <row r="1638" spans="1:5" x14ac:dyDescent="0.2">
      <c r="A1638" s="84" t="str">
        <f>VLOOKUP(D1638,'TABLE DES MATIERES'!$A$3:$B$69,2,FALSE)</f>
        <v>% vacant ACL PME</v>
      </c>
      <c r="B1638" s="87">
        <v>42125</v>
      </c>
      <c r="D1638" s="88" t="s">
        <v>47</v>
      </c>
      <c r="E1638" s="1" t="str">
        <f>VLOOKUP($D1638,'TABLE DES MATIERES'!$A$3:$C$69,3,FALSE)</f>
        <v>Vacant</v>
      </c>
    </row>
    <row r="1639" spans="1:5" ht="15" x14ac:dyDescent="0.25">
      <c r="A1639" s="84" t="str">
        <f>VLOOKUP(D1639,'TABLE DES MATIERES'!$A$3:$B$69,2,FALSE)</f>
        <v>Vacant technique</v>
      </c>
      <c r="B1639" s="87">
        <v>42125</v>
      </c>
      <c r="C1639" s="90"/>
      <c r="D1639" s="89" t="s">
        <v>29</v>
      </c>
      <c r="E1639" s="1" t="str">
        <f>VLOOKUP($D1639,'TABLE DES MATIERES'!$A$3:$C$69,3,FALSE)</f>
        <v>Vacant</v>
      </c>
    </row>
    <row r="1640" spans="1:5" x14ac:dyDescent="0.2">
      <c r="A1640" s="84" t="str">
        <f>VLOOKUP(D1640,'TABLE DES MATIERES'!$A$3:$B$69,2,FALSE)</f>
        <v>% vacant technique</v>
      </c>
      <c r="B1640" s="87">
        <v>42125</v>
      </c>
      <c r="D1640" s="88" t="s">
        <v>48</v>
      </c>
      <c r="E1640" s="1" t="str">
        <f>VLOOKUP($D1640,'TABLE DES MATIERES'!$A$3:$C$69,3,FALSE)</f>
        <v>Vacant</v>
      </c>
    </row>
    <row r="1641" spans="1:5" ht="15" x14ac:dyDescent="0.25">
      <c r="A1641" s="84" t="str">
        <f>VLOOKUP(D1641,'TABLE DES MATIERES'!$A$3:$B$69,2,FALSE)</f>
        <v>Nbs de lots Roanne</v>
      </c>
      <c r="B1641" s="87">
        <v>42125</v>
      </c>
      <c r="C1641" s="90"/>
      <c r="D1641" s="89" t="s">
        <v>30</v>
      </c>
      <c r="E1641" s="1" t="str">
        <f>VLOOKUP($D1641,'TABLE DES MATIERES'!$A$3:$C$69,3,FALSE)</f>
        <v>Vacant</v>
      </c>
    </row>
    <row r="1642" spans="1:5" ht="15" x14ac:dyDescent="0.25">
      <c r="A1642" s="84" t="str">
        <f>VLOOKUP(D1642,'TABLE DES MATIERES'!$A$3:$B$69,2,FALSE)</f>
        <v>Vacants_Gestion Roanne</v>
      </c>
      <c r="B1642" s="87">
        <v>42125</v>
      </c>
      <c r="C1642" s="90"/>
      <c r="D1642" s="89" t="s">
        <v>31</v>
      </c>
      <c r="E1642" s="1" t="str">
        <f>VLOOKUP($D1642,'TABLE DES MATIERES'!$A$3:$C$69,3,FALSE)</f>
        <v>Vacant</v>
      </c>
    </row>
    <row r="1643" spans="1:5" x14ac:dyDescent="0.2">
      <c r="A1643" s="84" t="str">
        <f>VLOOKUP(D1643,'TABLE DES MATIERES'!$A$3:$B$69,2,FALSE)</f>
        <v>% vacant Roanne</v>
      </c>
      <c r="B1643" s="87">
        <v>42125</v>
      </c>
      <c r="D1643" s="88" t="s">
        <v>49</v>
      </c>
      <c r="E1643" s="1" t="str">
        <f>VLOOKUP($D1643,'TABLE DES MATIERES'!$A$3:$C$69,3,FALSE)</f>
        <v>Vacant</v>
      </c>
    </row>
    <row r="1644" spans="1:5" ht="15" x14ac:dyDescent="0.25">
      <c r="A1644" s="84" t="str">
        <f>VLOOKUP(D1644,'TABLE DES MATIERES'!$A$3:$B$69,2,FALSE)</f>
        <v>Total Vacant Exploitation</v>
      </c>
      <c r="B1644" s="87">
        <v>42125</v>
      </c>
      <c r="D1644" s="89" t="s">
        <v>66</v>
      </c>
      <c r="E1644" s="1" t="str">
        <f>VLOOKUP($D1644,'TABLE DES MATIERES'!$A$3:$C$69,3,FALSE)</f>
        <v>Vacant</v>
      </c>
    </row>
    <row r="1645" spans="1:5" ht="15" x14ac:dyDescent="0.25">
      <c r="A1645" s="84" t="str">
        <f>VLOOKUP(D1645,'TABLE DES MATIERES'!$A$3:$B$69,2,FALSE)</f>
        <v>% Exploitation</v>
      </c>
      <c r="B1645" s="87">
        <v>42125</v>
      </c>
      <c r="D1645" s="89" t="s">
        <v>67</v>
      </c>
      <c r="E1645" s="1" t="str">
        <f>VLOOKUP($D1645,'TABLE DES MATIERES'!$A$3:$C$69,3,FALSE)</f>
        <v>Vacant</v>
      </c>
    </row>
    <row r="1646" spans="1:5" ht="15" x14ac:dyDescent="0.25">
      <c r="A1646" s="84" t="str">
        <f>VLOOKUP(D1646,'TABLE DES MATIERES'!$A$3:$B$69,2,FALSE)</f>
        <v>Vacant HE</v>
      </c>
      <c r="B1646" s="87">
        <v>42125</v>
      </c>
      <c r="D1646" s="89" t="s">
        <v>58</v>
      </c>
      <c r="E1646" s="1" t="str">
        <f>VLOOKUP($D1646,'TABLE DES MATIERES'!$A$3:$C$69,3,FALSE)</f>
        <v>Vacant</v>
      </c>
    </row>
    <row r="1647" spans="1:5" ht="15" x14ac:dyDescent="0.25">
      <c r="A1647" s="84" t="str">
        <f>VLOOKUP(D1647,'TABLE DES MATIERES'!$A$3:$B$69,2,FALSE)</f>
        <v>% vacant HE</v>
      </c>
      <c r="B1647" s="87">
        <v>42125</v>
      </c>
      <c r="D1647" s="89" t="s">
        <v>68</v>
      </c>
      <c r="E1647" s="1" t="str">
        <f>VLOOKUP($D1647,'TABLE DES MATIERES'!$A$3:$C$69,3,FALSE)</f>
        <v>Vacant</v>
      </c>
    </row>
    <row r="1648" spans="1:5" ht="15" x14ac:dyDescent="0.25">
      <c r="A1648" s="84" t="str">
        <f>VLOOKUP(D1648,'TABLE DES MATIERES'!$A$3:$B$69,2,FALSE)</f>
        <v>Nbs logements Roanne</v>
      </c>
      <c r="B1648" s="87">
        <v>42125</v>
      </c>
      <c r="D1648" s="89" t="s">
        <v>69</v>
      </c>
      <c r="E1648" s="1" t="str">
        <f>VLOOKUP($D1648,'TABLE DES MATIERES'!$A$3:$C$69,3,FALSE)</f>
        <v>Vacant</v>
      </c>
    </row>
    <row r="1649" spans="1:7" ht="15" x14ac:dyDescent="0.25">
      <c r="A1649" s="84" t="str">
        <f>VLOOKUP(D1649,'TABLE DES MATIERES'!$A$3:$B$69,2,FALSE)</f>
        <v>Nbs vacants Exploitation/HE</v>
      </c>
      <c r="B1649" s="87">
        <v>42125</v>
      </c>
      <c r="D1649" s="89" t="s">
        <v>57</v>
      </c>
      <c r="E1649" s="1" t="str">
        <f>VLOOKUP($D1649,'TABLE DES MATIERES'!$A$3:$C$69,3,FALSE)</f>
        <v>Vacant</v>
      </c>
    </row>
    <row r="1650" spans="1:7" ht="15" x14ac:dyDescent="0.25">
      <c r="A1650" s="84" t="str">
        <f>VLOOKUP(D1650,'TABLE DES MATIERES'!$A$3:$B$69,2,FALSE)</f>
        <v>% Vacance Exploitation/HE</v>
      </c>
      <c r="B1650" s="87">
        <v>42125</v>
      </c>
      <c r="D1650" s="89" t="s">
        <v>59</v>
      </c>
      <c r="E1650" s="1" t="str">
        <f>VLOOKUP($D1650,'TABLE DES MATIERES'!$A$3:$C$69,3,FALSE)</f>
        <v>Vacant</v>
      </c>
    </row>
    <row r="1651" spans="1:7" ht="15" x14ac:dyDescent="0.25">
      <c r="A1651" s="84" t="str">
        <f>VLOOKUP(D1651,'TABLE DES MATIERES'!$A$3:$B$69,2,FALSE)</f>
        <v>%Occupation</v>
      </c>
      <c r="B1651" s="87">
        <v>42125</v>
      </c>
      <c r="D1651" s="89" t="s">
        <v>60</v>
      </c>
      <c r="E1651" s="1" t="str">
        <f>VLOOKUP($D1651,'TABLE DES MATIERES'!$A$3:$C$69,3,FALSE)</f>
        <v>Vacant</v>
      </c>
    </row>
    <row r="1652" spans="1:7" ht="15" x14ac:dyDescent="0.25">
      <c r="A1652" s="84" t="str">
        <f>VLOOKUP(D1652,'TABLE DES MATIERES'!$A$3:$B$69,2,FALSE)</f>
        <v>Nbs loc Entrants</v>
      </c>
      <c r="B1652" s="87">
        <v>42125</v>
      </c>
      <c r="D1652" s="89" t="s">
        <v>32</v>
      </c>
      <c r="E1652" s="1" t="str">
        <f>VLOOKUP($D1652,'TABLE DES MATIERES'!$A$3:$C$69,3,FALSE)</f>
        <v>Vacant</v>
      </c>
      <c r="G1652" s="1" t="s">
        <v>174</v>
      </c>
    </row>
    <row r="1653" spans="1:7" ht="15" x14ac:dyDescent="0.25">
      <c r="A1653" s="84" t="str">
        <f>VLOOKUP(D1653,'TABLE DES MATIERES'!$A$3:$B$69,2,FALSE)</f>
        <v>Nbs locs Sortants</v>
      </c>
      <c r="B1653" s="87">
        <v>42125</v>
      </c>
      <c r="D1653" s="89" t="s">
        <v>33</v>
      </c>
      <c r="E1653" s="1" t="str">
        <f>VLOOKUP($D1653,'TABLE DES MATIERES'!$A$3:$C$69,3,FALSE)</f>
        <v>Vacant</v>
      </c>
    </row>
    <row r="1654" spans="1:7" ht="15" x14ac:dyDescent="0.25">
      <c r="A1654" s="84" t="str">
        <f>VLOOKUP(D1654,'TABLE DES MATIERES'!$A$3:$B$69,2,FALSE)</f>
        <v>Nbs locs en preavis</v>
      </c>
      <c r="B1654" s="87">
        <v>42125</v>
      </c>
      <c r="D1654" s="89" t="s">
        <v>34</v>
      </c>
      <c r="E1654" s="1" t="str">
        <f>VLOOKUP($D1654,'TABLE DES MATIERES'!$A$3:$C$69,3,FALSE)</f>
        <v>Vacant</v>
      </c>
    </row>
    <row r="1655" spans="1:7" ht="15" x14ac:dyDescent="0.25">
      <c r="A1655" s="84" t="str">
        <f>VLOOKUP(D1655,'TABLE DES MATIERES'!$A$3:$B$69,2,FALSE)</f>
        <v>Compta_provisions_Primexis</v>
      </c>
      <c r="B1655" s="87">
        <v>42125</v>
      </c>
      <c r="D1655" s="89" t="s">
        <v>169</v>
      </c>
      <c r="E1655" s="1" t="str">
        <f>VLOOKUP($D1655,'TABLE DES MATIERES'!$A$3:$C$69,3,FALSE)</f>
        <v>comptable</v>
      </c>
    </row>
    <row r="1656" spans="1:7" ht="15" x14ac:dyDescent="0.25">
      <c r="A1656" s="84" t="str">
        <f>VLOOKUP(D1656,'TABLE DES MATIERES'!$A$3:$B$69,2,FALSE)</f>
        <v>Compta_provisions_Socalog</v>
      </c>
      <c r="B1656" s="87">
        <v>42125</v>
      </c>
      <c r="D1656" s="89" t="s">
        <v>171</v>
      </c>
      <c r="E1656" s="1" t="str">
        <f>VLOOKUP($D1656,'TABLE DES MATIERES'!$A$3:$C$69,3,FALSE)</f>
        <v>comptable</v>
      </c>
    </row>
    <row r="1657" spans="1:7" ht="15" x14ac:dyDescent="0.25">
      <c r="A1657" s="84" t="str">
        <f>VLOOKUP(D1657,'TABLE DES MATIERES'!$A$3:$B$69,2,FALSE)</f>
        <v>Loyer App</v>
      </c>
      <c r="B1657" s="87">
        <v>42156</v>
      </c>
      <c r="C1657" s="69">
        <v>300</v>
      </c>
      <c r="D1657" s="89" t="s">
        <v>4</v>
      </c>
      <c r="E1657" s="1" t="str">
        <f>VLOOKUP($D1657,'TABLE DES MATIERES'!$A$3:$C$69,3,FALSE)</f>
        <v>Quittancement</v>
      </c>
    </row>
    <row r="1658" spans="1:7" ht="15" x14ac:dyDescent="0.25">
      <c r="A1658" s="84" t="str">
        <f>VLOOKUP(D1658,'TABLE DES MATIERES'!$A$3:$B$69,2,FALSE)</f>
        <v>Nouveaux Loyers</v>
      </c>
      <c r="B1658" s="87">
        <v>42156</v>
      </c>
      <c r="C1658" s="69">
        <v>125</v>
      </c>
      <c r="D1658" s="89" t="s">
        <v>1</v>
      </c>
      <c r="E1658" s="1" t="str">
        <f>VLOOKUP($D1658,'TABLE DES MATIERES'!$A$3:$C$69,3,FALSE)</f>
        <v>Quittancement</v>
      </c>
    </row>
    <row r="1659" spans="1:7" ht="15" x14ac:dyDescent="0.25">
      <c r="A1659" s="84" t="str">
        <f>VLOOKUP(D1659,'TABLE DES MATIERES'!$A$3:$B$69,2,FALSE)</f>
        <v>Loyer PK</v>
      </c>
      <c r="B1659" s="87">
        <v>42156</v>
      </c>
      <c r="C1659" s="69">
        <v>180</v>
      </c>
      <c r="D1659" s="89" t="s">
        <v>5</v>
      </c>
      <c r="E1659" s="1" t="str">
        <f>VLOOKUP($D1659,'TABLE DES MATIERES'!$A$3:$C$69,3,FALSE)</f>
        <v>Quittancement</v>
      </c>
    </row>
    <row r="1660" spans="1:7" ht="15" x14ac:dyDescent="0.25">
      <c r="A1660" s="84" t="str">
        <f>VLOOKUP(D1660,'TABLE DES MATIERES'!$A$3:$B$69,2,FALSE)</f>
        <v>Total Loyer</v>
      </c>
      <c r="B1660" s="87">
        <v>42156</v>
      </c>
      <c r="D1660" s="89" t="s">
        <v>62</v>
      </c>
      <c r="E1660" s="1" t="str">
        <f>VLOOKUP($D1660,'TABLE DES MATIERES'!$A$3:$C$69,3,FALSE)</f>
        <v>Quittancement</v>
      </c>
    </row>
    <row r="1661" spans="1:7" ht="15" x14ac:dyDescent="0.25">
      <c r="A1661" s="84" t="str">
        <f>VLOOKUP(D1661,'TABLE DES MATIERES'!$A$3:$B$69,2,FALSE)</f>
        <v>Provisions sur charge</v>
      </c>
      <c r="B1661" s="87">
        <v>42156</v>
      </c>
      <c r="C1661" s="69">
        <v>250</v>
      </c>
      <c r="D1661" s="89" t="s">
        <v>2</v>
      </c>
      <c r="E1661" s="1" t="str">
        <f>VLOOKUP($D1661,'TABLE DES MATIERES'!$A$3:$C$69,3,FALSE)</f>
        <v>Quittancement</v>
      </c>
    </row>
    <row r="1662" spans="1:7" ht="15" x14ac:dyDescent="0.25">
      <c r="A1662" s="84" t="str">
        <f>VLOOKUP(D1662,'TABLE DES MATIERES'!$A$3:$B$69,2,FALSE)</f>
        <v>Quitt toutes rubriques</v>
      </c>
      <c r="B1662" s="87">
        <v>42156</v>
      </c>
      <c r="C1662" s="69">
        <v>75</v>
      </c>
      <c r="D1662" s="89" t="s">
        <v>50</v>
      </c>
      <c r="E1662" s="1" t="str">
        <f>VLOOKUP($D1662,'TABLE DES MATIERES'!$A$3:$C$69,3,FALSE)</f>
        <v>Quittancement</v>
      </c>
    </row>
    <row r="1663" spans="1:7" ht="15" x14ac:dyDescent="0.25">
      <c r="A1663" s="84" t="str">
        <f>VLOOKUP(D1663,'TABLE DES MATIERES'!$A$3:$B$69,2,FALSE)</f>
        <v>Loyers encaissers</v>
      </c>
      <c r="B1663" s="87">
        <v>42156</v>
      </c>
      <c r="C1663" s="69">
        <v>150</v>
      </c>
      <c r="D1663" s="89" t="s">
        <v>3</v>
      </c>
      <c r="E1663" s="1" t="str">
        <f>VLOOKUP($D1663,'TABLE DES MATIERES'!$A$3:$C$69,3,FALSE)</f>
        <v>Encaissement</v>
      </c>
    </row>
    <row r="1664" spans="1:7" ht="15" x14ac:dyDescent="0.25">
      <c r="A1664" s="84" t="str">
        <f>VLOOKUP(D1664,'TABLE DES MATIERES'!$A$3:$B$69,2,FALSE)</f>
        <v>APL</v>
      </c>
      <c r="B1664" s="87">
        <v>42156</v>
      </c>
      <c r="D1664" s="89" t="s">
        <v>6</v>
      </c>
      <c r="E1664" s="1" t="str">
        <f>VLOOKUP($D1664,'TABLE DES MATIERES'!$A$3:$C$69,3,FALSE)</f>
        <v>Encaissement</v>
      </c>
    </row>
    <row r="1665" spans="1:5" ht="15" x14ac:dyDescent="0.25">
      <c r="A1665" s="84" t="str">
        <f>VLOOKUP(D1665,'TABLE DES MATIERES'!$A$3:$B$69,2,FALSE)</f>
        <v>AL</v>
      </c>
      <c r="B1665" s="87">
        <v>42156</v>
      </c>
      <c r="D1665" s="89" t="s">
        <v>7</v>
      </c>
      <c r="E1665" s="1" t="str">
        <f>VLOOKUP($D1665,'TABLE DES MATIERES'!$A$3:$C$69,3,FALSE)</f>
        <v>Encaissement</v>
      </c>
    </row>
    <row r="1666" spans="1:5" ht="15" x14ac:dyDescent="0.25">
      <c r="A1666" s="84" t="str">
        <f>VLOOKUP(D1666,'TABLE DES MATIERES'!$A$3:$B$69,2,FALSE)</f>
        <v>DG Factures</v>
      </c>
      <c r="B1666" s="87">
        <v>42156</v>
      </c>
      <c r="D1666" s="89" t="s">
        <v>8</v>
      </c>
      <c r="E1666" s="1" t="str">
        <f>VLOOKUP($D1666,'TABLE DES MATIERES'!$A$3:$C$69,3,FALSE)</f>
        <v>Encaissement</v>
      </c>
    </row>
    <row r="1667" spans="1:5" ht="15" x14ac:dyDescent="0.25">
      <c r="A1667" s="84" t="str">
        <f>VLOOKUP(D1667,'TABLE DES MATIERES'!$A$3:$B$69,2,FALSE)</f>
        <v>DG Rembourser</v>
      </c>
      <c r="B1667" s="87">
        <v>42156</v>
      </c>
      <c r="D1667" s="89" t="s">
        <v>9</v>
      </c>
      <c r="E1667" s="1" t="str">
        <f>VLOOKUP($D1667,'TABLE DES MATIERES'!$A$3:$C$69,3,FALSE)</f>
        <v>Encaissement</v>
      </c>
    </row>
    <row r="1668" spans="1:5" ht="15" x14ac:dyDescent="0.25">
      <c r="A1668" s="84" t="str">
        <f>VLOOKUP(D1668,'TABLE DES MATIERES'!$A$3:$B$69,2,FALSE)</f>
        <v>BANQUE</v>
      </c>
      <c r="B1668" s="87">
        <v>42156</v>
      </c>
      <c r="D1668" s="89" t="s">
        <v>10</v>
      </c>
      <c r="E1668" s="1" t="str">
        <f>VLOOKUP($D1668,'TABLE DES MATIERES'!$A$3:$C$69,3,FALSE)</f>
        <v>Encaissement</v>
      </c>
    </row>
    <row r="1669" spans="1:5" ht="15" x14ac:dyDescent="0.25">
      <c r="A1669" s="84" t="str">
        <f>VLOOKUP(D1669,'TABLE DES MATIERES'!$A$3:$B$69,2,FALSE)</f>
        <v>Nbs locs debiteurs</v>
      </c>
      <c r="B1669" s="87">
        <v>42156</v>
      </c>
      <c r="D1669" s="89" t="s">
        <v>11</v>
      </c>
      <c r="E1669" s="1" t="str">
        <f>VLOOKUP($D1669,'TABLE DES MATIERES'!$A$3:$C$69,3,FALSE)</f>
        <v>Contentieux</v>
      </c>
    </row>
    <row r="1670" spans="1:5" ht="15" x14ac:dyDescent="0.25">
      <c r="A1670" s="84" t="str">
        <f>VLOOKUP(D1670,'TABLE DES MATIERES'!$A$3:$B$69,2,FALSE)</f>
        <v>Montants Debiteurs</v>
      </c>
      <c r="B1670" s="87">
        <v>42156</v>
      </c>
      <c r="D1670" s="89" t="s">
        <v>12</v>
      </c>
      <c r="E1670" s="1" t="str">
        <f>VLOOKUP($D1670,'TABLE DES MATIERES'!$A$3:$C$69,3,FALSE)</f>
        <v>Contentieux</v>
      </c>
    </row>
    <row r="1671" spans="1:5" ht="15" x14ac:dyDescent="0.25">
      <c r="A1671" s="84" t="str">
        <f>VLOOKUP(D1671,'TABLE DES MATIERES'!$A$3:$B$69,2,FALSE)</f>
        <v>Locs Presents</v>
      </c>
      <c r="B1671" s="87">
        <v>42156</v>
      </c>
      <c r="D1671" s="89" t="s">
        <v>13</v>
      </c>
      <c r="E1671" s="1" t="str">
        <f>VLOOKUP($D1671,'TABLE DES MATIERES'!$A$3:$C$69,3,FALSE)</f>
        <v>Contentieux</v>
      </c>
    </row>
    <row r="1672" spans="1:5" ht="15" x14ac:dyDescent="0.25">
      <c r="A1672" s="84" t="str">
        <f>VLOOKUP(D1672,'TABLE DES MATIERES'!$A$3:$B$69,2,FALSE)</f>
        <v>Montants Presents</v>
      </c>
      <c r="B1672" s="87">
        <v>42156</v>
      </c>
      <c r="D1672" s="89" t="s">
        <v>15</v>
      </c>
      <c r="E1672" s="1" t="str">
        <f>VLOOKUP($D1672,'TABLE DES MATIERES'!$A$3:$C$69,3,FALSE)</f>
        <v>Contentieux</v>
      </c>
    </row>
    <row r="1673" spans="1:5" ht="15" x14ac:dyDescent="0.25">
      <c r="A1673" s="84" t="str">
        <f>VLOOKUP(D1673,'TABLE DES MATIERES'!$A$3:$B$69,2,FALSE)</f>
        <v>Locs Sortis</v>
      </c>
      <c r="B1673" s="87">
        <v>42156</v>
      </c>
      <c r="D1673" s="89" t="s">
        <v>14</v>
      </c>
      <c r="E1673" s="1" t="str">
        <f>VLOOKUP($D1673,'TABLE DES MATIERES'!$A$3:$C$69,3,FALSE)</f>
        <v>Contentieux</v>
      </c>
    </row>
    <row r="1674" spans="1:5" ht="15" x14ac:dyDescent="0.25">
      <c r="A1674" s="84" t="str">
        <f>VLOOKUP(D1674,'TABLE DES MATIERES'!$A$3:$B$69,2,FALSE)</f>
        <v>Montants Sortis</v>
      </c>
      <c r="B1674" s="87">
        <v>42156</v>
      </c>
      <c r="D1674" s="89" t="s">
        <v>16</v>
      </c>
      <c r="E1674" s="1" t="str">
        <f>VLOOKUP($D1674,'TABLE DES MATIERES'!$A$3:$C$69,3,FALSE)</f>
        <v>Contentieux</v>
      </c>
    </row>
    <row r="1675" spans="1:5" ht="15" x14ac:dyDescent="0.25">
      <c r="A1675" s="84" t="str">
        <f>VLOOKUP(D1675,'TABLE DES MATIERES'!$A$3:$B$69,2,FALSE)</f>
        <v>Nouvelles dettes des nouveaux entrants</v>
      </c>
      <c r="B1675" s="87">
        <v>42156</v>
      </c>
      <c r="D1675" s="89" t="s">
        <v>37</v>
      </c>
      <c r="E1675" s="1" t="str">
        <f>VLOOKUP($D1675,'TABLE DES MATIERES'!$A$3:$C$69,3,FALSE)</f>
        <v>Contentieux</v>
      </c>
    </row>
    <row r="1676" spans="1:5" ht="15" x14ac:dyDescent="0.25">
      <c r="A1676" s="84" t="str">
        <f>VLOOKUP(D1676,'TABLE DES MATIERES'!$A$3:$B$69,2,FALSE)</f>
        <v>Montants dettes des nouveaux entrants</v>
      </c>
      <c r="B1676" s="87">
        <v>42156</v>
      </c>
      <c r="D1676" s="89" t="s">
        <v>38</v>
      </c>
      <c r="E1676" s="1" t="str">
        <f>VLOOKUP($D1676,'TABLE DES MATIERES'!$A$3:$C$69,3,FALSE)</f>
        <v>Contentieux</v>
      </c>
    </row>
    <row r="1677" spans="1:5" ht="15" x14ac:dyDescent="0.25">
      <c r="A1677" s="84" t="str">
        <f>VLOOKUP(D1677,'TABLE DES MATIERES'!$A$3:$B$69,2,FALSE)</f>
        <v>Profits</v>
      </c>
      <c r="B1677" s="87">
        <v>42156</v>
      </c>
      <c r="D1677" s="89" t="s">
        <v>36</v>
      </c>
      <c r="E1677" s="1" t="str">
        <f>VLOOKUP($D1677,'TABLE DES MATIERES'!$A$3:$C$69,3,FALSE)</f>
        <v>Contentieux</v>
      </c>
    </row>
    <row r="1678" spans="1:5" ht="15" x14ac:dyDescent="0.25">
      <c r="A1678" s="84" t="str">
        <f>VLOOKUP(D1678,'TABLE DES MATIERES'!$A$3:$B$69,2,FALSE)</f>
        <v>Pertes</v>
      </c>
      <c r="B1678" s="87">
        <v>42156</v>
      </c>
      <c r="D1678" s="89" t="s">
        <v>35</v>
      </c>
      <c r="E1678" s="1" t="str">
        <f>VLOOKUP($D1678,'TABLE DES MATIERES'!$A$3:$C$69,3,FALSE)</f>
        <v>Contentieux</v>
      </c>
    </row>
    <row r="1679" spans="1:5" ht="15" x14ac:dyDescent="0.25">
      <c r="A1679" s="84" t="str">
        <f>VLOOKUP(D1679,'TABLE DES MATIERES'!$A$3:$B$69,2,FALSE)</f>
        <v>Protocoles établis</v>
      </c>
      <c r="B1679" s="87">
        <v>42156</v>
      </c>
      <c r="D1679" s="89" t="s">
        <v>17</v>
      </c>
      <c r="E1679" s="1" t="str">
        <f>VLOOKUP($D1679,'TABLE DES MATIERES'!$A$3:$C$69,3,FALSE)</f>
        <v>Contentieux</v>
      </c>
    </row>
    <row r="1680" spans="1:5" ht="15" x14ac:dyDescent="0.25">
      <c r="A1680" s="84" t="str">
        <f>VLOOKUP(D1680,'TABLE DES MATIERES'!$A$3:$B$69,2,FALSE)</f>
        <v>Protocoles terminés</v>
      </c>
      <c r="B1680" s="87">
        <v>42156</v>
      </c>
      <c r="D1680" s="89" t="s">
        <v>18</v>
      </c>
      <c r="E1680" s="1" t="str">
        <f>VLOOKUP($D1680,'TABLE DES MATIERES'!$A$3:$C$69,3,FALSE)</f>
        <v>Contentieux</v>
      </c>
    </row>
    <row r="1681" spans="1:5" x14ac:dyDescent="0.2">
      <c r="A1681" s="84" t="str">
        <f>VLOOKUP(D1681,'TABLE DES MATIERES'!$A$3:$B$69,2,FALSE)</f>
        <v>Protocoles en cours</v>
      </c>
      <c r="B1681" s="87">
        <v>42156</v>
      </c>
      <c r="D1681" s="63" t="s">
        <v>61</v>
      </c>
      <c r="E1681" s="1" t="str">
        <f>VLOOKUP($D1681,'TABLE DES MATIERES'!$A$3:$C$69,3,FALSE)</f>
        <v>Contentieux</v>
      </c>
    </row>
    <row r="1682" spans="1:5" x14ac:dyDescent="0.2">
      <c r="A1682" s="84" t="str">
        <f>VLOOKUP(D1682,'TABLE DES MATIERES'!$A$3:$B$69,2,FALSE)</f>
        <v>Montants Protocoles établis</v>
      </c>
      <c r="B1682" s="87">
        <v>42156</v>
      </c>
      <c r="D1682" s="63" t="s">
        <v>53</v>
      </c>
      <c r="E1682" s="1" t="str">
        <f>VLOOKUP($D1682,'TABLE DES MATIERES'!$A$3:$C$69,3,FALSE)</f>
        <v>Contentieux</v>
      </c>
    </row>
    <row r="1683" spans="1:5" ht="15" x14ac:dyDescent="0.25">
      <c r="A1683" s="84" t="str">
        <f>VLOOKUP(D1683,'TABLE DES MATIERES'!$A$3:$B$69,2,FALSE)</f>
        <v>Nouveaux Dossiers Confiés SOFRA</v>
      </c>
      <c r="B1683" s="87">
        <v>42156</v>
      </c>
      <c r="D1683" s="89" t="s">
        <v>19</v>
      </c>
      <c r="E1683" s="1" t="str">
        <f>VLOOKUP($D1683,'TABLE DES MATIERES'!$A$3:$C$69,3,FALSE)</f>
        <v>Contentieux</v>
      </c>
    </row>
    <row r="1684" spans="1:5" ht="15" x14ac:dyDescent="0.25">
      <c r="A1684" s="84" t="str">
        <f>VLOOKUP(D1684,'TABLE DES MATIERES'!$A$3:$B$69,2,FALSE)</f>
        <v>Nbs dossiers Actifs SOFRA</v>
      </c>
      <c r="B1684" s="87">
        <v>42156</v>
      </c>
      <c r="D1684" s="89" t="s">
        <v>63</v>
      </c>
      <c r="E1684" s="1" t="str">
        <f>VLOOKUP($D1684,'TABLE DES MATIERES'!$A$3:$C$69,3,FALSE)</f>
        <v>Contentieux</v>
      </c>
    </row>
    <row r="1685" spans="1:5" x14ac:dyDescent="0.2">
      <c r="A1685" s="84" t="str">
        <f>VLOOKUP(D1685,'TABLE DES MATIERES'!$A$3:$B$69,2,FALSE)</f>
        <v>Montants Dossiers SOFRA Ouverts</v>
      </c>
      <c r="B1685" s="87">
        <v>42156</v>
      </c>
      <c r="D1685" s="63" t="s">
        <v>54</v>
      </c>
      <c r="E1685" s="1" t="str">
        <f>VLOOKUP($D1685,'TABLE DES MATIERES'!$A$3:$C$69,3,FALSE)</f>
        <v>Contentieux</v>
      </c>
    </row>
    <row r="1686" spans="1:5" ht="15" x14ac:dyDescent="0.25">
      <c r="A1686" s="84" t="str">
        <f>VLOOKUP(D1686,'TABLE DES MATIERES'!$A$3:$B$69,2,FALSE)</f>
        <v>Encaissements SOFRA</v>
      </c>
      <c r="B1686" s="87">
        <v>42156</v>
      </c>
      <c r="D1686" s="89" t="s">
        <v>64</v>
      </c>
      <c r="E1686" s="1" t="str">
        <f>VLOOKUP($D1686,'TABLE DES MATIERES'!$A$3:$C$69,3,FALSE)</f>
        <v>Contentieux</v>
      </c>
    </row>
    <row r="1687" spans="1:5" ht="15" x14ac:dyDescent="0.25">
      <c r="A1687" s="84" t="str">
        <f>VLOOKUP(D1687,'TABLE DES MATIERES'!$A$3:$B$69,2,FALSE)</f>
        <v>Nbs Prelevements</v>
      </c>
      <c r="B1687" s="87">
        <v>42156</v>
      </c>
      <c r="D1687" s="89" t="s">
        <v>20</v>
      </c>
      <c r="E1687" s="1" t="str">
        <f>VLOOKUP($D1687,'TABLE DES MATIERES'!$A$3:$C$69,3,FALSE)</f>
        <v>Contentieux</v>
      </c>
    </row>
    <row r="1688" spans="1:5" ht="15" x14ac:dyDescent="0.25">
      <c r="A1688" s="84" t="str">
        <f>VLOOKUP(D1688,'TABLE DES MATIERES'!$A$3:$B$69,2,FALSE)</f>
        <v>Montants Prelevements</v>
      </c>
      <c r="B1688" s="87">
        <v>42156</v>
      </c>
      <c r="D1688" s="89" t="s">
        <v>21</v>
      </c>
      <c r="E1688" s="1" t="str">
        <f>VLOOKUP($D1688,'TABLE DES MATIERES'!$A$3:$C$69,3,FALSE)</f>
        <v>Contentieux</v>
      </c>
    </row>
    <row r="1689" spans="1:5" ht="15" x14ac:dyDescent="0.25">
      <c r="A1689" s="84" t="str">
        <f>VLOOKUP(D1689,'TABLE DES MATIERES'!$A$3:$B$69,2,FALSE)</f>
        <v>Nbs Rejets Prlv</v>
      </c>
      <c r="B1689" s="87">
        <v>42156</v>
      </c>
      <c r="D1689" s="89" t="s">
        <v>22</v>
      </c>
      <c r="E1689" s="1" t="str">
        <f>VLOOKUP($D1689,'TABLE DES MATIERES'!$A$3:$C$69,3,FALSE)</f>
        <v>Contentieux</v>
      </c>
    </row>
    <row r="1690" spans="1:5" ht="15" x14ac:dyDescent="0.25">
      <c r="A1690" s="84" t="str">
        <f>VLOOKUP(D1690,'TABLE DES MATIERES'!$A$3:$B$69,2,FALSE)</f>
        <v>Montants des Rjts Prlv</v>
      </c>
      <c r="B1690" s="87">
        <v>42156</v>
      </c>
      <c r="D1690" s="89" t="s">
        <v>23</v>
      </c>
      <c r="E1690" s="1" t="str">
        <f>VLOOKUP($D1690,'TABLE DES MATIERES'!$A$3:$C$69,3,FALSE)</f>
        <v>Contentieux</v>
      </c>
    </row>
    <row r="1691" spans="1:5" ht="15" x14ac:dyDescent="0.25">
      <c r="A1691" s="84" t="str">
        <f>VLOOKUP(D1691,'TABLE DES MATIERES'!$A$3:$B$69,2,FALSE)</f>
        <v>% impayés Prlv</v>
      </c>
      <c r="B1691" s="87">
        <v>42156</v>
      </c>
      <c r="D1691" s="89" t="s">
        <v>65</v>
      </c>
      <c r="E1691" s="1" t="str">
        <f>VLOOKUP($D1691,'TABLE DES MATIERES'!$A$3:$C$69,3,FALSE)</f>
        <v>Contentieux</v>
      </c>
    </row>
    <row r="1692" spans="1:5" ht="15" x14ac:dyDescent="0.25">
      <c r="A1692" s="84" t="str">
        <f>VLOOKUP(D1692,'TABLE DES MATIERES'!$A$3:$B$69,2,FALSE)</f>
        <v>Dette &lt; 3mois</v>
      </c>
      <c r="B1692" s="87">
        <v>42156</v>
      </c>
      <c r="D1692" s="89" t="s">
        <v>24</v>
      </c>
      <c r="E1692" s="1" t="str">
        <f>VLOOKUP($D1692,'TABLE DES MATIERES'!$A$3:$C$69,3,FALSE)</f>
        <v>Contentieux</v>
      </c>
    </row>
    <row r="1693" spans="1:5" ht="15" x14ac:dyDescent="0.25">
      <c r="A1693" s="84" t="str">
        <f>VLOOKUP(D1693,'TABLE DES MATIERES'!$A$3:$B$69,2,FALSE)</f>
        <v>Dette 3 à 6 mois</v>
      </c>
      <c r="B1693" s="87">
        <v>42156</v>
      </c>
      <c r="D1693" s="89" t="s">
        <v>25</v>
      </c>
      <c r="E1693" s="1" t="str">
        <f>VLOOKUP($D1693,'TABLE DES MATIERES'!$A$3:$C$69,3,FALSE)</f>
        <v>Contentieux</v>
      </c>
    </row>
    <row r="1694" spans="1:5" ht="15" x14ac:dyDescent="0.25">
      <c r="A1694" s="84" t="str">
        <f>VLOOKUP(D1694,'TABLE DES MATIERES'!$A$3:$B$69,2,FALSE)</f>
        <v>Dette &gt; 6 mois</v>
      </c>
      <c r="B1694" s="87">
        <v>42156</v>
      </c>
      <c r="D1694" s="89" t="s">
        <v>26</v>
      </c>
      <c r="E1694" s="1" t="str">
        <f>VLOOKUP($D1694,'TABLE DES MATIERES'!$A$3:$C$69,3,FALSE)</f>
        <v>Contentieux</v>
      </c>
    </row>
    <row r="1695" spans="1:5" ht="15" x14ac:dyDescent="0.25">
      <c r="A1695" s="84" t="str">
        <f>VLOOKUP(D1695,'TABLE DES MATIERES'!$A$3:$B$69,2,FALSE)</f>
        <v>Vacants ACL PME</v>
      </c>
      <c r="B1695" s="87">
        <v>42156</v>
      </c>
      <c r="D1695" s="89" t="s">
        <v>28</v>
      </c>
      <c r="E1695" s="1" t="str">
        <f>VLOOKUP($D1695,'TABLE DES MATIERES'!$A$3:$C$69,3,FALSE)</f>
        <v>Vacant</v>
      </c>
    </row>
    <row r="1696" spans="1:5" x14ac:dyDescent="0.2">
      <c r="A1696" s="84" t="str">
        <f>VLOOKUP(D1696,'TABLE DES MATIERES'!$A$3:$B$69,2,FALSE)</f>
        <v>% vacant ACL PME</v>
      </c>
      <c r="B1696" s="87">
        <v>42156</v>
      </c>
      <c r="D1696" s="88" t="s">
        <v>47</v>
      </c>
      <c r="E1696" s="1" t="str">
        <f>VLOOKUP($D1696,'TABLE DES MATIERES'!$A$3:$C$69,3,FALSE)</f>
        <v>Vacant</v>
      </c>
    </row>
    <row r="1697" spans="1:5" ht="15" x14ac:dyDescent="0.25">
      <c r="A1697" s="84" t="str">
        <f>VLOOKUP(D1697,'TABLE DES MATIERES'!$A$3:$B$69,2,FALSE)</f>
        <v>Vacant technique</v>
      </c>
      <c r="B1697" s="87">
        <v>42156</v>
      </c>
      <c r="C1697" s="90"/>
      <c r="D1697" s="89" t="s">
        <v>29</v>
      </c>
      <c r="E1697" s="1" t="str">
        <f>VLOOKUP($D1697,'TABLE DES MATIERES'!$A$3:$C$69,3,FALSE)</f>
        <v>Vacant</v>
      </c>
    </row>
    <row r="1698" spans="1:5" x14ac:dyDescent="0.2">
      <c r="A1698" s="84" t="str">
        <f>VLOOKUP(D1698,'TABLE DES MATIERES'!$A$3:$B$69,2,FALSE)</f>
        <v>% vacant technique</v>
      </c>
      <c r="B1698" s="87">
        <v>42156</v>
      </c>
      <c r="D1698" s="88" t="s">
        <v>48</v>
      </c>
      <c r="E1698" s="1" t="str">
        <f>VLOOKUP($D1698,'TABLE DES MATIERES'!$A$3:$C$69,3,FALSE)</f>
        <v>Vacant</v>
      </c>
    </row>
    <row r="1699" spans="1:5" ht="15" x14ac:dyDescent="0.25">
      <c r="A1699" s="84" t="str">
        <f>VLOOKUP(D1699,'TABLE DES MATIERES'!$A$3:$B$69,2,FALSE)</f>
        <v>Nbs de lots Roanne</v>
      </c>
      <c r="B1699" s="87">
        <v>42156</v>
      </c>
      <c r="C1699" s="90"/>
      <c r="D1699" s="89" t="s">
        <v>30</v>
      </c>
      <c r="E1699" s="1" t="str">
        <f>VLOOKUP($D1699,'TABLE DES MATIERES'!$A$3:$C$69,3,FALSE)</f>
        <v>Vacant</v>
      </c>
    </row>
    <row r="1700" spans="1:5" ht="15" x14ac:dyDescent="0.25">
      <c r="A1700" s="84" t="str">
        <f>VLOOKUP(D1700,'TABLE DES MATIERES'!$A$3:$B$69,2,FALSE)</f>
        <v>Vacants_Gestion Roanne</v>
      </c>
      <c r="B1700" s="87">
        <v>42156</v>
      </c>
      <c r="C1700" s="90"/>
      <c r="D1700" s="89" t="s">
        <v>31</v>
      </c>
      <c r="E1700" s="1" t="str">
        <f>VLOOKUP($D1700,'TABLE DES MATIERES'!$A$3:$C$69,3,FALSE)</f>
        <v>Vacant</v>
      </c>
    </row>
    <row r="1701" spans="1:5" x14ac:dyDescent="0.2">
      <c r="A1701" s="84" t="str">
        <f>VLOOKUP(D1701,'TABLE DES MATIERES'!$A$3:$B$69,2,FALSE)</f>
        <v>% vacant Roanne</v>
      </c>
      <c r="B1701" s="87">
        <v>42156</v>
      </c>
      <c r="D1701" s="88" t="s">
        <v>49</v>
      </c>
      <c r="E1701" s="1" t="str">
        <f>VLOOKUP($D1701,'TABLE DES MATIERES'!$A$3:$C$69,3,FALSE)</f>
        <v>Vacant</v>
      </c>
    </row>
    <row r="1702" spans="1:5" ht="15" x14ac:dyDescent="0.25">
      <c r="A1702" s="84" t="str">
        <f>VLOOKUP(D1702,'TABLE DES MATIERES'!$A$3:$B$69,2,FALSE)</f>
        <v>Total Vacant Exploitation</v>
      </c>
      <c r="B1702" s="87">
        <v>42156</v>
      </c>
      <c r="D1702" s="89" t="s">
        <v>66</v>
      </c>
      <c r="E1702" s="1" t="str">
        <f>VLOOKUP($D1702,'TABLE DES MATIERES'!$A$3:$C$69,3,FALSE)</f>
        <v>Vacant</v>
      </c>
    </row>
    <row r="1703" spans="1:5" ht="15" x14ac:dyDescent="0.25">
      <c r="A1703" s="84" t="str">
        <f>VLOOKUP(D1703,'TABLE DES MATIERES'!$A$3:$B$69,2,FALSE)</f>
        <v>% Exploitation</v>
      </c>
      <c r="B1703" s="87">
        <v>42156</v>
      </c>
      <c r="D1703" s="89" t="s">
        <v>67</v>
      </c>
      <c r="E1703" s="1" t="str">
        <f>VLOOKUP($D1703,'TABLE DES MATIERES'!$A$3:$C$69,3,FALSE)</f>
        <v>Vacant</v>
      </c>
    </row>
    <row r="1704" spans="1:5" ht="15" x14ac:dyDescent="0.25">
      <c r="A1704" s="84" t="str">
        <f>VLOOKUP(D1704,'TABLE DES MATIERES'!$A$3:$B$69,2,FALSE)</f>
        <v>Vacant HE</v>
      </c>
      <c r="B1704" s="87">
        <v>42156</v>
      </c>
      <c r="D1704" s="89" t="s">
        <v>58</v>
      </c>
      <c r="E1704" s="1" t="str">
        <f>VLOOKUP($D1704,'TABLE DES MATIERES'!$A$3:$C$69,3,FALSE)</f>
        <v>Vacant</v>
      </c>
    </row>
    <row r="1705" spans="1:5" ht="15" x14ac:dyDescent="0.25">
      <c r="A1705" s="84" t="str">
        <f>VLOOKUP(D1705,'TABLE DES MATIERES'!$A$3:$B$69,2,FALSE)</f>
        <v>% vacant HE</v>
      </c>
      <c r="B1705" s="87">
        <v>42156</v>
      </c>
      <c r="D1705" s="89" t="s">
        <v>68</v>
      </c>
      <c r="E1705" s="1" t="str">
        <f>VLOOKUP($D1705,'TABLE DES MATIERES'!$A$3:$C$69,3,FALSE)</f>
        <v>Vacant</v>
      </c>
    </row>
    <row r="1706" spans="1:5" ht="15" x14ac:dyDescent="0.25">
      <c r="A1706" s="84" t="str">
        <f>VLOOKUP(D1706,'TABLE DES MATIERES'!$A$3:$B$69,2,FALSE)</f>
        <v>Nbs logements Roanne</v>
      </c>
      <c r="B1706" s="87">
        <v>42156</v>
      </c>
      <c r="D1706" s="89" t="s">
        <v>69</v>
      </c>
      <c r="E1706" s="1" t="str">
        <f>VLOOKUP($D1706,'TABLE DES MATIERES'!$A$3:$C$69,3,FALSE)</f>
        <v>Vacant</v>
      </c>
    </row>
    <row r="1707" spans="1:5" ht="15" x14ac:dyDescent="0.25">
      <c r="A1707" s="84" t="str">
        <f>VLOOKUP(D1707,'TABLE DES MATIERES'!$A$3:$B$69,2,FALSE)</f>
        <v>Nbs vacants Exploitation/HE</v>
      </c>
      <c r="B1707" s="87">
        <v>42156</v>
      </c>
      <c r="D1707" s="89" t="s">
        <v>57</v>
      </c>
      <c r="E1707" s="1" t="str">
        <f>VLOOKUP($D1707,'TABLE DES MATIERES'!$A$3:$C$69,3,FALSE)</f>
        <v>Vacant</v>
      </c>
    </row>
    <row r="1708" spans="1:5" ht="15" x14ac:dyDescent="0.25">
      <c r="A1708" s="84" t="str">
        <f>VLOOKUP(D1708,'TABLE DES MATIERES'!$A$3:$B$69,2,FALSE)</f>
        <v>% Vacance Exploitation/HE</v>
      </c>
      <c r="B1708" s="87">
        <v>42156</v>
      </c>
      <c r="D1708" s="89" t="s">
        <v>59</v>
      </c>
      <c r="E1708" s="1" t="str">
        <f>VLOOKUP($D1708,'TABLE DES MATIERES'!$A$3:$C$69,3,FALSE)</f>
        <v>Vacant</v>
      </c>
    </row>
    <row r="1709" spans="1:5" ht="15" x14ac:dyDescent="0.25">
      <c r="A1709" s="84" t="str">
        <f>VLOOKUP(D1709,'TABLE DES MATIERES'!$A$3:$B$69,2,FALSE)</f>
        <v>%Occupation</v>
      </c>
      <c r="B1709" s="87">
        <v>42156</v>
      </c>
      <c r="D1709" s="89" t="s">
        <v>60</v>
      </c>
      <c r="E1709" s="1" t="str">
        <f>VLOOKUP($D1709,'TABLE DES MATIERES'!$A$3:$C$69,3,FALSE)</f>
        <v>Vacant</v>
      </c>
    </row>
    <row r="1710" spans="1:5" ht="15" x14ac:dyDescent="0.25">
      <c r="A1710" s="84" t="str">
        <f>VLOOKUP(D1710,'TABLE DES MATIERES'!$A$3:$B$69,2,FALSE)</f>
        <v>Nbs loc Entrants</v>
      </c>
      <c r="B1710" s="87">
        <v>42156</v>
      </c>
      <c r="D1710" s="89" t="s">
        <v>32</v>
      </c>
      <c r="E1710" s="1" t="str">
        <f>VLOOKUP($D1710,'TABLE DES MATIERES'!$A$3:$C$69,3,FALSE)</f>
        <v>Vacant</v>
      </c>
    </row>
    <row r="1711" spans="1:5" ht="15" x14ac:dyDescent="0.25">
      <c r="A1711" s="84" t="str">
        <f>VLOOKUP(D1711,'TABLE DES MATIERES'!$A$3:$B$69,2,FALSE)</f>
        <v>Nbs locs Sortants</v>
      </c>
      <c r="B1711" s="87">
        <v>42156</v>
      </c>
      <c r="D1711" s="89" t="s">
        <v>33</v>
      </c>
      <c r="E1711" s="1" t="str">
        <f>VLOOKUP($D1711,'TABLE DES MATIERES'!$A$3:$C$69,3,FALSE)</f>
        <v>Vacant</v>
      </c>
    </row>
    <row r="1712" spans="1:5" ht="15" x14ac:dyDescent="0.25">
      <c r="A1712" s="84" t="str">
        <f>VLOOKUP(D1712,'TABLE DES MATIERES'!$A$3:$B$69,2,FALSE)</f>
        <v>Nbs locs en preavis</v>
      </c>
      <c r="B1712" s="87">
        <v>42156</v>
      </c>
      <c r="D1712" s="89" t="s">
        <v>34</v>
      </c>
      <c r="E1712" s="1" t="str">
        <f>VLOOKUP($D1712,'TABLE DES MATIERES'!$A$3:$C$69,3,FALSE)</f>
        <v>Vacant</v>
      </c>
    </row>
    <row r="1713" spans="1:5" ht="15" x14ac:dyDescent="0.25">
      <c r="A1713" s="84" t="str">
        <f>VLOOKUP(D1713,'TABLE DES MATIERES'!$A$3:$B$69,2,FALSE)</f>
        <v>Compta_provisions_Primexis</v>
      </c>
      <c r="B1713" s="87">
        <v>42156</v>
      </c>
      <c r="D1713" s="89" t="s">
        <v>169</v>
      </c>
      <c r="E1713" s="1" t="str">
        <f>VLOOKUP($D1713,'TABLE DES MATIERES'!$A$3:$C$69,3,FALSE)</f>
        <v>comptable</v>
      </c>
    </row>
    <row r="1714" spans="1:5" ht="15" x14ac:dyDescent="0.25">
      <c r="A1714" s="84" t="str">
        <f>VLOOKUP(D1714,'TABLE DES MATIERES'!$A$3:$B$69,2,FALSE)</f>
        <v>Compta_provisions_Socalog</v>
      </c>
      <c r="B1714" s="87">
        <v>42156</v>
      </c>
      <c r="D1714" s="89" t="s">
        <v>171</v>
      </c>
      <c r="E1714" s="1" t="str">
        <f>VLOOKUP($D1714,'TABLE DES MATIERES'!$A$3:$C$69,3,FALSE)</f>
        <v>comptable</v>
      </c>
    </row>
    <row r="1715" spans="1:5" ht="15" x14ac:dyDescent="0.25">
      <c r="A1715" s="84" t="str">
        <f>VLOOKUP(D1715,'TABLE DES MATIERES'!$A$3:$B$69,2,FALSE)</f>
        <v>Loyer App</v>
      </c>
      <c r="B1715" s="87">
        <v>42186</v>
      </c>
      <c r="C1715" s="69">
        <v>450</v>
      </c>
      <c r="D1715" s="89" t="s">
        <v>4</v>
      </c>
      <c r="E1715" s="1" t="str">
        <f>VLOOKUP($D1715,'TABLE DES MATIERES'!$A$3:$C$69,3,FALSE)</f>
        <v>Quittancement</v>
      </c>
    </row>
    <row r="1716" spans="1:5" ht="15" x14ac:dyDescent="0.25">
      <c r="A1716" s="84" t="str">
        <f>VLOOKUP(D1716,'TABLE DES MATIERES'!$A$3:$B$69,2,FALSE)</f>
        <v>Nouveaux Loyers</v>
      </c>
      <c r="B1716" s="87">
        <v>42186</v>
      </c>
      <c r="C1716" s="69">
        <v>225</v>
      </c>
      <c r="D1716" s="89" t="s">
        <v>1</v>
      </c>
      <c r="E1716" s="1" t="str">
        <f>VLOOKUP($D1716,'TABLE DES MATIERES'!$A$3:$C$69,3,FALSE)</f>
        <v>Quittancement</v>
      </c>
    </row>
    <row r="1717" spans="1:5" ht="15" x14ac:dyDescent="0.25">
      <c r="A1717" s="84" t="str">
        <f>VLOOKUP(D1717,'TABLE DES MATIERES'!$A$3:$B$69,2,FALSE)</f>
        <v>Loyer PK</v>
      </c>
      <c r="B1717" s="87">
        <v>42186</v>
      </c>
      <c r="C1717" s="69">
        <v>300</v>
      </c>
      <c r="D1717" s="89" t="s">
        <v>5</v>
      </c>
      <c r="E1717" s="1" t="str">
        <f>VLOOKUP($D1717,'TABLE DES MATIERES'!$A$3:$C$69,3,FALSE)</f>
        <v>Quittancement</v>
      </c>
    </row>
    <row r="1718" spans="1:5" ht="15" x14ac:dyDescent="0.25">
      <c r="A1718" s="84" t="str">
        <f>VLOOKUP(D1718,'TABLE DES MATIERES'!$A$3:$B$69,2,FALSE)</f>
        <v>Total Loyer</v>
      </c>
      <c r="B1718" s="87">
        <v>42186</v>
      </c>
      <c r="D1718" s="89" t="s">
        <v>62</v>
      </c>
      <c r="E1718" s="1" t="str">
        <f>VLOOKUP($D1718,'TABLE DES MATIERES'!$A$3:$C$69,3,FALSE)</f>
        <v>Quittancement</v>
      </c>
    </row>
    <row r="1719" spans="1:5" ht="15" x14ac:dyDescent="0.25">
      <c r="A1719" s="84" t="str">
        <f>VLOOKUP(D1719,'TABLE DES MATIERES'!$A$3:$B$69,2,FALSE)</f>
        <v>Provisions sur charge</v>
      </c>
      <c r="B1719" s="87">
        <v>42186</v>
      </c>
      <c r="C1719" s="69">
        <v>450</v>
      </c>
      <c r="D1719" s="89" t="s">
        <v>2</v>
      </c>
      <c r="E1719" s="1" t="str">
        <f>VLOOKUP($D1719,'TABLE DES MATIERES'!$A$3:$C$69,3,FALSE)</f>
        <v>Quittancement</v>
      </c>
    </row>
    <row r="1720" spans="1:5" ht="15" x14ac:dyDescent="0.25">
      <c r="A1720" s="84" t="str">
        <f>VLOOKUP(D1720,'TABLE DES MATIERES'!$A$3:$B$69,2,FALSE)</f>
        <v>Quitt toutes rubriques</v>
      </c>
      <c r="B1720" s="87">
        <v>42186</v>
      </c>
      <c r="C1720" s="69">
        <v>80</v>
      </c>
      <c r="D1720" s="89" t="s">
        <v>50</v>
      </c>
      <c r="E1720" s="1" t="str">
        <f>VLOOKUP($D1720,'TABLE DES MATIERES'!$A$3:$C$69,3,FALSE)</f>
        <v>Quittancement</v>
      </c>
    </row>
    <row r="1721" spans="1:5" ht="15" x14ac:dyDescent="0.25">
      <c r="A1721" s="84" t="str">
        <f>VLOOKUP(D1721,'TABLE DES MATIERES'!$A$3:$B$69,2,FALSE)</f>
        <v>Loyers encaissers</v>
      </c>
      <c r="B1721" s="87">
        <v>42186</v>
      </c>
      <c r="C1721" s="69">
        <v>100</v>
      </c>
      <c r="D1721" s="89" t="s">
        <v>3</v>
      </c>
      <c r="E1721" s="1" t="str">
        <f>VLOOKUP($D1721,'TABLE DES MATIERES'!$A$3:$C$69,3,FALSE)</f>
        <v>Encaissement</v>
      </c>
    </row>
    <row r="1722" spans="1:5" ht="15" x14ac:dyDescent="0.25">
      <c r="A1722" s="84" t="str">
        <f>VLOOKUP(D1722,'TABLE DES MATIERES'!$A$3:$B$69,2,FALSE)</f>
        <v>APL</v>
      </c>
      <c r="B1722" s="87">
        <v>42186</v>
      </c>
      <c r="C1722" s="69">
        <v>300</v>
      </c>
      <c r="D1722" s="89" t="s">
        <v>6</v>
      </c>
      <c r="E1722" s="1" t="str">
        <f>VLOOKUP($D1722,'TABLE DES MATIERES'!$A$3:$C$69,3,FALSE)</f>
        <v>Encaissement</v>
      </c>
    </row>
    <row r="1723" spans="1:5" ht="15" x14ac:dyDescent="0.25">
      <c r="A1723" s="84" t="str">
        <f>VLOOKUP(D1723,'TABLE DES MATIERES'!$A$3:$B$69,2,FALSE)</f>
        <v>AL</v>
      </c>
      <c r="B1723" s="87">
        <v>42186</v>
      </c>
      <c r="C1723" s="69">
        <v>180</v>
      </c>
      <c r="D1723" s="89" t="s">
        <v>7</v>
      </c>
      <c r="E1723" s="1" t="str">
        <f>VLOOKUP($D1723,'TABLE DES MATIERES'!$A$3:$C$69,3,FALSE)</f>
        <v>Encaissement</v>
      </c>
    </row>
    <row r="1724" spans="1:5" ht="15" x14ac:dyDescent="0.25">
      <c r="A1724" s="84" t="str">
        <f>VLOOKUP(D1724,'TABLE DES MATIERES'!$A$3:$B$69,2,FALSE)</f>
        <v>DG Factures</v>
      </c>
      <c r="B1724" s="87">
        <v>42186</v>
      </c>
      <c r="C1724" s="69">
        <v>250</v>
      </c>
      <c r="D1724" s="89" t="s">
        <v>8</v>
      </c>
      <c r="E1724" s="1" t="str">
        <f>VLOOKUP($D1724,'TABLE DES MATIERES'!$A$3:$C$69,3,FALSE)</f>
        <v>Encaissement</v>
      </c>
    </row>
    <row r="1725" spans="1:5" ht="15" x14ac:dyDescent="0.25">
      <c r="A1725" s="84" t="str">
        <f>VLOOKUP(D1725,'TABLE DES MATIERES'!$A$3:$B$69,2,FALSE)</f>
        <v>DG Rembourser</v>
      </c>
      <c r="B1725" s="87">
        <v>42186</v>
      </c>
      <c r="C1725" s="69">
        <v>450</v>
      </c>
      <c r="D1725" s="89" t="s">
        <v>9</v>
      </c>
      <c r="E1725" s="1" t="str">
        <f>VLOOKUP($D1725,'TABLE DES MATIERES'!$A$3:$C$69,3,FALSE)</f>
        <v>Encaissement</v>
      </c>
    </row>
    <row r="1726" spans="1:5" ht="15" x14ac:dyDescent="0.25">
      <c r="A1726" s="84" t="str">
        <f>VLOOKUP(D1726,'TABLE DES MATIERES'!$A$3:$B$69,2,FALSE)</f>
        <v>BANQUE</v>
      </c>
      <c r="B1726" s="87">
        <v>42186</v>
      </c>
      <c r="C1726" s="69">
        <v>300</v>
      </c>
      <c r="D1726" s="89" t="s">
        <v>10</v>
      </c>
      <c r="E1726" s="1" t="str">
        <f>VLOOKUP($D1726,'TABLE DES MATIERES'!$A$3:$C$69,3,FALSE)</f>
        <v>Encaissement</v>
      </c>
    </row>
    <row r="1727" spans="1:5" ht="15" x14ac:dyDescent="0.25">
      <c r="A1727" s="84" t="str">
        <f>VLOOKUP(D1727,'TABLE DES MATIERES'!$A$3:$B$69,2,FALSE)</f>
        <v>Nbs locs debiteurs</v>
      </c>
      <c r="B1727" s="87">
        <v>42186</v>
      </c>
      <c r="D1727" s="89" t="s">
        <v>11</v>
      </c>
      <c r="E1727" s="1" t="str">
        <f>VLOOKUP($D1727,'TABLE DES MATIERES'!$A$3:$C$69,3,FALSE)</f>
        <v>Contentieux</v>
      </c>
    </row>
    <row r="1728" spans="1:5" ht="15" x14ac:dyDescent="0.25">
      <c r="A1728" s="84" t="str">
        <f>VLOOKUP(D1728,'TABLE DES MATIERES'!$A$3:$B$69,2,FALSE)</f>
        <v>Montants Debiteurs</v>
      </c>
      <c r="B1728" s="87">
        <v>42186</v>
      </c>
      <c r="D1728" s="89" t="s">
        <v>12</v>
      </c>
      <c r="E1728" s="1" t="str">
        <f>VLOOKUP($D1728,'TABLE DES MATIERES'!$A$3:$C$69,3,FALSE)</f>
        <v>Contentieux</v>
      </c>
    </row>
    <row r="1729" spans="1:5" ht="15" x14ac:dyDescent="0.25">
      <c r="A1729" s="84" t="str">
        <f>VLOOKUP(D1729,'TABLE DES MATIERES'!$A$3:$B$69,2,FALSE)</f>
        <v>Locs Presents</v>
      </c>
      <c r="B1729" s="87">
        <v>42186</v>
      </c>
      <c r="D1729" s="89" t="s">
        <v>13</v>
      </c>
      <c r="E1729" s="1" t="str">
        <f>VLOOKUP($D1729,'TABLE DES MATIERES'!$A$3:$C$69,3,FALSE)</f>
        <v>Contentieux</v>
      </c>
    </row>
    <row r="1730" spans="1:5" ht="15" x14ac:dyDescent="0.25">
      <c r="A1730" s="84" t="str">
        <f>VLOOKUP(D1730,'TABLE DES MATIERES'!$A$3:$B$69,2,FALSE)</f>
        <v>Montants Presents</v>
      </c>
      <c r="B1730" s="87">
        <v>42186</v>
      </c>
      <c r="D1730" s="89" t="s">
        <v>15</v>
      </c>
      <c r="E1730" s="1" t="str">
        <f>VLOOKUP($D1730,'TABLE DES MATIERES'!$A$3:$C$69,3,FALSE)</f>
        <v>Contentieux</v>
      </c>
    </row>
    <row r="1731" spans="1:5" ht="15" x14ac:dyDescent="0.25">
      <c r="A1731" s="84" t="str">
        <f>VLOOKUP(D1731,'TABLE DES MATIERES'!$A$3:$B$69,2,FALSE)</f>
        <v>Locs Sortis</v>
      </c>
      <c r="B1731" s="87">
        <v>42186</v>
      </c>
      <c r="D1731" s="89" t="s">
        <v>14</v>
      </c>
      <c r="E1731" s="1" t="str">
        <f>VLOOKUP($D1731,'TABLE DES MATIERES'!$A$3:$C$69,3,FALSE)</f>
        <v>Contentieux</v>
      </c>
    </row>
    <row r="1732" spans="1:5" ht="15" x14ac:dyDescent="0.25">
      <c r="A1732" s="84" t="str">
        <f>VLOOKUP(D1732,'TABLE DES MATIERES'!$A$3:$B$69,2,FALSE)</f>
        <v>Montants Sortis</v>
      </c>
      <c r="B1732" s="87">
        <v>42186</v>
      </c>
      <c r="D1732" s="89" t="s">
        <v>16</v>
      </c>
      <c r="E1732" s="1" t="str">
        <f>VLOOKUP($D1732,'TABLE DES MATIERES'!$A$3:$C$69,3,FALSE)</f>
        <v>Contentieux</v>
      </c>
    </row>
    <row r="1733" spans="1:5" ht="15" x14ac:dyDescent="0.25">
      <c r="A1733" s="84" t="str">
        <f>VLOOKUP(D1733,'TABLE DES MATIERES'!$A$3:$B$69,2,FALSE)</f>
        <v>Nouvelles dettes des nouveaux entrants</v>
      </c>
      <c r="B1733" s="87">
        <v>42186</v>
      </c>
      <c r="D1733" s="89" t="s">
        <v>37</v>
      </c>
      <c r="E1733" s="1" t="str">
        <f>VLOOKUP($D1733,'TABLE DES MATIERES'!$A$3:$C$69,3,FALSE)</f>
        <v>Contentieux</v>
      </c>
    </row>
    <row r="1734" spans="1:5" ht="15" x14ac:dyDescent="0.25">
      <c r="A1734" s="84" t="str">
        <f>VLOOKUP(D1734,'TABLE DES MATIERES'!$A$3:$B$69,2,FALSE)</f>
        <v>Montants dettes des nouveaux entrants</v>
      </c>
      <c r="B1734" s="87">
        <v>42186</v>
      </c>
      <c r="D1734" s="89" t="s">
        <v>38</v>
      </c>
      <c r="E1734" s="1" t="str">
        <f>VLOOKUP($D1734,'TABLE DES MATIERES'!$A$3:$C$69,3,FALSE)</f>
        <v>Contentieux</v>
      </c>
    </row>
    <row r="1735" spans="1:5" ht="15" x14ac:dyDescent="0.25">
      <c r="A1735" s="84" t="str">
        <f>VLOOKUP(D1735,'TABLE DES MATIERES'!$A$3:$B$69,2,FALSE)</f>
        <v>Profits</v>
      </c>
      <c r="B1735" s="87">
        <v>42186</v>
      </c>
      <c r="D1735" s="89" t="s">
        <v>36</v>
      </c>
      <c r="E1735" s="1" t="str">
        <f>VLOOKUP($D1735,'TABLE DES MATIERES'!$A$3:$C$69,3,FALSE)</f>
        <v>Contentieux</v>
      </c>
    </row>
    <row r="1736" spans="1:5" ht="15" x14ac:dyDescent="0.25">
      <c r="A1736" s="84" t="str">
        <f>VLOOKUP(D1736,'TABLE DES MATIERES'!$A$3:$B$69,2,FALSE)</f>
        <v>Pertes</v>
      </c>
      <c r="B1736" s="87">
        <v>42186</v>
      </c>
      <c r="D1736" s="89" t="s">
        <v>35</v>
      </c>
      <c r="E1736" s="1" t="str">
        <f>VLOOKUP($D1736,'TABLE DES MATIERES'!$A$3:$C$69,3,FALSE)</f>
        <v>Contentieux</v>
      </c>
    </row>
    <row r="1737" spans="1:5" ht="15" x14ac:dyDescent="0.25">
      <c r="A1737" s="84" t="str">
        <f>VLOOKUP(D1737,'TABLE DES MATIERES'!$A$3:$B$69,2,FALSE)</f>
        <v>Protocoles établis</v>
      </c>
      <c r="B1737" s="87">
        <v>42186</v>
      </c>
      <c r="D1737" s="89" t="s">
        <v>17</v>
      </c>
      <c r="E1737" s="1" t="str">
        <f>VLOOKUP($D1737,'TABLE DES MATIERES'!$A$3:$C$69,3,FALSE)</f>
        <v>Contentieux</v>
      </c>
    </row>
    <row r="1738" spans="1:5" ht="15" x14ac:dyDescent="0.25">
      <c r="A1738" s="84" t="str">
        <f>VLOOKUP(D1738,'TABLE DES MATIERES'!$A$3:$B$69,2,FALSE)</f>
        <v>Protocoles terminés</v>
      </c>
      <c r="B1738" s="87">
        <v>42186</v>
      </c>
      <c r="D1738" s="89" t="s">
        <v>18</v>
      </c>
      <c r="E1738" s="1" t="str">
        <f>VLOOKUP($D1738,'TABLE DES MATIERES'!$A$3:$C$69,3,FALSE)</f>
        <v>Contentieux</v>
      </c>
    </row>
    <row r="1739" spans="1:5" x14ac:dyDescent="0.2">
      <c r="A1739" s="84" t="str">
        <f>VLOOKUP(D1739,'TABLE DES MATIERES'!$A$3:$B$69,2,FALSE)</f>
        <v>Protocoles en cours</v>
      </c>
      <c r="B1739" s="87">
        <v>42186</v>
      </c>
      <c r="D1739" s="63" t="s">
        <v>61</v>
      </c>
      <c r="E1739" s="1" t="str">
        <f>VLOOKUP($D1739,'TABLE DES MATIERES'!$A$3:$C$69,3,FALSE)</f>
        <v>Contentieux</v>
      </c>
    </row>
    <row r="1740" spans="1:5" x14ac:dyDescent="0.2">
      <c r="A1740" s="84" t="str">
        <f>VLOOKUP(D1740,'TABLE DES MATIERES'!$A$3:$B$69,2,FALSE)</f>
        <v>Montants Protocoles établis</v>
      </c>
      <c r="B1740" s="87">
        <v>42186</v>
      </c>
      <c r="D1740" s="63" t="s">
        <v>53</v>
      </c>
      <c r="E1740" s="1" t="str">
        <f>VLOOKUP($D1740,'TABLE DES MATIERES'!$A$3:$C$69,3,FALSE)</f>
        <v>Contentieux</v>
      </c>
    </row>
    <row r="1741" spans="1:5" ht="15" x14ac:dyDescent="0.25">
      <c r="A1741" s="84" t="str">
        <f>VLOOKUP(D1741,'TABLE DES MATIERES'!$A$3:$B$69,2,FALSE)</f>
        <v>Nouveaux Dossiers Confiés SOFRA</v>
      </c>
      <c r="B1741" s="87">
        <v>42186</v>
      </c>
      <c r="D1741" s="89" t="s">
        <v>19</v>
      </c>
      <c r="E1741" s="1" t="str">
        <f>VLOOKUP($D1741,'TABLE DES MATIERES'!$A$3:$C$69,3,FALSE)</f>
        <v>Contentieux</v>
      </c>
    </row>
    <row r="1742" spans="1:5" ht="15" x14ac:dyDescent="0.25">
      <c r="A1742" s="84" t="str">
        <f>VLOOKUP(D1742,'TABLE DES MATIERES'!$A$3:$B$69,2,FALSE)</f>
        <v>Nbs dossiers Actifs SOFRA</v>
      </c>
      <c r="B1742" s="87">
        <v>42186</v>
      </c>
      <c r="D1742" s="89" t="s">
        <v>63</v>
      </c>
      <c r="E1742" s="1" t="str">
        <f>VLOOKUP($D1742,'TABLE DES MATIERES'!$A$3:$C$69,3,FALSE)</f>
        <v>Contentieux</v>
      </c>
    </row>
    <row r="1743" spans="1:5" x14ac:dyDescent="0.2">
      <c r="A1743" s="84" t="str">
        <f>VLOOKUP(D1743,'TABLE DES MATIERES'!$A$3:$B$69,2,FALSE)</f>
        <v>Montants Dossiers SOFRA Ouverts</v>
      </c>
      <c r="B1743" s="87">
        <v>42186</v>
      </c>
      <c r="D1743" s="63" t="s">
        <v>54</v>
      </c>
      <c r="E1743" s="1" t="str">
        <f>VLOOKUP($D1743,'TABLE DES MATIERES'!$A$3:$C$69,3,FALSE)</f>
        <v>Contentieux</v>
      </c>
    </row>
    <row r="1744" spans="1:5" ht="15" x14ac:dyDescent="0.25">
      <c r="A1744" s="84" t="str">
        <f>VLOOKUP(D1744,'TABLE DES MATIERES'!$A$3:$B$69,2,FALSE)</f>
        <v>Encaissements SOFRA</v>
      </c>
      <c r="B1744" s="87">
        <v>42186</v>
      </c>
      <c r="D1744" s="89" t="s">
        <v>64</v>
      </c>
      <c r="E1744" s="1" t="str">
        <f>VLOOKUP($D1744,'TABLE DES MATIERES'!$A$3:$C$69,3,FALSE)</f>
        <v>Contentieux</v>
      </c>
    </row>
    <row r="1745" spans="1:5" ht="15" x14ac:dyDescent="0.25">
      <c r="A1745" s="84" t="str">
        <f>VLOOKUP(D1745,'TABLE DES MATIERES'!$A$3:$B$69,2,FALSE)</f>
        <v>Nbs Prelevements</v>
      </c>
      <c r="B1745" s="87">
        <v>42186</v>
      </c>
      <c r="D1745" s="89" t="s">
        <v>20</v>
      </c>
      <c r="E1745" s="1" t="str">
        <f>VLOOKUP($D1745,'TABLE DES MATIERES'!$A$3:$C$69,3,FALSE)</f>
        <v>Contentieux</v>
      </c>
    </row>
    <row r="1746" spans="1:5" ht="15" x14ac:dyDescent="0.25">
      <c r="A1746" s="84" t="str">
        <f>VLOOKUP(D1746,'TABLE DES MATIERES'!$A$3:$B$69,2,FALSE)</f>
        <v>Montants Prelevements</v>
      </c>
      <c r="B1746" s="87">
        <v>42186</v>
      </c>
      <c r="D1746" s="89" t="s">
        <v>21</v>
      </c>
      <c r="E1746" s="1" t="str">
        <f>VLOOKUP($D1746,'TABLE DES MATIERES'!$A$3:$C$69,3,FALSE)</f>
        <v>Contentieux</v>
      </c>
    </row>
    <row r="1747" spans="1:5" ht="15" x14ac:dyDescent="0.25">
      <c r="A1747" s="84" t="str">
        <f>VLOOKUP(D1747,'TABLE DES MATIERES'!$A$3:$B$69,2,FALSE)</f>
        <v>Nbs Rejets Prlv</v>
      </c>
      <c r="B1747" s="87">
        <v>42186</v>
      </c>
      <c r="D1747" s="89" t="s">
        <v>22</v>
      </c>
      <c r="E1747" s="1" t="str">
        <f>VLOOKUP($D1747,'TABLE DES MATIERES'!$A$3:$C$69,3,FALSE)</f>
        <v>Contentieux</v>
      </c>
    </row>
    <row r="1748" spans="1:5" ht="15" x14ac:dyDescent="0.25">
      <c r="A1748" s="84" t="str">
        <f>VLOOKUP(D1748,'TABLE DES MATIERES'!$A$3:$B$69,2,FALSE)</f>
        <v>Montants des Rjts Prlv</v>
      </c>
      <c r="B1748" s="87">
        <v>42186</v>
      </c>
      <c r="D1748" s="89" t="s">
        <v>23</v>
      </c>
      <c r="E1748" s="1" t="str">
        <f>VLOOKUP($D1748,'TABLE DES MATIERES'!$A$3:$C$69,3,FALSE)</f>
        <v>Contentieux</v>
      </c>
    </row>
    <row r="1749" spans="1:5" ht="15" x14ac:dyDescent="0.25">
      <c r="A1749" s="84" t="str">
        <f>VLOOKUP(D1749,'TABLE DES MATIERES'!$A$3:$B$69,2,FALSE)</f>
        <v>% impayés Prlv</v>
      </c>
      <c r="B1749" s="87">
        <v>42186</v>
      </c>
      <c r="D1749" s="89" t="s">
        <v>65</v>
      </c>
      <c r="E1749" s="1" t="str">
        <f>VLOOKUP($D1749,'TABLE DES MATIERES'!$A$3:$C$69,3,FALSE)</f>
        <v>Contentieux</v>
      </c>
    </row>
    <row r="1750" spans="1:5" ht="15" x14ac:dyDescent="0.25">
      <c r="A1750" s="84" t="str">
        <f>VLOOKUP(D1750,'TABLE DES MATIERES'!$A$3:$B$69,2,FALSE)</f>
        <v>Dette &lt; 3mois</v>
      </c>
      <c r="B1750" s="87">
        <v>42186</v>
      </c>
      <c r="D1750" s="89" t="s">
        <v>24</v>
      </c>
      <c r="E1750" s="1" t="str">
        <f>VLOOKUP($D1750,'TABLE DES MATIERES'!$A$3:$C$69,3,FALSE)</f>
        <v>Contentieux</v>
      </c>
    </row>
    <row r="1751" spans="1:5" ht="15" x14ac:dyDescent="0.25">
      <c r="A1751" s="84" t="str">
        <f>VLOOKUP(D1751,'TABLE DES MATIERES'!$A$3:$B$69,2,FALSE)</f>
        <v>Dette 3 à 6 mois</v>
      </c>
      <c r="B1751" s="87">
        <v>42186</v>
      </c>
      <c r="D1751" s="89" t="s">
        <v>25</v>
      </c>
      <c r="E1751" s="1" t="str">
        <f>VLOOKUP($D1751,'TABLE DES MATIERES'!$A$3:$C$69,3,FALSE)</f>
        <v>Contentieux</v>
      </c>
    </row>
    <row r="1752" spans="1:5" ht="15" x14ac:dyDescent="0.25">
      <c r="A1752" s="84" t="str">
        <f>VLOOKUP(D1752,'TABLE DES MATIERES'!$A$3:$B$69,2,FALSE)</f>
        <v>Dette &gt; 6 mois</v>
      </c>
      <c r="B1752" s="87">
        <v>42186</v>
      </c>
      <c r="D1752" s="89" t="s">
        <v>26</v>
      </c>
      <c r="E1752" s="1" t="str">
        <f>VLOOKUP($D1752,'TABLE DES MATIERES'!$A$3:$C$69,3,FALSE)</f>
        <v>Contentieux</v>
      </c>
    </row>
    <row r="1753" spans="1:5" ht="15" x14ac:dyDescent="0.25">
      <c r="A1753" s="84" t="str">
        <f>VLOOKUP(D1753,'TABLE DES MATIERES'!$A$3:$B$69,2,FALSE)</f>
        <v>Vacants ACL PME</v>
      </c>
      <c r="B1753" s="87">
        <v>42186</v>
      </c>
      <c r="D1753" s="89" t="s">
        <v>28</v>
      </c>
      <c r="E1753" s="1" t="str">
        <f>VLOOKUP($D1753,'TABLE DES MATIERES'!$A$3:$C$69,3,FALSE)</f>
        <v>Vacant</v>
      </c>
    </row>
    <row r="1754" spans="1:5" x14ac:dyDescent="0.2">
      <c r="A1754" s="84" t="str">
        <f>VLOOKUP(D1754,'TABLE DES MATIERES'!$A$3:$B$69,2,FALSE)</f>
        <v>% vacant ACL PME</v>
      </c>
      <c r="B1754" s="87">
        <v>42186</v>
      </c>
      <c r="D1754" s="88" t="s">
        <v>47</v>
      </c>
      <c r="E1754" s="1" t="str">
        <f>VLOOKUP($D1754,'TABLE DES MATIERES'!$A$3:$C$69,3,FALSE)</f>
        <v>Vacant</v>
      </c>
    </row>
    <row r="1755" spans="1:5" ht="15" x14ac:dyDescent="0.25">
      <c r="A1755" s="84" t="str">
        <f>VLOOKUP(D1755,'TABLE DES MATIERES'!$A$3:$B$69,2,FALSE)</f>
        <v>Vacant technique</v>
      </c>
      <c r="B1755" s="87">
        <v>42186</v>
      </c>
      <c r="C1755" s="95"/>
      <c r="D1755" s="89" t="s">
        <v>29</v>
      </c>
      <c r="E1755" s="1" t="str">
        <f>VLOOKUP($D1755,'TABLE DES MATIERES'!$A$3:$C$69,3,FALSE)</f>
        <v>Vacant</v>
      </c>
    </row>
    <row r="1756" spans="1:5" x14ac:dyDescent="0.2">
      <c r="A1756" s="84" t="str">
        <f>VLOOKUP(D1756,'TABLE DES MATIERES'!$A$3:$B$69,2,FALSE)</f>
        <v>% vacant technique</v>
      </c>
      <c r="B1756" s="87">
        <v>42186</v>
      </c>
      <c r="D1756" s="88" t="s">
        <v>48</v>
      </c>
      <c r="E1756" s="1" t="str">
        <f>VLOOKUP($D1756,'TABLE DES MATIERES'!$A$3:$C$69,3,FALSE)</f>
        <v>Vacant</v>
      </c>
    </row>
    <row r="1757" spans="1:5" ht="15" x14ac:dyDescent="0.25">
      <c r="A1757" s="84" t="str">
        <f>VLOOKUP(D1757,'TABLE DES MATIERES'!$A$3:$B$69,2,FALSE)</f>
        <v>Nbs de lots Roanne</v>
      </c>
      <c r="B1757" s="87">
        <v>42186</v>
      </c>
      <c r="C1757" s="90"/>
      <c r="D1757" s="89" t="s">
        <v>30</v>
      </c>
      <c r="E1757" s="1" t="str">
        <f>VLOOKUP($D1757,'TABLE DES MATIERES'!$A$3:$C$69,3,FALSE)</f>
        <v>Vacant</v>
      </c>
    </row>
    <row r="1758" spans="1:5" ht="15" x14ac:dyDescent="0.25">
      <c r="A1758" s="84" t="str">
        <f>VLOOKUP(D1758,'TABLE DES MATIERES'!$A$3:$B$69,2,FALSE)</f>
        <v>Vacants_Gestion Roanne</v>
      </c>
      <c r="B1758" s="87">
        <v>42186</v>
      </c>
      <c r="C1758" s="90"/>
      <c r="D1758" s="89" t="s">
        <v>31</v>
      </c>
      <c r="E1758" s="1" t="str">
        <f>VLOOKUP($D1758,'TABLE DES MATIERES'!$A$3:$C$69,3,FALSE)</f>
        <v>Vacant</v>
      </c>
    </row>
    <row r="1759" spans="1:5" x14ac:dyDescent="0.2">
      <c r="A1759" s="84" t="str">
        <f>VLOOKUP(D1759,'TABLE DES MATIERES'!$A$3:$B$69,2,FALSE)</f>
        <v>% vacant Roanne</v>
      </c>
      <c r="B1759" s="87">
        <v>42186</v>
      </c>
      <c r="D1759" s="88" t="s">
        <v>49</v>
      </c>
      <c r="E1759" s="1" t="str">
        <f>VLOOKUP($D1759,'TABLE DES MATIERES'!$A$3:$C$69,3,FALSE)</f>
        <v>Vacant</v>
      </c>
    </row>
    <row r="1760" spans="1:5" ht="15" x14ac:dyDescent="0.25">
      <c r="A1760" s="84" t="str">
        <f>VLOOKUP(D1760,'TABLE DES MATIERES'!$A$3:$B$69,2,FALSE)</f>
        <v>Total Vacant Exploitation</v>
      </c>
      <c r="B1760" s="87">
        <v>42186</v>
      </c>
      <c r="D1760" s="89" t="s">
        <v>66</v>
      </c>
      <c r="E1760" s="1" t="str">
        <f>VLOOKUP($D1760,'TABLE DES MATIERES'!$A$3:$C$69,3,FALSE)</f>
        <v>Vacant</v>
      </c>
    </row>
    <row r="1761" spans="1:5" ht="15" x14ac:dyDescent="0.25">
      <c r="A1761" s="84" t="str">
        <f>VLOOKUP(D1761,'TABLE DES MATIERES'!$A$3:$B$69,2,FALSE)</f>
        <v>% Exploitation</v>
      </c>
      <c r="B1761" s="87">
        <v>42186</v>
      </c>
      <c r="D1761" s="89" t="s">
        <v>67</v>
      </c>
      <c r="E1761" s="1" t="str">
        <f>VLOOKUP($D1761,'TABLE DES MATIERES'!$A$3:$C$69,3,FALSE)</f>
        <v>Vacant</v>
      </c>
    </row>
    <row r="1762" spans="1:5" ht="15" x14ac:dyDescent="0.25">
      <c r="A1762" s="84" t="str">
        <f>VLOOKUP(D1762,'TABLE DES MATIERES'!$A$3:$B$69,2,FALSE)</f>
        <v>Vacant HE</v>
      </c>
      <c r="B1762" s="87">
        <v>42186</v>
      </c>
      <c r="D1762" s="89" t="s">
        <v>58</v>
      </c>
      <c r="E1762" s="1" t="str">
        <f>VLOOKUP($D1762,'TABLE DES MATIERES'!$A$3:$C$69,3,FALSE)</f>
        <v>Vacant</v>
      </c>
    </row>
    <row r="1763" spans="1:5" ht="15" x14ac:dyDescent="0.25">
      <c r="A1763" s="84" t="str">
        <f>VLOOKUP(D1763,'TABLE DES MATIERES'!$A$3:$B$69,2,FALSE)</f>
        <v>% vacant HE</v>
      </c>
      <c r="B1763" s="87">
        <v>42186</v>
      </c>
      <c r="D1763" s="89" t="s">
        <v>68</v>
      </c>
      <c r="E1763" s="1" t="str">
        <f>VLOOKUP($D1763,'TABLE DES MATIERES'!$A$3:$C$69,3,FALSE)</f>
        <v>Vacant</v>
      </c>
    </row>
    <row r="1764" spans="1:5" ht="15" x14ac:dyDescent="0.25">
      <c r="A1764" s="84" t="str">
        <f>VLOOKUP(D1764,'TABLE DES MATIERES'!$A$3:$B$69,2,FALSE)</f>
        <v>Nbs logements Roanne</v>
      </c>
      <c r="B1764" s="87">
        <v>42186</v>
      </c>
      <c r="D1764" s="89" t="s">
        <v>69</v>
      </c>
      <c r="E1764" s="1" t="str">
        <f>VLOOKUP($D1764,'TABLE DES MATIERES'!$A$3:$C$69,3,FALSE)</f>
        <v>Vacant</v>
      </c>
    </row>
    <row r="1765" spans="1:5" ht="15" x14ac:dyDescent="0.25">
      <c r="A1765" s="84" t="str">
        <f>VLOOKUP(D1765,'TABLE DES MATIERES'!$A$3:$B$69,2,FALSE)</f>
        <v>Nbs vacants Exploitation/HE</v>
      </c>
      <c r="B1765" s="87">
        <v>42186</v>
      </c>
      <c r="D1765" s="89" t="s">
        <v>57</v>
      </c>
      <c r="E1765" s="1" t="str">
        <f>VLOOKUP($D1765,'TABLE DES MATIERES'!$A$3:$C$69,3,FALSE)</f>
        <v>Vacant</v>
      </c>
    </row>
    <row r="1766" spans="1:5" ht="15" x14ac:dyDescent="0.25">
      <c r="A1766" s="84" t="str">
        <f>VLOOKUP(D1766,'TABLE DES MATIERES'!$A$3:$B$69,2,FALSE)</f>
        <v>% Vacance Exploitation/HE</v>
      </c>
      <c r="B1766" s="87">
        <v>42186</v>
      </c>
      <c r="D1766" s="89" t="s">
        <v>59</v>
      </c>
      <c r="E1766" s="1" t="str">
        <f>VLOOKUP($D1766,'TABLE DES MATIERES'!$A$3:$C$69,3,FALSE)</f>
        <v>Vacant</v>
      </c>
    </row>
    <row r="1767" spans="1:5" ht="15" x14ac:dyDescent="0.25">
      <c r="A1767" s="84" t="str">
        <f>VLOOKUP(D1767,'TABLE DES MATIERES'!$A$3:$B$69,2,FALSE)</f>
        <v>%Occupation</v>
      </c>
      <c r="B1767" s="87">
        <v>42186</v>
      </c>
      <c r="D1767" s="89" t="s">
        <v>60</v>
      </c>
      <c r="E1767" s="1" t="str">
        <f>VLOOKUP($D1767,'TABLE DES MATIERES'!$A$3:$C$69,3,FALSE)</f>
        <v>Vacant</v>
      </c>
    </row>
    <row r="1768" spans="1:5" ht="15" x14ac:dyDescent="0.25">
      <c r="A1768" s="84" t="str">
        <f>VLOOKUP(D1768,'TABLE DES MATIERES'!$A$3:$B$69,2,FALSE)</f>
        <v>Nbs loc Entrants</v>
      </c>
      <c r="B1768" s="87">
        <v>42186</v>
      </c>
      <c r="D1768" s="89" t="s">
        <v>32</v>
      </c>
      <c r="E1768" s="1" t="str">
        <f>VLOOKUP($D1768,'TABLE DES MATIERES'!$A$3:$C$69,3,FALSE)</f>
        <v>Vacant</v>
      </c>
    </row>
    <row r="1769" spans="1:5" ht="15" x14ac:dyDescent="0.25">
      <c r="A1769" s="84" t="str">
        <f>VLOOKUP(D1769,'TABLE DES MATIERES'!$A$3:$B$69,2,FALSE)</f>
        <v>Nbs locs Sortants</v>
      </c>
      <c r="B1769" s="87">
        <v>42186</v>
      </c>
      <c r="D1769" s="89" t="s">
        <v>33</v>
      </c>
      <c r="E1769" s="1" t="str">
        <f>VLOOKUP($D1769,'TABLE DES MATIERES'!$A$3:$C$69,3,FALSE)</f>
        <v>Vacant</v>
      </c>
    </row>
    <row r="1770" spans="1:5" ht="15" x14ac:dyDescent="0.25">
      <c r="A1770" s="84" t="str">
        <f>VLOOKUP(D1770,'TABLE DES MATIERES'!$A$3:$B$69,2,FALSE)</f>
        <v>Nbs locs en preavis</v>
      </c>
      <c r="B1770" s="87">
        <v>42186</v>
      </c>
      <c r="D1770" s="89" t="s">
        <v>34</v>
      </c>
      <c r="E1770" s="1" t="str">
        <f>VLOOKUP($D1770,'TABLE DES MATIERES'!$A$3:$C$69,3,FALSE)</f>
        <v>Vacant</v>
      </c>
    </row>
    <row r="1771" spans="1:5" ht="15" x14ac:dyDescent="0.25">
      <c r="A1771" s="84" t="str">
        <f>VLOOKUP(D1771,'TABLE DES MATIERES'!$A$3:$B$69,2,FALSE)</f>
        <v>Compta_provisions_Primexis</v>
      </c>
      <c r="B1771" s="87">
        <v>42186</v>
      </c>
      <c r="D1771" s="89" t="s">
        <v>169</v>
      </c>
      <c r="E1771" s="1" t="str">
        <f>VLOOKUP($D1771,'TABLE DES MATIERES'!$A$3:$C$69,3,FALSE)</f>
        <v>comptable</v>
      </c>
    </row>
    <row r="1772" spans="1:5" ht="15" x14ac:dyDescent="0.25">
      <c r="A1772" s="84" t="str">
        <f>VLOOKUP(D1772,'TABLE DES MATIERES'!$A$3:$B$69,2,FALSE)</f>
        <v>Compta_provisions_Socalog</v>
      </c>
      <c r="B1772" s="87">
        <v>42186</v>
      </c>
      <c r="D1772" s="89" t="s">
        <v>171</v>
      </c>
      <c r="E1772" s="1" t="str">
        <f>VLOOKUP($D1772,'TABLE DES MATIERES'!$A$3:$C$69,3,FALSE)</f>
        <v>comptable</v>
      </c>
    </row>
    <row r="1773" spans="1:5" ht="15" x14ac:dyDescent="0.25">
      <c r="A1773" s="84" t="str">
        <f>VLOOKUP(D1773,'TABLE DES MATIERES'!$A$3:$B$69,2,FALSE)</f>
        <v>Loyer App</v>
      </c>
      <c r="B1773" s="87">
        <v>42217</v>
      </c>
      <c r="C1773" s="69">
        <v>500</v>
      </c>
      <c r="D1773" s="89" t="s">
        <v>4</v>
      </c>
      <c r="E1773" s="1" t="str">
        <f>VLOOKUP($D1773,'TABLE DES MATIERES'!$A$3:$C$69,3,FALSE)</f>
        <v>Quittancement</v>
      </c>
    </row>
    <row r="1774" spans="1:5" ht="15" x14ac:dyDescent="0.25">
      <c r="A1774" s="84" t="str">
        <f>VLOOKUP(D1774,'TABLE DES MATIERES'!$A$3:$B$69,2,FALSE)</f>
        <v>Nouveaux Loyers</v>
      </c>
      <c r="B1774" s="87">
        <v>42217</v>
      </c>
      <c r="C1774" s="69">
        <v>150</v>
      </c>
      <c r="D1774" s="89" t="s">
        <v>1</v>
      </c>
      <c r="E1774" s="1" t="str">
        <f>VLOOKUP($D1774,'TABLE DES MATIERES'!$A$3:$C$69,3,FALSE)</f>
        <v>Quittancement</v>
      </c>
    </row>
    <row r="1775" spans="1:5" ht="15" x14ac:dyDescent="0.25">
      <c r="A1775" s="84" t="str">
        <f>VLOOKUP(D1775,'TABLE DES MATIERES'!$A$3:$B$69,2,FALSE)</f>
        <v>Loyer PK</v>
      </c>
      <c r="B1775" s="87">
        <v>42217</v>
      </c>
      <c r="C1775" s="69">
        <v>300</v>
      </c>
      <c r="D1775" s="89" t="s">
        <v>5</v>
      </c>
      <c r="E1775" s="1" t="str">
        <f>VLOOKUP($D1775,'TABLE DES MATIERES'!$A$3:$C$69,3,FALSE)</f>
        <v>Quittancement</v>
      </c>
    </row>
    <row r="1776" spans="1:5" ht="15" x14ac:dyDescent="0.25">
      <c r="A1776" s="84" t="str">
        <f>VLOOKUP(D1776,'TABLE DES MATIERES'!$A$3:$B$69,2,FALSE)</f>
        <v>Total Loyer</v>
      </c>
      <c r="B1776" s="87">
        <v>42217</v>
      </c>
      <c r="D1776" s="89" t="s">
        <v>62</v>
      </c>
      <c r="E1776" s="1" t="str">
        <f>VLOOKUP($D1776,'TABLE DES MATIERES'!$A$3:$C$69,3,FALSE)</f>
        <v>Quittancement</v>
      </c>
    </row>
    <row r="1777" spans="1:5" ht="15" x14ac:dyDescent="0.25">
      <c r="A1777" s="84" t="str">
        <f>VLOOKUP(D1777,'TABLE DES MATIERES'!$A$3:$B$69,2,FALSE)</f>
        <v>Provisions sur charge</v>
      </c>
      <c r="B1777" s="87">
        <v>42217</v>
      </c>
      <c r="C1777" s="69">
        <v>300</v>
      </c>
      <c r="D1777" s="89" t="s">
        <v>2</v>
      </c>
      <c r="E1777" s="1" t="str">
        <f>VLOOKUP($D1777,'TABLE DES MATIERES'!$A$3:$C$69,3,FALSE)</f>
        <v>Quittancement</v>
      </c>
    </row>
    <row r="1778" spans="1:5" ht="15" x14ac:dyDescent="0.25">
      <c r="A1778" s="84" t="str">
        <f>VLOOKUP(D1778,'TABLE DES MATIERES'!$A$3:$B$69,2,FALSE)</f>
        <v>Quitt toutes rubriques</v>
      </c>
      <c r="B1778" s="87">
        <v>42217</v>
      </c>
      <c r="C1778" s="69">
        <v>125</v>
      </c>
      <c r="D1778" s="89" t="s">
        <v>50</v>
      </c>
      <c r="E1778" s="1" t="str">
        <f>VLOOKUP($D1778,'TABLE DES MATIERES'!$A$3:$C$69,3,FALSE)</f>
        <v>Quittancement</v>
      </c>
    </row>
    <row r="1779" spans="1:5" ht="15" x14ac:dyDescent="0.25">
      <c r="A1779" s="84" t="str">
        <f>VLOOKUP(D1779,'TABLE DES MATIERES'!$A$3:$B$69,2,FALSE)</f>
        <v>Loyers encaissers</v>
      </c>
      <c r="B1779" s="87">
        <v>42217</v>
      </c>
      <c r="C1779" s="69">
        <v>180</v>
      </c>
      <c r="D1779" s="89" t="s">
        <v>3</v>
      </c>
      <c r="E1779" s="1" t="str">
        <f>VLOOKUP($D1779,'TABLE DES MATIERES'!$A$3:$C$69,3,FALSE)</f>
        <v>Encaissement</v>
      </c>
    </row>
    <row r="1780" spans="1:5" ht="15" x14ac:dyDescent="0.25">
      <c r="A1780" s="84" t="str">
        <f>VLOOKUP(D1780,'TABLE DES MATIERES'!$A$3:$B$69,2,FALSE)</f>
        <v>APL</v>
      </c>
      <c r="B1780" s="87">
        <v>42217</v>
      </c>
      <c r="D1780" s="89" t="s">
        <v>6</v>
      </c>
      <c r="E1780" s="1" t="str">
        <f>VLOOKUP($D1780,'TABLE DES MATIERES'!$A$3:$C$69,3,FALSE)</f>
        <v>Encaissement</v>
      </c>
    </row>
    <row r="1781" spans="1:5" ht="15" x14ac:dyDescent="0.25">
      <c r="A1781" s="84" t="str">
        <f>VLOOKUP(D1781,'TABLE DES MATIERES'!$A$3:$B$69,2,FALSE)</f>
        <v>AL</v>
      </c>
      <c r="B1781" s="87">
        <v>42217</v>
      </c>
      <c r="D1781" s="89" t="s">
        <v>7</v>
      </c>
      <c r="E1781" s="1" t="str">
        <f>VLOOKUP($D1781,'TABLE DES MATIERES'!$A$3:$C$69,3,FALSE)</f>
        <v>Encaissement</v>
      </c>
    </row>
    <row r="1782" spans="1:5" ht="15" x14ac:dyDescent="0.25">
      <c r="A1782" s="84" t="str">
        <f>VLOOKUP(D1782,'TABLE DES MATIERES'!$A$3:$B$69,2,FALSE)</f>
        <v>DG Factures</v>
      </c>
      <c r="B1782" s="87">
        <v>42217</v>
      </c>
      <c r="D1782" s="89" t="s">
        <v>8</v>
      </c>
      <c r="E1782" s="1" t="str">
        <f>VLOOKUP($D1782,'TABLE DES MATIERES'!$A$3:$C$69,3,FALSE)</f>
        <v>Encaissement</v>
      </c>
    </row>
    <row r="1783" spans="1:5" ht="15" x14ac:dyDescent="0.25">
      <c r="A1783" s="84" t="str">
        <f>VLOOKUP(D1783,'TABLE DES MATIERES'!$A$3:$B$69,2,FALSE)</f>
        <v>DG Rembourser</v>
      </c>
      <c r="B1783" s="87">
        <v>42217</v>
      </c>
      <c r="D1783" s="89" t="s">
        <v>9</v>
      </c>
      <c r="E1783" s="1" t="str">
        <f>VLOOKUP($D1783,'TABLE DES MATIERES'!$A$3:$C$69,3,FALSE)</f>
        <v>Encaissement</v>
      </c>
    </row>
    <row r="1784" spans="1:5" ht="15" x14ac:dyDescent="0.25">
      <c r="A1784" s="84" t="str">
        <f>VLOOKUP(D1784,'TABLE DES MATIERES'!$A$3:$B$69,2,FALSE)</f>
        <v>BANQUE</v>
      </c>
      <c r="B1784" s="87">
        <v>42217</v>
      </c>
      <c r="D1784" s="89" t="s">
        <v>10</v>
      </c>
      <c r="E1784" s="1" t="str">
        <f>VLOOKUP($D1784,'TABLE DES MATIERES'!$A$3:$C$69,3,FALSE)</f>
        <v>Encaissement</v>
      </c>
    </row>
    <row r="1785" spans="1:5" ht="15" x14ac:dyDescent="0.25">
      <c r="A1785" s="84" t="str">
        <f>VLOOKUP(D1785,'TABLE DES MATIERES'!$A$3:$B$69,2,FALSE)</f>
        <v>Loyers de non occupation</v>
      </c>
      <c r="B1785" s="87">
        <v>42217</v>
      </c>
      <c r="D1785" s="89" t="s">
        <v>176</v>
      </c>
      <c r="E1785" s="1" t="str">
        <f>VLOOKUP($D1785,'TABLE DES MATIERES'!$A$3:$C$69,3,FALSE)</f>
        <v>Encaissement</v>
      </c>
    </row>
    <row r="1786" spans="1:5" ht="15" x14ac:dyDescent="0.25">
      <c r="A1786" s="84" t="str">
        <f>VLOOKUP(D1786,'TABLE DES MATIERES'!$A$3:$B$69,2,FALSE)</f>
        <v>Nbs locs debiteurs</v>
      </c>
      <c r="B1786" s="87">
        <v>42217</v>
      </c>
      <c r="D1786" s="89" t="s">
        <v>11</v>
      </c>
      <c r="E1786" s="1" t="str">
        <f>VLOOKUP($D1786,'TABLE DES MATIERES'!$A$3:$C$69,3,FALSE)</f>
        <v>Contentieux</v>
      </c>
    </row>
    <row r="1787" spans="1:5" ht="15" x14ac:dyDescent="0.25">
      <c r="A1787" s="84" t="str">
        <f>VLOOKUP(D1787,'TABLE DES MATIERES'!$A$3:$B$69,2,FALSE)</f>
        <v>Montants Debiteurs</v>
      </c>
      <c r="B1787" s="87">
        <v>42217</v>
      </c>
      <c r="D1787" s="89" t="s">
        <v>12</v>
      </c>
      <c r="E1787" s="1" t="str">
        <f>VLOOKUP($D1787,'TABLE DES MATIERES'!$A$3:$C$69,3,FALSE)</f>
        <v>Contentieux</v>
      </c>
    </row>
    <row r="1788" spans="1:5" ht="15" x14ac:dyDescent="0.25">
      <c r="A1788" s="84" t="str">
        <f>VLOOKUP(D1788,'TABLE DES MATIERES'!$A$3:$B$69,2,FALSE)</f>
        <v>Locs Presents</v>
      </c>
      <c r="B1788" s="87">
        <v>42217</v>
      </c>
      <c r="D1788" s="89" t="s">
        <v>13</v>
      </c>
      <c r="E1788" s="1" t="str">
        <f>VLOOKUP($D1788,'TABLE DES MATIERES'!$A$3:$C$69,3,FALSE)</f>
        <v>Contentieux</v>
      </c>
    </row>
    <row r="1789" spans="1:5" ht="15" x14ac:dyDescent="0.25">
      <c r="A1789" s="84" t="str">
        <f>VLOOKUP(D1789,'TABLE DES MATIERES'!$A$3:$B$69,2,FALSE)</f>
        <v>Montants Presents</v>
      </c>
      <c r="B1789" s="87">
        <v>42217</v>
      </c>
      <c r="D1789" s="89" t="s">
        <v>15</v>
      </c>
      <c r="E1789" s="1" t="str">
        <f>VLOOKUP($D1789,'TABLE DES MATIERES'!$A$3:$C$69,3,FALSE)</f>
        <v>Contentieux</v>
      </c>
    </row>
    <row r="1790" spans="1:5" ht="15" x14ac:dyDescent="0.25">
      <c r="A1790" s="84" t="str">
        <f>VLOOKUP(D1790,'TABLE DES MATIERES'!$A$3:$B$69,2,FALSE)</f>
        <v>Locs Sortis</v>
      </c>
      <c r="B1790" s="87">
        <v>42217</v>
      </c>
      <c r="D1790" s="89" t="s">
        <v>14</v>
      </c>
      <c r="E1790" s="1" t="str">
        <f>VLOOKUP($D1790,'TABLE DES MATIERES'!$A$3:$C$69,3,FALSE)</f>
        <v>Contentieux</v>
      </c>
    </row>
    <row r="1791" spans="1:5" ht="15" x14ac:dyDescent="0.25">
      <c r="A1791" s="84" t="str">
        <f>VLOOKUP(D1791,'TABLE DES MATIERES'!$A$3:$B$69,2,FALSE)</f>
        <v>Montants Sortis</v>
      </c>
      <c r="B1791" s="87">
        <v>42217</v>
      </c>
      <c r="D1791" s="89" t="s">
        <v>16</v>
      </c>
      <c r="E1791" s="1" t="str">
        <f>VLOOKUP($D1791,'TABLE DES MATIERES'!$A$3:$C$69,3,FALSE)</f>
        <v>Contentieux</v>
      </c>
    </row>
    <row r="1792" spans="1:5" ht="15" x14ac:dyDescent="0.25">
      <c r="A1792" s="84" t="str">
        <f>VLOOKUP(D1792,'TABLE DES MATIERES'!$A$3:$B$69,2,FALSE)</f>
        <v>Nouvelles dettes des nouveaux entrants</v>
      </c>
      <c r="B1792" s="87">
        <v>42217</v>
      </c>
      <c r="D1792" s="89" t="s">
        <v>37</v>
      </c>
      <c r="E1792" s="1" t="str">
        <f>VLOOKUP($D1792,'TABLE DES MATIERES'!$A$3:$C$69,3,FALSE)</f>
        <v>Contentieux</v>
      </c>
    </row>
    <row r="1793" spans="1:5" ht="15" x14ac:dyDescent="0.25">
      <c r="A1793" s="84" t="str">
        <f>VLOOKUP(D1793,'TABLE DES MATIERES'!$A$3:$B$69,2,FALSE)</f>
        <v>Montants dettes des nouveaux entrants</v>
      </c>
      <c r="B1793" s="87">
        <v>42217</v>
      </c>
      <c r="D1793" s="89" t="s">
        <v>38</v>
      </c>
      <c r="E1793" s="1" t="str">
        <f>VLOOKUP($D1793,'TABLE DES MATIERES'!$A$3:$C$69,3,FALSE)</f>
        <v>Contentieux</v>
      </c>
    </row>
    <row r="1794" spans="1:5" ht="15" x14ac:dyDescent="0.25">
      <c r="A1794" s="84" t="str">
        <f>VLOOKUP(D1794,'TABLE DES MATIERES'!$A$3:$B$69,2,FALSE)</f>
        <v>Profits</v>
      </c>
      <c r="B1794" s="87">
        <v>42217</v>
      </c>
      <c r="D1794" s="89" t="s">
        <v>36</v>
      </c>
      <c r="E1794" s="1" t="str">
        <f>VLOOKUP($D1794,'TABLE DES MATIERES'!$A$3:$C$69,3,FALSE)</f>
        <v>Contentieux</v>
      </c>
    </row>
    <row r="1795" spans="1:5" ht="15" x14ac:dyDescent="0.25">
      <c r="A1795" s="84" t="str">
        <f>VLOOKUP(D1795,'TABLE DES MATIERES'!$A$3:$B$69,2,FALSE)</f>
        <v>Pertes</v>
      </c>
      <c r="B1795" s="87">
        <v>42217</v>
      </c>
      <c r="D1795" s="89" t="s">
        <v>35</v>
      </c>
      <c r="E1795" s="1" t="str">
        <f>VLOOKUP($D1795,'TABLE DES MATIERES'!$A$3:$C$69,3,FALSE)</f>
        <v>Contentieux</v>
      </c>
    </row>
    <row r="1796" spans="1:5" ht="15" x14ac:dyDescent="0.25">
      <c r="A1796" s="84" t="str">
        <f>VLOOKUP(D1796,'TABLE DES MATIERES'!$A$3:$B$69,2,FALSE)</f>
        <v>Protocoles établis</v>
      </c>
      <c r="B1796" s="87">
        <v>42217</v>
      </c>
      <c r="D1796" s="89" t="s">
        <v>17</v>
      </c>
      <c r="E1796" s="1" t="str">
        <f>VLOOKUP($D1796,'TABLE DES MATIERES'!$A$3:$C$69,3,FALSE)</f>
        <v>Contentieux</v>
      </c>
    </row>
    <row r="1797" spans="1:5" ht="15" x14ac:dyDescent="0.25">
      <c r="A1797" s="84" t="str">
        <f>VLOOKUP(D1797,'TABLE DES MATIERES'!$A$3:$B$69,2,FALSE)</f>
        <v>Protocoles terminés</v>
      </c>
      <c r="B1797" s="87">
        <v>42217</v>
      </c>
      <c r="D1797" s="89" t="s">
        <v>18</v>
      </c>
      <c r="E1797" s="1" t="str">
        <f>VLOOKUP($D1797,'TABLE DES MATIERES'!$A$3:$C$69,3,FALSE)</f>
        <v>Contentieux</v>
      </c>
    </row>
    <row r="1798" spans="1:5" x14ac:dyDescent="0.2">
      <c r="A1798" s="84" t="str">
        <f>VLOOKUP(D1798,'TABLE DES MATIERES'!$A$3:$B$69,2,FALSE)</f>
        <v>Protocoles en cours</v>
      </c>
      <c r="B1798" s="87">
        <v>42217</v>
      </c>
      <c r="D1798" s="63" t="s">
        <v>61</v>
      </c>
      <c r="E1798" s="1" t="str">
        <f>VLOOKUP($D1798,'TABLE DES MATIERES'!$A$3:$C$69,3,FALSE)</f>
        <v>Contentieux</v>
      </c>
    </row>
    <row r="1799" spans="1:5" x14ac:dyDescent="0.2">
      <c r="A1799" s="84" t="str">
        <f>VLOOKUP(D1799,'TABLE DES MATIERES'!$A$3:$B$69,2,FALSE)</f>
        <v>Montants Protocoles établis</v>
      </c>
      <c r="B1799" s="87">
        <v>42217</v>
      </c>
      <c r="D1799" s="63" t="s">
        <v>53</v>
      </c>
      <c r="E1799" s="1" t="str">
        <f>VLOOKUP($D1799,'TABLE DES MATIERES'!$A$3:$C$69,3,FALSE)</f>
        <v>Contentieux</v>
      </c>
    </row>
    <row r="1800" spans="1:5" ht="15" x14ac:dyDescent="0.25">
      <c r="A1800" s="84" t="str">
        <f>VLOOKUP(D1800,'TABLE DES MATIERES'!$A$3:$B$69,2,FALSE)</f>
        <v>Nouveaux Dossiers Confiés SOFRA</v>
      </c>
      <c r="B1800" s="87">
        <v>42217</v>
      </c>
      <c r="D1800" s="89" t="s">
        <v>19</v>
      </c>
      <c r="E1800" s="1" t="str">
        <f>VLOOKUP($D1800,'TABLE DES MATIERES'!$A$3:$C$69,3,FALSE)</f>
        <v>Contentieux</v>
      </c>
    </row>
    <row r="1801" spans="1:5" ht="15" x14ac:dyDescent="0.25">
      <c r="A1801" s="84" t="str">
        <f>VLOOKUP(D1801,'TABLE DES MATIERES'!$A$3:$B$69,2,FALSE)</f>
        <v>Nbs dossiers Actifs SOFRA</v>
      </c>
      <c r="B1801" s="87">
        <v>42217</v>
      </c>
      <c r="D1801" s="89" t="s">
        <v>63</v>
      </c>
      <c r="E1801" s="1" t="str">
        <f>VLOOKUP($D1801,'TABLE DES MATIERES'!$A$3:$C$69,3,FALSE)</f>
        <v>Contentieux</v>
      </c>
    </row>
    <row r="1802" spans="1:5" x14ac:dyDescent="0.2">
      <c r="A1802" s="84" t="str">
        <f>VLOOKUP(D1802,'TABLE DES MATIERES'!$A$3:$B$69,2,FALSE)</f>
        <v>Montants Dossiers SOFRA Ouverts</v>
      </c>
      <c r="B1802" s="87">
        <v>42217</v>
      </c>
      <c r="D1802" s="63" t="s">
        <v>54</v>
      </c>
      <c r="E1802" s="1" t="str">
        <f>VLOOKUP($D1802,'TABLE DES MATIERES'!$A$3:$C$69,3,FALSE)</f>
        <v>Contentieux</v>
      </c>
    </row>
    <row r="1803" spans="1:5" ht="15" x14ac:dyDescent="0.25">
      <c r="A1803" s="84" t="str">
        <f>VLOOKUP(D1803,'TABLE DES MATIERES'!$A$3:$B$69,2,FALSE)</f>
        <v>Encaissements SOFRA</v>
      </c>
      <c r="B1803" s="87">
        <v>42217</v>
      </c>
      <c r="D1803" s="89" t="s">
        <v>64</v>
      </c>
      <c r="E1803" s="1" t="str">
        <f>VLOOKUP($D1803,'TABLE DES MATIERES'!$A$3:$C$69,3,FALSE)</f>
        <v>Contentieux</v>
      </c>
    </row>
    <row r="1804" spans="1:5" ht="15" x14ac:dyDescent="0.25">
      <c r="A1804" s="84" t="str">
        <f>VLOOKUP(D1804,'TABLE DES MATIERES'!$A$3:$B$69,2,FALSE)</f>
        <v>Nbs Prelevements</v>
      </c>
      <c r="B1804" s="87">
        <v>42217</v>
      </c>
      <c r="D1804" s="89" t="s">
        <v>20</v>
      </c>
      <c r="E1804" s="1" t="str">
        <f>VLOOKUP($D1804,'TABLE DES MATIERES'!$A$3:$C$69,3,FALSE)</f>
        <v>Contentieux</v>
      </c>
    </row>
    <row r="1805" spans="1:5" ht="15" x14ac:dyDescent="0.25">
      <c r="A1805" s="84" t="str">
        <f>VLOOKUP(D1805,'TABLE DES MATIERES'!$A$3:$B$69,2,FALSE)</f>
        <v>Montants Prelevements</v>
      </c>
      <c r="B1805" s="87">
        <v>42217</v>
      </c>
      <c r="D1805" s="89" t="s">
        <v>21</v>
      </c>
      <c r="E1805" s="1" t="str">
        <f>VLOOKUP($D1805,'TABLE DES MATIERES'!$A$3:$C$69,3,FALSE)</f>
        <v>Contentieux</v>
      </c>
    </row>
    <row r="1806" spans="1:5" ht="15" x14ac:dyDescent="0.25">
      <c r="A1806" s="84" t="str">
        <f>VLOOKUP(D1806,'TABLE DES MATIERES'!$A$3:$B$69,2,FALSE)</f>
        <v>Nbs Rejets Prlv</v>
      </c>
      <c r="B1806" s="87">
        <v>42217</v>
      </c>
      <c r="D1806" s="89" t="s">
        <v>22</v>
      </c>
      <c r="E1806" s="1" t="str">
        <f>VLOOKUP($D1806,'TABLE DES MATIERES'!$A$3:$C$69,3,FALSE)</f>
        <v>Contentieux</v>
      </c>
    </row>
    <row r="1807" spans="1:5" ht="15" x14ac:dyDescent="0.25">
      <c r="A1807" s="84" t="str">
        <f>VLOOKUP(D1807,'TABLE DES MATIERES'!$A$3:$B$69,2,FALSE)</f>
        <v>Montants des Rjts Prlv</v>
      </c>
      <c r="B1807" s="87">
        <v>42217</v>
      </c>
      <c r="D1807" s="89" t="s">
        <v>23</v>
      </c>
      <c r="E1807" s="1" t="str">
        <f>VLOOKUP($D1807,'TABLE DES MATIERES'!$A$3:$C$69,3,FALSE)</f>
        <v>Contentieux</v>
      </c>
    </row>
    <row r="1808" spans="1:5" ht="15" x14ac:dyDescent="0.25">
      <c r="A1808" s="84" t="str">
        <f>VLOOKUP(D1808,'TABLE DES MATIERES'!$A$3:$B$69,2,FALSE)</f>
        <v>% impayés Prlv</v>
      </c>
      <c r="B1808" s="87">
        <v>42217</v>
      </c>
      <c r="D1808" s="89" t="s">
        <v>65</v>
      </c>
      <c r="E1808" s="1" t="str">
        <f>VLOOKUP($D1808,'TABLE DES MATIERES'!$A$3:$C$69,3,FALSE)</f>
        <v>Contentieux</v>
      </c>
    </row>
    <row r="1809" spans="1:5" ht="15" x14ac:dyDescent="0.25">
      <c r="A1809" s="84" t="str">
        <f>VLOOKUP(D1809,'TABLE DES MATIERES'!$A$3:$B$69,2,FALSE)</f>
        <v>Dette &lt; 3mois</v>
      </c>
      <c r="B1809" s="87">
        <v>42217</v>
      </c>
      <c r="D1809" s="89" t="s">
        <v>24</v>
      </c>
      <c r="E1809" s="1" t="str">
        <f>VLOOKUP($D1809,'TABLE DES MATIERES'!$A$3:$C$69,3,FALSE)</f>
        <v>Contentieux</v>
      </c>
    </row>
    <row r="1810" spans="1:5" ht="15" x14ac:dyDescent="0.25">
      <c r="A1810" s="84" t="str">
        <f>VLOOKUP(D1810,'TABLE DES MATIERES'!$A$3:$B$69,2,FALSE)</f>
        <v>Dette 3 à 6 mois</v>
      </c>
      <c r="B1810" s="87">
        <v>42217</v>
      </c>
      <c r="D1810" s="89" t="s">
        <v>25</v>
      </c>
      <c r="E1810" s="1" t="str">
        <f>VLOOKUP($D1810,'TABLE DES MATIERES'!$A$3:$C$69,3,FALSE)</f>
        <v>Contentieux</v>
      </c>
    </row>
    <row r="1811" spans="1:5" ht="15" x14ac:dyDescent="0.25">
      <c r="A1811" s="84" t="str">
        <f>VLOOKUP(D1811,'TABLE DES MATIERES'!$A$3:$B$69,2,FALSE)</f>
        <v>Dette &gt; 6 mois</v>
      </c>
      <c r="B1811" s="87">
        <v>42217</v>
      </c>
      <c r="D1811" s="89" t="s">
        <v>26</v>
      </c>
      <c r="E1811" s="1" t="str">
        <f>VLOOKUP($D1811,'TABLE DES MATIERES'!$A$3:$C$69,3,FALSE)</f>
        <v>Contentieux</v>
      </c>
    </row>
    <row r="1812" spans="1:5" ht="15" x14ac:dyDescent="0.25">
      <c r="A1812" s="84" t="str">
        <f>VLOOKUP(D1812,'TABLE DES MATIERES'!$A$3:$B$69,2,FALSE)</f>
        <v>Vacants ACL PME</v>
      </c>
      <c r="B1812" s="87">
        <v>42217</v>
      </c>
      <c r="D1812" s="89" t="s">
        <v>28</v>
      </c>
      <c r="E1812" s="1" t="str">
        <f>VLOOKUP($D1812,'TABLE DES MATIERES'!$A$3:$C$69,3,FALSE)</f>
        <v>Vacant</v>
      </c>
    </row>
    <row r="1813" spans="1:5" x14ac:dyDescent="0.2">
      <c r="A1813" s="84" t="str">
        <f>VLOOKUP(D1813,'TABLE DES MATIERES'!$A$3:$B$69,2,FALSE)</f>
        <v>% vacant ACL PME</v>
      </c>
      <c r="B1813" s="87">
        <v>42217</v>
      </c>
      <c r="D1813" s="88" t="s">
        <v>47</v>
      </c>
      <c r="E1813" s="1" t="str">
        <f>VLOOKUP($D1813,'TABLE DES MATIERES'!$A$3:$C$69,3,FALSE)</f>
        <v>Vacant</v>
      </c>
    </row>
    <row r="1814" spans="1:5" ht="15" x14ac:dyDescent="0.25">
      <c r="A1814" s="84" t="str">
        <f>VLOOKUP(D1814,'TABLE DES MATIERES'!$A$3:$B$69,2,FALSE)</f>
        <v>Vacant technique</v>
      </c>
      <c r="B1814" s="87">
        <v>42217</v>
      </c>
      <c r="C1814" s="90"/>
      <c r="D1814" s="89" t="s">
        <v>29</v>
      </c>
      <c r="E1814" s="1" t="str">
        <f>VLOOKUP($D1814,'TABLE DES MATIERES'!$A$3:$C$69,3,FALSE)</f>
        <v>Vacant</v>
      </c>
    </row>
    <row r="1815" spans="1:5" x14ac:dyDescent="0.2">
      <c r="A1815" s="84" t="str">
        <f>VLOOKUP(D1815,'TABLE DES MATIERES'!$A$3:$B$69,2,FALSE)</f>
        <v>% vacant technique</v>
      </c>
      <c r="B1815" s="87">
        <v>42217</v>
      </c>
      <c r="D1815" s="88" t="s">
        <v>48</v>
      </c>
      <c r="E1815" s="1" t="str">
        <f>VLOOKUP($D1815,'TABLE DES MATIERES'!$A$3:$C$69,3,FALSE)</f>
        <v>Vacant</v>
      </c>
    </row>
    <row r="1816" spans="1:5" ht="15" x14ac:dyDescent="0.25">
      <c r="A1816" s="84" t="str">
        <f>VLOOKUP(D1816,'TABLE DES MATIERES'!$A$3:$B$69,2,FALSE)</f>
        <v>Nbs de lots Roanne</v>
      </c>
      <c r="B1816" s="87">
        <v>42217</v>
      </c>
      <c r="C1816" s="90"/>
      <c r="D1816" s="89" t="s">
        <v>30</v>
      </c>
      <c r="E1816" s="1" t="str">
        <f>VLOOKUP($D1816,'TABLE DES MATIERES'!$A$3:$C$69,3,FALSE)</f>
        <v>Vacant</v>
      </c>
    </row>
    <row r="1817" spans="1:5" ht="15" x14ac:dyDescent="0.25">
      <c r="A1817" s="84" t="str">
        <f>VLOOKUP(D1817,'TABLE DES MATIERES'!$A$3:$B$69,2,FALSE)</f>
        <v>Vacants_Gestion Roanne</v>
      </c>
      <c r="B1817" s="87">
        <v>42217</v>
      </c>
      <c r="C1817" s="90"/>
      <c r="D1817" s="89" t="s">
        <v>31</v>
      </c>
      <c r="E1817" s="1" t="str">
        <f>VLOOKUP($D1817,'TABLE DES MATIERES'!$A$3:$C$69,3,FALSE)</f>
        <v>Vacant</v>
      </c>
    </row>
    <row r="1818" spans="1:5" x14ac:dyDescent="0.2">
      <c r="A1818" s="84" t="str">
        <f>VLOOKUP(D1818,'TABLE DES MATIERES'!$A$3:$B$69,2,FALSE)</f>
        <v>% vacant Roanne</v>
      </c>
      <c r="B1818" s="87">
        <v>42217</v>
      </c>
      <c r="D1818" s="88" t="s">
        <v>49</v>
      </c>
      <c r="E1818" s="1" t="str">
        <f>VLOOKUP($D1818,'TABLE DES MATIERES'!$A$3:$C$69,3,FALSE)</f>
        <v>Vacant</v>
      </c>
    </row>
    <row r="1819" spans="1:5" ht="15" x14ac:dyDescent="0.25">
      <c r="A1819" s="84" t="str">
        <f>VLOOKUP(D1819,'TABLE DES MATIERES'!$A$3:$B$69,2,FALSE)</f>
        <v>Total Vacant Exploitation</v>
      </c>
      <c r="B1819" s="87">
        <v>42217</v>
      </c>
      <c r="D1819" s="89" t="s">
        <v>66</v>
      </c>
      <c r="E1819" s="1" t="str">
        <f>VLOOKUP($D1819,'TABLE DES MATIERES'!$A$3:$C$69,3,FALSE)</f>
        <v>Vacant</v>
      </c>
    </row>
    <row r="1820" spans="1:5" ht="15" x14ac:dyDescent="0.25">
      <c r="A1820" s="84" t="str">
        <f>VLOOKUP(D1820,'TABLE DES MATIERES'!$A$3:$B$69,2,FALSE)</f>
        <v>% Exploitation</v>
      </c>
      <c r="B1820" s="87">
        <v>42217</v>
      </c>
      <c r="D1820" s="89" t="s">
        <v>67</v>
      </c>
      <c r="E1820" s="1" t="str">
        <f>VLOOKUP($D1820,'TABLE DES MATIERES'!$A$3:$C$69,3,FALSE)</f>
        <v>Vacant</v>
      </c>
    </row>
    <row r="1821" spans="1:5" ht="15" x14ac:dyDescent="0.25">
      <c r="A1821" s="84" t="str">
        <f>VLOOKUP(D1821,'TABLE DES MATIERES'!$A$3:$B$69,2,FALSE)</f>
        <v>Vacant HE</v>
      </c>
      <c r="B1821" s="87">
        <v>42217</v>
      </c>
      <c r="D1821" s="89" t="s">
        <v>58</v>
      </c>
      <c r="E1821" s="1" t="str">
        <f>VLOOKUP($D1821,'TABLE DES MATIERES'!$A$3:$C$69,3,FALSE)</f>
        <v>Vacant</v>
      </c>
    </row>
    <row r="1822" spans="1:5" ht="15" x14ac:dyDescent="0.25">
      <c r="A1822" s="84" t="str">
        <f>VLOOKUP(D1822,'TABLE DES MATIERES'!$A$3:$B$69,2,FALSE)</f>
        <v>% vacant HE</v>
      </c>
      <c r="B1822" s="87">
        <v>42217</v>
      </c>
      <c r="D1822" s="89" t="s">
        <v>68</v>
      </c>
      <c r="E1822" s="1" t="str">
        <f>VLOOKUP($D1822,'TABLE DES MATIERES'!$A$3:$C$69,3,FALSE)</f>
        <v>Vacant</v>
      </c>
    </row>
    <row r="1823" spans="1:5" ht="15" x14ac:dyDescent="0.25">
      <c r="A1823" s="84" t="str">
        <f>VLOOKUP(D1823,'TABLE DES MATIERES'!$A$3:$B$69,2,FALSE)</f>
        <v>Nbs logements Roanne</v>
      </c>
      <c r="B1823" s="87">
        <v>42217</v>
      </c>
      <c r="D1823" s="89" t="s">
        <v>69</v>
      </c>
      <c r="E1823" s="1" t="str">
        <f>VLOOKUP($D1823,'TABLE DES MATIERES'!$A$3:$C$69,3,FALSE)</f>
        <v>Vacant</v>
      </c>
    </row>
    <row r="1824" spans="1:5" ht="15" x14ac:dyDescent="0.25">
      <c r="A1824" s="84" t="str">
        <f>VLOOKUP(D1824,'TABLE DES MATIERES'!$A$3:$B$69,2,FALSE)</f>
        <v>Nbs vacants Exploitation/HE</v>
      </c>
      <c r="B1824" s="87">
        <v>42217</v>
      </c>
      <c r="D1824" s="89" t="s">
        <v>57</v>
      </c>
      <c r="E1824" s="1" t="str">
        <f>VLOOKUP($D1824,'TABLE DES MATIERES'!$A$3:$C$69,3,FALSE)</f>
        <v>Vacant</v>
      </c>
    </row>
    <row r="1825" spans="1:5" ht="15" x14ac:dyDescent="0.25">
      <c r="A1825" s="84" t="str">
        <f>VLOOKUP(D1825,'TABLE DES MATIERES'!$A$3:$B$69,2,FALSE)</f>
        <v>% Vacance Exploitation/HE</v>
      </c>
      <c r="B1825" s="87">
        <v>42217</v>
      </c>
      <c r="D1825" s="89" t="s">
        <v>59</v>
      </c>
      <c r="E1825" s="1" t="str">
        <f>VLOOKUP($D1825,'TABLE DES MATIERES'!$A$3:$C$69,3,FALSE)</f>
        <v>Vacant</v>
      </c>
    </row>
    <row r="1826" spans="1:5" ht="15" x14ac:dyDescent="0.25">
      <c r="A1826" s="84" t="str">
        <f>VLOOKUP(D1826,'TABLE DES MATIERES'!$A$3:$B$69,2,FALSE)</f>
        <v>%Occupation</v>
      </c>
      <c r="B1826" s="87">
        <v>42217</v>
      </c>
      <c r="D1826" s="89" t="s">
        <v>60</v>
      </c>
      <c r="E1826" s="1" t="str">
        <f>VLOOKUP($D1826,'TABLE DES MATIERES'!$A$3:$C$69,3,FALSE)</f>
        <v>Vacant</v>
      </c>
    </row>
    <row r="1827" spans="1:5" ht="15" x14ac:dyDescent="0.25">
      <c r="A1827" s="84" t="str">
        <f>VLOOKUP(D1827,'TABLE DES MATIERES'!$A$3:$B$69,2,FALSE)</f>
        <v>Nbs loc Entrants</v>
      </c>
      <c r="B1827" s="87">
        <v>42217</v>
      </c>
      <c r="D1827" s="89" t="s">
        <v>32</v>
      </c>
      <c r="E1827" s="1" t="str">
        <f>VLOOKUP($D1827,'TABLE DES MATIERES'!$A$3:$C$69,3,FALSE)</f>
        <v>Vacant</v>
      </c>
    </row>
    <row r="1828" spans="1:5" ht="15" x14ac:dyDescent="0.25">
      <c r="A1828" s="84" t="str">
        <f>VLOOKUP(D1828,'TABLE DES MATIERES'!$A$3:$B$69,2,FALSE)</f>
        <v>Nbs locs Sortants</v>
      </c>
      <c r="B1828" s="87">
        <v>42217</v>
      </c>
      <c r="D1828" s="89" t="s">
        <v>33</v>
      </c>
      <c r="E1828" s="1" t="str">
        <f>VLOOKUP($D1828,'TABLE DES MATIERES'!$A$3:$C$69,3,FALSE)</f>
        <v>Vacant</v>
      </c>
    </row>
    <row r="1829" spans="1:5" ht="15" x14ac:dyDescent="0.25">
      <c r="A1829" s="84" t="str">
        <f>VLOOKUP(D1829,'TABLE DES MATIERES'!$A$3:$B$69,2,FALSE)</f>
        <v>Nbs locs en preavis</v>
      </c>
      <c r="B1829" s="87">
        <v>42217</v>
      </c>
      <c r="D1829" s="89" t="s">
        <v>34</v>
      </c>
      <c r="E1829" s="1" t="str">
        <f>VLOOKUP($D1829,'TABLE DES MATIERES'!$A$3:$C$69,3,FALSE)</f>
        <v>Vacant</v>
      </c>
    </row>
    <row r="1830" spans="1:5" ht="15" x14ac:dyDescent="0.25">
      <c r="A1830" s="84" t="str">
        <f>VLOOKUP(D1830,'TABLE DES MATIERES'!$A$3:$B$69,2,FALSE)</f>
        <v>Compta_provisions_Primexis</v>
      </c>
      <c r="B1830" s="87">
        <v>42217</v>
      </c>
      <c r="D1830" s="89" t="s">
        <v>169</v>
      </c>
      <c r="E1830" s="1" t="str">
        <f>VLOOKUP($D1830,'TABLE DES MATIERES'!$A$3:$C$69,3,FALSE)</f>
        <v>comptable</v>
      </c>
    </row>
    <row r="1831" spans="1:5" ht="15" x14ac:dyDescent="0.25">
      <c r="A1831" s="84" t="str">
        <f>VLOOKUP(D1831,'TABLE DES MATIERES'!$A$3:$B$69,2,FALSE)</f>
        <v>Compta_provisions_Socalog</v>
      </c>
      <c r="B1831" s="87">
        <v>42217</v>
      </c>
      <c r="D1831" s="89" t="s">
        <v>171</v>
      </c>
      <c r="E1831" s="1" t="str">
        <f>VLOOKUP($D1831,'TABLE DES MATIERES'!$A$3:$C$69,3,FALSE)</f>
        <v>comptable</v>
      </c>
    </row>
    <row r="1832" spans="1:5" ht="15" x14ac:dyDescent="0.25">
      <c r="A1832" s="84" t="str">
        <f>VLOOKUP(D1832,'TABLE DES MATIERES'!$A$3:$B$69,2,FALSE)</f>
        <v>Loyer App</v>
      </c>
      <c r="B1832" s="87">
        <v>42248</v>
      </c>
      <c r="C1832" s="69">
        <v>425</v>
      </c>
      <c r="D1832" s="89" t="s">
        <v>4</v>
      </c>
      <c r="E1832" s="1" t="str">
        <f>VLOOKUP($D1832,'TABLE DES MATIERES'!$A$3:$C$69,3,FALSE)</f>
        <v>Quittancement</v>
      </c>
    </row>
    <row r="1833" spans="1:5" ht="15" x14ac:dyDescent="0.25">
      <c r="A1833" s="84" t="str">
        <f>VLOOKUP(D1833,'TABLE DES MATIERES'!$A$3:$B$69,2,FALSE)</f>
        <v>Nouveaux Loyers</v>
      </c>
      <c r="B1833" s="87">
        <v>42248</v>
      </c>
      <c r="D1833" s="89" t="s">
        <v>1</v>
      </c>
      <c r="E1833" s="1" t="str">
        <f>VLOOKUP($D1833,'TABLE DES MATIERES'!$A$3:$C$69,3,FALSE)</f>
        <v>Quittancement</v>
      </c>
    </row>
    <row r="1834" spans="1:5" ht="15" x14ac:dyDescent="0.25">
      <c r="A1834" s="84" t="str">
        <f>VLOOKUP(D1834,'TABLE DES MATIERES'!$A$3:$B$69,2,FALSE)</f>
        <v>Loyer PK</v>
      </c>
      <c r="B1834" s="87">
        <v>42248</v>
      </c>
      <c r="C1834" s="69">
        <v>175</v>
      </c>
      <c r="D1834" s="89" t="s">
        <v>5</v>
      </c>
      <c r="E1834" s="1" t="str">
        <f>VLOOKUP($D1834,'TABLE DES MATIERES'!$A$3:$C$69,3,FALSE)</f>
        <v>Quittancement</v>
      </c>
    </row>
    <row r="1835" spans="1:5" ht="15" x14ac:dyDescent="0.25">
      <c r="A1835" s="84" t="str">
        <f>VLOOKUP(D1835,'TABLE DES MATIERES'!$A$3:$B$69,2,FALSE)</f>
        <v>Total Loyer</v>
      </c>
      <c r="B1835" s="87">
        <v>42248</v>
      </c>
      <c r="D1835" s="89" t="s">
        <v>62</v>
      </c>
      <c r="E1835" s="1" t="str">
        <f>VLOOKUP($D1835,'TABLE DES MATIERES'!$A$3:$C$69,3,FALSE)</f>
        <v>Quittancement</v>
      </c>
    </row>
    <row r="1836" spans="1:5" ht="15" x14ac:dyDescent="0.25">
      <c r="A1836" s="84" t="str">
        <f>VLOOKUP(D1836,'TABLE DES MATIERES'!$A$3:$B$69,2,FALSE)</f>
        <v>Provisions sur charge</v>
      </c>
      <c r="B1836" s="87">
        <v>42248</v>
      </c>
      <c r="C1836" s="69">
        <v>315</v>
      </c>
      <c r="D1836" s="89" t="s">
        <v>2</v>
      </c>
      <c r="E1836" s="1" t="str">
        <f>VLOOKUP($D1836,'TABLE DES MATIERES'!$A$3:$C$69,3,FALSE)</f>
        <v>Quittancement</v>
      </c>
    </row>
    <row r="1837" spans="1:5" ht="15" x14ac:dyDescent="0.25">
      <c r="A1837" s="84" t="str">
        <f>VLOOKUP(D1837,'TABLE DES MATIERES'!$A$3:$B$69,2,FALSE)</f>
        <v>Quitt toutes rubriques</v>
      </c>
      <c r="B1837" s="87">
        <v>42248</v>
      </c>
      <c r="D1837" s="89" t="s">
        <v>50</v>
      </c>
      <c r="E1837" s="1" t="str">
        <f>VLOOKUP($D1837,'TABLE DES MATIERES'!$A$3:$C$69,3,FALSE)</f>
        <v>Quittancement</v>
      </c>
    </row>
    <row r="1838" spans="1:5" ht="15" x14ac:dyDescent="0.25">
      <c r="A1838" s="84" t="str">
        <f>VLOOKUP(D1838,'TABLE DES MATIERES'!$A$3:$B$69,2,FALSE)</f>
        <v>Loyers encaissers</v>
      </c>
      <c r="B1838" s="87">
        <v>42248</v>
      </c>
      <c r="D1838" s="89" t="s">
        <v>3</v>
      </c>
      <c r="E1838" s="1" t="str">
        <f>VLOOKUP($D1838,'TABLE DES MATIERES'!$A$3:$C$69,3,FALSE)</f>
        <v>Encaissement</v>
      </c>
    </row>
    <row r="1839" spans="1:5" ht="15" x14ac:dyDescent="0.25">
      <c r="A1839" s="84" t="str">
        <f>VLOOKUP(D1839,'TABLE DES MATIERES'!$A$3:$B$69,2,FALSE)</f>
        <v>APL</v>
      </c>
      <c r="B1839" s="87">
        <v>42248</v>
      </c>
      <c r="D1839" s="89" t="s">
        <v>6</v>
      </c>
      <c r="E1839" s="1" t="str">
        <f>VLOOKUP($D1839,'TABLE DES MATIERES'!$A$3:$C$69,3,FALSE)</f>
        <v>Encaissement</v>
      </c>
    </row>
    <row r="1840" spans="1:5" ht="15" x14ac:dyDescent="0.25">
      <c r="A1840" s="84" t="str">
        <f>VLOOKUP(D1840,'TABLE DES MATIERES'!$A$3:$B$69,2,FALSE)</f>
        <v>AL</v>
      </c>
      <c r="B1840" s="87">
        <v>42248</v>
      </c>
      <c r="D1840" s="89" t="s">
        <v>7</v>
      </c>
      <c r="E1840" s="1" t="str">
        <f>VLOOKUP($D1840,'TABLE DES MATIERES'!$A$3:$C$69,3,FALSE)</f>
        <v>Encaissement</v>
      </c>
    </row>
    <row r="1841" spans="1:5" ht="15" x14ac:dyDescent="0.25">
      <c r="A1841" s="84" t="str">
        <f>VLOOKUP(D1841,'TABLE DES MATIERES'!$A$3:$B$69,2,FALSE)</f>
        <v>DG Factures</v>
      </c>
      <c r="B1841" s="87">
        <v>42248</v>
      </c>
      <c r="D1841" s="89" t="s">
        <v>8</v>
      </c>
      <c r="E1841" s="1" t="str">
        <f>VLOOKUP($D1841,'TABLE DES MATIERES'!$A$3:$C$69,3,FALSE)</f>
        <v>Encaissement</v>
      </c>
    </row>
    <row r="1842" spans="1:5" ht="15" x14ac:dyDescent="0.25">
      <c r="A1842" s="84" t="str">
        <f>VLOOKUP(D1842,'TABLE DES MATIERES'!$A$3:$B$69,2,FALSE)</f>
        <v>DG Rembourser</v>
      </c>
      <c r="B1842" s="87">
        <v>42248</v>
      </c>
      <c r="D1842" s="89" t="s">
        <v>9</v>
      </c>
      <c r="E1842" s="1" t="str">
        <f>VLOOKUP($D1842,'TABLE DES MATIERES'!$A$3:$C$69,3,FALSE)</f>
        <v>Encaissement</v>
      </c>
    </row>
    <row r="1843" spans="1:5" ht="15" x14ac:dyDescent="0.25">
      <c r="A1843" s="84" t="str">
        <f>VLOOKUP(D1843,'TABLE DES MATIERES'!$A$3:$B$69,2,FALSE)</f>
        <v>BANQUE</v>
      </c>
      <c r="B1843" s="87">
        <v>42248</v>
      </c>
      <c r="D1843" s="89" t="s">
        <v>10</v>
      </c>
      <c r="E1843" s="1" t="str">
        <f>VLOOKUP($D1843,'TABLE DES MATIERES'!$A$3:$C$69,3,FALSE)</f>
        <v>Encaissement</v>
      </c>
    </row>
    <row r="1844" spans="1:5" ht="15" x14ac:dyDescent="0.25">
      <c r="A1844" s="84" t="str">
        <f>VLOOKUP(D1844,'TABLE DES MATIERES'!$A$3:$B$69,2,FALSE)</f>
        <v>Loyers de non occupation</v>
      </c>
      <c r="B1844" s="87">
        <v>42248</v>
      </c>
      <c r="D1844" s="89" t="s">
        <v>176</v>
      </c>
      <c r="E1844" s="1" t="str">
        <f>VLOOKUP($D1844,'TABLE DES MATIERES'!$A$3:$C$69,3,FALSE)</f>
        <v>Encaissement</v>
      </c>
    </row>
    <row r="1845" spans="1:5" ht="15" x14ac:dyDescent="0.25">
      <c r="A1845" s="84" t="str">
        <f>VLOOKUP(D1845,'TABLE DES MATIERES'!$A$3:$B$69,2,FALSE)</f>
        <v>Nbs locs debiteurs</v>
      </c>
      <c r="B1845" s="87">
        <v>42248</v>
      </c>
      <c r="C1845" s="90"/>
      <c r="D1845" s="89" t="s">
        <v>11</v>
      </c>
      <c r="E1845" s="1" t="str">
        <f>VLOOKUP($D1845,'TABLE DES MATIERES'!$A$3:$C$69,3,FALSE)</f>
        <v>Contentieux</v>
      </c>
    </row>
    <row r="1846" spans="1:5" ht="15" x14ac:dyDescent="0.25">
      <c r="A1846" s="84" t="str">
        <f>VLOOKUP(D1846,'TABLE DES MATIERES'!$A$3:$B$69,2,FALSE)</f>
        <v>Montants Debiteurs</v>
      </c>
      <c r="B1846" s="87">
        <v>42248</v>
      </c>
      <c r="D1846" s="89" t="s">
        <v>12</v>
      </c>
      <c r="E1846" s="1" t="str">
        <f>VLOOKUP($D1846,'TABLE DES MATIERES'!$A$3:$C$69,3,FALSE)</f>
        <v>Contentieux</v>
      </c>
    </row>
    <row r="1847" spans="1:5" ht="15" x14ac:dyDescent="0.25">
      <c r="A1847" s="84" t="str">
        <f>VLOOKUP(D1847,'TABLE DES MATIERES'!$A$3:$B$69,2,FALSE)</f>
        <v>Locs Presents</v>
      </c>
      <c r="B1847" s="87">
        <v>42248</v>
      </c>
      <c r="C1847" s="90"/>
      <c r="D1847" s="89" t="s">
        <v>13</v>
      </c>
      <c r="E1847" s="1" t="str">
        <f>VLOOKUP($D1847,'TABLE DES MATIERES'!$A$3:$C$69,3,FALSE)</f>
        <v>Contentieux</v>
      </c>
    </row>
    <row r="1848" spans="1:5" ht="15" x14ac:dyDescent="0.25">
      <c r="A1848" s="84" t="str">
        <f>VLOOKUP(D1848,'TABLE DES MATIERES'!$A$3:$B$69,2,FALSE)</f>
        <v>Montants Presents</v>
      </c>
      <c r="B1848" s="87">
        <v>42248</v>
      </c>
      <c r="D1848" s="89" t="s">
        <v>15</v>
      </c>
      <c r="E1848" s="1" t="str">
        <f>VLOOKUP($D1848,'TABLE DES MATIERES'!$A$3:$C$69,3,FALSE)</f>
        <v>Contentieux</v>
      </c>
    </row>
    <row r="1849" spans="1:5" ht="15" x14ac:dyDescent="0.25">
      <c r="A1849" s="84" t="str">
        <f>VLOOKUP(D1849,'TABLE DES MATIERES'!$A$3:$B$69,2,FALSE)</f>
        <v>Locs Sortis</v>
      </c>
      <c r="B1849" s="87">
        <v>42248</v>
      </c>
      <c r="C1849" s="90"/>
      <c r="D1849" s="89" t="s">
        <v>14</v>
      </c>
      <c r="E1849" s="1" t="str">
        <f>VLOOKUP($D1849,'TABLE DES MATIERES'!$A$3:$C$69,3,FALSE)</f>
        <v>Contentieux</v>
      </c>
    </row>
    <row r="1850" spans="1:5" ht="15" x14ac:dyDescent="0.25">
      <c r="A1850" s="84" t="str">
        <f>VLOOKUP(D1850,'TABLE DES MATIERES'!$A$3:$B$69,2,FALSE)</f>
        <v>Montants Sortis</v>
      </c>
      <c r="B1850" s="87">
        <v>42248</v>
      </c>
      <c r="D1850" s="89" t="s">
        <v>16</v>
      </c>
      <c r="E1850" s="1" t="str">
        <f>VLOOKUP($D1850,'TABLE DES MATIERES'!$A$3:$C$69,3,FALSE)</f>
        <v>Contentieux</v>
      </c>
    </row>
    <row r="1851" spans="1:5" ht="15" x14ac:dyDescent="0.25">
      <c r="A1851" s="84" t="str">
        <f>VLOOKUP(D1851,'TABLE DES MATIERES'!$A$3:$B$69,2,FALSE)</f>
        <v>Nouvelles dettes des nouveaux entrants</v>
      </c>
      <c r="B1851" s="87">
        <v>42248</v>
      </c>
      <c r="D1851" s="89" t="s">
        <v>37</v>
      </c>
      <c r="E1851" s="1" t="str">
        <f>VLOOKUP($D1851,'TABLE DES MATIERES'!$A$3:$C$69,3,FALSE)</f>
        <v>Contentieux</v>
      </c>
    </row>
    <row r="1852" spans="1:5" ht="15" x14ac:dyDescent="0.25">
      <c r="A1852" s="84" t="str">
        <f>VLOOKUP(D1852,'TABLE DES MATIERES'!$A$3:$B$69,2,FALSE)</f>
        <v>Montants dettes des nouveaux entrants</v>
      </c>
      <c r="B1852" s="87">
        <v>42248</v>
      </c>
      <c r="D1852" s="89" t="s">
        <v>38</v>
      </c>
      <c r="E1852" s="1" t="str">
        <f>VLOOKUP($D1852,'TABLE DES MATIERES'!$A$3:$C$69,3,FALSE)</f>
        <v>Contentieux</v>
      </c>
    </row>
    <row r="1853" spans="1:5" ht="15" x14ac:dyDescent="0.25">
      <c r="A1853" s="84" t="str">
        <f>VLOOKUP(D1853,'TABLE DES MATIERES'!$A$3:$B$69,2,FALSE)</f>
        <v>Profits</v>
      </c>
      <c r="B1853" s="87">
        <v>42248</v>
      </c>
      <c r="D1853" s="89" t="s">
        <v>36</v>
      </c>
      <c r="E1853" s="1" t="str">
        <f>VLOOKUP($D1853,'TABLE DES MATIERES'!$A$3:$C$69,3,FALSE)</f>
        <v>Contentieux</v>
      </c>
    </row>
    <row r="1854" spans="1:5" ht="15" x14ac:dyDescent="0.25">
      <c r="A1854" s="84" t="str">
        <f>VLOOKUP(D1854,'TABLE DES MATIERES'!$A$3:$B$69,2,FALSE)</f>
        <v>Pertes</v>
      </c>
      <c r="B1854" s="87">
        <v>42248</v>
      </c>
      <c r="D1854" s="89" t="s">
        <v>35</v>
      </c>
      <c r="E1854" s="1" t="str">
        <f>VLOOKUP($D1854,'TABLE DES MATIERES'!$A$3:$C$69,3,FALSE)</f>
        <v>Contentieux</v>
      </c>
    </row>
    <row r="1855" spans="1:5" ht="15" x14ac:dyDescent="0.25">
      <c r="A1855" s="84" t="str">
        <f>VLOOKUP(D1855,'TABLE DES MATIERES'!$A$3:$B$69,2,FALSE)</f>
        <v>Protocoles établis</v>
      </c>
      <c r="B1855" s="87">
        <v>42248</v>
      </c>
      <c r="D1855" s="89" t="s">
        <v>17</v>
      </c>
      <c r="E1855" s="1" t="str">
        <f>VLOOKUP($D1855,'TABLE DES MATIERES'!$A$3:$C$69,3,FALSE)</f>
        <v>Contentieux</v>
      </c>
    </row>
    <row r="1856" spans="1:5" ht="15" x14ac:dyDescent="0.25">
      <c r="A1856" s="84" t="str">
        <f>VLOOKUP(D1856,'TABLE DES MATIERES'!$A$3:$B$69,2,FALSE)</f>
        <v>Protocoles terminés</v>
      </c>
      <c r="B1856" s="87">
        <v>42248</v>
      </c>
      <c r="D1856" s="89" t="s">
        <v>18</v>
      </c>
      <c r="E1856" s="1" t="str">
        <f>VLOOKUP($D1856,'TABLE DES MATIERES'!$A$3:$C$69,3,FALSE)</f>
        <v>Contentieux</v>
      </c>
    </row>
    <row r="1857" spans="1:5" x14ac:dyDescent="0.2">
      <c r="A1857" s="84" t="str">
        <f>VLOOKUP(D1857,'TABLE DES MATIERES'!$A$3:$B$69,2,FALSE)</f>
        <v>Protocoles en cours</v>
      </c>
      <c r="B1857" s="87">
        <v>42248</v>
      </c>
      <c r="D1857" s="63" t="s">
        <v>61</v>
      </c>
      <c r="E1857" s="1" t="str">
        <f>VLOOKUP($D1857,'TABLE DES MATIERES'!$A$3:$C$69,3,FALSE)</f>
        <v>Contentieux</v>
      </c>
    </row>
    <row r="1858" spans="1:5" x14ac:dyDescent="0.2">
      <c r="A1858" s="84" t="str">
        <f>VLOOKUP(D1858,'TABLE DES MATIERES'!$A$3:$B$69,2,FALSE)</f>
        <v>Montants Protocoles établis</v>
      </c>
      <c r="B1858" s="87">
        <v>42248</v>
      </c>
      <c r="D1858" s="63" t="s">
        <v>53</v>
      </c>
      <c r="E1858" s="1" t="str">
        <f>VLOOKUP($D1858,'TABLE DES MATIERES'!$A$3:$C$69,3,FALSE)</f>
        <v>Contentieux</v>
      </c>
    </row>
    <row r="1859" spans="1:5" ht="15" x14ac:dyDescent="0.25">
      <c r="A1859" s="84" t="str">
        <f>VLOOKUP(D1859,'TABLE DES MATIERES'!$A$3:$B$69,2,FALSE)</f>
        <v>Nouveaux Dossiers Confiés SOFRA</v>
      </c>
      <c r="B1859" s="87">
        <v>42248</v>
      </c>
      <c r="D1859" s="89" t="s">
        <v>19</v>
      </c>
      <c r="E1859" s="1" t="str">
        <f>VLOOKUP($D1859,'TABLE DES MATIERES'!$A$3:$C$69,3,FALSE)</f>
        <v>Contentieux</v>
      </c>
    </row>
    <row r="1860" spans="1:5" ht="15" x14ac:dyDescent="0.25">
      <c r="A1860" s="84" t="str">
        <f>VLOOKUP(D1860,'TABLE DES MATIERES'!$A$3:$B$69,2,FALSE)</f>
        <v>Nbs dossiers Actifs SOFRA</v>
      </c>
      <c r="B1860" s="87">
        <v>42248</v>
      </c>
      <c r="D1860" s="89" t="s">
        <v>63</v>
      </c>
      <c r="E1860" s="1" t="str">
        <f>VLOOKUP($D1860,'TABLE DES MATIERES'!$A$3:$C$69,3,FALSE)</f>
        <v>Contentieux</v>
      </c>
    </row>
    <row r="1861" spans="1:5" x14ac:dyDescent="0.2">
      <c r="A1861" s="84" t="str">
        <f>VLOOKUP(D1861,'TABLE DES MATIERES'!$A$3:$B$69,2,FALSE)</f>
        <v>Montants Dossiers SOFRA Ouverts</v>
      </c>
      <c r="B1861" s="87">
        <v>42248</v>
      </c>
      <c r="D1861" s="63" t="s">
        <v>54</v>
      </c>
      <c r="E1861" s="1" t="str">
        <f>VLOOKUP($D1861,'TABLE DES MATIERES'!$A$3:$C$69,3,FALSE)</f>
        <v>Contentieux</v>
      </c>
    </row>
    <row r="1862" spans="1:5" ht="15" x14ac:dyDescent="0.25">
      <c r="A1862" s="84" t="str">
        <f>VLOOKUP(D1862,'TABLE DES MATIERES'!$A$3:$B$69,2,FALSE)</f>
        <v>Encaissements SOFRA</v>
      </c>
      <c r="B1862" s="87">
        <v>42248</v>
      </c>
      <c r="D1862" s="89" t="s">
        <v>64</v>
      </c>
      <c r="E1862" s="1" t="str">
        <f>VLOOKUP($D1862,'TABLE DES MATIERES'!$A$3:$C$69,3,FALSE)</f>
        <v>Contentieux</v>
      </c>
    </row>
    <row r="1863" spans="1:5" ht="15" x14ac:dyDescent="0.25">
      <c r="A1863" s="84" t="str">
        <f>VLOOKUP(D1863,'TABLE DES MATIERES'!$A$3:$B$69,2,FALSE)</f>
        <v>Nbs Prelevements</v>
      </c>
      <c r="B1863" s="87">
        <v>42248</v>
      </c>
      <c r="D1863" s="89" t="s">
        <v>20</v>
      </c>
      <c r="E1863" s="1" t="str">
        <f>VLOOKUP($D1863,'TABLE DES MATIERES'!$A$3:$C$69,3,FALSE)</f>
        <v>Contentieux</v>
      </c>
    </row>
    <row r="1864" spans="1:5" ht="15" x14ac:dyDescent="0.25">
      <c r="A1864" s="84" t="str">
        <f>VLOOKUP(D1864,'TABLE DES MATIERES'!$A$3:$B$69,2,FALSE)</f>
        <v>Montants Prelevements</v>
      </c>
      <c r="B1864" s="87">
        <v>42248</v>
      </c>
      <c r="D1864" s="89" t="s">
        <v>21</v>
      </c>
      <c r="E1864" s="1" t="str">
        <f>VLOOKUP($D1864,'TABLE DES MATIERES'!$A$3:$C$69,3,FALSE)</f>
        <v>Contentieux</v>
      </c>
    </row>
    <row r="1865" spans="1:5" ht="15" x14ac:dyDescent="0.25">
      <c r="A1865" s="84" t="str">
        <f>VLOOKUP(D1865,'TABLE DES MATIERES'!$A$3:$B$69,2,FALSE)</f>
        <v>Nbs Rejets Prlv</v>
      </c>
      <c r="B1865" s="87">
        <v>42248</v>
      </c>
      <c r="D1865" s="89" t="s">
        <v>22</v>
      </c>
      <c r="E1865" s="1" t="str">
        <f>VLOOKUP($D1865,'TABLE DES MATIERES'!$A$3:$C$69,3,FALSE)</f>
        <v>Contentieux</v>
      </c>
    </row>
    <row r="1866" spans="1:5" ht="15" x14ac:dyDescent="0.25">
      <c r="A1866" s="84" t="str">
        <f>VLOOKUP(D1866,'TABLE DES MATIERES'!$A$3:$B$69,2,FALSE)</f>
        <v>Montants des Rjts Prlv</v>
      </c>
      <c r="B1866" s="87">
        <v>42248</v>
      </c>
      <c r="D1866" s="89" t="s">
        <v>23</v>
      </c>
      <c r="E1866" s="1" t="str">
        <f>VLOOKUP($D1866,'TABLE DES MATIERES'!$A$3:$C$69,3,FALSE)</f>
        <v>Contentieux</v>
      </c>
    </row>
    <row r="1867" spans="1:5" ht="15" x14ac:dyDescent="0.25">
      <c r="A1867" s="84" t="str">
        <f>VLOOKUP(D1867,'TABLE DES MATIERES'!$A$3:$B$69,2,FALSE)</f>
        <v>% impayés Prlv</v>
      </c>
      <c r="B1867" s="87">
        <v>42248</v>
      </c>
      <c r="D1867" s="89" t="s">
        <v>65</v>
      </c>
      <c r="E1867" s="1" t="str">
        <f>VLOOKUP($D1867,'TABLE DES MATIERES'!$A$3:$C$69,3,FALSE)</f>
        <v>Contentieux</v>
      </c>
    </row>
    <row r="1868" spans="1:5" ht="15" x14ac:dyDescent="0.25">
      <c r="A1868" s="84" t="str">
        <f>VLOOKUP(D1868,'TABLE DES MATIERES'!$A$3:$B$69,2,FALSE)</f>
        <v>Dette &lt; 3mois</v>
      </c>
      <c r="B1868" s="87">
        <v>42248</v>
      </c>
      <c r="D1868" s="89" t="s">
        <v>24</v>
      </c>
      <c r="E1868" s="1" t="str">
        <f>VLOOKUP($D1868,'TABLE DES MATIERES'!$A$3:$C$69,3,FALSE)</f>
        <v>Contentieux</v>
      </c>
    </row>
    <row r="1869" spans="1:5" ht="15" x14ac:dyDescent="0.25">
      <c r="A1869" s="84" t="str">
        <f>VLOOKUP(D1869,'TABLE DES MATIERES'!$A$3:$B$69,2,FALSE)</f>
        <v>Dette 3 à 6 mois</v>
      </c>
      <c r="B1869" s="87">
        <v>42248</v>
      </c>
      <c r="D1869" s="89" t="s">
        <v>25</v>
      </c>
      <c r="E1869" s="1" t="str">
        <f>VLOOKUP($D1869,'TABLE DES MATIERES'!$A$3:$C$69,3,FALSE)</f>
        <v>Contentieux</v>
      </c>
    </row>
    <row r="1870" spans="1:5" ht="15" x14ac:dyDescent="0.25">
      <c r="A1870" s="84" t="str">
        <f>VLOOKUP(D1870,'TABLE DES MATIERES'!$A$3:$B$69,2,FALSE)</f>
        <v>Dette &gt; 6 mois</v>
      </c>
      <c r="B1870" s="87">
        <v>42248</v>
      </c>
      <c r="D1870" s="89" t="s">
        <v>26</v>
      </c>
      <c r="E1870" s="1" t="str">
        <f>VLOOKUP($D1870,'TABLE DES MATIERES'!$A$3:$C$69,3,FALSE)</f>
        <v>Contentieux</v>
      </c>
    </row>
    <row r="1871" spans="1:5" ht="15" x14ac:dyDescent="0.25">
      <c r="A1871" s="84" t="str">
        <f>VLOOKUP(D1871,'TABLE DES MATIERES'!$A$3:$B$69,2,FALSE)</f>
        <v>Vacants ACL PME</v>
      </c>
      <c r="B1871" s="87">
        <v>42248</v>
      </c>
      <c r="D1871" s="89" t="s">
        <v>28</v>
      </c>
      <c r="E1871" s="1" t="str">
        <f>VLOOKUP($D1871,'TABLE DES MATIERES'!$A$3:$C$69,3,FALSE)</f>
        <v>Vacant</v>
      </c>
    </row>
    <row r="1872" spans="1:5" x14ac:dyDescent="0.2">
      <c r="A1872" s="84" t="str">
        <f>VLOOKUP(D1872,'TABLE DES MATIERES'!$A$3:$B$69,2,FALSE)</f>
        <v>% vacant ACL PME</v>
      </c>
      <c r="B1872" s="87">
        <v>42248</v>
      </c>
      <c r="D1872" s="88" t="s">
        <v>47</v>
      </c>
      <c r="E1872" s="1" t="str">
        <f>VLOOKUP($D1872,'TABLE DES MATIERES'!$A$3:$C$69,3,FALSE)</f>
        <v>Vacant</v>
      </c>
    </row>
    <row r="1873" spans="1:5" ht="15" x14ac:dyDescent="0.25">
      <c r="A1873" s="84" t="str">
        <f>VLOOKUP(D1873,'TABLE DES MATIERES'!$A$3:$B$69,2,FALSE)</f>
        <v>Vacant technique</v>
      </c>
      <c r="B1873" s="87">
        <v>42248</v>
      </c>
      <c r="C1873" s="90"/>
      <c r="D1873" s="89" t="s">
        <v>29</v>
      </c>
      <c r="E1873" s="1" t="str">
        <f>VLOOKUP($D1873,'TABLE DES MATIERES'!$A$3:$C$69,3,FALSE)</f>
        <v>Vacant</v>
      </c>
    </row>
    <row r="1874" spans="1:5" x14ac:dyDescent="0.2">
      <c r="A1874" s="84" t="str">
        <f>VLOOKUP(D1874,'TABLE DES MATIERES'!$A$3:$B$69,2,FALSE)</f>
        <v>% vacant technique</v>
      </c>
      <c r="B1874" s="87">
        <v>42248</v>
      </c>
      <c r="C1874" s="91"/>
      <c r="D1874" s="88" t="s">
        <v>48</v>
      </c>
      <c r="E1874" s="1" t="str">
        <f>VLOOKUP($D1874,'TABLE DES MATIERES'!$A$3:$C$69,3,FALSE)</f>
        <v>Vacant</v>
      </c>
    </row>
    <row r="1875" spans="1:5" ht="15" x14ac:dyDescent="0.25">
      <c r="A1875" s="84" t="str">
        <f>VLOOKUP(D1875,'TABLE DES MATIERES'!$A$3:$B$69,2,FALSE)</f>
        <v>Nbs de lots Roanne</v>
      </c>
      <c r="B1875" s="87">
        <v>42248</v>
      </c>
      <c r="C1875" s="90"/>
      <c r="D1875" s="89" t="s">
        <v>30</v>
      </c>
      <c r="E1875" s="1" t="str">
        <f>VLOOKUP($D1875,'TABLE DES MATIERES'!$A$3:$C$69,3,FALSE)</f>
        <v>Vacant</v>
      </c>
    </row>
    <row r="1876" spans="1:5" ht="15" x14ac:dyDescent="0.25">
      <c r="A1876" s="84" t="str">
        <f>VLOOKUP(D1876,'TABLE DES MATIERES'!$A$3:$B$69,2,FALSE)</f>
        <v>Vacants_Gestion Roanne</v>
      </c>
      <c r="B1876" s="87">
        <v>42248</v>
      </c>
      <c r="C1876" s="90"/>
      <c r="D1876" s="89" t="s">
        <v>31</v>
      </c>
      <c r="E1876" s="1" t="str">
        <f>VLOOKUP($D1876,'TABLE DES MATIERES'!$A$3:$C$69,3,FALSE)</f>
        <v>Vacant</v>
      </c>
    </row>
    <row r="1877" spans="1:5" x14ac:dyDescent="0.2">
      <c r="A1877" s="84" t="str">
        <f>VLOOKUP(D1877,'TABLE DES MATIERES'!$A$3:$B$69,2,FALSE)</f>
        <v>% vacant Roanne</v>
      </c>
      <c r="B1877" s="87">
        <v>42248</v>
      </c>
      <c r="C1877" s="91"/>
      <c r="D1877" s="88" t="s">
        <v>49</v>
      </c>
      <c r="E1877" s="1" t="str">
        <f>VLOOKUP($D1877,'TABLE DES MATIERES'!$A$3:$C$69,3,FALSE)</f>
        <v>Vacant</v>
      </c>
    </row>
    <row r="1878" spans="1:5" ht="15" x14ac:dyDescent="0.25">
      <c r="A1878" s="84" t="str">
        <f>VLOOKUP(D1878,'TABLE DES MATIERES'!$A$3:$B$69,2,FALSE)</f>
        <v>Total Vacant Exploitation</v>
      </c>
      <c r="B1878" s="87">
        <v>42248</v>
      </c>
      <c r="D1878" s="89" t="s">
        <v>66</v>
      </c>
      <c r="E1878" s="1" t="str">
        <f>VLOOKUP($D1878,'TABLE DES MATIERES'!$A$3:$C$69,3,FALSE)</f>
        <v>Vacant</v>
      </c>
    </row>
    <row r="1879" spans="1:5" ht="15" x14ac:dyDescent="0.25">
      <c r="A1879" s="84" t="str">
        <f>VLOOKUP(D1879,'TABLE DES MATIERES'!$A$3:$B$69,2,FALSE)</f>
        <v>% Exploitation</v>
      </c>
      <c r="B1879" s="87">
        <v>42248</v>
      </c>
      <c r="D1879" s="89" t="s">
        <v>67</v>
      </c>
      <c r="E1879" s="1" t="str">
        <f>VLOOKUP($D1879,'TABLE DES MATIERES'!$A$3:$C$69,3,FALSE)</f>
        <v>Vacant</v>
      </c>
    </row>
    <row r="1880" spans="1:5" ht="15" x14ac:dyDescent="0.25">
      <c r="A1880" s="84" t="str">
        <f>VLOOKUP(D1880,'TABLE DES MATIERES'!$A$3:$B$69,2,FALSE)</f>
        <v>Vacant HE</v>
      </c>
      <c r="B1880" s="87">
        <v>42248</v>
      </c>
      <c r="D1880" s="89" t="s">
        <v>58</v>
      </c>
      <c r="E1880" s="1" t="str">
        <f>VLOOKUP($D1880,'TABLE DES MATIERES'!$A$3:$C$69,3,FALSE)</f>
        <v>Vacant</v>
      </c>
    </row>
    <row r="1881" spans="1:5" ht="15" x14ac:dyDescent="0.25">
      <c r="A1881" s="84" t="str">
        <f>VLOOKUP(D1881,'TABLE DES MATIERES'!$A$3:$B$69,2,FALSE)</f>
        <v>% vacant HE</v>
      </c>
      <c r="B1881" s="87">
        <v>42248</v>
      </c>
      <c r="D1881" s="89" t="s">
        <v>68</v>
      </c>
      <c r="E1881" s="1" t="str">
        <f>VLOOKUP($D1881,'TABLE DES MATIERES'!$A$3:$C$69,3,FALSE)</f>
        <v>Vacant</v>
      </c>
    </row>
    <row r="1882" spans="1:5" ht="15" x14ac:dyDescent="0.25">
      <c r="A1882" s="84" t="str">
        <f>VLOOKUP(D1882,'TABLE DES MATIERES'!$A$3:$B$69,2,FALSE)</f>
        <v>Nbs logements Roanne</v>
      </c>
      <c r="B1882" s="87">
        <v>42248</v>
      </c>
      <c r="C1882" s="90"/>
      <c r="D1882" s="89" t="s">
        <v>69</v>
      </c>
      <c r="E1882" s="1" t="str">
        <f>VLOOKUP($D1882,'TABLE DES MATIERES'!$A$3:$C$69,3,FALSE)</f>
        <v>Vacant</v>
      </c>
    </row>
    <row r="1883" spans="1:5" ht="15" x14ac:dyDescent="0.25">
      <c r="A1883" s="84" t="str">
        <f>VLOOKUP(D1883,'TABLE DES MATIERES'!$A$3:$B$69,2,FALSE)</f>
        <v>Nbs vacants Exploitation/HE</v>
      </c>
      <c r="B1883" s="87">
        <v>42248</v>
      </c>
      <c r="D1883" s="89" t="s">
        <v>57</v>
      </c>
      <c r="E1883" s="1" t="str">
        <f>VLOOKUP($D1883,'TABLE DES MATIERES'!$A$3:$C$69,3,FALSE)</f>
        <v>Vacant</v>
      </c>
    </row>
    <row r="1884" spans="1:5" ht="15" x14ac:dyDescent="0.25">
      <c r="A1884" s="84" t="str">
        <f>VLOOKUP(D1884,'TABLE DES MATIERES'!$A$3:$B$69,2,FALSE)</f>
        <v>% Vacance Exploitation/HE</v>
      </c>
      <c r="B1884" s="87">
        <v>42248</v>
      </c>
      <c r="D1884" s="89" t="s">
        <v>59</v>
      </c>
      <c r="E1884" s="1" t="str">
        <f>VLOOKUP($D1884,'TABLE DES MATIERES'!$A$3:$C$69,3,FALSE)</f>
        <v>Vacant</v>
      </c>
    </row>
    <row r="1885" spans="1:5" ht="15" x14ac:dyDescent="0.25">
      <c r="A1885" s="84" t="str">
        <f>VLOOKUP(D1885,'TABLE DES MATIERES'!$A$3:$B$69,2,FALSE)</f>
        <v>%Occupation</v>
      </c>
      <c r="B1885" s="87">
        <v>42248</v>
      </c>
      <c r="D1885" s="89" t="s">
        <v>60</v>
      </c>
      <c r="E1885" s="1" t="str">
        <f>VLOOKUP($D1885,'TABLE DES MATIERES'!$A$3:$C$69,3,FALSE)</f>
        <v>Vacant</v>
      </c>
    </row>
    <row r="1886" spans="1:5" ht="15" x14ac:dyDescent="0.25">
      <c r="A1886" s="84" t="str">
        <f>VLOOKUP(D1886,'TABLE DES MATIERES'!$A$3:$B$69,2,FALSE)</f>
        <v>Nbs loc Entrants</v>
      </c>
      <c r="B1886" s="87">
        <v>42248</v>
      </c>
      <c r="C1886" s="90"/>
      <c r="D1886" s="89" t="s">
        <v>32</v>
      </c>
      <c r="E1886" s="1" t="str">
        <f>VLOOKUP($D1886,'TABLE DES MATIERES'!$A$3:$C$69,3,FALSE)</f>
        <v>Vacant</v>
      </c>
    </row>
    <row r="1887" spans="1:5" ht="15" x14ac:dyDescent="0.25">
      <c r="A1887" s="84" t="str">
        <f>VLOOKUP(D1887,'TABLE DES MATIERES'!$A$3:$B$69,2,FALSE)</f>
        <v>Nbs locs Sortants</v>
      </c>
      <c r="B1887" s="87">
        <v>42248</v>
      </c>
      <c r="C1887" s="90"/>
      <c r="D1887" s="89" t="s">
        <v>33</v>
      </c>
      <c r="E1887" s="1" t="str">
        <f>VLOOKUP($D1887,'TABLE DES MATIERES'!$A$3:$C$69,3,FALSE)</f>
        <v>Vacant</v>
      </c>
    </row>
    <row r="1888" spans="1:5" ht="15" x14ac:dyDescent="0.25">
      <c r="A1888" s="84" t="str">
        <f>VLOOKUP(D1888,'TABLE DES MATIERES'!$A$3:$B$69,2,FALSE)</f>
        <v>Nbs locs en preavis</v>
      </c>
      <c r="B1888" s="87">
        <v>42248</v>
      </c>
      <c r="D1888" s="89" t="s">
        <v>34</v>
      </c>
      <c r="E1888" s="1" t="str">
        <f>VLOOKUP($D1888,'TABLE DES MATIERES'!$A$3:$C$69,3,FALSE)</f>
        <v>Vacant</v>
      </c>
    </row>
    <row r="1889" spans="1:5" ht="15" x14ac:dyDescent="0.25">
      <c r="A1889" s="84" t="str">
        <f>VLOOKUP(D1889,'TABLE DES MATIERES'!$A$3:$B$69,2,FALSE)</f>
        <v>Compta_provisions_Primexis</v>
      </c>
      <c r="B1889" s="87">
        <v>42248</v>
      </c>
      <c r="D1889" s="89" t="s">
        <v>169</v>
      </c>
      <c r="E1889" s="1" t="str">
        <f>VLOOKUP($D1889,'TABLE DES MATIERES'!$A$3:$C$69,3,FALSE)</f>
        <v>comptable</v>
      </c>
    </row>
    <row r="1890" spans="1:5" ht="15" x14ac:dyDescent="0.25">
      <c r="A1890" s="84" t="str">
        <f>VLOOKUP(D1890,'TABLE DES MATIERES'!$A$3:$B$69,2,FALSE)</f>
        <v>Compta_provisions_Socalog</v>
      </c>
      <c r="B1890" s="87">
        <v>42248</v>
      </c>
      <c r="D1890" s="89" t="s">
        <v>171</v>
      </c>
      <c r="E1890" s="1" t="str">
        <f>VLOOKUP($D1890,'TABLE DES MATIERES'!$A$3:$C$69,3,FALSE)</f>
        <v>comptable</v>
      </c>
    </row>
    <row r="1891" spans="1:5" ht="15" x14ac:dyDescent="0.25">
      <c r="A1891" s="84" t="str">
        <f>VLOOKUP(D1891,'TABLE DES MATIERES'!$A$3:$B$69,2,FALSE)</f>
        <v>Loyer App</v>
      </c>
      <c r="B1891" s="87">
        <v>42278</v>
      </c>
      <c r="C1891" s="69">
        <v>411</v>
      </c>
      <c r="D1891" s="89" t="s">
        <v>4</v>
      </c>
      <c r="E1891" s="1" t="str">
        <f>VLOOKUP($D1891,'TABLE DES MATIERES'!$A$3:$C$69,3,FALSE)</f>
        <v>Quittancement</v>
      </c>
    </row>
    <row r="1892" spans="1:5" ht="15" x14ac:dyDescent="0.25">
      <c r="A1892" s="84" t="str">
        <f>VLOOKUP(D1892,'TABLE DES MATIERES'!$A$3:$B$69,2,FALSE)</f>
        <v>Nouveaux Loyers</v>
      </c>
      <c r="B1892" s="87">
        <v>42278</v>
      </c>
      <c r="D1892" s="89" t="s">
        <v>1</v>
      </c>
      <c r="E1892" s="1" t="str">
        <f>VLOOKUP($D1892,'TABLE DES MATIERES'!$A$3:$C$69,3,FALSE)</f>
        <v>Quittancement</v>
      </c>
    </row>
    <row r="1893" spans="1:5" ht="15" x14ac:dyDescent="0.25">
      <c r="A1893" s="84" t="str">
        <f>VLOOKUP(D1893,'TABLE DES MATIERES'!$A$3:$B$69,2,FALSE)</f>
        <v>Loyer PK</v>
      </c>
      <c r="B1893" s="87">
        <v>42278</v>
      </c>
      <c r="C1893" s="69">
        <v>85</v>
      </c>
      <c r="D1893" s="89" t="s">
        <v>5</v>
      </c>
      <c r="E1893" s="1" t="str">
        <f>VLOOKUP($D1893,'TABLE DES MATIERES'!$A$3:$C$69,3,FALSE)</f>
        <v>Quittancement</v>
      </c>
    </row>
    <row r="1894" spans="1:5" ht="15" x14ac:dyDescent="0.25">
      <c r="A1894" s="84" t="str">
        <f>VLOOKUP(D1894,'TABLE DES MATIERES'!$A$3:$B$69,2,FALSE)</f>
        <v>Total Loyer</v>
      </c>
      <c r="B1894" s="87">
        <v>42278</v>
      </c>
      <c r="D1894" s="89" t="s">
        <v>62</v>
      </c>
      <c r="E1894" s="1" t="str">
        <f>VLOOKUP($D1894,'TABLE DES MATIERES'!$A$3:$C$69,3,FALSE)</f>
        <v>Quittancement</v>
      </c>
    </row>
    <row r="1895" spans="1:5" ht="15" x14ac:dyDescent="0.25">
      <c r="A1895" s="84" t="str">
        <f>VLOOKUP(D1895,'TABLE DES MATIERES'!$A$3:$B$69,2,FALSE)</f>
        <v>Provisions sur charge</v>
      </c>
      <c r="B1895" s="87">
        <v>42278</v>
      </c>
      <c r="C1895" s="69">
        <v>150</v>
      </c>
      <c r="D1895" s="89" t="s">
        <v>2</v>
      </c>
      <c r="E1895" s="1" t="str">
        <f>VLOOKUP($D1895,'TABLE DES MATIERES'!$A$3:$C$69,3,FALSE)</f>
        <v>Quittancement</v>
      </c>
    </row>
    <row r="1896" spans="1:5" ht="15" x14ac:dyDescent="0.25">
      <c r="A1896" s="84" t="str">
        <f>VLOOKUP(D1896,'TABLE DES MATIERES'!$A$3:$B$69,2,FALSE)</f>
        <v>Quitt toutes rubriques</v>
      </c>
      <c r="B1896" s="87">
        <v>42278</v>
      </c>
      <c r="C1896" s="65"/>
      <c r="D1896" s="89" t="s">
        <v>50</v>
      </c>
      <c r="E1896" s="1" t="str">
        <f>VLOOKUP($D1896,'TABLE DES MATIERES'!$A$3:$C$69,3,FALSE)</f>
        <v>Quittancement</v>
      </c>
    </row>
    <row r="1897" spans="1:5" ht="15" x14ac:dyDescent="0.25">
      <c r="A1897" s="84" t="str">
        <f>VLOOKUP(D1897,'TABLE DES MATIERES'!$A$3:$B$69,2,FALSE)</f>
        <v>Loyers encaissers</v>
      </c>
      <c r="B1897" s="87">
        <v>42278</v>
      </c>
      <c r="D1897" s="89" t="s">
        <v>3</v>
      </c>
      <c r="E1897" s="1" t="str">
        <f>VLOOKUP($D1897,'TABLE DES MATIERES'!$A$3:$C$69,3,FALSE)</f>
        <v>Encaissement</v>
      </c>
    </row>
    <row r="1898" spans="1:5" ht="15" x14ac:dyDescent="0.25">
      <c r="A1898" s="84" t="str">
        <f>VLOOKUP(D1898,'TABLE DES MATIERES'!$A$3:$B$69,2,FALSE)</f>
        <v>APL</v>
      </c>
      <c r="B1898" s="87">
        <v>42278</v>
      </c>
      <c r="D1898" s="89" t="s">
        <v>6</v>
      </c>
      <c r="E1898" s="1" t="str">
        <f>VLOOKUP($D1898,'TABLE DES MATIERES'!$A$3:$C$69,3,FALSE)</f>
        <v>Encaissement</v>
      </c>
    </row>
    <row r="1899" spans="1:5" ht="15" x14ac:dyDescent="0.25">
      <c r="A1899" s="84" t="str">
        <f>VLOOKUP(D1899,'TABLE DES MATIERES'!$A$3:$B$69,2,FALSE)</f>
        <v>AL</v>
      </c>
      <c r="B1899" s="87">
        <v>42278</v>
      </c>
      <c r="D1899" s="89" t="s">
        <v>7</v>
      </c>
      <c r="E1899" s="1" t="str">
        <f>VLOOKUP($D1899,'TABLE DES MATIERES'!$A$3:$C$69,3,FALSE)</f>
        <v>Encaissement</v>
      </c>
    </row>
    <row r="1900" spans="1:5" ht="15" x14ac:dyDescent="0.25">
      <c r="A1900" s="84" t="str">
        <f>VLOOKUP(D1900,'TABLE DES MATIERES'!$A$3:$B$69,2,FALSE)</f>
        <v>DG Factures</v>
      </c>
      <c r="B1900" s="87">
        <v>42278</v>
      </c>
      <c r="D1900" s="89" t="s">
        <v>8</v>
      </c>
      <c r="E1900" s="1" t="str">
        <f>VLOOKUP($D1900,'TABLE DES MATIERES'!$A$3:$C$69,3,FALSE)</f>
        <v>Encaissement</v>
      </c>
    </row>
    <row r="1901" spans="1:5" ht="15" x14ac:dyDescent="0.25">
      <c r="A1901" s="84" t="str">
        <f>VLOOKUP(D1901,'TABLE DES MATIERES'!$A$3:$B$69,2,FALSE)</f>
        <v>DG Rembourser</v>
      </c>
      <c r="B1901" s="87">
        <v>42278</v>
      </c>
      <c r="D1901" s="89" t="s">
        <v>9</v>
      </c>
      <c r="E1901" s="1" t="str">
        <f>VLOOKUP($D1901,'TABLE DES MATIERES'!$A$3:$C$69,3,FALSE)</f>
        <v>Encaissement</v>
      </c>
    </row>
    <row r="1902" spans="1:5" ht="15" x14ac:dyDescent="0.25">
      <c r="A1902" s="84" t="str">
        <f>VLOOKUP(D1902,'TABLE DES MATIERES'!$A$3:$B$69,2,FALSE)</f>
        <v>BANQUE</v>
      </c>
      <c r="B1902" s="87">
        <v>42278</v>
      </c>
      <c r="D1902" s="89" t="s">
        <v>10</v>
      </c>
      <c r="E1902" s="1" t="str">
        <f>VLOOKUP($D1902,'TABLE DES MATIERES'!$A$3:$C$69,3,FALSE)</f>
        <v>Encaissement</v>
      </c>
    </row>
    <row r="1903" spans="1:5" ht="15" x14ac:dyDescent="0.25">
      <c r="A1903" s="84" t="str">
        <f>VLOOKUP(D1903,'TABLE DES MATIERES'!$A$3:$B$69,2,FALSE)</f>
        <v>Loyers de non occupation</v>
      </c>
      <c r="B1903" s="87">
        <v>42278</v>
      </c>
      <c r="D1903" s="89" t="s">
        <v>176</v>
      </c>
      <c r="E1903" s="1" t="str">
        <f>VLOOKUP($D1903,'TABLE DES MATIERES'!$A$3:$C$69,3,FALSE)</f>
        <v>Encaissement</v>
      </c>
    </row>
    <row r="1904" spans="1:5" ht="15" x14ac:dyDescent="0.25">
      <c r="A1904" s="84" t="str">
        <f>VLOOKUP(D1904,'TABLE DES MATIERES'!$A$3:$B$69,2,FALSE)</f>
        <v>Nbs locs debiteurs</v>
      </c>
      <c r="B1904" s="87">
        <v>42278</v>
      </c>
      <c r="C1904" s="90"/>
      <c r="D1904" s="89" t="s">
        <v>11</v>
      </c>
      <c r="E1904" s="1" t="str">
        <f>VLOOKUP($D1904,'TABLE DES MATIERES'!$A$3:$C$69,3,FALSE)</f>
        <v>Contentieux</v>
      </c>
    </row>
    <row r="1905" spans="1:5" ht="15" x14ac:dyDescent="0.25">
      <c r="A1905" s="84" t="str">
        <f>VLOOKUP(D1905,'TABLE DES MATIERES'!$A$3:$B$69,2,FALSE)</f>
        <v>Montants Debiteurs</v>
      </c>
      <c r="B1905" s="87">
        <v>42278</v>
      </c>
      <c r="D1905" s="89" t="s">
        <v>12</v>
      </c>
      <c r="E1905" s="1" t="str">
        <f>VLOOKUP($D1905,'TABLE DES MATIERES'!$A$3:$C$69,3,FALSE)</f>
        <v>Contentieux</v>
      </c>
    </row>
    <row r="1906" spans="1:5" ht="15" x14ac:dyDescent="0.25">
      <c r="A1906" s="84" t="str">
        <f>VLOOKUP(D1906,'TABLE DES MATIERES'!$A$3:$B$69,2,FALSE)</f>
        <v>Locs Presents</v>
      </c>
      <c r="B1906" s="87">
        <v>42278</v>
      </c>
      <c r="C1906" s="90"/>
      <c r="D1906" s="89" t="s">
        <v>13</v>
      </c>
      <c r="E1906" s="1" t="str">
        <f>VLOOKUP($D1906,'TABLE DES MATIERES'!$A$3:$C$69,3,FALSE)</f>
        <v>Contentieux</v>
      </c>
    </row>
    <row r="1907" spans="1:5" ht="15" x14ac:dyDescent="0.25">
      <c r="A1907" s="84" t="str">
        <f>VLOOKUP(D1907,'TABLE DES MATIERES'!$A$3:$B$69,2,FALSE)</f>
        <v>Montants Presents</v>
      </c>
      <c r="B1907" s="87">
        <v>42278</v>
      </c>
      <c r="D1907" s="89" t="s">
        <v>15</v>
      </c>
      <c r="E1907" s="1" t="str">
        <f>VLOOKUP($D1907,'TABLE DES MATIERES'!$A$3:$C$69,3,FALSE)</f>
        <v>Contentieux</v>
      </c>
    </row>
    <row r="1908" spans="1:5" ht="15" x14ac:dyDescent="0.25">
      <c r="A1908" s="84" t="str">
        <f>VLOOKUP(D1908,'TABLE DES MATIERES'!$A$3:$B$69,2,FALSE)</f>
        <v>Locs Sortis</v>
      </c>
      <c r="B1908" s="87">
        <v>42278</v>
      </c>
      <c r="C1908" s="90"/>
      <c r="D1908" s="89" t="s">
        <v>14</v>
      </c>
      <c r="E1908" s="1" t="str">
        <f>VLOOKUP($D1908,'TABLE DES MATIERES'!$A$3:$C$69,3,FALSE)</f>
        <v>Contentieux</v>
      </c>
    </row>
    <row r="1909" spans="1:5" ht="15" x14ac:dyDescent="0.25">
      <c r="A1909" s="84" t="str">
        <f>VLOOKUP(D1909,'TABLE DES MATIERES'!$A$3:$B$69,2,FALSE)</f>
        <v>Montants Sortis</v>
      </c>
      <c r="B1909" s="87">
        <v>42278</v>
      </c>
      <c r="D1909" s="89" t="s">
        <v>16</v>
      </c>
      <c r="E1909" s="1" t="str">
        <f>VLOOKUP($D1909,'TABLE DES MATIERES'!$A$3:$C$69,3,FALSE)</f>
        <v>Contentieux</v>
      </c>
    </row>
    <row r="1910" spans="1:5" ht="15" x14ac:dyDescent="0.25">
      <c r="A1910" s="84" t="str">
        <f>VLOOKUP(D1910,'TABLE DES MATIERES'!$A$3:$B$69,2,FALSE)</f>
        <v>Nouvelles dettes des nouveaux entrants</v>
      </c>
      <c r="B1910" s="87">
        <v>42278</v>
      </c>
      <c r="C1910" s="90"/>
      <c r="D1910" s="89" t="s">
        <v>37</v>
      </c>
      <c r="E1910" s="1" t="str">
        <f>VLOOKUP($D1910,'TABLE DES MATIERES'!$A$3:$C$69,3,FALSE)</f>
        <v>Contentieux</v>
      </c>
    </row>
    <row r="1911" spans="1:5" ht="15" x14ac:dyDescent="0.25">
      <c r="A1911" s="84" t="str">
        <f>VLOOKUP(D1911,'TABLE DES MATIERES'!$A$3:$B$69,2,FALSE)</f>
        <v>Montants dettes des nouveaux entrants</v>
      </c>
      <c r="B1911" s="87">
        <v>42278</v>
      </c>
      <c r="D1911" s="89" t="s">
        <v>38</v>
      </c>
      <c r="E1911" s="1" t="str">
        <f>VLOOKUP($D1911,'TABLE DES MATIERES'!$A$3:$C$69,3,FALSE)</f>
        <v>Contentieux</v>
      </c>
    </row>
    <row r="1912" spans="1:5" ht="15" x14ac:dyDescent="0.25">
      <c r="A1912" s="84" t="str">
        <f>VLOOKUP(D1912,'TABLE DES MATIERES'!$A$3:$B$69,2,FALSE)</f>
        <v>Profits</v>
      </c>
      <c r="B1912" s="87">
        <v>42278</v>
      </c>
      <c r="D1912" s="89" t="s">
        <v>36</v>
      </c>
      <c r="E1912" s="1" t="str">
        <f>VLOOKUP($D1912,'TABLE DES MATIERES'!$A$3:$C$69,3,FALSE)</f>
        <v>Contentieux</v>
      </c>
    </row>
    <row r="1913" spans="1:5" ht="15" x14ac:dyDescent="0.25">
      <c r="A1913" s="84" t="str">
        <f>VLOOKUP(D1913,'TABLE DES MATIERES'!$A$3:$B$69,2,FALSE)</f>
        <v>Pertes</v>
      </c>
      <c r="B1913" s="87">
        <v>42278</v>
      </c>
      <c r="D1913" s="89" t="s">
        <v>35</v>
      </c>
      <c r="E1913" s="1" t="str">
        <f>VLOOKUP($D1913,'TABLE DES MATIERES'!$A$3:$C$69,3,FALSE)</f>
        <v>Contentieux</v>
      </c>
    </row>
    <row r="1914" spans="1:5" ht="15" x14ac:dyDescent="0.25">
      <c r="A1914" s="84" t="str">
        <f>VLOOKUP(D1914,'TABLE DES MATIERES'!$A$3:$B$69,2,FALSE)</f>
        <v>Protocoles établis</v>
      </c>
      <c r="B1914" s="87">
        <v>42278</v>
      </c>
      <c r="D1914" s="89" t="s">
        <v>17</v>
      </c>
      <c r="E1914" s="1" t="str">
        <f>VLOOKUP($D1914,'TABLE DES MATIERES'!$A$3:$C$69,3,FALSE)</f>
        <v>Contentieux</v>
      </c>
    </row>
    <row r="1915" spans="1:5" ht="15" x14ac:dyDescent="0.25">
      <c r="A1915" s="84" t="str">
        <f>VLOOKUP(D1915,'TABLE DES MATIERES'!$A$3:$B$69,2,FALSE)</f>
        <v>Protocoles terminés</v>
      </c>
      <c r="B1915" s="87">
        <v>42278</v>
      </c>
      <c r="D1915" s="89" t="s">
        <v>18</v>
      </c>
      <c r="E1915" s="1" t="str">
        <f>VLOOKUP($D1915,'TABLE DES MATIERES'!$A$3:$C$69,3,FALSE)</f>
        <v>Contentieux</v>
      </c>
    </row>
    <row r="1916" spans="1:5" x14ac:dyDescent="0.2">
      <c r="A1916" s="84" t="str">
        <f>VLOOKUP(D1916,'TABLE DES MATIERES'!$A$3:$B$69,2,FALSE)</f>
        <v>Protocoles en cours</v>
      </c>
      <c r="B1916" s="87">
        <v>42278</v>
      </c>
      <c r="D1916" s="63" t="s">
        <v>61</v>
      </c>
      <c r="E1916" s="1" t="str">
        <f>VLOOKUP($D1916,'TABLE DES MATIERES'!$A$3:$C$69,3,FALSE)</f>
        <v>Contentieux</v>
      </c>
    </row>
    <row r="1917" spans="1:5" x14ac:dyDescent="0.2">
      <c r="A1917" s="84" t="str">
        <f>VLOOKUP(D1917,'TABLE DES MATIERES'!$A$3:$B$69,2,FALSE)</f>
        <v>Montants Protocoles établis</v>
      </c>
      <c r="B1917" s="87">
        <v>42278</v>
      </c>
      <c r="D1917" s="63" t="s">
        <v>53</v>
      </c>
      <c r="E1917" s="1" t="str">
        <f>VLOOKUP($D1917,'TABLE DES MATIERES'!$A$3:$C$69,3,FALSE)</f>
        <v>Contentieux</v>
      </c>
    </row>
    <row r="1918" spans="1:5" ht="15" x14ac:dyDescent="0.25">
      <c r="A1918" s="84" t="str">
        <f>VLOOKUP(D1918,'TABLE DES MATIERES'!$A$3:$B$69,2,FALSE)</f>
        <v>Nouveaux Dossiers Confiés SOFRA</v>
      </c>
      <c r="B1918" s="87">
        <v>42278</v>
      </c>
      <c r="D1918" s="89" t="s">
        <v>19</v>
      </c>
      <c r="E1918" s="1" t="str">
        <f>VLOOKUP($D1918,'TABLE DES MATIERES'!$A$3:$C$69,3,FALSE)</f>
        <v>Contentieux</v>
      </c>
    </row>
    <row r="1919" spans="1:5" ht="15" x14ac:dyDescent="0.25">
      <c r="A1919" s="84" t="str">
        <f>VLOOKUP(D1919,'TABLE DES MATIERES'!$A$3:$B$69,2,FALSE)</f>
        <v>Nbs dossiers Actifs SOFRA</v>
      </c>
      <c r="B1919" s="87">
        <v>42278</v>
      </c>
      <c r="D1919" s="89" t="s">
        <v>63</v>
      </c>
      <c r="E1919" s="1" t="str">
        <f>VLOOKUP($D1919,'TABLE DES MATIERES'!$A$3:$C$69,3,FALSE)</f>
        <v>Contentieux</v>
      </c>
    </row>
    <row r="1920" spans="1:5" x14ac:dyDescent="0.2">
      <c r="A1920" s="84" t="str">
        <f>VLOOKUP(D1920,'TABLE DES MATIERES'!$A$3:$B$69,2,FALSE)</f>
        <v>Montants Dossiers SOFRA Ouverts</v>
      </c>
      <c r="B1920" s="87">
        <v>42278</v>
      </c>
      <c r="D1920" s="63" t="s">
        <v>54</v>
      </c>
      <c r="E1920" s="1" t="str">
        <f>VLOOKUP($D1920,'TABLE DES MATIERES'!$A$3:$C$69,3,FALSE)</f>
        <v>Contentieux</v>
      </c>
    </row>
    <row r="1921" spans="1:5" ht="15" x14ac:dyDescent="0.25">
      <c r="A1921" s="84" t="str">
        <f>VLOOKUP(D1921,'TABLE DES MATIERES'!$A$3:$B$69,2,FALSE)</f>
        <v>Encaissements SOFRA</v>
      </c>
      <c r="B1921" s="87">
        <v>42278</v>
      </c>
      <c r="D1921" s="89" t="s">
        <v>64</v>
      </c>
      <c r="E1921" s="1" t="str">
        <f>VLOOKUP($D1921,'TABLE DES MATIERES'!$A$3:$C$69,3,FALSE)</f>
        <v>Contentieux</v>
      </c>
    </row>
    <row r="1922" spans="1:5" ht="15" x14ac:dyDescent="0.25">
      <c r="A1922" s="84" t="str">
        <f>VLOOKUP(D1922,'TABLE DES MATIERES'!$A$3:$B$69,2,FALSE)</f>
        <v>Nbs Prelevements</v>
      </c>
      <c r="B1922" s="87">
        <v>42278</v>
      </c>
      <c r="C1922" s="90"/>
      <c r="D1922" s="89" t="s">
        <v>20</v>
      </c>
      <c r="E1922" s="1" t="str">
        <f>VLOOKUP($D1922,'TABLE DES MATIERES'!$A$3:$C$69,3,FALSE)</f>
        <v>Contentieux</v>
      </c>
    </row>
    <row r="1923" spans="1:5" ht="15" x14ac:dyDescent="0.25">
      <c r="A1923" s="84" t="str">
        <f>VLOOKUP(D1923,'TABLE DES MATIERES'!$A$3:$B$69,2,FALSE)</f>
        <v>Montants Prelevements</v>
      </c>
      <c r="B1923" s="87">
        <v>42278</v>
      </c>
      <c r="D1923" s="89" t="s">
        <v>21</v>
      </c>
      <c r="E1923" s="1" t="str">
        <f>VLOOKUP($D1923,'TABLE DES MATIERES'!$A$3:$C$69,3,FALSE)</f>
        <v>Contentieux</v>
      </c>
    </row>
    <row r="1924" spans="1:5" ht="15" x14ac:dyDescent="0.25">
      <c r="A1924" s="84" t="str">
        <f>VLOOKUP(D1924,'TABLE DES MATIERES'!$A$3:$B$69,2,FALSE)</f>
        <v>Nbs Rejets Prlv</v>
      </c>
      <c r="B1924" s="87">
        <v>42278</v>
      </c>
      <c r="D1924" s="89" t="s">
        <v>22</v>
      </c>
      <c r="E1924" s="1" t="str">
        <f>VLOOKUP($D1924,'TABLE DES MATIERES'!$A$3:$C$69,3,FALSE)</f>
        <v>Contentieux</v>
      </c>
    </row>
    <row r="1925" spans="1:5" ht="15" x14ac:dyDescent="0.25">
      <c r="A1925" s="84" t="str">
        <f>VLOOKUP(D1925,'TABLE DES MATIERES'!$A$3:$B$69,2,FALSE)</f>
        <v>Montants des Rjts Prlv</v>
      </c>
      <c r="B1925" s="87">
        <v>42278</v>
      </c>
      <c r="D1925" s="89" t="s">
        <v>23</v>
      </c>
      <c r="E1925" s="1" t="str">
        <f>VLOOKUP($D1925,'TABLE DES MATIERES'!$A$3:$C$69,3,FALSE)</f>
        <v>Contentieux</v>
      </c>
    </row>
    <row r="1926" spans="1:5" ht="15" x14ac:dyDescent="0.25">
      <c r="A1926" s="84" t="str">
        <f>VLOOKUP(D1926,'TABLE DES MATIERES'!$A$3:$B$69,2,FALSE)</f>
        <v>% impayés Prlv</v>
      </c>
      <c r="B1926" s="87">
        <v>42278</v>
      </c>
      <c r="D1926" s="89" t="s">
        <v>65</v>
      </c>
      <c r="E1926" s="1" t="str">
        <f>VLOOKUP($D1926,'TABLE DES MATIERES'!$A$3:$C$69,3,FALSE)</f>
        <v>Contentieux</v>
      </c>
    </row>
    <row r="1927" spans="1:5" ht="15" x14ac:dyDescent="0.25">
      <c r="A1927" s="84" t="str">
        <f>VLOOKUP(D1927,'TABLE DES MATIERES'!$A$3:$B$69,2,FALSE)</f>
        <v>Dette &lt; 3mois</v>
      </c>
      <c r="B1927" s="87">
        <v>42278</v>
      </c>
      <c r="D1927" s="89" t="s">
        <v>24</v>
      </c>
      <c r="E1927" s="1" t="str">
        <f>VLOOKUP($D1927,'TABLE DES MATIERES'!$A$3:$C$69,3,FALSE)</f>
        <v>Contentieux</v>
      </c>
    </row>
    <row r="1928" spans="1:5" ht="15" x14ac:dyDescent="0.25">
      <c r="A1928" s="84" t="str">
        <f>VLOOKUP(D1928,'TABLE DES MATIERES'!$A$3:$B$69,2,FALSE)</f>
        <v>Dette 3 à 6 mois</v>
      </c>
      <c r="B1928" s="87">
        <v>42278</v>
      </c>
      <c r="D1928" s="89" t="s">
        <v>25</v>
      </c>
      <c r="E1928" s="1" t="str">
        <f>VLOOKUP($D1928,'TABLE DES MATIERES'!$A$3:$C$69,3,FALSE)</f>
        <v>Contentieux</v>
      </c>
    </row>
    <row r="1929" spans="1:5" ht="15" x14ac:dyDescent="0.25">
      <c r="A1929" s="84" t="str">
        <f>VLOOKUP(D1929,'TABLE DES MATIERES'!$A$3:$B$69,2,FALSE)</f>
        <v>Dette &gt; 6 mois</v>
      </c>
      <c r="B1929" s="87">
        <v>42278</v>
      </c>
      <c r="D1929" s="89" t="s">
        <v>26</v>
      </c>
      <c r="E1929" s="1" t="str">
        <f>VLOOKUP($D1929,'TABLE DES MATIERES'!$A$3:$C$69,3,FALSE)</f>
        <v>Contentieux</v>
      </c>
    </row>
    <row r="1930" spans="1:5" ht="15" x14ac:dyDescent="0.25">
      <c r="A1930" s="84" t="str">
        <f>VLOOKUP(D1930,'TABLE DES MATIERES'!$A$3:$B$69,2,FALSE)</f>
        <v>Vacants ACL PME</v>
      </c>
      <c r="B1930" s="87">
        <v>42278</v>
      </c>
      <c r="D1930" s="89" t="s">
        <v>28</v>
      </c>
      <c r="E1930" s="1" t="str">
        <f>VLOOKUP($D1930,'TABLE DES MATIERES'!$A$3:$C$69,3,FALSE)</f>
        <v>Vacant</v>
      </c>
    </row>
    <row r="1931" spans="1:5" x14ac:dyDescent="0.2">
      <c r="A1931" s="84" t="str">
        <f>VLOOKUP(D1931,'TABLE DES MATIERES'!$A$3:$B$69,2,FALSE)</f>
        <v>% vacant ACL PME</v>
      </c>
      <c r="B1931" s="87">
        <v>42278</v>
      </c>
      <c r="D1931" s="88" t="s">
        <v>47</v>
      </c>
      <c r="E1931" s="1" t="str">
        <f>VLOOKUP($D1931,'TABLE DES MATIERES'!$A$3:$C$69,3,FALSE)</f>
        <v>Vacant</v>
      </c>
    </row>
    <row r="1932" spans="1:5" ht="15" x14ac:dyDescent="0.25">
      <c r="A1932" s="84" t="str">
        <f>VLOOKUP(D1932,'TABLE DES MATIERES'!$A$3:$B$69,2,FALSE)</f>
        <v>Vacant technique</v>
      </c>
      <c r="B1932" s="87">
        <v>42278</v>
      </c>
      <c r="C1932" s="90"/>
      <c r="D1932" s="89" t="s">
        <v>29</v>
      </c>
      <c r="E1932" s="1" t="str">
        <f>VLOOKUP($D1932,'TABLE DES MATIERES'!$A$3:$C$69,3,FALSE)</f>
        <v>Vacant</v>
      </c>
    </row>
    <row r="1933" spans="1:5" x14ac:dyDescent="0.2">
      <c r="A1933" s="84" t="str">
        <f>VLOOKUP(D1933,'TABLE DES MATIERES'!$A$3:$B$69,2,FALSE)</f>
        <v>% vacant technique</v>
      </c>
      <c r="B1933" s="87">
        <v>42278</v>
      </c>
      <c r="C1933" s="94"/>
      <c r="D1933" s="88" t="s">
        <v>48</v>
      </c>
      <c r="E1933" s="1" t="str">
        <f>VLOOKUP($D1933,'TABLE DES MATIERES'!$A$3:$C$69,3,FALSE)</f>
        <v>Vacant</v>
      </c>
    </row>
    <row r="1934" spans="1:5" ht="15" x14ac:dyDescent="0.25">
      <c r="A1934" s="84" t="str">
        <f>VLOOKUP(D1934,'TABLE DES MATIERES'!$A$3:$B$69,2,FALSE)</f>
        <v>Nbs de lots Roanne</v>
      </c>
      <c r="B1934" s="87">
        <v>42278</v>
      </c>
      <c r="C1934" s="90"/>
      <c r="D1934" s="89" t="s">
        <v>30</v>
      </c>
      <c r="E1934" s="1" t="str">
        <f>VLOOKUP($D1934,'TABLE DES MATIERES'!$A$3:$C$69,3,FALSE)</f>
        <v>Vacant</v>
      </c>
    </row>
    <row r="1935" spans="1:5" ht="15" x14ac:dyDescent="0.25">
      <c r="A1935" s="84" t="str">
        <f>VLOOKUP(D1935,'TABLE DES MATIERES'!$A$3:$B$69,2,FALSE)</f>
        <v>Vacants_Gestion Roanne</v>
      </c>
      <c r="B1935" s="87">
        <v>42278</v>
      </c>
      <c r="C1935" s="90"/>
      <c r="D1935" s="89" t="s">
        <v>31</v>
      </c>
      <c r="E1935" s="1" t="str">
        <f>VLOOKUP($D1935,'TABLE DES MATIERES'!$A$3:$C$69,3,FALSE)</f>
        <v>Vacant</v>
      </c>
    </row>
    <row r="1936" spans="1:5" x14ac:dyDescent="0.2">
      <c r="A1936" s="84" t="str">
        <f>VLOOKUP(D1936,'TABLE DES MATIERES'!$A$3:$B$69,2,FALSE)</f>
        <v>% vacant Roanne</v>
      </c>
      <c r="B1936" s="87">
        <v>42278</v>
      </c>
      <c r="C1936" s="94"/>
      <c r="D1936" s="88" t="s">
        <v>49</v>
      </c>
      <c r="E1936" s="1" t="str">
        <f>VLOOKUP($D1936,'TABLE DES MATIERES'!$A$3:$C$69,3,FALSE)</f>
        <v>Vacant</v>
      </c>
    </row>
    <row r="1937" spans="1:5" ht="15" x14ac:dyDescent="0.25">
      <c r="A1937" s="84" t="str">
        <f>VLOOKUP(D1937,'TABLE DES MATIERES'!$A$3:$B$69,2,FALSE)</f>
        <v>Total Vacant Exploitation</v>
      </c>
      <c r="B1937" s="87">
        <v>42278</v>
      </c>
      <c r="C1937" s="94"/>
      <c r="D1937" s="89" t="s">
        <v>66</v>
      </c>
      <c r="E1937" s="1" t="str">
        <f>VLOOKUP($D1937,'TABLE DES MATIERES'!$A$3:$C$69,3,FALSE)</f>
        <v>Vacant</v>
      </c>
    </row>
    <row r="1938" spans="1:5" ht="15" x14ac:dyDescent="0.25">
      <c r="A1938" s="84" t="str">
        <f>VLOOKUP(D1938,'TABLE DES MATIERES'!$A$3:$B$69,2,FALSE)</f>
        <v>% Exploitation</v>
      </c>
      <c r="B1938" s="87">
        <v>42278</v>
      </c>
      <c r="D1938" s="89" t="s">
        <v>67</v>
      </c>
      <c r="E1938" s="1" t="str">
        <f>VLOOKUP($D1938,'TABLE DES MATIERES'!$A$3:$C$69,3,FALSE)</f>
        <v>Vacant</v>
      </c>
    </row>
    <row r="1939" spans="1:5" ht="15" x14ac:dyDescent="0.25">
      <c r="A1939" s="84" t="str">
        <f>VLOOKUP(D1939,'TABLE DES MATIERES'!$A$3:$B$69,2,FALSE)</f>
        <v>Vacant HE</v>
      </c>
      <c r="B1939" s="87">
        <v>42278</v>
      </c>
      <c r="D1939" s="89" t="s">
        <v>58</v>
      </c>
      <c r="E1939" s="1" t="str">
        <f>VLOOKUP($D1939,'TABLE DES MATIERES'!$A$3:$C$69,3,FALSE)</f>
        <v>Vacant</v>
      </c>
    </row>
    <row r="1940" spans="1:5" ht="15" x14ac:dyDescent="0.25">
      <c r="A1940" s="84" t="str">
        <f>VLOOKUP(D1940,'TABLE DES MATIERES'!$A$3:$B$69,2,FALSE)</f>
        <v>% vacant HE</v>
      </c>
      <c r="B1940" s="87">
        <v>42278</v>
      </c>
      <c r="D1940" s="89" t="s">
        <v>68</v>
      </c>
      <c r="E1940" s="1" t="str">
        <f>VLOOKUP($D1940,'TABLE DES MATIERES'!$A$3:$C$69,3,FALSE)</f>
        <v>Vacant</v>
      </c>
    </row>
    <row r="1941" spans="1:5" ht="15" x14ac:dyDescent="0.25">
      <c r="A1941" s="84" t="str">
        <f>VLOOKUP(D1941,'TABLE DES MATIERES'!$A$3:$B$69,2,FALSE)</f>
        <v>Nbs logements Roanne</v>
      </c>
      <c r="B1941" s="87">
        <v>42278</v>
      </c>
      <c r="D1941" s="89" t="s">
        <v>69</v>
      </c>
      <c r="E1941" s="1" t="str">
        <f>VLOOKUP($D1941,'TABLE DES MATIERES'!$A$3:$C$69,3,FALSE)</f>
        <v>Vacant</v>
      </c>
    </row>
    <row r="1942" spans="1:5" ht="15" x14ac:dyDescent="0.25">
      <c r="A1942" s="84" t="str">
        <f>VLOOKUP(D1942,'TABLE DES MATIERES'!$A$3:$B$69,2,FALSE)</f>
        <v>Nbs vacants Exploitation/HE</v>
      </c>
      <c r="B1942" s="87">
        <v>42278</v>
      </c>
      <c r="D1942" s="89" t="s">
        <v>57</v>
      </c>
      <c r="E1942" s="1" t="str">
        <f>VLOOKUP($D1942,'TABLE DES MATIERES'!$A$3:$C$69,3,FALSE)</f>
        <v>Vacant</v>
      </c>
    </row>
    <row r="1943" spans="1:5" ht="15" x14ac:dyDescent="0.25">
      <c r="A1943" s="84" t="str">
        <f>VLOOKUP(D1943,'TABLE DES MATIERES'!$A$3:$B$69,2,FALSE)</f>
        <v>% Vacance Exploitation/HE</v>
      </c>
      <c r="B1943" s="87">
        <v>42278</v>
      </c>
      <c r="D1943" s="89" t="s">
        <v>59</v>
      </c>
      <c r="E1943" s="1" t="str">
        <f>VLOOKUP($D1943,'TABLE DES MATIERES'!$A$3:$C$69,3,FALSE)</f>
        <v>Vacant</v>
      </c>
    </row>
    <row r="1944" spans="1:5" ht="15" x14ac:dyDescent="0.25">
      <c r="A1944" s="84" t="str">
        <f>VLOOKUP(D1944,'TABLE DES MATIERES'!$A$3:$B$69,2,FALSE)</f>
        <v>%Occupation</v>
      </c>
      <c r="B1944" s="87">
        <v>42278</v>
      </c>
      <c r="D1944" s="89" t="s">
        <v>60</v>
      </c>
      <c r="E1944" s="1" t="str">
        <f>VLOOKUP($D1944,'TABLE DES MATIERES'!$A$3:$C$69,3,FALSE)</f>
        <v>Vacant</v>
      </c>
    </row>
    <row r="1945" spans="1:5" ht="15" x14ac:dyDescent="0.25">
      <c r="A1945" s="84" t="str">
        <f>VLOOKUP(D1945,'TABLE DES MATIERES'!$A$3:$B$69,2,FALSE)</f>
        <v>Nbs loc Entrants</v>
      </c>
      <c r="B1945" s="87">
        <v>42278</v>
      </c>
      <c r="C1945" s="90"/>
      <c r="D1945" s="89" t="s">
        <v>32</v>
      </c>
      <c r="E1945" s="1" t="str">
        <f>VLOOKUP($D1945,'TABLE DES MATIERES'!$A$3:$C$69,3,FALSE)</f>
        <v>Vacant</v>
      </c>
    </row>
    <row r="1946" spans="1:5" ht="15" x14ac:dyDescent="0.25">
      <c r="A1946" s="84" t="str">
        <f>VLOOKUP(D1946,'TABLE DES MATIERES'!$A$3:$B$69,2,FALSE)</f>
        <v>Nbs locs Sortants</v>
      </c>
      <c r="B1946" s="87">
        <v>42278</v>
      </c>
      <c r="C1946" s="90"/>
      <c r="D1946" s="89" t="s">
        <v>33</v>
      </c>
      <c r="E1946" s="1" t="str">
        <f>VLOOKUP($D1946,'TABLE DES MATIERES'!$A$3:$C$69,3,FALSE)</f>
        <v>Vacant</v>
      </c>
    </row>
    <row r="1947" spans="1:5" ht="15" x14ac:dyDescent="0.25">
      <c r="A1947" s="84" t="str">
        <f>VLOOKUP(D1947,'TABLE DES MATIERES'!$A$3:$B$69,2,FALSE)</f>
        <v>Nbs locs en preavis</v>
      </c>
      <c r="B1947" s="87">
        <v>42278</v>
      </c>
      <c r="D1947" s="89" t="s">
        <v>34</v>
      </c>
      <c r="E1947" s="1" t="str">
        <f>VLOOKUP($D1947,'TABLE DES MATIERES'!$A$3:$C$69,3,FALSE)</f>
        <v>Vacant</v>
      </c>
    </row>
    <row r="1948" spans="1:5" ht="15" x14ac:dyDescent="0.25">
      <c r="A1948" s="84" t="str">
        <f>VLOOKUP(D1948,'TABLE DES MATIERES'!$A$3:$B$69,2,FALSE)</f>
        <v>Compta_provisions_Primexis</v>
      </c>
      <c r="B1948" s="87">
        <v>42278</v>
      </c>
      <c r="D1948" s="89" t="s">
        <v>169</v>
      </c>
      <c r="E1948" s="1" t="str">
        <f>VLOOKUP($D1948,'TABLE DES MATIERES'!$A$3:$C$69,3,FALSE)</f>
        <v>comptable</v>
      </c>
    </row>
    <row r="1949" spans="1:5" ht="15" x14ac:dyDescent="0.25">
      <c r="A1949" s="84" t="str">
        <f>VLOOKUP(D1949,'TABLE DES MATIERES'!$A$3:$B$69,2,FALSE)</f>
        <v>Compta_provisions_Socalog</v>
      </c>
      <c r="B1949" s="87">
        <v>42278</v>
      </c>
      <c r="D1949" s="89" t="s">
        <v>171</v>
      </c>
      <c r="E1949" s="1" t="str">
        <f>VLOOKUP($D1949,'TABLE DES MATIERES'!$A$3:$C$69,3,FALSE)</f>
        <v>comptable</v>
      </c>
    </row>
    <row r="1950" spans="1:5" ht="15" x14ac:dyDescent="0.25">
      <c r="A1950" s="84" t="str">
        <f>VLOOKUP(D1950,'TABLE DES MATIERES'!$A$3:$B$69,2,FALSE)</f>
        <v>Loyer App</v>
      </c>
      <c r="B1950" s="87">
        <v>42309</v>
      </c>
      <c r="C1950" s="69">
        <v>90</v>
      </c>
      <c r="D1950" s="89" t="s">
        <v>4</v>
      </c>
      <c r="E1950" s="1" t="str">
        <f>VLOOKUP($D1950,'TABLE DES MATIERES'!$A$3:$C$69,3,FALSE)</f>
        <v>Quittancement</v>
      </c>
    </row>
    <row r="1951" spans="1:5" ht="15" x14ac:dyDescent="0.25">
      <c r="A1951" s="84" t="str">
        <f>VLOOKUP(D1951,'TABLE DES MATIERES'!$A$3:$B$69,2,FALSE)</f>
        <v>Nouveaux Loyers</v>
      </c>
      <c r="B1951" s="87">
        <v>42309</v>
      </c>
      <c r="D1951" s="89" t="s">
        <v>1</v>
      </c>
      <c r="E1951" s="1" t="str">
        <f>VLOOKUP($D1951,'TABLE DES MATIERES'!$A$3:$C$69,3,FALSE)</f>
        <v>Quittancement</v>
      </c>
    </row>
    <row r="1952" spans="1:5" ht="15" x14ac:dyDescent="0.25">
      <c r="A1952" s="84" t="str">
        <f>VLOOKUP(D1952,'TABLE DES MATIERES'!$A$3:$B$69,2,FALSE)</f>
        <v>Loyer PK</v>
      </c>
      <c r="B1952" s="87">
        <v>42309</v>
      </c>
      <c r="C1952" s="69">
        <v>150</v>
      </c>
      <c r="D1952" s="89" t="s">
        <v>5</v>
      </c>
      <c r="E1952" s="1" t="str">
        <f>VLOOKUP($D1952,'TABLE DES MATIERES'!$A$3:$C$69,3,FALSE)</f>
        <v>Quittancement</v>
      </c>
    </row>
    <row r="1953" spans="1:5" ht="15" x14ac:dyDescent="0.25">
      <c r="A1953" s="84" t="str">
        <f>VLOOKUP(D1953,'TABLE DES MATIERES'!$A$3:$B$69,2,FALSE)</f>
        <v>Total Loyer</v>
      </c>
      <c r="B1953" s="87">
        <v>42309</v>
      </c>
      <c r="D1953" s="89" t="s">
        <v>62</v>
      </c>
      <c r="E1953" s="1" t="str">
        <f>VLOOKUP($D1953,'TABLE DES MATIERES'!$A$3:$C$69,3,FALSE)</f>
        <v>Quittancement</v>
      </c>
    </row>
    <row r="1954" spans="1:5" ht="15" x14ac:dyDescent="0.25">
      <c r="A1954" s="84" t="str">
        <f>VLOOKUP(D1954,'TABLE DES MATIERES'!$A$3:$B$69,2,FALSE)</f>
        <v>Provisions sur charge</v>
      </c>
      <c r="B1954" s="87">
        <v>42309</v>
      </c>
      <c r="C1954" s="69">
        <v>1111</v>
      </c>
      <c r="D1954" s="89" t="s">
        <v>2</v>
      </c>
      <c r="E1954" s="1" t="str">
        <f>VLOOKUP($D1954,'TABLE DES MATIERES'!$A$3:$C$69,3,FALSE)</f>
        <v>Quittancement</v>
      </c>
    </row>
    <row r="1955" spans="1:5" ht="15" x14ac:dyDescent="0.25">
      <c r="A1955" s="84" t="str">
        <f>VLOOKUP(D1955,'TABLE DES MATIERES'!$A$3:$B$69,2,FALSE)</f>
        <v>Quitt toutes rubriques</v>
      </c>
      <c r="B1955" s="87">
        <v>42309</v>
      </c>
      <c r="D1955" s="89" t="s">
        <v>50</v>
      </c>
      <c r="E1955" s="1" t="str">
        <f>VLOOKUP($D1955,'TABLE DES MATIERES'!$A$3:$C$69,3,FALSE)</f>
        <v>Quittancement</v>
      </c>
    </row>
    <row r="1956" spans="1:5" ht="15" x14ac:dyDescent="0.25">
      <c r="A1956" s="84" t="str">
        <f>VLOOKUP(D1956,'TABLE DES MATIERES'!$A$3:$B$69,2,FALSE)</f>
        <v>Loyers encaissers</v>
      </c>
      <c r="B1956" s="87">
        <v>42309</v>
      </c>
      <c r="D1956" s="89" t="s">
        <v>3</v>
      </c>
      <c r="E1956" s="1" t="str">
        <f>VLOOKUP($D1956,'TABLE DES MATIERES'!$A$3:$C$69,3,FALSE)</f>
        <v>Encaissement</v>
      </c>
    </row>
    <row r="1957" spans="1:5" ht="15" x14ac:dyDescent="0.25">
      <c r="A1957" s="84" t="str">
        <f>VLOOKUP(D1957,'TABLE DES MATIERES'!$A$3:$B$69,2,FALSE)</f>
        <v>APL</v>
      </c>
      <c r="B1957" s="87">
        <v>42309</v>
      </c>
      <c r="D1957" s="89" t="s">
        <v>6</v>
      </c>
      <c r="E1957" s="1" t="str">
        <f>VLOOKUP($D1957,'TABLE DES MATIERES'!$A$3:$C$69,3,FALSE)</f>
        <v>Encaissement</v>
      </c>
    </row>
    <row r="1958" spans="1:5" ht="15" x14ac:dyDescent="0.25">
      <c r="A1958" s="84" t="str">
        <f>VLOOKUP(D1958,'TABLE DES MATIERES'!$A$3:$B$69,2,FALSE)</f>
        <v>AL</v>
      </c>
      <c r="B1958" s="87">
        <v>42309</v>
      </c>
      <c r="D1958" s="89" t="s">
        <v>7</v>
      </c>
      <c r="E1958" s="1" t="str">
        <f>VLOOKUP($D1958,'TABLE DES MATIERES'!$A$3:$C$69,3,FALSE)</f>
        <v>Encaissement</v>
      </c>
    </row>
    <row r="1959" spans="1:5" ht="15" x14ac:dyDescent="0.25">
      <c r="A1959" s="84" t="str">
        <f>VLOOKUP(D1959,'TABLE DES MATIERES'!$A$3:$B$69,2,FALSE)</f>
        <v>DG Factures</v>
      </c>
      <c r="B1959" s="87">
        <v>42309</v>
      </c>
      <c r="D1959" s="89" t="s">
        <v>8</v>
      </c>
      <c r="E1959" s="1" t="str">
        <f>VLOOKUP($D1959,'TABLE DES MATIERES'!$A$3:$C$69,3,FALSE)</f>
        <v>Encaissement</v>
      </c>
    </row>
    <row r="1960" spans="1:5" ht="15" x14ac:dyDescent="0.25">
      <c r="A1960" s="84" t="str">
        <f>VLOOKUP(D1960,'TABLE DES MATIERES'!$A$3:$B$69,2,FALSE)</f>
        <v>DG Rembourser</v>
      </c>
      <c r="B1960" s="87">
        <v>42309</v>
      </c>
      <c r="D1960" s="89" t="s">
        <v>9</v>
      </c>
      <c r="E1960" s="1" t="str">
        <f>VLOOKUP($D1960,'TABLE DES MATIERES'!$A$3:$C$69,3,FALSE)</f>
        <v>Encaissement</v>
      </c>
    </row>
    <row r="1961" spans="1:5" ht="15" x14ac:dyDescent="0.25">
      <c r="A1961" s="84" t="str">
        <f>VLOOKUP(D1961,'TABLE DES MATIERES'!$A$3:$B$69,2,FALSE)</f>
        <v>BANQUE</v>
      </c>
      <c r="B1961" s="87">
        <v>42309</v>
      </c>
      <c r="D1961" s="89" t="s">
        <v>10</v>
      </c>
      <c r="E1961" s="1" t="str">
        <f>VLOOKUP($D1961,'TABLE DES MATIERES'!$A$3:$C$69,3,FALSE)</f>
        <v>Encaissement</v>
      </c>
    </row>
    <row r="1962" spans="1:5" ht="15" x14ac:dyDescent="0.25">
      <c r="A1962" s="84" t="str">
        <f>VLOOKUP(D1962,'TABLE DES MATIERES'!$A$3:$B$69,2,FALSE)</f>
        <v>Loyers de non occupation</v>
      </c>
      <c r="B1962" s="87">
        <v>42309</v>
      </c>
      <c r="D1962" s="89" t="s">
        <v>176</v>
      </c>
      <c r="E1962" s="1" t="str">
        <f>VLOOKUP($D1962,'TABLE DES MATIERES'!$A$3:$C$69,3,FALSE)</f>
        <v>Encaissement</v>
      </c>
    </row>
    <row r="1963" spans="1:5" ht="15" x14ac:dyDescent="0.25">
      <c r="A1963" s="84" t="str">
        <f>VLOOKUP(D1963,'TABLE DES MATIERES'!$A$3:$B$69,2,FALSE)</f>
        <v>Nbs locs debiteurs</v>
      </c>
      <c r="B1963" s="87">
        <v>42309</v>
      </c>
      <c r="C1963" s="90"/>
      <c r="D1963" s="89" t="s">
        <v>11</v>
      </c>
      <c r="E1963" s="1" t="str">
        <f>VLOOKUP($D1963,'TABLE DES MATIERES'!$A$3:$C$69,3,FALSE)</f>
        <v>Contentieux</v>
      </c>
    </row>
    <row r="1964" spans="1:5" ht="15" x14ac:dyDescent="0.25">
      <c r="A1964" s="84" t="str">
        <f>VLOOKUP(D1964,'TABLE DES MATIERES'!$A$3:$B$69,2,FALSE)</f>
        <v>Montants Debiteurs</v>
      </c>
      <c r="B1964" s="87">
        <v>42309</v>
      </c>
      <c r="D1964" s="89" t="s">
        <v>12</v>
      </c>
      <c r="E1964" s="1" t="str">
        <f>VLOOKUP($D1964,'TABLE DES MATIERES'!$A$3:$C$69,3,FALSE)</f>
        <v>Contentieux</v>
      </c>
    </row>
    <row r="1965" spans="1:5" ht="15" x14ac:dyDescent="0.25">
      <c r="A1965" s="84" t="str">
        <f>VLOOKUP(D1965,'TABLE DES MATIERES'!$A$3:$B$69,2,FALSE)</f>
        <v>Locs Presents</v>
      </c>
      <c r="B1965" s="87">
        <v>42309</v>
      </c>
      <c r="C1965" s="90"/>
      <c r="D1965" s="89" t="s">
        <v>13</v>
      </c>
      <c r="E1965" s="1" t="str">
        <f>VLOOKUP($D1965,'TABLE DES MATIERES'!$A$3:$C$69,3,FALSE)</f>
        <v>Contentieux</v>
      </c>
    </row>
    <row r="1966" spans="1:5" ht="15" x14ac:dyDescent="0.25">
      <c r="A1966" s="84" t="str">
        <f>VLOOKUP(D1966,'TABLE DES MATIERES'!$A$3:$B$69,2,FALSE)</f>
        <v>Montants Presents</v>
      </c>
      <c r="B1966" s="87">
        <v>42309</v>
      </c>
      <c r="D1966" s="89" t="s">
        <v>15</v>
      </c>
      <c r="E1966" s="1" t="str">
        <f>VLOOKUP($D1966,'TABLE DES MATIERES'!$A$3:$C$69,3,FALSE)</f>
        <v>Contentieux</v>
      </c>
    </row>
    <row r="1967" spans="1:5" ht="15" x14ac:dyDescent="0.25">
      <c r="A1967" s="84" t="str">
        <f>VLOOKUP(D1967,'TABLE DES MATIERES'!$A$3:$B$69,2,FALSE)</f>
        <v>Locs Sortis</v>
      </c>
      <c r="B1967" s="87">
        <v>42309</v>
      </c>
      <c r="C1967" s="90"/>
      <c r="D1967" s="89" t="s">
        <v>14</v>
      </c>
      <c r="E1967" s="1" t="str">
        <f>VLOOKUP($D1967,'TABLE DES MATIERES'!$A$3:$C$69,3,FALSE)</f>
        <v>Contentieux</v>
      </c>
    </row>
    <row r="1968" spans="1:5" ht="15" x14ac:dyDescent="0.25">
      <c r="A1968" s="84" t="str">
        <f>VLOOKUP(D1968,'TABLE DES MATIERES'!$A$3:$B$69,2,FALSE)</f>
        <v>Montants Sortis</v>
      </c>
      <c r="B1968" s="87">
        <v>42309</v>
      </c>
      <c r="D1968" s="89" t="s">
        <v>16</v>
      </c>
      <c r="E1968" s="1" t="str">
        <f>VLOOKUP($D1968,'TABLE DES MATIERES'!$A$3:$C$69,3,FALSE)</f>
        <v>Contentieux</v>
      </c>
    </row>
    <row r="1969" spans="1:5" ht="15" x14ac:dyDescent="0.25">
      <c r="A1969" s="84" t="str">
        <f>VLOOKUP(D1969,'TABLE DES MATIERES'!$A$3:$B$69,2,FALSE)</f>
        <v>Nouvelles dettes des nouveaux entrants</v>
      </c>
      <c r="B1969" s="87">
        <v>42309</v>
      </c>
      <c r="D1969" s="89" t="s">
        <v>37</v>
      </c>
      <c r="E1969" s="1" t="str">
        <f>VLOOKUP($D1969,'TABLE DES MATIERES'!$A$3:$C$69,3,FALSE)</f>
        <v>Contentieux</v>
      </c>
    </row>
    <row r="1970" spans="1:5" ht="15" x14ac:dyDescent="0.25">
      <c r="A1970" s="84" t="str">
        <f>VLOOKUP(D1970,'TABLE DES MATIERES'!$A$3:$B$69,2,FALSE)</f>
        <v>Montants dettes des nouveaux entrants</v>
      </c>
      <c r="B1970" s="87">
        <v>42309</v>
      </c>
      <c r="D1970" s="89" t="s">
        <v>38</v>
      </c>
      <c r="E1970" s="1" t="str">
        <f>VLOOKUP($D1970,'TABLE DES MATIERES'!$A$3:$C$69,3,FALSE)</f>
        <v>Contentieux</v>
      </c>
    </row>
    <row r="1971" spans="1:5" ht="15" x14ac:dyDescent="0.25">
      <c r="A1971" s="84" t="str">
        <f>VLOOKUP(D1971,'TABLE DES MATIERES'!$A$3:$B$69,2,FALSE)</f>
        <v>Profits</v>
      </c>
      <c r="B1971" s="87">
        <v>42309</v>
      </c>
      <c r="D1971" s="89" t="s">
        <v>36</v>
      </c>
      <c r="E1971" s="1" t="str">
        <f>VLOOKUP($D1971,'TABLE DES MATIERES'!$A$3:$C$69,3,FALSE)</f>
        <v>Contentieux</v>
      </c>
    </row>
    <row r="1972" spans="1:5" ht="15" x14ac:dyDescent="0.25">
      <c r="A1972" s="84" t="str">
        <f>VLOOKUP(D1972,'TABLE DES MATIERES'!$A$3:$B$69,2,FALSE)</f>
        <v>Pertes</v>
      </c>
      <c r="B1972" s="87">
        <v>42309</v>
      </c>
      <c r="D1972" s="89" t="s">
        <v>35</v>
      </c>
      <c r="E1972" s="1" t="str">
        <f>VLOOKUP($D1972,'TABLE DES MATIERES'!$A$3:$C$69,3,FALSE)</f>
        <v>Contentieux</v>
      </c>
    </row>
    <row r="1973" spans="1:5" ht="15" x14ac:dyDescent="0.25">
      <c r="A1973" s="84" t="str">
        <f>VLOOKUP(D1973,'TABLE DES MATIERES'!$A$3:$B$69,2,FALSE)</f>
        <v>Protocoles établis</v>
      </c>
      <c r="B1973" s="87">
        <v>42309</v>
      </c>
      <c r="D1973" s="89" t="s">
        <v>17</v>
      </c>
      <c r="E1973" s="1" t="str">
        <f>VLOOKUP($D1973,'TABLE DES MATIERES'!$A$3:$C$69,3,FALSE)</f>
        <v>Contentieux</v>
      </c>
    </row>
    <row r="1974" spans="1:5" ht="15" x14ac:dyDescent="0.25">
      <c r="A1974" s="84" t="str">
        <f>VLOOKUP(D1974,'TABLE DES MATIERES'!$A$3:$B$69,2,FALSE)</f>
        <v>Protocoles terminés</v>
      </c>
      <c r="B1974" s="87">
        <v>42309</v>
      </c>
      <c r="D1974" s="89" t="s">
        <v>18</v>
      </c>
      <c r="E1974" s="1" t="str">
        <f>VLOOKUP($D1974,'TABLE DES MATIERES'!$A$3:$C$69,3,FALSE)</f>
        <v>Contentieux</v>
      </c>
    </row>
    <row r="1975" spans="1:5" x14ac:dyDescent="0.2">
      <c r="A1975" s="84" t="str">
        <f>VLOOKUP(D1975,'TABLE DES MATIERES'!$A$3:$B$69,2,FALSE)</f>
        <v>Protocoles en cours</v>
      </c>
      <c r="B1975" s="87">
        <v>42309</v>
      </c>
      <c r="D1975" s="63" t="s">
        <v>61</v>
      </c>
      <c r="E1975" s="1" t="str">
        <f>VLOOKUP($D1975,'TABLE DES MATIERES'!$A$3:$C$69,3,FALSE)</f>
        <v>Contentieux</v>
      </c>
    </row>
    <row r="1976" spans="1:5" x14ac:dyDescent="0.2">
      <c r="A1976" s="84" t="str">
        <f>VLOOKUP(D1976,'TABLE DES MATIERES'!$A$3:$B$69,2,FALSE)</f>
        <v>Montants Protocoles établis</v>
      </c>
      <c r="B1976" s="87">
        <v>42309</v>
      </c>
      <c r="D1976" s="63" t="s">
        <v>53</v>
      </c>
      <c r="E1976" s="1" t="str">
        <f>VLOOKUP($D1976,'TABLE DES MATIERES'!$A$3:$C$69,3,FALSE)</f>
        <v>Contentieux</v>
      </c>
    </row>
    <row r="1977" spans="1:5" ht="15" x14ac:dyDescent="0.25">
      <c r="A1977" s="84" t="str">
        <f>VLOOKUP(D1977,'TABLE DES MATIERES'!$A$3:$B$69,2,FALSE)</f>
        <v>Nouveaux Dossiers Confiés SOFRA</v>
      </c>
      <c r="B1977" s="87">
        <v>42309</v>
      </c>
      <c r="D1977" s="89" t="s">
        <v>19</v>
      </c>
      <c r="E1977" s="1" t="str">
        <f>VLOOKUP($D1977,'TABLE DES MATIERES'!$A$3:$C$69,3,FALSE)</f>
        <v>Contentieux</v>
      </c>
    </row>
    <row r="1978" spans="1:5" ht="15" x14ac:dyDescent="0.25">
      <c r="A1978" s="84" t="str">
        <f>VLOOKUP(D1978,'TABLE DES MATIERES'!$A$3:$B$69,2,FALSE)</f>
        <v>Nbs dossiers Actifs SOFRA</v>
      </c>
      <c r="B1978" s="87">
        <v>42309</v>
      </c>
      <c r="D1978" s="89" t="s">
        <v>63</v>
      </c>
      <c r="E1978" s="1" t="str">
        <f>VLOOKUP($D1978,'TABLE DES MATIERES'!$A$3:$C$69,3,FALSE)</f>
        <v>Contentieux</v>
      </c>
    </row>
    <row r="1979" spans="1:5" x14ac:dyDescent="0.2">
      <c r="A1979" s="84" t="str">
        <f>VLOOKUP(D1979,'TABLE DES MATIERES'!$A$3:$B$69,2,FALSE)</f>
        <v>Montants Dossiers SOFRA Ouverts</v>
      </c>
      <c r="B1979" s="87">
        <v>42309</v>
      </c>
      <c r="D1979" s="63" t="s">
        <v>54</v>
      </c>
      <c r="E1979" s="1" t="str">
        <f>VLOOKUP($D1979,'TABLE DES MATIERES'!$A$3:$C$69,3,FALSE)</f>
        <v>Contentieux</v>
      </c>
    </row>
    <row r="1980" spans="1:5" ht="15" x14ac:dyDescent="0.25">
      <c r="A1980" s="84" t="str">
        <f>VLOOKUP(D1980,'TABLE DES MATIERES'!$A$3:$B$69,2,FALSE)</f>
        <v>Encaissements SOFRA</v>
      </c>
      <c r="B1980" s="87">
        <v>42309</v>
      </c>
      <c r="D1980" s="89" t="s">
        <v>64</v>
      </c>
      <c r="E1980" s="1" t="str">
        <f>VLOOKUP($D1980,'TABLE DES MATIERES'!$A$3:$C$69,3,FALSE)</f>
        <v>Contentieux</v>
      </c>
    </row>
    <row r="1981" spans="1:5" ht="15" x14ac:dyDescent="0.25">
      <c r="A1981" s="84" t="str">
        <f>VLOOKUP(D1981,'TABLE DES MATIERES'!$A$3:$B$69,2,FALSE)</f>
        <v>Nbs Prelevements</v>
      </c>
      <c r="B1981" s="87">
        <v>42309</v>
      </c>
      <c r="C1981" s="90"/>
      <c r="D1981" s="89" t="s">
        <v>20</v>
      </c>
      <c r="E1981" s="1" t="str">
        <f>VLOOKUP($D1981,'TABLE DES MATIERES'!$A$3:$C$69,3,FALSE)</f>
        <v>Contentieux</v>
      </c>
    </row>
    <row r="1982" spans="1:5" ht="15" x14ac:dyDescent="0.25">
      <c r="A1982" s="84" t="str">
        <f>VLOOKUP(D1982,'TABLE DES MATIERES'!$A$3:$B$69,2,FALSE)</f>
        <v>Montants Prelevements</v>
      </c>
      <c r="B1982" s="87">
        <v>42309</v>
      </c>
      <c r="D1982" s="89" t="s">
        <v>21</v>
      </c>
      <c r="E1982" s="1" t="str">
        <f>VLOOKUP($D1982,'TABLE DES MATIERES'!$A$3:$C$69,3,FALSE)</f>
        <v>Contentieux</v>
      </c>
    </row>
    <row r="1983" spans="1:5" ht="15" x14ac:dyDescent="0.25">
      <c r="A1983" s="84" t="str">
        <f>VLOOKUP(D1983,'TABLE DES MATIERES'!$A$3:$B$69,2,FALSE)</f>
        <v>Nbs Rejets Prlv</v>
      </c>
      <c r="B1983" s="87">
        <v>42309</v>
      </c>
      <c r="D1983" s="89" t="s">
        <v>22</v>
      </c>
      <c r="E1983" s="1" t="str">
        <f>VLOOKUP($D1983,'TABLE DES MATIERES'!$A$3:$C$69,3,FALSE)</f>
        <v>Contentieux</v>
      </c>
    </row>
    <row r="1984" spans="1:5" ht="15" x14ac:dyDescent="0.25">
      <c r="A1984" s="84" t="str">
        <f>VLOOKUP(D1984,'TABLE DES MATIERES'!$A$3:$B$69,2,FALSE)</f>
        <v>Montants des Rjts Prlv</v>
      </c>
      <c r="B1984" s="87">
        <v>42309</v>
      </c>
      <c r="D1984" s="89" t="s">
        <v>23</v>
      </c>
      <c r="E1984" s="1" t="str">
        <f>VLOOKUP($D1984,'TABLE DES MATIERES'!$A$3:$C$69,3,FALSE)</f>
        <v>Contentieux</v>
      </c>
    </row>
    <row r="1985" spans="1:5" ht="15" x14ac:dyDescent="0.25">
      <c r="A1985" s="84" t="str">
        <f>VLOOKUP(D1985,'TABLE DES MATIERES'!$A$3:$B$69,2,FALSE)</f>
        <v>% impayés Prlv</v>
      </c>
      <c r="B1985" s="87">
        <v>42309</v>
      </c>
      <c r="D1985" s="89" t="s">
        <v>65</v>
      </c>
      <c r="E1985" s="1" t="str">
        <f>VLOOKUP($D1985,'TABLE DES MATIERES'!$A$3:$C$69,3,FALSE)</f>
        <v>Contentieux</v>
      </c>
    </row>
    <row r="1986" spans="1:5" ht="15" x14ac:dyDescent="0.25">
      <c r="A1986" s="84" t="str">
        <f>VLOOKUP(D1986,'TABLE DES MATIERES'!$A$3:$B$69,2,FALSE)</f>
        <v>Dette &lt; 3mois</v>
      </c>
      <c r="B1986" s="87">
        <v>42309</v>
      </c>
      <c r="D1986" s="89" t="s">
        <v>24</v>
      </c>
      <c r="E1986" s="1" t="str">
        <f>VLOOKUP($D1986,'TABLE DES MATIERES'!$A$3:$C$69,3,FALSE)</f>
        <v>Contentieux</v>
      </c>
    </row>
    <row r="1987" spans="1:5" ht="15" x14ac:dyDescent="0.25">
      <c r="A1987" s="84" t="str">
        <f>VLOOKUP(D1987,'TABLE DES MATIERES'!$A$3:$B$69,2,FALSE)</f>
        <v>Dette 3 à 6 mois</v>
      </c>
      <c r="B1987" s="87">
        <v>42309</v>
      </c>
      <c r="D1987" s="89" t="s">
        <v>25</v>
      </c>
      <c r="E1987" s="1" t="str">
        <f>VLOOKUP($D1987,'TABLE DES MATIERES'!$A$3:$C$69,3,FALSE)</f>
        <v>Contentieux</v>
      </c>
    </row>
    <row r="1988" spans="1:5" ht="15" x14ac:dyDescent="0.25">
      <c r="A1988" s="84" t="str">
        <f>VLOOKUP(D1988,'TABLE DES MATIERES'!$A$3:$B$69,2,FALSE)</f>
        <v>Dette &gt; 6 mois</v>
      </c>
      <c r="B1988" s="87">
        <v>42309</v>
      </c>
      <c r="D1988" s="89" t="s">
        <v>26</v>
      </c>
      <c r="E1988" s="1" t="str">
        <f>VLOOKUP($D1988,'TABLE DES MATIERES'!$A$3:$C$69,3,FALSE)</f>
        <v>Contentieux</v>
      </c>
    </row>
    <row r="1989" spans="1:5" ht="15" x14ac:dyDescent="0.25">
      <c r="A1989" s="84" t="str">
        <f>VLOOKUP(D1989,'TABLE DES MATIERES'!$A$3:$B$69,2,FALSE)</f>
        <v>Vacants ACL PME</v>
      </c>
      <c r="B1989" s="87">
        <v>42309</v>
      </c>
      <c r="D1989" s="89" t="s">
        <v>28</v>
      </c>
      <c r="E1989" s="1" t="str">
        <f>VLOOKUP($D1989,'TABLE DES MATIERES'!$A$3:$C$69,3,FALSE)</f>
        <v>Vacant</v>
      </c>
    </row>
    <row r="1990" spans="1:5" x14ac:dyDescent="0.2">
      <c r="A1990" s="84" t="str">
        <f>VLOOKUP(D1990,'TABLE DES MATIERES'!$A$3:$B$69,2,FALSE)</f>
        <v>% vacant ACL PME</v>
      </c>
      <c r="B1990" s="87">
        <v>42309</v>
      </c>
      <c r="D1990" s="88" t="s">
        <v>47</v>
      </c>
      <c r="E1990" s="1" t="str">
        <f>VLOOKUP($D1990,'TABLE DES MATIERES'!$A$3:$C$69,3,FALSE)</f>
        <v>Vacant</v>
      </c>
    </row>
    <row r="1991" spans="1:5" ht="15" x14ac:dyDescent="0.25">
      <c r="A1991" s="84" t="str">
        <f>VLOOKUP(D1991,'TABLE DES MATIERES'!$A$3:$B$69,2,FALSE)</f>
        <v>Vacant technique</v>
      </c>
      <c r="B1991" s="87">
        <v>42309</v>
      </c>
      <c r="C1991" s="90"/>
      <c r="D1991" s="89" t="s">
        <v>29</v>
      </c>
      <c r="E1991" s="1" t="str">
        <f>VLOOKUP($D1991,'TABLE DES MATIERES'!$A$3:$C$69,3,FALSE)</f>
        <v>Vacant</v>
      </c>
    </row>
    <row r="1992" spans="1:5" x14ac:dyDescent="0.2">
      <c r="A1992" s="84" t="str">
        <f>VLOOKUP(D1992,'TABLE DES MATIERES'!$A$3:$B$69,2,FALSE)</f>
        <v>% vacant technique</v>
      </c>
      <c r="B1992" s="87">
        <v>42309</v>
      </c>
      <c r="C1992" s="94"/>
      <c r="D1992" s="88" t="s">
        <v>48</v>
      </c>
      <c r="E1992" s="1" t="str">
        <f>VLOOKUP($D1992,'TABLE DES MATIERES'!$A$3:$C$69,3,FALSE)</f>
        <v>Vacant</v>
      </c>
    </row>
    <row r="1993" spans="1:5" ht="15" x14ac:dyDescent="0.25">
      <c r="A1993" s="84" t="str">
        <f>VLOOKUP(D1993,'TABLE DES MATIERES'!$A$3:$B$69,2,FALSE)</f>
        <v>Nbs de lots Roanne</v>
      </c>
      <c r="B1993" s="87">
        <v>42309</v>
      </c>
      <c r="C1993" s="90"/>
      <c r="D1993" s="89" t="s">
        <v>30</v>
      </c>
      <c r="E1993" s="1" t="str">
        <f>VLOOKUP($D1993,'TABLE DES MATIERES'!$A$3:$C$69,3,FALSE)</f>
        <v>Vacant</v>
      </c>
    </row>
    <row r="1994" spans="1:5" ht="15" x14ac:dyDescent="0.25">
      <c r="A1994" s="84" t="str">
        <f>VLOOKUP(D1994,'TABLE DES MATIERES'!$A$3:$B$69,2,FALSE)</f>
        <v>Vacants_Gestion Roanne</v>
      </c>
      <c r="B1994" s="87">
        <v>42309</v>
      </c>
      <c r="C1994" s="90"/>
      <c r="D1994" s="89" t="s">
        <v>31</v>
      </c>
      <c r="E1994" s="1" t="str">
        <f>VLOOKUP($D1994,'TABLE DES MATIERES'!$A$3:$C$69,3,FALSE)</f>
        <v>Vacant</v>
      </c>
    </row>
    <row r="1995" spans="1:5" x14ac:dyDescent="0.2">
      <c r="A1995" s="84" t="str">
        <f>VLOOKUP(D1995,'TABLE DES MATIERES'!$A$3:$B$69,2,FALSE)</f>
        <v>% vacant Roanne</v>
      </c>
      <c r="B1995" s="87">
        <v>42309</v>
      </c>
      <c r="D1995" s="88" t="s">
        <v>49</v>
      </c>
      <c r="E1995" s="1" t="str">
        <f>VLOOKUP($D1995,'TABLE DES MATIERES'!$A$3:$C$69,3,FALSE)</f>
        <v>Vacant</v>
      </c>
    </row>
    <row r="1996" spans="1:5" ht="15" x14ac:dyDescent="0.25">
      <c r="A1996" s="84" t="str">
        <f>VLOOKUP(D1996,'TABLE DES MATIERES'!$A$3:$B$69,2,FALSE)</f>
        <v>Total Vacant Exploitation</v>
      </c>
      <c r="B1996" s="87">
        <v>42309</v>
      </c>
      <c r="D1996" s="89" t="s">
        <v>66</v>
      </c>
      <c r="E1996" s="1" t="str">
        <f>VLOOKUP($D1996,'TABLE DES MATIERES'!$A$3:$C$69,3,FALSE)</f>
        <v>Vacant</v>
      </c>
    </row>
    <row r="1997" spans="1:5" ht="15" x14ac:dyDescent="0.25">
      <c r="A1997" s="84" t="str">
        <f>VLOOKUP(D1997,'TABLE DES MATIERES'!$A$3:$B$69,2,FALSE)</f>
        <v>% Exploitation</v>
      </c>
      <c r="B1997" s="87">
        <v>42309</v>
      </c>
      <c r="D1997" s="89" t="s">
        <v>67</v>
      </c>
      <c r="E1997" s="1" t="str">
        <f>VLOOKUP($D1997,'TABLE DES MATIERES'!$A$3:$C$69,3,FALSE)</f>
        <v>Vacant</v>
      </c>
    </row>
    <row r="1998" spans="1:5" ht="15" x14ac:dyDescent="0.25">
      <c r="A1998" s="84" t="str">
        <f>VLOOKUP(D1998,'TABLE DES MATIERES'!$A$3:$B$69,2,FALSE)</f>
        <v>Vacant HE</v>
      </c>
      <c r="B1998" s="87">
        <v>42309</v>
      </c>
      <c r="D1998" s="89" t="s">
        <v>58</v>
      </c>
      <c r="E1998" s="1" t="str">
        <f>VLOOKUP($D1998,'TABLE DES MATIERES'!$A$3:$C$69,3,FALSE)</f>
        <v>Vacant</v>
      </c>
    </row>
    <row r="1999" spans="1:5" ht="15" x14ac:dyDescent="0.25">
      <c r="A1999" s="84" t="str">
        <f>VLOOKUP(D1999,'TABLE DES MATIERES'!$A$3:$B$69,2,FALSE)</f>
        <v>% vacant HE</v>
      </c>
      <c r="B1999" s="87">
        <v>42309</v>
      </c>
      <c r="D1999" s="89" t="s">
        <v>68</v>
      </c>
      <c r="E1999" s="1" t="str">
        <f>VLOOKUP($D1999,'TABLE DES MATIERES'!$A$3:$C$69,3,FALSE)</f>
        <v>Vacant</v>
      </c>
    </row>
    <row r="2000" spans="1:5" ht="15" x14ac:dyDescent="0.25">
      <c r="A2000" s="84" t="str">
        <f>VLOOKUP(D2000,'TABLE DES MATIERES'!$A$3:$B$69,2,FALSE)</f>
        <v>Nbs logements Roanne</v>
      </c>
      <c r="B2000" s="87">
        <v>42309</v>
      </c>
      <c r="D2000" s="89" t="s">
        <v>69</v>
      </c>
      <c r="E2000" s="1" t="str">
        <f>VLOOKUP($D2000,'TABLE DES MATIERES'!$A$3:$C$69,3,FALSE)</f>
        <v>Vacant</v>
      </c>
    </row>
    <row r="2001" spans="1:5" ht="15" x14ac:dyDescent="0.25">
      <c r="A2001" s="84" t="str">
        <f>VLOOKUP(D2001,'TABLE DES MATIERES'!$A$3:$B$69,2,FALSE)</f>
        <v>Nbs vacants Exploitation/HE</v>
      </c>
      <c r="B2001" s="87">
        <v>42309</v>
      </c>
      <c r="D2001" s="89" t="s">
        <v>57</v>
      </c>
      <c r="E2001" s="1" t="str">
        <f>VLOOKUP($D2001,'TABLE DES MATIERES'!$A$3:$C$69,3,FALSE)</f>
        <v>Vacant</v>
      </c>
    </row>
    <row r="2002" spans="1:5" ht="15" x14ac:dyDescent="0.25">
      <c r="A2002" s="84" t="str">
        <f>VLOOKUP(D2002,'TABLE DES MATIERES'!$A$3:$B$69,2,FALSE)</f>
        <v>% Vacance Exploitation/HE</v>
      </c>
      <c r="B2002" s="87">
        <v>42309</v>
      </c>
      <c r="D2002" s="89" t="s">
        <v>59</v>
      </c>
      <c r="E2002" s="1" t="str">
        <f>VLOOKUP($D2002,'TABLE DES MATIERES'!$A$3:$C$69,3,FALSE)</f>
        <v>Vacant</v>
      </c>
    </row>
    <row r="2003" spans="1:5" ht="15" x14ac:dyDescent="0.25">
      <c r="A2003" s="84" t="str">
        <f>VLOOKUP(D2003,'TABLE DES MATIERES'!$A$3:$B$69,2,FALSE)</f>
        <v>%Occupation</v>
      </c>
      <c r="B2003" s="87">
        <v>42309</v>
      </c>
      <c r="D2003" s="89" t="s">
        <v>60</v>
      </c>
      <c r="E2003" s="1" t="str">
        <f>VLOOKUP($D2003,'TABLE DES MATIERES'!$A$3:$C$69,3,FALSE)</f>
        <v>Vacant</v>
      </c>
    </row>
    <row r="2004" spans="1:5" ht="15" x14ac:dyDescent="0.25">
      <c r="A2004" s="84" t="str">
        <f>VLOOKUP(D2004,'TABLE DES MATIERES'!$A$3:$B$69,2,FALSE)</f>
        <v>Nbs loc Entrants</v>
      </c>
      <c r="B2004" s="87">
        <v>42309</v>
      </c>
      <c r="C2004" s="90"/>
      <c r="D2004" s="89" t="s">
        <v>32</v>
      </c>
      <c r="E2004" s="1" t="str">
        <f>VLOOKUP($D2004,'TABLE DES MATIERES'!$A$3:$C$69,3,FALSE)</f>
        <v>Vacant</v>
      </c>
    </row>
    <row r="2005" spans="1:5" ht="15" x14ac:dyDescent="0.25">
      <c r="A2005" s="84" t="str">
        <f>VLOOKUP(D2005,'TABLE DES MATIERES'!$A$3:$B$69,2,FALSE)</f>
        <v>Nbs locs Sortants</v>
      </c>
      <c r="B2005" s="87">
        <v>42309</v>
      </c>
      <c r="C2005" s="90"/>
      <c r="D2005" s="89" t="s">
        <v>33</v>
      </c>
      <c r="E2005" s="1" t="str">
        <f>VLOOKUP($D2005,'TABLE DES MATIERES'!$A$3:$C$69,3,FALSE)</f>
        <v>Vacant</v>
      </c>
    </row>
    <row r="2006" spans="1:5" ht="15" x14ac:dyDescent="0.25">
      <c r="A2006" s="84" t="str">
        <f>VLOOKUP(D2006,'TABLE DES MATIERES'!$A$3:$B$69,2,FALSE)</f>
        <v>Nbs locs en preavis</v>
      </c>
      <c r="B2006" s="87">
        <v>42309</v>
      </c>
      <c r="D2006" s="89" t="s">
        <v>34</v>
      </c>
      <c r="E2006" s="1" t="str">
        <f>VLOOKUP($D2006,'TABLE DES MATIERES'!$A$3:$C$69,3,FALSE)</f>
        <v>Vacant</v>
      </c>
    </row>
    <row r="2007" spans="1:5" ht="15" x14ac:dyDescent="0.25">
      <c r="A2007" s="84" t="str">
        <f>VLOOKUP(D2007,'TABLE DES MATIERES'!$A$3:$B$69,2,FALSE)</f>
        <v>Compta_provisions_Primexis</v>
      </c>
      <c r="B2007" s="87">
        <v>42309</v>
      </c>
      <c r="D2007" s="89" t="s">
        <v>169</v>
      </c>
      <c r="E2007" s="1" t="str">
        <f>VLOOKUP($D2007,'TABLE DES MATIERES'!$A$3:$C$69,3,FALSE)</f>
        <v>comptable</v>
      </c>
    </row>
    <row r="2008" spans="1:5" ht="15" x14ac:dyDescent="0.25">
      <c r="A2008" s="84" t="str">
        <f>VLOOKUP(D2008,'TABLE DES MATIERES'!$A$3:$B$69,2,FALSE)</f>
        <v>Compta_provisions_Socalog</v>
      </c>
      <c r="B2008" s="87">
        <v>42309</v>
      </c>
      <c r="D2008" s="89" t="s">
        <v>171</v>
      </c>
      <c r="E2008" s="1" t="str">
        <f>VLOOKUP($D2008,'TABLE DES MATIERES'!$A$3:$C$69,3,FALSE)</f>
        <v>comptable</v>
      </c>
    </row>
    <row r="2009" spans="1:5" ht="15" x14ac:dyDescent="0.25">
      <c r="A2009" s="84" t="str">
        <f>VLOOKUP(D2009,'TABLE DES MATIERES'!$A$3:$B$69,2,FALSE)</f>
        <v>Loyer App</v>
      </c>
      <c r="B2009" s="96">
        <v>42339</v>
      </c>
      <c r="C2009" s="69">
        <v>1111</v>
      </c>
      <c r="D2009" s="89" t="s">
        <v>4</v>
      </c>
      <c r="E2009" s="1" t="str">
        <f>VLOOKUP($D2009,'TABLE DES MATIERES'!$A$3:$C$69,3,FALSE)</f>
        <v>Quittancement</v>
      </c>
    </row>
    <row r="2010" spans="1:5" ht="15" x14ac:dyDescent="0.25">
      <c r="A2010" s="84" t="str">
        <f>VLOOKUP(D2010,'TABLE DES MATIERES'!$A$3:$B$69,2,FALSE)</f>
        <v>Nouveaux Loyers</v>
      </c>
      <c r="B2010" s="96">
        <v>42339</v>
      </c>
      <c r="D2010" s="89" t="s">
        <v>1</v>
      </c>
      <c r="E2010" s="1" t="str">
        <f>VLOOKUP($D2010,'TABLE DES MATIERES'!$A$3:$C$69,3,FALSE)</f>
        <v>Quittancement</v>
      </c>
    </row>
    <row r="2011" spans="1:5" ht="15" x14ac:dyDescent="0.25">
      <c r="A2011" s="84" t="str">
        <f>VLOOKUP(D2011,'TABLE DES MATIERES'!$A$3:$B$69,2,FALSE)</f>
        <v>Loyer PK</v>
      </c>
      <c r="B2011" s="96">
        <v>42339</v>
      </c>
      <c r="C2011" s="69">
        <v>65</v>
      </c>
      <c r="D2011" s="89" t="s">
        <v>5</v>
      </c>
      <c r="E2011" s="1" t="str">
        <f>VLOOKUP($D2011,'TABLE DES MATIERES'!$A$3:$C$69,3,FALSE)</f>
        <v>Quittancement</v>
      </c>
    </row>
    <row r="2012" spans="1:5" ht="15" x14ac:dyDescent="0.25">
      <c r="A2012" s="84" t="str">
        <f>VLOOKUP(D2012,'TABLE DES MATIERES'!$A$3:$B$69,2,FALSE)</f>
        <v>Total Loyer</v>
      </c>
      <c r="B2012" s="96">
        <v>42339</v>
      </c>
      <c r="D2012" s="89" t="s">
        <v>62</v>
      </c>
      <c r="E2012" s="1" t="str">
        <f>VLOOKUP($D2012,'TABLE DES MATIERES'!$A$3:$C$69,3,FALSE)</f>
        <v>Quittancement</v>
      </c>
    </row>
    <row r="2013" spans="1:5" ht="15" x14ac:dyDescent="0.25">
      <c r="A2013" s="84" t="str">
        <f>VLOOKUP(D2013,'TABLE DES MATIERES'!$A$3:$B$69,2,FALSE)</f>
        <v>Provisions sur charge</v>
      </c>
      <c r="B2013" s="96">
        <v>42339</v>
      </c>
      <c r="C2013" s="69">
        <v>222</v>
      </c>
      <c r="D2013" s="89" t="s">
        <v>2</v>
      </c>
      <c r="E2013" s="1" t="str">
        <f>VLOOKUP($D2013,'TABLE DES MATIERES'!$A$3:$C$69,3,FALSE)</f>
        <v>Quittancement</v>
      </c>
    </row>
    <row r="2014" spans="1:5" ht="15" x14ac:dyDescent="0.25">
      <c r="A2014" s="84" t="str">
        <f>VLOOKUP(D2014,'TABLE DES MATIERES'!$A$3:$B$69,2,FALSE)</f>
        <v>Quitt toutes rubriques</v>
      </c>
      <c r="B2014" s="96">
        <v>42339</v>
      </c>
      <c r="D2014" s="89" t="s">
        <v>50</v>
      </c>
      <c r="E2014" s="1" t="str">
        <f>VLOOKUP($D2014,'TABLE DES MATIERES'!$A$3:$C$69,3,FALSE)</f>
        <v>Quittancement</v>
      </c>
    </row>
    <row r="2015" spans="1:5" ht="15" x14ac:dyDescent="0.25">
      <c r="A2015" s="84" t="str">
        <f>VLOOKUP(D2015,'TABLE DES MATIERES'!$A$3:$B$69,2,FALSE)</f>
        <v>Loyers encaissers</v>
      </c>
      <c r="B2015" s="96">
        <v>42339</v>
      </c>
      <c r="D2015" s="89" t="s">
        <v>3</v>
      </c>
      <c r="E2015" s="1" t="str">
        <f>VLOOKUP($D2015,'TABLE DES MATIERES'!$A$3:$C$69,3,FALSE)</f>
        <v>Encaissement</v>
      </c>
    </row>
    <row r="2016" spans="1:5" ht="15" x14ac:dyDescent="0.25">
      <c r="A2016" s="84" t="str">
        <f>VLOOKUP(D2016,'TABLE DES MATIERES'!$A$3:$B$69,2,FALSE)</f>
        <v>APL</v>
      </c>
      <c r="B2016" s="96">
        <v>42339</v>
      </c>
      <c r="D2016" s="89" t="s">
        <v>6</v>
      </c>
      <c r="E2016" s="1" t="str">
        <f>VLOOKUP($D2016,'TABLE DES MATIERES'!$A$3:$C$69,3,FALSE)</f>
        <v>Encaissement</v>
      </c>
    </row>
    <row r="2017" spans="1:5" ht="15" x14ac:dyDescent="0.25">
      <c r="A2017" s="84" t="str">
        <f>VLOOKUP(D2017,'TABLE DES MATIERES'!$A$3:$B$69,2,FALSE)</f>
        <v>AL</v>
      </c>
      <c r="B2017" s="96">
        <v>42339</v>
      </c>
      <c r="D2017" s="89" t="s">
        <v>7</v>
      </c>
      <c r="E2017" s="1" t="str">
        <f>VLOOKUP($D2017,'TABLE DES MATIERES'!$A$3:$C$69,3,FALSE)</f>
        <v>Encaissement</v>
      </c>
    </row>
    <row r="2018" spans="1:5" ht="15" x14ac:dyDescent="0.25">
      <c r="A2018" s="84" t="str">
        <f>VLOOKUP(D2018,'TABLE DES MATIERES'!$A$3:$B$69,2,FALSE)</f>
        <v>DG Factures</v>
      </c>
      <c r="B2018" s="96">
        <v>42339</v>
      </c>
      <c r="D2018" s="89" t="s">
        <v>8</v>
      </c>
      <c r="E2018" s="1" t="str">
        <f>VLOOKUP($D2018,'TABLE DES MATIERES'!$A$3:$C$69,3,FALSE)</f>
        <v>Encaissement</v>
      </c>
    </row>
    <row r="2019" spans="1:5" ht="15" x14ac:dyDescent="0.25">
      <c r="A2019" s="84" t="str">
        <f>VLOOKUP(D2019,'TABLE DES MATIERES'!$A$3:$B$69,2,FALSE)</f>
        <v>DG Rembourser</v>
      </c>
      <c r="B2019" s="96">
        <v>42339</v>
      </c>
      <c r="D2019" s="89" t="s">
        <v>9</v>
      </c>
      <c r="E2019" s="1" t="str">
        <f>VLOOKUP($D2019,'TABLE DES MATIERES'!$A$3:$C$69,3,FALSE)</f>
        <v>Encaissement</v>
      </c>
    </row>
    <row r="2020" spans="1:5" ht="15" x14ac:dyDescent="0.25">
      <c r="A2020" s="84" t="str">
        <f>VLOOKUP(D2020,'TABLE DES MATIERES'!$A$3:$B$69,2,FALSE)</f>
        <v>BANQUE</v>
      </c>
      <c r="B2020" s="96">
        <v>42339</v>
      </c>
      <c r="D2020" s="89" t="s">
        <v>10</v>
      </c>
      <c r="E2020" s="1" t="str">
        <f>VLOOKUP($D2020,'TABLE DES MATIERES'!$A$3:$C$69,3,FALSE)</f>
        <v>Encaissement</v>
      </c>
    </row>
    <row r="2021" spans="1:5" ht="15" x14ac:dyDescent="0.25">
      <c r="A2021" s="84" t="str">
        <f>VLOOKUP(D2021,'TABLE DES MATIERES'!$A$3:$B$69,2,FALSE)</f>
        <v>Loyers de non occupation</v>
      </c>
      <c r="B2021" s="96">
        <v>42339</v>
      </c>
      <c r="D2021" s="89" t="s">
        <v>176</v>
      </c>
      <c r="E2021" s="1" t="str">
        <f>VLOOKUP($D2021,'TABLE DES MATIERES'!$A$3:$C$69,3,FALSE)</f>
        <v>Encaissement</v>
      </c>
    </row>
    <row r="2022" spans="1:5" ht="15" x14ac:dyDescent="0.25">
      <c r="A2022" s="84" t="str">
        <f>VLOOKUP(D2022,'TABLE DES MATIERES'!$A$3:$B$69,2,FALSE)</f>
        <v>Nbs locs debiteurs</v>
      </c>
      <c r="B2022" s="96">
        <v>42339</v>
      </c>
      <c r="D2022" s="89" t="s">
        <v>11</v>
      </c>
      <c r="E2022" s="1" t="str">
        <f>VLOOKUP($D2022,'TABLE DES MATIERES'!$A$3:$C$69,3,FALSE)</f>
        <v>Contentieux</v>
      </c>
    </row>
    <row r="2023" spans="1:5" ht="15" x14ac:dyDescent="0.25">
      <c r="A2023" s="84" t="str">
        <f>VLOOKUP(D2023,'TABLE DES MATIERES'!$A$3:$B$69,2,FALSE)</f>
        <v>Montants Debiteurs</v>
      </c>
      <c r="B2023" s="96">
        <v>42339</v>
      </c>
      <c r="D2023" s="89" t="s">
        <v>12</v>
      </c>
      <c r="E2023" s="1" t="str">
        <f>VLOOKUP($D2023,'TABLE DES MATIERES'!$A$3:$C$69,3,FALSE)</f>
        <v>Contentieux</v>
      </c>
    </row>
    <row r="2024" spans="1:5" ht="15" x14ac:dyDescent="0.25">
      <c r="A2024" s="84" t="str">
        <f>VLOOKUP(D2024,'TABLE DES MATIERES'!$A$3:$B$69,2,FALSE)</f>
        <v>Locs Presents</v>
      </c>
      <c r="B2024" s="96">
        <v>42339</v>
      </c>
      <c r="D2024" s="89" t="s">
        <v>13</v>
      </c>
      <c r="E2024" s="1" t="str">
        <f>VLOOKUP($D2024,'TABLE DES MATIERES'!$A$3:$C$69,3,FALSE)</f>
        <v>Contentieux</v>
      </c>
    </row>
    <row r="2025" spans="1:5" ht="15" x14ac:dyDescent="0.25">
      <c r="A2025" s="84" t="str">
        <f>VLOOKUP(D2025,'TABLE DES MATIERES'!$A$3:$B$69,2,FALSE)</f>
        <v>Montants Presents</v>
      </c>
      <c r="B2025" s="96">
        <v>42339</v>
      </c>
      <c r="D2025" s="89" t="s">
        <v>15</v>
      </c>
      <c r="E2025" s="1" t="str">
        <f>VLOOKUP($D2025,'TABLE DES MATIERES'!$A$3:$C$69,3,FALSE)</f>
        <v>Contentieux</v>
      </c>
    </row>
    <row r="2026" spans="1:5" ht="15" x14ac:dyDescent="0.25">
      <c r="A2026" s="84" t="str">
        <f>VLOOKUP(D2026,'TABLE DES MATIERES'!$A$3:$B$69,2,FALSE)</f>
        <v>Locs Sortis</v>
      </c>
      <c r="B2026" s="96">
        <v>42339</v>
      </c>
      <c r="D2026" s="89" t="s">
        <v>14</v>
      </c>
      <c r="E2026" s="1" t="str">
        <f>VLOOKUP($D2026,'TABLE DES MATIERES'!$A$3:$C$69,3,FALSE)</f>
        <v>Contentieux</v>
      </c>
    </row>
    <row r="2027" spans="1:5" ht="15" x14ac:dyDescent="0.25">
      <c r="A2027" s="84" t="str">
        <f>VLOOKUP(D2027,'TABLE DES MATIERES'!$A$3:$B$69,2,FALSE)</f>
        <v>Montants Sortis</v>
      </c>
      <c r="B2027" s="96">
        <v>42339</v>
      </c>
      <c r="D2027" s="89" t="s">
        <v>16</v>
      </c>
      <c r="E2027" s="1" t="str">
        <f>VLOOKUP($D2027,'TABLE DES MATIERES'!$A$3:$C$69,3,FALSE)</f>
        <v>Contentieux</v>
      </c>
    </row>
    <row r="2028" spans="1:5" ht="15" x14ac:dyDescent="0.25">
      <c r="A2028" s="84" t="str">
        <f>VLOOKUP(D2028,'TABLE DES MATIERES'!$A$3:$B$69,2,FALSE)</f>
        <v>Nouvelles dettes des nouveaux entrants</v>
      </c>
      <c r="B2028" s="96">
        <v>42339</v>
      </c>
      <c r="D2028" s="89" t="s">
        <v>37</v>
      </c>
      <c r="E2028" s="1" t="str">
        <f>VLOOKUP($D2028,'TABLE DES MATIERES'!$A$3:$C$69,3,FALSE)</f>
        <v>Contentieux</v>
      </c>
    </row>
    <row r="2029" spans="1:5" ht="15" x14ac:dyDescent="0.25">
      <c r="A2029" s="84" t="str">
        <f>VLOOKUP(D2029,'TABLE DES MATIERES'!$A$3:$B$69,2,FALSE)</f>
        <v>Montants dettes des nouveaux entrants</v>
      </c>
      <c r="B2029" s="96">
        <v>42339</v>
      </c>
      <c r="D2029" s="89" t="s">
        <v>38</v>
      </c>
      <c r="E2029" s="1" t="str">
        <f>VLOOKUP($D2029,'TABLE DES MATIERES'!$A$3:$C$69,3,FALSE)</f>
        <v>Contentieux</v>
      </c>
    </row>
    <row r="2030" spans="1:5" ht="15" x14ac:dyDescent="0.25">
      <c r="A2030" s="84" t="str">
        <f>VLOOKUP(D2030,'TABLE DES MATIERES'!$A$3:$B$69,2,FALSE)</f>
        <v>Profits</v>
      </c>
      <c r="B2030" s="96">
        <v>42339</v>
      </c>
      <c r="D2030" s="89" t="s">
        <v>36</v>
      </c>
      <c r="E2030" s="1" t="str">
        <f>VLOOKUP($D2030,'TABLE DES MATIERES'!$A$3:$C$69,3,FALSE)</f>
        <v>Contentieux</v>
      </c>
    </row>
    <row r="2031" spans="1:5" ht="15" x14ac:dyDescent="0.25">
      <c r="A2031" s="84" t="str">
        <f>VLOOKUP(D2031,'TABLE DES MATIERES'!$A$3:$B$69,2,FALSE)</f>
        <v>Pertes</v>
      </c>
      <c r="B2031" s="96">
        <v>42339</v>
      </c>
      <c r="D2031" s="89" t="s">
        <v>35</v>
      </c>
      <c r="E2031" s="1" t="str">
        <f>VLOOKUP($D2031,'TABLE DES MATIERES'!$A$3:$C$69,3,FALSE)</f>
        <v>Contentieux</v>
      </c>
    </row>
    <row r="2032" spans="1:5" ht="15" x14ac:dyDescent="0.25">
      <c r="A2032" s="84" t="str">
        <f>VLOOKUP(D2032,'TABLE DES MATIERES'!$A$3:$B$69,2,FALSE)</f>
        <v>Protocoles établis</v>
      </c>
      <c r="B2032" s="96">
        <v>42339</v>
      </c>
      <c r="D2032" s="89" t="s">
        <v>17</v>
      </c>
      <c r="E2032" s="1" t="str">
        <f>VLOOKUP($D2032,'TABLE DES MATIERES'!$A$3:$C$69,3,FALSE)</f>
        <v>Contentieux</v>
      </c>
    </row>
    <row r="2033" spans="1:5" ht="15" x14ac:dyDescent="0.25">
      <c r="A2033" s="84" t="str">
        <f>VLOOKUP(D2033,'TABLE DES MATIERES'!$A$3:$B$69,2,FALSE)</f>
        <v>Protocoles terminés</v>
      </c>
      <c r="B2033" s="96">
        <v>42339</v>
      </c>
      <c r="D2033" s="89" t="s">
        <v>18</v>
      </c>
      <c r="E2033" s="1" t="str">
        <f>VLOOKUP($D2033,'TABLE DES MATIERES'!$A$3:$C$69,3,FALSE)</f>
        <v>Contentieux</v>
      </c>
    </row>
    <row r="2034" spans="1:5" x14ac:dyDescent="0.2">
      <c r="A2034" s="84" t="str">
        <f>VLOOKUP(D2034,'TABLE DES MATIERES'!$A$3:$B$69,2,FALSE)</f>
        <v>Protocoles en cours</v>
      </c>
      <c r="B2034" s="96">
        <v>42339</v>
      </c>
      <c r="D2034" s="63" t="s">
        <v>61</v>
      </c>
      <c r="E2034" s="1" t="str">
        <f>VLOOKUP($D2034,'TABLE DES MATIERES'!$A$3:$C$69,3,FALSE)</f>
        <v>Contentieux</v>
      </c>
    </row>
    <row r="2035" spans="1:5" x14ac:dyDescent="0.2">
      <c r="A2035" s="84" t="str">
        <f>VLOOKUP(D2035,'TABLE DES MATIERES'!$A$3:$B$69,2,FALSE)</f>
        <v>Montants Protocoles établis</v>
      </c>
      <c r="B2035" s="96">
        <v>42339</v>
      </c>
      <c r="D2035" s="63" t="s">
        <v>53</v>
      </c>
      <c r="E2035" s="1" t="str">
        <f>VLOOKUP($D2035,'TABLE DES MATIERES'!$A$3:$C$69,3,FALSE)</f>
        <v>Contentieux</v>
      </c>
    </row>
    <row r="2036" spans="1:5" ht="15" x14ac:dyDescent="0.25">
      <c r="A2036" s="84" t="str">
        <f>VLOOKUP(D2036,'TABLE DES MATIERES'!$A$3:$B$69,2,FALSE)</f>
        <v>Nouveaux Dossiers Confiés SOFRA</v>
      </c>
      <c r="B2036" s="96">
        <v>42339</v>
      </c>
      <c r="D2036" s="89" t="s">
        <v>19</v>
      </c>
      <c r="E2036" s="1" t="str">
        <f>VLOOKUP($D2036,'TABLE DES MATIERES'!$A$3:$C$69,3,FALSE)</f>
        <v>Contentieux</v>
      </c>
    </row>
    <row r="2037" spans="1:5" ht="15" x14ac:dyDescent="0.25">
      <c r="A2037" s="84" t="str">
        <f>VLOOKUP(D2037,'TABLE DES MATIERES'!$A$3:$B$69,2,FALSE)</f>
        <v>Nbs dossiers Actifs SOFRA</v>
      </c>
      <c r="B2037" s="96">
        <v>42339</v>
      </c>
      <c r="D2037" s="89" t="s">
        <v>63</v>
      </c>
      <c r="E2037" s="1" t="str">
        <f>VLOOKUP($D2037,'TABLE DES MATIERES'!$A$3:$C$69,3,FALSE)</f>
        <v>Contentieux</v>
      </c>
    </row>
    <row r="2038" spans="1:5" x14ac:dyDescent="0.2">
      <c r="A2038" s="84" t="str">
        <f>VLOOKUP(D2038,'TABLE DES MATIERES'!$A$3:$B$69,2,FALSE)</f>
        <v>Montants Dossiers SOFRA Ouverts</v>
      </c>
      <c r="B2038" s="96">
        <v>42339</v>
      </c>
      <c r="D2038" s="63" t="s">
        <v>54</v>
      </c>
      <c r="E2038" s="1" t="str">
        <f>VLOOKUP($D2038,'TABLE DES MATIERES'!$A$3:$C$69,3,FALSE)</f>
        <v>Contentieux</v>
      </c>
    </row>
    <row r="2039" spans="1:5" ht="15" x14ac:dyDescent="0.25">
      <c r="A2039" s="84" t="str">
        <f>VLOOKUP(D2039,'TABLE DES MATIERES'!$A$3:$B$69,2,FALSE)</f>
        <v>Encaissements SOFRA</v>
      </c>
      <c r="B2039" s="96">
        <v>42339</v>
      </c>
      <c r="D2039" s="89" t="s">
        <v>64</v>
      </c>
      <c r="E2039" s="1" t="str">
        <f>VLOOKUP($D2039,'TABLE DES MATIERES'!$A$3:$C$69,3,FALSE)</f>
        <v>Contentieux</v>
      </c>
    </row>
    <row r="2040" spans="1:5" ht="15" x14ac:dyDescent="0.25">
      <c r="A2040" s="84" t="str">
        <f>VLOOKUP(D2040,'TABLE DES MATIERES'!$A$3:$B$69,2,FALSE)</f>
        <v>Nbs Prelevements</v>
      </c>
      <c r="B2040" s="96">
        <v>42339</v>
      </c>
      <c r="D2040" s="89" t="s">
        <v>20</v>
      </c>
      <c r="E2040" s="1" t="str">
        <f>VLOOKUP($D2040,'TABLE DES MATIERES'!$A$3:$C$69,3,FALSE)</f>
        <v>Contentieux</v>
      </c>
    </row>
    <row r="2041" spans="1:5" ht="15" x14ac:dyDescent="0.25">
      <c r="A2041" s="84" t="str">
        <f>VLOOKUP(D2041,'TABLE DES MATIERES'!$A$3:$B$69,2,FALSE)</f>
        <v>Montants Prelevements</v>
      </c>
      <c r="B2041" s="96">
        <v>42339</v>
      </c>
      <c r="D2041" s="89" t="s">
        <v>21</v>
      </c>
      <c r="E2041" s="1" t="str">
        <f>VLOOKUP($D2041,'TABLE DES MATIERES'!$A$3:$C$69,3,FALSE)</f>
        <v>Contentieux</v>
      </c>
    </row>
    <row r="2042" spans="1:5" ht="15" x14ac:dyDescent="0.25">
      <c r="A2042" s="84" t="str">
        <f>VLOOKUP(D2042,'TABLE DES MATIERES'!$A$3:$B$69,2,FALSE)</f>
        <v>Nbs Rejets Prlv</v>
      </c>
      <c r="B2042" s="96">
        <v>42339</v>
      </c>
      <c r="D2042" s="89" t="s">
        <v>22</v>
      </c>
      <c r="E2042" s="1" t="str">
        <f>VLOOKUP($D2042,'TABLE DES MATIERES'!$A$3:$C$69,3,FALSE)</f>
        <v>Contentieux</v>
      </c>
    </row>
    <row r="2043" spans="1:5" ht="15" x14ac:dyDescent="0.25">
      <c r="A2043" s="84" t="str">
        <f>VLOOKUP(D2043,'TABLE DES MATIERES'!$A$3:$B$69,2,FALSE)</f>
        <v>Montants des Rjts Prlv</v>
      </c>
      <c r="B2043" s="96">
        <v>42339</v>
      </c>
      <c r="D2043" s="89" t="s">
        <v>23</v>
      </c>
      <c r="E2043" s="1" t="str">
        <f>VLOOKUP($D2043,'TABLE DES MATIERES'!$A$3:$C$69,3,FALSE)</f>
        <v>Contentieux</v>
      </c>
    </row>
    <row r="2044" spans="1:5" ht="15" x14ac:dyDescent="0.25">
      <c r="A2044" s="84" t="str">
        <f>VLOOKUP(D2044,'TABLE DES MATIERES'!$A$3:$B$69,2,FALSE)</f>
        <v>% impayés Prlv</v>
      </c>
      <c r="B2044" s="96">
        <v>42339</v>
      </c>
      <c r="D2044" s="89" t="s">
        <v>65</v>
      </c>
      <c r="E2044" s="1" t="str">
        <f>VLOOKUP($D2044,'TABLE DES MATIERES'!$A$3:$C$69,3,FALSE)</f>
        <v>Contentieux</v>
      </c>
    </row>
    <row r="2045" spans="1:5" ht="15" x14ac:dyDescent="0.25">
      <c r="A2045" s="84" t="str">
        <f>VLOOKUP(D2045,'TABLE DES MATIERES'!$A$3:$B$69,2,FALSE)</f>
        <v>Dette &lt; 3mois</v>
      </c>
      <c r="B2045" s="96">
        <v>42339</v>
      </c>
      <c r="D2045" s="89" t="s">
        <v>24</v>
      </c>
      <c r="E2045" s="1" t="str">
        <f>VLOOKUP($D2045,'TABLE DES MATIERES'!$A$3:$C$69,3,FALSE)</f>
        <v>Contentieux</v>
      </c>
    </row>
    <row r="2046" spans="1:5" ht="15" x14ac:dyDescent="0.25">
      <c r="A2046" s="84" t="str">
        <f>VLOOKUP(D2046,'TABLE DES MATIERES'!$A$3:$B$69,2,FALSE)</f>
        <v>Dette 3 à 6 mois</v>
      </c>
      <c r="B2046" s="96">
        <v>42339</v>
      </c>
      <c r="D2046" s="89" t="s">
        <v>25</v>
      </c>
      <c r="E2046" s="1" t="str">
        <f>VLOOKUP($D2046,'TABLE DES MATIERES'!$A$3:$C$69,3,FALSE)</f>
        <v>Contentieux</v>
      </c>
    </row>
    <row r="2047" spans="1:5" ht="15" x14ac:dyDescent="0.25">
      <c r="A2047" s="84" t="str">
        <f>VLOOKUP(D2047,'TABLE DES MATIERES'!$A$3:$B$69,2,FALSE)</f>
        <v>Dette &gt; 6 mois</v>
      </c>
      <c r="B2047" s="96">
        <v>42339</v>
      </c>
      <c r="D2047" s="89" t="s">
        <v>26</v>
      </c>
      <c r="E2047" s="1" t="str">
        <f>VLOOKUP($D2047,'TABLE DES MATIERES'!$A$3:$C$69,3,FALSE)</f>
        <v>Contentieux</v>
      </c>
    </row>
    <row r="2048" spans="1:5" ht="15" x14ac:dyDescent="0.25">
      <c r="A2048" s="84" t="str">
        <f>VLOOKUP(D2048,'TABLE DES MATIERES'!$A$3:$B$69,2,FALSE)</f>
        <v>Vacants ACL PME</v>
      </c>
      <c r="B2048" s="96">
        <v>42339</v>
      </c>
      <c r="D2048" s="89" t="s">
        <v>28</v>
      </c>
      <c r="E2048" s="1" t="str">
        <f>VLOOKUP($D2048,'TABLE DES MATIERES'!$A$3:$C$69,3,FALSE)</f>
        <v>Vacant</v>
      </c>
    </row>
    <row r="2049" spans="1:5" x14ac:dyDescent="0.2">
      <c r="A2049" s="84" t="str">
        <f>VLOOKUP(D2049,'TABLE DES MATIERES'!$A$3:$B$69,2,FALSE)</f>
        <v>% vacant ACL PME</v>
      </c>
      <c r="B2049" s="96">
        <v>42339</v>
      </c>
      <c r="D2049" s="88" t="s">
        <v>47</v>
      </c>
      <c r="E2049" s="1" t="str">
        <f>VLOOKUP($D2049,'TABLE DES MATIERES'!$A$3:$C$69,3,FALSE)</f>
        <v>Vacant</v>
      </c>
    </row>
    <row r="2050" spans="1:5" ht="15" x14ac:dyDescent="0.25">
      <c r="A2050" s="84" t="str">
        <f>VLOOKUP(D2050,'TABLE DES MATIERES'!$A$3:$B$69,2,FALSE)</f>
        <v>Vacant technique</v>
      </c>
      <c r="B2050" s="96">
        <v>42339</v>
      </c>
      <c r="D2050" s="89" t="s">
        <v>29</v>
      </c>
      <c r="E2050" s="1" t="str">
        <f>VLOOKUP($D2050,'TABLE DES MATIERES'!$A$3:$C$69,3,FALSE)</f>
        <v>Vacant</v>
      </c>
    </row>
    <row r="2051" spans="1:5" x14ac:dyDescent="0.2">
      <c r="A2051" s="84" t="str">
        <f>VLOOKUP(D2051,'TABLE DES MATIERES'!$A$3:$B$69,2,FALSE)</f>
        <v>% vacant technique</v>
      </c>
      <c r="B2051" s="96">
        <v>42339</v>
      </c>
      <c r="D2051" s="88" t="s">
        <v>48</v>
      </c>
      <c r="E2051" s="1" t="str">
        <f>VLOOKUP($D2051,'TABLE DES MATIERES'!$A$3:$C$69,3,FALSE)</f>
        <v>Vacant</v>
      </c>
    </row>
    <row r="2052" spans="1:5" ht="15" x14ac:dyDescent="0.25">
      <c r="A2052" s="84" t="str">
        <f>VLOOKUP(D2052,'TABLE DES MATIERES'!$A$3:$B$69,2,FALSE)</f>
        <v>Nbs de lots Roanne</v>
      </c>
      <c r="B2052" s="96">
        <v>42339</v>
      </c>
      <c r="D2052" s="89" t="s">
        <v>30</v>
      </c>
      <c r="E2052" s="1" t="str">
        <f>VLOOKUP($D2052,'TABLE DES MATIERES'!$A$3:$C$69,3,FALSE)</f>
        <v>Vacant</v>
      </c>
    </row>
    <row r="2053" spans="1:5" ht="15" x14ac:dyDescent="0.25">
      <c r="A2053" s="84" t="str">
        <f>VLOOKUP(D2053,'TABLE DES MATIERES'!$A$3:$B$69,2,FALSE)</f>
        <v>Vacants_Gestion Roanne</v>
      </c>
      <c r="B2053" s="96">
        <v>42339</v>
      </c>
      <c r="D2053" s="89" t="s">
        <v>31</v>
      </c>
      <c r="E2053" s="1" t="str">
        <f>VLOOKUP($D2053,'TABLE DES MATIERES'!$A$3:$C$69,3,FALSE)</f>
        <v>Vacant</v>
      </c>
    </row>
    <row r="2054" spans="1:5" x14ac:dyDescent="0.2">
      <c r="A2054" s="84" t="str">
        <f>VLOOKUP(D2054,'TABLE DES MATIERES'!$A$3:$B$69,2,FALSE)</f>
        <v>% vacant Roanne</v>
      </c>
      <c r="B2054" s="96">
        <v>42339</v>
      </c>
      <c r="D2054" s="88" t="s">
        <v>49</v>
      </c>
      <c r="E2054" s="1" t="str">
        <f>VLOOKUP($D2054,'TABLE DES MATIERES'!$A$3:$C$69,3,FALSE)</f>
        <v>Vacant</v>
      </c>
    </row>
    <row r="2055" spans="1:5" ht="15" x14ac:dyDescent="0.25">
      <c r="A2055" s="84" t="str">
        <f>VLOOKUP(D2055,'TABLE DES MATIERES'!$A$3:$B$69,2,FALSE)</f>
        <v>Total Vacant Exploitation</v>
      </c>
      <c r="B2055" s="96">
        <v>42339</v>
      </c>
      <c r="D2055" s="89" t="s">
        <v>66</v>
      </c>
      <c r="E2055" s="1" t="str">
        <f>VLOOKUP($D2055,'TABLE DES MATIERES'!$A$3:$C$69,3,FALSE)</f>
        <v>Vacant</v>
      </c>
    </row>
    <row r="2056" spans="1:5" ht="15" x14ac:dyDescent="0.25">
      <c r="A2056" s="84" t="str">
        <f>VLOOKUP(D2056,'TABLE DES MATIERES'!$A$3:$B$69,2,FALSE)</f>
        <v>% Exploitation</v>
      </c>
      <c r="B2056" s="96">
        <v>42339</v>
      </c>
      <c r="D2056" s="89" t="s">
        <v>67</v>
      </c>
      <c r="E2056" s="1" t="str">
        <f>VLOOKUP($D2056,'TABLE DES MATIERES'!$A$3:$C$69,3,FALSE)</f>
        <v>Vacant</v>
      </c>
    </row>
    <row r="2057" spans="1:5" ht="15" x14ac:dyDescent="0.25">
      <c r="A2057" s="84" t="str">
        <f>VLOOKUP(D2057,'TABLE DES MATIERES'!$A$3:$B$69,2,FALSE)</f>
        <v>Vacant HE</v>
      </c>
      <c r="B2057" s="96">
        <v>42339</v>
      </c>
      <c r="D2057" s="89" t="s">
        <v>58</v>
      </c>
      <c r="E2057" s="1" t="str">
        <f>VLOOKUP($D2057,'TABLE DES MATIERES'!$A$3:$C$69,3,FALSE)</f>
        <v>Vacant</v>
      </c>
    </row>
    <row r="2058" spans="1:5" ht="15" x14ac:dyDescent="0.25">
      <c r="A2058" s="84" t="str">
        <f>VLOOKUP(D2058,'TABLE DES MATIERES'!$A$3:$B$69,2,FALSE)</f>
        <v>% vacant HE</v>
      </c>
      <c r="B2058" s="96">
        <v>42339</v>
      </c>
      <c r="D2058" s="89" t="s">
        <v>68</v>
      </c>
      <c r="E2058" s="1" t="str">
        <f>VLOOKUP($D2058,'TABLE DES MATIERES'!$A$3:$C$69,3,FALSE)</f>
        <v>Vacant</v>
      </c>
    </row>
    <row r="2059" spans="1:5" ht="15" x14ac:dyDescent="0.25">
      <c r="A2059" s="84" t="str">
        <f>VLOOKUP(D2059,'TABLE DES MATIERES'!$A$3:$B$69,2,FALSE)</f>
        <v>Nbs logements Roanne</v>
      </c>
      <c r="B2059" s="96">
        <v>42339</v>
      </c>
      <c r="D2059" s="89" t="s">
        <v>69</v>
      </c>
      <c r="E2059" s="1" t="str">
        <f>VLOOKUP($D2059,'TABLE DES MATIERES'!$A$3:$C$69,3,FALSE)</f>
        <v>Vacant</v>
      </c>
    </row>
    <row r="2060" spans="1:5" ht="15" x14ac:dyDescent="0.25">
      <c r="A2060" s="84" t="str">
        <f>VLOOKUP(D2060,'TABLE DES MATIERES'!$A$3:$B$69,2,FALSE)</f>
        <v>Nbs vacants Exploitation/HE</v>
      </c>
      <c r="B2060" s="96">
        <v>42339</v>
      </c>
      <c r="D2060" s="89" t="s">
        <v>57</v>
      </c>
      <c r="E2060" s="1" t="str">
        <f>VLOOKUP($D2060,'TABLE DES MATIERES'!$A$3:$C$69,3,FALSE)</f>
        <v>Vacant</v>
      </c>
    </row>
    <row r="2061" spans="1:5" ht="15" x14ac:dyDescent="0.25">
      <c r="A2061" s="84" t="str">
        <f>VLOOKUP(D2061,'TABLE DES MATIERES'!$A$3:$B$69,2,FALSE)</f>
        <v>% Vacance Exploitation/HE</v>
      </c>
      <c r="B2061" s="96">
        <v>42339</v>
      </c>
      <c r="D2061" s="89" t="s">
        <v>59</v>
      </c>
      <c r="E2061" s="1" t="str">
        <f>VLOOKUP($D2061,'TABLE DES MATIERES'!$A$3:$C$69,3,FALSE)</f>
        <v>Vacant</v>
      </c>
    </row>
    <row r="2062" spans="1:5" ht="15" x14ac:dyDescent="0.25">
      <c r="A2062" s="84" t="str">
        <f>VLOOKUP(D2062,'TABLE DES MATIERES'!$A$3:$B$69,2,FALSE)</f>
        <v>%Occupation</v>
      </c>
      <c r="B2062" s="96">
        <v>42339</v>
      </c>
      <c r="D2062" s="89" t="s">
        <v>60</v>
      </c>
      <c r="E2062" s="1" t="str">
        <f>VLOOKUP($D2062,'TABLE DES MATIERES'!$A$3:$C$69,3,FALSE)</f>
        <v>Vacant</v>
      </c>
    </row>
    <row r="2063" spans="1:5" ht="15" x14ac:dyDescent="0.25">
      <c r="A2063" s="84" t="str">
        <f>VLOOKUP(D2063,'TABLE DES MATIERES'!$A$3:$B$69,2,FALSE)</f>
        <v>Nbs loc Entrants</v>
      </c>
      <c r="B2063" s="96">
        <v>42339</v>
      </c>
      <c r="D2063" s="89" t="s">
        <v>32</v>
      </c>
      <c r="E2063" s="1" t="str">
        <f>VLOOKUP($D2063,'TABLE DES MATIERES'!$A$3:$C$69,3,FALSE)</f>
        <v>Vacant</v>
      </c>
    </row>
    <row r="2064" spans="1:5" ht="15" x14ac:dyDescent="0.25">
      <c r="A2064" s="84" t="str">
        <f>VLOOKUP(D2064,'TABLE DES MATIERES'!$A$3:$B$69,2,FALSE)</f>
        <v>Nbs locs Sortants</v>
      </c>
      <c r="B2064" s="96">
        <v>42339</v>
      </c>
      <c r="D2064" s="89" t="s">
        <v>33</v>
      </c>
      <c r="E2064" s="1" t="str">
        <f>VLOOKUP($D2064,'TABLE DES MATIERES'!$A$3:$C$69,3,FALSE)</f>
        <v>Vacant</v>
      </c>
    </row>
    <row r="2065" spans="1:5" ht="15" x14ac:dyDescent="0.25">
      <c r="A2065" s="84" t="str">
        <f>VLOOKUP(D2065,'TABLE DES MATIERES'!$A$3:$B$69,2,FALSE)</f>
        <v>Nbs locs en preavis</v>
      </c>
      <c r="B2065" s="96">
        <v>42339</v>
      </c>
      <c r="D2065" s="89" t="s">
        <v>34</v>
      </c>
      <c r="E2065" s="1" t="str">
        <f>VLOOKUP($D2065,'TABLE DES MATIERES'!$A$3:$C$69,3,FALSE)</f>
        <v>Vacant</v>
      </c>
    </row>
    <row r="2066" spans="1:5" ht="15" x14ac:dyDescent="0.25">
      <c r="A2066" s="84" t="str">
        <f>VLOOKUP(D2066,'TABLE DES MATIERES'!$A$3:$B$69,2,FALSE)</f>
        <v>Compta_provisions_Primexis</v>
      </c>
      <c r="B2066" s="96">
        <v>42339</v>
      </c>
      <c r="D2066" s="89" t="s">
        <v>169</v>
      </c>
      <c r="E2066" s="1" t="str">
        <f>VLOOKUP($D2066,'TABLE DES MATIERES'!$A$3:$C$69,3,FALSE)</f>
        <v>comptable</v>
      </c>
    </row>
    <row r="2067" spans="1:5" ht="15" x14ac:dyDescent="0.25">
      <c r="A2067" s="84" t="str">
        <f>VLOOKUP(D2067,'TABLE DES MATIERES'!$A$3:$B$69,2,FALSE)</f>
        <v>Compta_provisions_Socalog</v>
      </c>
      <c r="B2067" s="96">
        <v>42339</v>
      </c>
      <c r="D2067" s="89" t="s">
        <v>171</v>
      </c>
      <c r="E2067" s="1" t="str">
        <f>VLOOKUP($D2067,'TABLE DES MATIERES'!$A$3:$C$69,3,FALSE)</f>
        <v>comptable</v>
      </c>
    </row>
    <row r="2068" spans="1:5" ht="15" x14ac:dyDescent="0.25">
      <c r="A2068" s="99" t="str">
        <f>VLOOKUP(D2068,'TABLE DES MATIERES'!$A$3:$B$69,2,FALSE)</f>
        <v>Loyer App</v>
      </c>
      <c r="B2068" s="100">
        <v>42370</v>
      </c>
      <c r="C2068" s="69">
        <v>300</v>
      </c>
      <c r="D2068" s="102" t="s">
        <v>4</v>
      </c>
      <c r="E2068" s="1" t="str">
        <f>VLOOKUP($D2068,'TABLE DES MATIERES'!$A$3:$C$69,3,FALSE)</f>
        <v>Quittancement</v>
      </c>
    </row>
    <row r="2069" spans="1:5" ht="15" x14ac:dyDescent="0.25">
      <c r="A2069" s="84" t="str">
        <f>VLOOKUP(D2069,'TABLE DES MATIERES'!$A$3:$B$69,2,FALSE)</f>
        <v>Nouveaux Loyers</v>
      </c>
      <c r="B2069" s="96">
        <v>42370</v>
      </c>
      <c r="C2069" s="69">
        <v>125</v>
      </c>
      <c r="D2069" s="89" t="s">
        <v>1</v>
      </c>
      <c r="E2069" s="1" t="str">
        <f>VLOOKUP($D2069,'TABLE DES MATIERES'!$A$3:$C$69,3,FALSE)</f>
        <v>Quittancement</v>
      </c>
    </row>
    <row r="2070" spans="1:5" ht="15" x14ac:dyDescent="0.25">
      <c r="A2070" s="84" t="str">
        <f>VLOOKUP(D2070,'TABLE DES MATIERES'!$A$3:$B$69,2,FALSE)</f>
        <v>Loyer PK</v>
      </c>
      <c r="B2070" s="96">
        <v>42370</v>
      </c>
      <c r="C2070" s="69">
        <v>180</v>
      </c>
      <c r="D2070" s="89" t="s">
        <v>5</v>
      </c>
      <c r="E2070" s="1" t="str">
        <f>VLOOKUP($D2070,'TABLE DES MATIERES'!$A$3:$C$69,3,FALSE)</f>
        <v>Quittancement</v>
      </c>
    </row>
    <row r="2071" spans="1:5" ht="15" x14ac:dyDescent="0.25">
      <c r="A2071" s="84" t="str">
        <f>VLOOKUP(D2071,'TABLE DES MATIERES'!$A$3:$B$69,2,FALSE)</f>
        <v>Total Loyer</v>
      </c>
      <c r="B2071" s="96">
        <v>42370</v>
      </c>
      <c r="C2071" s="69">
        <v>250</v>
      </c>
      <c r="D2071" s="89" t="s">
        <v>62</v>
      </c>
      <c r="E2071" s="1" t="str">
        <f>VLOOKUP($D2071,'TABLE DES MATIERES'!$A$3:$C$69,3,FALSE)</f>
        <v>Quittancement</v>
      </c>
    </row>
    <row r="2072" spans="1:5" ht="15" x14ac:dyDescent="0.25">
      <c r="A2072" s="84" t="str">
        <f>VLOOKUP(D2072,'TABLE DES MATIERES'!$A$3:$B$69,2,FALSE)</f>
        <v>Provisions sur charge</v>
      </c>
      <c r="B2072" s="96">
        <v>42370</v>
      </c>
      <c r="C2072" s="69">
        <v>75</v>
      </c>
      <c r="D2072" s="89" t="s">
        <v>2</v>
      </c>
      <c r="E2072" s="1" t="str">
        <f>VLOOKUP($D2072,'TABLE DES MATIERES'!$A$3:$C$69,3,FALSE)</f>
        <v>Quittancement</v>
      </c>
    </row>
    <row r="2073" spans="1:5" ht="15" x14ac:dyDescent="0.25">
      <c r="A2073" s="84" t="str">
        <f>VLOOKUP(D2073,'TABLE DES MATIERES'!$A$3:$B$69,2,FALSE)</f>
        <v>Quitt toutes rubriques</v>
      </c>
      <c r="B2073" s="96">
        <v>42370</v>
      </c>
      <c r="C2073" s="69">
        <v>150</v>
      </c>
      <c r="D2073" s="89" t="s">
        <v>50</v>
      </c>
      <c r="E2073" s="1" t="str">
        <f>VLOOKUP($D2073,'TABLE DES MATIERES'!$A$3:$C$69,3,FALSE)</f>
        <v>Quittancement</v>
      </c>
    </row>
    <row r="2074" spans="1:5" ht="15" x14ac:dyDescent="0.25">
      <c r="A2074" s="84" t="str">
        <f>VLOOKUP(D2074,'TABLE DES MATIERES'!$A$3:$B$69,2,FALSE)</f>
        <v>Quittance Moyenne</v>
      </c>
      <c r="B2074" s="96">
        <v>42370</v>
      </c>
      <c r="C2074" s="69">
        <v>500</v>
      </c>
      <c r="D2074" s="89" t="s">
        <v>192</v>
      </c>
      <c r="E2074" s="1" t="str">
        <f>VLOOKUP($D2074,'TABLE DES MATIERES'!$A$3:$C$69,3,FALSE)</f>
        <v>Quittancement</v>
      </c>
    </row>
    <row r="2075" spans="1:5" ht="15" x14ac:dyDescent="0.25">
      <c r="A2075" s="84" t="str">
        <f>VLOOKUP(D2075,'TABLE DES MATIERES'!$A$3:$B$69,2,FALSE)</f>
        <v>Lots quittancé (total app-vacant)</v>
      </c>
      <c r="B2075" s="96">
        <v>42370</v>
      </c>
      <c r="C2075" s="69">
        <v>150</v>
      </c>
      <c r="D2075" s="89" t="s">
        <v>193</v>
      </c>
      <c r="E2075" s="1" t="str">
        <f>VLOOKUP($D2075,'TABLE DES MATIERES'!$A$3:$C$69,3,FALSE)</f>
        <v>Quittancement</v>
      </c>
    </row>
    <row r="2076" spans="1:5" ht="15" x14ac:dyDescent="0.25">
      <c r="A2076" s="84" t="str">
        <f>VLOOKUP(D2076,'TABLE DES MATIERES'!$A$3:$B$69,2,FALSE)</f>
        <v>Loyers encaissers</v>
      </c>
      <c r="B2076" s="96">
        <v>42370</v>
      </c>
      <c r="C2076" s="69">
        <v>300</v>
      </c>
      <c r="D2076" s="89" t="s">
        <v>3</v>
      </c>
      <c r="E2076" s="1" t="str">
        <f>VLOOKUP($D2076,'TABLE DES MATIERES'!$A$3:$C$69,3,FALSE)</f>
        <v>Encaissement</v>
      </c>
    </row>
    <row r="2077" spans="1:5" ht="15" x14ac:dyDescent="0.25">
      <c r="A2077" s="84" t="str">
        <f>VLOOKUP(D2077,'TABLE DES MATIERES'!$A$3:$B$69,2,FALSE)</f>
        <v>APL</v>
      </c>
      <c r="B2077" s="96">
        <v>42370</v>
      </c>
      <c r="C2077" s="69">
        <v>450</v>
      </c>
      <c r="D2077" s="89" t="s">
        <v>6</v>
      </c>
      <c r="E2077" s="1" t="str">
        <f>VLOOKUP($D2077,'TABLE DES MATIERES'!$A$3:$C$69,3,FALSE)</f>
        <v>Encaissement</v>
      </c>
    </row>
    <row r="2078" spans="1:5" ht="15" x14ac:dyDescent="0.25">
      <c r="A2078" s="84" t="str">
        <f>VLOOKUP(D2078,'TABLE DES MATIERES'!$A$3:$B$69,2,FALSE)</f>
        <v>AL</v>
      </c>
      <c r="B2078" s="96">
        <v>42370</v>
      </c>
      <c r="C2078" s="69">
        <v>225</v>
      </c>
      <c r="D2078" s="89" t="s">
        <v>7</v>
      </c>
      <c r="E2078" s="1" t="str">
        <f>VLOOKUP($D2078,'TABLE DES MATIERES'!$A$3:$C$69,3,FALSE)</f>
        <v>Encaissement</v>
      </c>
    </row>
    <row r="2079" spans="1:5" ht="15" x14ac:dyDescent="0.25">
      <c r="A2079" s="84" t="str">
        <f>VLOOKUP(D2079,'TABLE DES MATIERES'!$A$3:$B$69,2,FALSE)</f>
        <v>DG Factures</v>
      </c>
      <c r="B2079" s="96">
        <v>42370</v>
      </c>
      <c r="C2079" s="69">
        <v>300</v>
      </c>
      <c r="D2079" s="89" t="s">
        <v>8</v>
      </c>
      <c r="E2079" s="1" t="str">
        <f>VLOOKUP($D2079,'TABLE DES MATIERES'!$A$3:$C$69,3,FALSE)</f>
        <v>Encaissement</v>
      </c>
    </row>
    <row r="2080" spans="1:5" ht="15" x14ac:dyDescent="0.25">
      <c r="A2080" s="84" t="str">
        <f>VLOOKUP(D2080,'TABLE DES MATIERES'!$A$3:$B$69,2,FALSE)</f>
        <v>DG Rembourser</v>
      </c>
      <c r="B2080" s="96">
        <v>42370</v>
      </c>
      <c r="C2080" s="69">
        <v>450</v>
      </c>
      <c r="D2080" s="89" t="s">
        <v>9</v>
      </c>
      <c r="E2080" s="1" t="str">
        <f>VLOOKUP($D2080,'TABLE DES MATIERES'!$A$3:$C$69,3,FALSE)</f>
        <v>Encaissement</v>
      </c>
    </row>
    <row r="2081" spans="1:5" ht="15" x14ac:dyDescent="0.25">
      <c r="A2081" s="84" t="str">
        <f>VLOOKUP(D2081,'TABLE DES MATIERES'!$A$3:$B$69,2,FALSE)</f>
        <v>BANQUE</v>
      </c>
      <c r="B2081" s="96">
        <v>42370</v>
      </c>
      <c r="C2081" s="69">
        <v>80</v>
      </c>
      <c r="D2081" s="89" t="s">
        <v>10</v>
      </c>
      <c r="E2081" s="1" t="str">
        <f>VLOOKUP($D2081,'TABLE DES MATIERES'!$A$3:$C$69,3,FALSE)</f>
        <v>Encaissement</v>
      </c>
    </row>
    <row r="2082" spans="1:5" ht="15" x14ac:dyDescent="0.25">
      <c r="A2082" s="84" t="str">
        <f>VLOOKUP(D2082,'TABLE DES MATIERES'!$A$3:$B$69,2,FALSE)</f>
        <v>Loyers de non occupation</v>
      </c>
      <c r="B2082" s="96">
        <v>42370</v>
      </c>
      <c r="C2082" s="69">
        <v>100</v>
      </c>
      <c r="D2082" s="89" t="s">
        <v>176</v>
      </c>
      <c r="E2082" s="1" t="str">
        <f>VLOOKUP($D2082,'TABLE DES MATIERES'!$A$3:$C$69,3,FALSE)</f>
        <v>Encaissement</v>
      </c>
    </row>
    <row r="2083" spans="1:5" ht="15" x14ac:dyDescent="0.25">
      <c r="A2083" s="84" t="str">
        <f>VLOOKUP(D2083,'TABLE DES MATIERES'!$A$3:$B$69,2,FALSE)</f>
        <v>Nbs locs debiteurs</v>
      </c>
      <c r="B2083" s="96">
        <v>42370</v>
      </c>
      <c r="C2083" s="69">
        <v>300</v>
      </c>
      <c r="D2083" s="89" t="s">
        <v>11</v>
      </c>
      <c r="E2083" s="1" t="str">
        <f>VLOOKUP($D2083,'TABLE DES MATIERES'!$A$3:$C$69,3,FALSE)</f>
        <v>Contentieux</v>
      </c>
    </row>
    <row r="2084" spans="1:5" ht="15" x14ac:dyDescent="0.25">
      <c r="A2084" s="84" t="str">
        <f>VLOOKUP(D2084,'TABLE DES MATIERES'!$A$3:$B$69,2,FALSE)</f>
        <v>Montants Debiteurs</v>
      </c>
      <c r="B2084" s="96">
        <v>42370</v>
      </c>
      <c r="C2084" s="69">
        <v>180</v>
      </c>
      <c r="D2084" s="89" t="s">
        <v>12</v>
      </c>
      <c r="E2084" s="1" t="str">
        <f>VLOOKUP($D2084,'TABLE DES MATIERES'!$A$3:$C$69,3,FALSE)</f>
        <v>Contentieux</v>
      </c>
    </row>
    <row r="2085" spans="1:5" ht="15" x14ac:dyDescent="0.25">
      <c r="A2085" s="84" t="str">
        <f>VLOOKUP(D2085,'TABLE DES MATIERES'!$A$3:$B$69,2,FALSE)</f>
        <v>Locs Presents</v>
      </c>
      <c r="B2085" s="96">
        <v>42370</v>
      </c>
      <c r="C2085" s="69">
        <v>250</v>
      </c>
      <c r="D2085" s="89" t="s">
        <v>13</v>
      </c>
      <c r="E2085" s="1" t="str">
        <f>VLOOKUP($D2085,'TABLE DES MATIERES'!$A$3:$C$69,3,FALSE)</f>
        <v>Contentieux</v>
      </c>
    </row>
    <row r="2086" spans="1:5" ht="15" x14ac:dyDescent="0.25">
      <c r="A2086" s="84" t="str">
        <f>VLOOKUP(D2086,'TABLE DES MATIERES'!$A$3:$B$69,2,FALSE)</f>
        <v>Montants Presents</v>
      </c>
      <c r="B2086" s="96">
        <v>42370</v>
      </c>
      <c r="C2086" s="69">
        <v>450</v>
      </c>
      <c r="D2086" s="89" t="s">
        <v>15</v>
      </c>
      <c r="E2086" s="1" t="str">
        <f>VLOOKUP($D2086,'TABLE DES MATIERES'!$A$3:$C$69,3,FALSE)</f>
        <v>Contentieux</v>
      </c>
    </row>
    <row r="2087" spans="1:5" ht="15" x14ac:dyDescent="0.25">
      <c r="A2087" s="84" t="str">
        <f>VLOOKUP(D2087,'TABLE DES MATIERES'!$A$3:$B$69,2,FALSE)</f>
        <v>Locs Sortis</v>
      </c>
      <c r="B2087" s="96">
        <v>42370</v>
      </c>
      <c r="C2087" s="69">
        <v>300</v>
      </c>
      <c r="D2087" s="89" t="s">
        <v>14</v>
      </c>
      <c r="E2087" s="1" t="str">
        <f>VLOOKUP($D2087,'TABLE DES MATIERES'!$A$3:$C$69,3,FALSE)</f>
        <v>Contentieux</v>
      </c>
    </row>
    <row r="2088" spans="1:5" ht="15" x14ac:dyDescent="0.25">
      <c r="A2088" s="84" t="str">
        <f>VLOOKUP(D2088,'TABLE DES MATIERES'!$A$3:$B$69,2,FALSE)</f>
        <v>Montants Sortis</v>
      </c>
      <c r="B2088" s="96">
        <v>42370</v>
      </c>
      <c r="C2088" s="69">
        <v>450</v>
      </c>
      <c r="D2088" s="89" t="s">
        <v>16</v>
      </c>
      <c r="E2088" s="1" t="str">
        <f>VLOOKUP($D2088,'TABLE DES MATIERES'!$A$3:$C$69,3,FALSE)</f>
        <v>Contentieux</v>
      </c>
    </row>
    <row r="2089" spans="1:5" ht="15" x14ac:dyDescent="0.25">
      <c r="A2089" s="84" t="str">
        <f>VLOOKUP(D2089,'TABLE DES MATIERES'!$A$3:$B$69,2,FALSE)</f>
        <v>Nouvelles dettes des nouveaux entrants</v>
      </c>
      <c r="B2089" s="96">
        <v>42370</v>
      </c>
      <c r="C2089" s="69">
        <v>500</v>
      </c>
      <c r="D2089" s="89" t="s">
        <v>37</v>
      </c>
      <c r="E2089" s="1" t="str">
        <f>VLOOKUP($D2089,'TABLE DES MATIERES'!$A$3:$C$69,3,FALSE)</f>
        <v>Contentieux</v>
      </c>
    </row>
    <row r="2090" spans="1:5" ht="15" x14ac:dyDescent="0.25">
      <c r="A2090" s="84" t="str">
        <f>VLOOKUP(D2090,'TABLE DES MATIERES'!$A$3:$B$69,2,FALSE)</f>
        <v>Montants dettes des nouveaux entrants</v>
      </c>
      <c r="B2090" s="96">
        <v>42370</v>
      </c>
      <c r="C2090" s="69">
        <v>300</v>
      </c>
      <c r="D2090" s="89" t="s">
        <v>38</v>
      </c>
      <c r="E2090" s="1" t="str">
        <f>VLOOKUP($D2090,'TABLE DES MATIERES'!$A$3:$C$69,3,FALSE)</f>
        <v>Contentieux</v>
      </c>
    </row>
    <row r="2091" spans="1:5" ht="15" x14ac:dyDescent="0.25">
      <c r="A2091" s="84" t="str">
        <f>VLOOKUP(D2091,'TABLE DES MATIERES'!$A$3:$B$69,2,FALSE)</f>
        <v>Profits</v>
      </c>
      <c r="B2091" s="96">
        <v>42370</v>
      </c>
      <c r="C2091" s="69">
        <v>300</v>
      </c>
      <c r="D2091" s="89" t="s">
        <v>36</v>
      </c>
      <c r="E2091" s="1" t="str">
        <f>VLOOKUP($D2091,'TABLE DES MATIERES'!$A$3:$C$69,3,FALSE)</f>
        <v>Contentieux</v>
      </c>
    </row>
    <row r="2092" spans="1:5" ht="15" x14ac:dyDescent="0.25">
      <c r="A2092" s="84" t="str">
        <f>VLOOKUP(D2092,'TABLE DES MATIERES'!$A$3:$B$69,2,FALSE)</f>
        <v>Pertes</v>
      </c>
      <c r="B2092" s="96">
        <v>42370</v>
      </c>
      <c r="C2092" s="69">
        <v>425</v>
      </c>
      <c r="D2092" s="89" t="s">
        <v>35</v>
      </c>
      <c r="E2092" s="1" t="str">
        <f>VLOOKUP($D2092,'TABLE DES MATIERES'!$A$3:$C$69,3,FALSE)</f>
        <v>Contentieux</v>
      </c>
    </row>
    <row r="2093" spans="1:5" ht="15" x14ac:dyDescent="0.25">
      <c r="A2093" s="84" t="str">
        <f>VLOOKUP(D2093,'TABLE DES MATIERES'!$A$3:$B$69,2,FALSE)</f>
        <v>Protocoles établis</v>
      </c>
      <c r="B2093" s="96">
        <v>42370</v>
      </c>
      <c r="C2093" s="69">
        <v>175</v>
      </c>
      <c r="D2093" s="89" t="s">
        <v>17</v>
      </c>
      <c r="E2093" s="1" t="str">
        <f>VLOOKUP($D2093,'TABLE DES MATIERES'!$A$3:$C$69,3,FALSE)</f>
        <v>Contentieux</v>
      </c>
    </row>
    <row r="2094" spans="1:5" ht="15" x14ac:dyDescent="0.25">
      <c r="A2094" s="84" t="str">
        <f>VLOOKUP(D2094,'TABLE DES MATIERES'!$A$3:$B$69,2,FALSE)</f>
        <v>Protocoles terminés</v>
      </c>
      <c r="B2094" s="96">
        <v>42370</v>
      </c>
      <c r="C2094" s="69">
        <v>315</v>
      </c>
      <c r="D2094" s="89" t="s">
        <v>18</v>
      </c>
      <c r="E2094" s="1" t="str">
        <f>VLOOKUP($D2094,'TABLE DES MATIERES'!$A$3:$C$69,3,FALSE)</f>
        <v>Contentieux</v>
      </c>
    </row>
    <row r="2095" spans="1:5" x14ac:dyDescent="0.2">
      <c r="A2095" s="84" t="str">
        <f>VLOOKUP(D2095,'TABLE DES MATIERES'!$A$3:$B$69,2,FALSE)</f>
        <v>Protocoles en cours</v>
      </c>
      <c r="B2095" s="96">
        <v>42370</v>
      </c>
      <c r="C2095" s="69">
        <v>411</v>
      </c>
      <c r="D2095" s="63" t="s">
        <v>61</v>
      </c>
      <c r="E2095" s="1" t="str">
        <f>VLOOKUP($D2095,'TABLE DES MATIERES'!$A$3:$C$69,3,FALSE)</f>
        <v>Contentieux</v>
      </c>
    </row>
    <row r="2096" spans="1:5" x14ac:dyDescent="0.2">
      <c r="A2096" s="84" t="str">
        <f>VLOOKUP(D2096,'TABLE DES MATIERES'!$A$3:$B$69,2,FALSE)</f>
        <v>Montants Protocoles établis</v>
      </c>
      <c r="B2096" s="96">
        <v>42370</v>
      </c>
      <c r="C2096" s="69">
        <v>85</v>
      </c>
      <c r="D2096" s="63" t="s">
        <v>53</v>
      </c>
      <c r="E2096" s="1" t="str">
        <f>VLOOKUP($D2096,'TABLE DES MATIERES'!$A$3:$C$69,3,FALSE)</f>
        <v>Contentieux</v>
      </c>
    </row>
    <row r="2097" spans="1:5" ht="15" x14ac:dyDescent="0.25">
      <c r="A2097" s="84" t="str">
        <f>VLOOKUP(D2097,'TABLE DES MATIERES'!$A$3:$B$69,2,FALSE)</f>
        <v>Nouveaux Dossiers Confiés SOFRA</v>
      </c>
      <c r="B2097" s="96">
        <v>42370</v>
      </c>
      <c r="C2097" s="69">
        <v>150</v>
      </c>
      <c r="D2097" s="89" t="s">
        <v>19</v>
      </c>
      <c r="E2097" s="1" t="str">
        <f>VLOOKUP($D2097,'TABLE DES MATIERES'!$A$3:$C$69,3,FALSE)</f>
        <v>Contentieux</v>
      </c>
    </row>
    <row r="2098" spans="1:5" ht="15" x14ac:dyDescent="0.25">
      <c r="A2098" s="84" t="str">
        <f>VLOOKUP(D2098,'TABLE DES MATIERES'!$A$3:$B$69,2,FALSE)</f>
        <v>Nbs dossiers Actifs SOFRA</v>
      </c>
      <c r="B2098" s="96">
        <v>42370</v>
      </c>
      <c r="C2098" s="69">
        <v>90</v>
      </c>
      <c r="D2098" s="89" t="s">
        <v>63</v>
      </c>
      <c r="E2098" s="1" t="str">
        <f>VLOOKUP($D2098,'TABLE DES MATIERES'!$A$3:$C$69,3,FALSE)</f>
        <v>Contentieux</v>
      </c>
    </row>
    <row r="2099" spans="1:5" x14ac:dyDescent="0.2">
      <c r="A2099" s="84" t="str">
        <f>VLOOKUP(D2099,'TABLE DES MATIERES'!$A$3:$B$69,2,FALSE)</f>
        <v>Montants Dossiers SOFRA Ouverts</v>
      </c>
      <c r="B2099" s="96">
        <v>42370</v>
      </c>
      <c r="C2099" s="69">
        <v>150</v>
      </c>
      <c r="D2099" s="63" t="s">
        <v>54</v>
      </c>
      <c r="E2099" s="1" t="str">
        <f>VLOOKUP($D2099,'TABLE DES MATIERES'!$A$3:$C$69,3,FALSE)</f>
        <v>Contentieux</v>
      </c>
    </row>
    <row r="2100" spans="1:5" ht="15" x14ac:dyDescent="0.25">
      <c r="A2100" s="84" t="str">
        <f>VLOOKUP(D2100,'TABLE DES MATIERES'!$A$3:$B$69,2,FALSE)</f>
        <v>Encaissements SOFRA</v>
      </c>
      <c r="B2100" s="96">
        <v>42370</v>
      </c>
      <c r="C2100" s="69">
        <v>1111</v>
      </c>
      <c r="D2100" s="89" t="s">
        <v>64</v>
      </c>
      <c r="E2100" s="1" t="str">
        <f>VLOOKUP($D2100,'TABLE DES MATIERES'!$A$3:$C$69,3,FALSE)</f>
        <v>Contentieux</v>
      </c>
    </row>
    <row r="2101" spans="1:5" ht="15" x14ac:dyDescent="0.25">
      <c r="A2101" s="84" t="str">
        <f>VLOOKUP(D2101,'TABLE DES MATIERES'!$A$3:$B$69,2,FALSE)</f>
        <v>Nouveaux Dossiers Confiés FLEMMING</v>
      </c>
      <c r="B2101" s="96">
        <v>42370</v>
      </c>
      <c r="C2101" s="69">
        <v>1111</v>
      </c>
      <c r="D2101" s="89" t="s">
        <v>183</v>
      </c>
      <c r="E2101" s="1" t="str">
        <f>VLOOKUP($D2101,'TABLE DES MATIERES'!$A$3:$C$69,3,FALSE)</f>
        <v>contentieux</v>
      </c>
    </row>
    <row r="2102" spans="1:5" ht="15" x14ac:dyDescent="0.25">
      <c r="A2102" s="84" t="str">
        <f>VLOOKUP(D2102,'TABLE DES MATIERES'!$A$3:$B$69,2,FALSE)</f>
        <v>Nbs dossiers Actifs FLEMMING</v>
      </c>
      <c r="B2102" s="96">
        <v>42370</v>
      </c>
      <c r="C2102" s="69">
        <v>65</v>
      </c>
      <c r="D2102" s="89" t="s">
        <v>186</v>
      </c>
      <c r="E2102" s="1" t="str">
        <f>VLOOKUP($D2102,'TABLE DES MATIERES'!$A$3:$C$69,3,FALSE)</f>
        <v>contentieux</v>
      </c>
    </row>
    <row r="2103" spans="1:5" ht="15" x14ac:dyDescent="0.25">
      <c r="A2103" s="84" t="str">
        <f>VLOOKUP(D2103,'TABLE DES MATIERES'!$A$3:$B$69,2,FALSE)</f>
        <v>Montants Dossiers FLEMMING Ouverts</v>
      </c>
      <c r="B2103" s="96">
        <v>42370</v>
      </c>
      <c r="C2103" s="69">
        <v>222</v>
      </c>
      <c r="D2103" s="89" t="s">
        <v>188</v>
      </c>
      <c r="E2103" s="1" t="str">
        <f>VLOOKUP($D2103,'TABLE DES MATIERES'!$A$3:$C$69,3,FALSE)</f>
        <v>contentieux</v>
      </c>
    </row>
    <row r="2104" spans="1:5" ht="15" x14ac:dyDescent="0.25">
      <c r="A2104" s="84" t="str">
        <f>VLOOKUP(D2104,'TABLE DES MATIERES'!$A$3:$B$69,2,FALSE)</f>
        <v>Encaissements FLEMMING</v>
      </c>
      <c r="B2104" s="96">
        <v>42370</v>
      </c>
      <c r="D2104" s="89" t="s">
        <v>190</v>
      </c>
      <c r="E2104" s="1" t="str">
        <f>VLOOKUP($D2104,'TABLE DES MATIERES'!$A$3:$C$69,3,FALSE)</f>
        <v>contentieux</v>
      </c>
    </row>
    <row r="2105" spans="1:5" ht="15" x14ac:dyDescent="0.25">
      <c r="A2105" s="84" t="str">
        <f>VLOOKUP(D2105,'TABLE DES MATIERES'!$A$3:$B$69,2,FALSE)</f>
        <v>Nbs Prelevements</v>
      </c>
      <c r="B2105" s="96">
        <v>42370</v>
      </c>
      <c r="D2105" s="89" t="s">
        <v>20</v>
      </c>
      <c r="E2105" s="1" t="str">
        <f>VLOOKUP($D2105,'TABLE DES MATIERES'!$A$3:$C$69,3,FALSE)</f>
        <v>Contentieux</v>
      </c>
    </row>
    <row r="2106" spans="1:5" ht="15" x14ac:dyDescent="0.25">
      <c r="A2106" s="84" t="str">
        <f>VLOOKUP(D2106,'TABLE DES MATIERES'!$A$3:$B$69,2,FALSE)</f>
        <v>Montants Prelevements</v>
      </c>
      <c r="B2106" s="96">
        <v>42370</v>
      </c>
      <c r="D2106" s="89" t="s">
        <v>21</v>
      </c>
      <c r="E2106" s="1" t="str">
        <f>VLOOKUP($D2106,'TABLE DES MATIERES'!$A$3:$C$69,3,FALSE)</f>
        <v>Contentieux</v>
      </c>
    </row>
    <row r="2107" spans="1:5" ht="15" x14ac:dyDescent="0.25">
      <c r="A2107" s="84" t="str">
        <f>VLOOKUP(D2107,'TABLE DES MATIERES'!$A$3:$B$69,2,FALSE)</f>
        <v>Nbs Rejets Prlv</v>
      </c>
      <c r="B2107" s="96">
        <v>42370</v>
      </c>
      <c r="D2107" s="89" t="s">
        <v>22</v>
      </c>
      <c r="E2107" s="1" t="str">
        <f>VLOOKUP($D2107,'TABLE DES MATIERES'!$A$3:$C$69,3,FALSE)</f>
        <v>Contentieux</v>
      </c>
    </row>
    <row r="2108" spans="1:5" ht="15" x14ac:dyDescent="0.25">
      <c r="A2108" s="84" t="str">
        <f>VLOOKUP(D2108,'TABLE DES MATIERES'!$A$3:$B$69,2,FALSE)</f>
        <v>Montants des Rjts Prlv</v>
      </c>
      <c r="B2108" s="96">
        <v>42370</v>
      </c>
      <c r="D2108" s="89" t="s">
        <v>23</v>
      </c>
      <c r="E2108" s="1" t="str">
        <f>VLOOKUP($D2108,'TABLE DES MATIERES'!$A$3:$C$69,3,FALSE)</f>
        <v>Contentieux</v>
      </c>
    </row>
    <row r="2109" spans="1:5" ht="15" x14ac:dyDescent="0.25">
      <c r="A2109" s="84" t="str">
        <f>VLOOKUP(D2109,'TABLE DES MATIERES'!$A$3:$B$69,2,FALSE)</f>
        <v>% impayés Prlv</v>
      </c>
      <c r="B2109" s="96">
        <v>42370</v>
      </c>
      <c r="D2109" s="89" t="s">
        <v>65</v>
      </c>
      <c r="E2109" s="1" t="str">
        <f>VLOOKUP($D2109,'TABLE DES MATIERES'!$A$3:$C$69,3,FALSE)</f>
        <v>Contentieux</v>
      </c>
    </row>
    <row r="2110" spans="1:5" ht="15" x14ac:dyDescent="0.25">
      <c r="A2110" s="84" t="str">
        <f>VLOOKUP(D2110,'TABLE DES MATIERES'!$A$3:$B$69,2,FALSE)</f>
        <v>Dette &lt; 3mois</v>
      </c>
      <c r="B2110" s="96">
        <v>42370</v>
      </c>
      <c r="D2110" s="89" t="s">
        <v>24</v>
      </c>
      <c r="E2110" s="1" t="str">
        <f>VLOOKUP($D2110,'TABLE DES MATIERES'!$A$3:$C$69,3,FALSE)</f>
        <v>Contentieux</v>
      </c>
    </row>
    <row r="2111" spans="1:5" ht="15" x14ac:dyDescent="0.25">
      <c r="A2111" s="84" t="str">
        <f>VLOOKUP(D2111,'TABLE DES MATIERES'!$A$3:$B$69,2,FALSE)</f>
        <v>Dette 3 à 6 mois</v>
      </c>
      <c r="B2111" s="96">
        <v>42370</v>
      </c>
      <c r="D2111" s="89" t="s">
        <v>25</v>
      </c>
      <c r="E2111" s="1" t="str">
        <f>VLOOKUP($D2111,'TABLE DES MATIERES'!$A$3:$C$69,3,FALSE)</f>
        <v>Contentieux</v>
      </c>
    </row>
    <row r="2112" spans="1:5" ht="15" x14ac:dyDescent="0.25">
      <c r="A2112" s="84" t="str">
        <f>VLOOKUP(D2112,'TABLE DES MATIERES'!$A$3:$B$69,2,FALSE)</f>
        <v>Dette &gt; 6 mois</v>
      </c>
      <c r="B2112" s="96">
        <v>42370</v>
      </c>
      <c r="D2112" s="89" t="s">
        <v>26</v>
      </c>
      <c r="E2112" s="1" t="str">
        <f>VLOOKUP($D2112,'TABLE DES MATIERES'!$A$3:$C$69,3,FALSE)</f>
        <v>Contentieux</v>
      </c>
    </row>
    <row r="2113" spans="1:5" ht="15" x14ac:dyDescent="0.25">
      <c r="A2113" s="84" t="str">
        <f>VLOOKUP(D2113,'TABLE DES MATIERES'!$A$3:$B$69,2,FALSE)</f>
        <v>Vacants ACL PME</v>
      </c>
      <c r="B2113" s="96">
        <v>42370</v>
      </c>
      <c r="D2113" s="89" t="s">
        <v>28</v>
      </c>
      <c r="E2113" s="1" t="str">
        <f>VLOOKUP($D2113,'TABLE DES MATIERES'!$A$3:$C$69,3,FALSE)</f>
        <v>Vacant</v>
      </c>
    </row>
    <row r="2114" spans="1:5" x14ac:dyDescent="0.2">
      <c r="A2114" s="84" t="str">
        <f>VLOOKUP(D2114,'TABLE DES MATIERES'!$A$3:$B$69,2,FALSE)</f>
        <v>% vacant ACL PME</v>
      </c>
      <c r="B2114" s="96">
        <v>42370</v>
      </c>
      <c r="D2114" s="88" t="s">
        <v>47</v>
      </c>
      <c r="E2114" s="1" t="str">
        <f>VLOOKUP($D2114,'TABLE DES MATIERES'!$A$3:$C$69,3,FALSE)</f>
        <v>Vacant</v>
      </c>
    </row>
    <row r="2115" spans="1:5" ht="15" x14ac:dyDescent="0.25">
      <c r="A2115" s="84" t="str">
        <f>VLOOKUP(D2115,'TABLE DES MATIERES'!$A$3:$B$69,2,FALSE)</f>
        <v>Vacant technique</v>
      </c>
      <c r="B2115" s="96">
        <v>42370</v>
      </c>
      <c r="D2115" s="89" t="s">
        <v>29</v>
      </c>
      <c r="E2115" s="1" t="str">
        <f>VLOOKUP($D2115,'TABLE DES MATIERES'!$A$3:$C$69,3,FALSE)</f>
        <v>Vacant</v>
      </c>
    </row>
    <row r="2116" spans="1:5" x14ac:dyDescent="0.2">
      <c r="A2116" s="84" t="str">
        <f>VLOOKUP(D2116,'TABLE DES MATIERES'!$A$3:$B$69,2,FALSE)</f>
        <v>% vacant technique</v>
      </c>
      <c r="B2116" s="96">
        <v>42370</v>
      </c>
      <c r="D2116" s="88" t="s">
        <v>48</v>
      </c>
      <c r="E2116" s="1" t="str">
        <f>VLOOKUP($D2116,'TABLE DES MATIERES'!$A$3:$C$69,3,FALSE)</f>
        <v>Vacant</v>
      </c>
    </row>
    <row r="2117" spans="1:5" ht="15" x14ac:dyDescent="0.25">
      <c r="A2117" s="84" t="str">
        <f>VLOOKUP(D2117,'TABLE DES MATIERES'!$A$3:$B$69,2,FALSE)</f>
        <v>Nbs de lots Roanne</v>
      </c>
      <c r="B2117" s="96">
        <v>42370</v>
      </c>
      <c r="D2117" s="89" t="s">
        <v>30</v>
      </c>
      <c r="E2117" s="1" t="str">
        <f>VLOOKUP($D2117,'TABLE DES MATIERES'!$A$3:$C$69,3,FALSE)</f>
        <v>Vacant</v>
      </c>
    </row>
    <row r="2118" spans="1:5" ht="15" x14ac:dyDescent="0.25">
      <c r="A2118" s="84" t="str">
        <f>VLOOKUP(D2118,'TABLE DES MATIERES'!$A$3:$B$69,2,FALSE)</f>
        <v>Vacants_Gestion Roanne</v>
      </c>
      <c r="B2118" s="96">
        <v>42370</v>
      </c>
      <c r="D2118" s="89" t="s">
        <v>31</v>
      </c>
      <c r="E2118" s="1" t="str">
        <f>VLOOKUP($D2118,'TABLE DES MATIERES'!$A$3:$C$69,3,FALSE)</f>
        <v>Vacant</v>
      </c>
    </row>
    <row r="2119" spans="1:5" x14ac:dyDescent="0.2">
      <c r="A2119" s="84" t="str">
        <f>VLOOKUP(D2119,'TABLE DES MATIERES'!$A$3:$B$69,2,FALSE)</f>
        <v>% vacant Roanne</v>
      </c>
      <c r="B2119" s="96">
        <v>42370</v>
      </c>
      <c r="D2119" s="88" t="s">
        <v>49</v>
      </c>
      <c r="E2119" s="1" t="str">
        <f>VLOOKUP($D2119,'TABLE DES MATIERES'!$A$3:$C$69,3,FALSE)</f>
        <v>Vacant</v>
      </c>
    </row>
    <row r="2120" spans="1:5" ht="15" x14ac:dyDescent="0.25">
      <c r="A2120" s="84" t="str">
        <f>VLOOKUP(D2120,'TABLE DES MATIERES'!$A$3:$B$69,2,FALSE)</f>
        <v>Total Vacant Exploitation</v>
      </c>
      <c r="B2120" s="96">
        <v>42370</v>
      </c>
      <c r="D2120" s="89" t="s">
        <v>66</v>
      </c>
      <c r="E2120" s="1" t="str">
        <f>VLOOKUP($D2120,'TABLE DES MATIERES'!$A$3:$C$69,3,FALSE)</f>
        <v>Vacant</v>
      </c>
    </row>
    <row r="2121" spans="1:5" ht="15" x14ac:dyDescent="0.25">
      <c r="A2121" s="84" t="str">
        <f>VLOOKUP(D2121,'TABLE DES MATIERES'!$A$3:$B$69,2,FALSE)</f>
        <v>% Exploitation</v>
      </c>
      <c r="B2121" s="96">
        <v>42370</v>
      </c>
      <c r="D2121" s="89" t="s">
        <v>67</v>
      </c>
      <c r="E2121" s="1" t="str">
        <f>VLOOKUP($D2121,'TABLE DES MATIERES'!$A$3:$C$69,3,FALSE)</f>
        <v>Vacant</v>
      </c>
    </row>
    <row r="2122" spans="1:5" ht="15" x14ac:dyDescent="0.25">
      <c r="A2122" s="84" t="str">
        <f>VLOOKUP(D2122,'TABLE DES MATIERES'!$A$3:$B$69,2,FALSE)</f>
        <v>Vacant HE</v>
      </c>
      <c r="B2122" s="96">
        <v>42370</v>
      </c>
      <c r="D2122" s="89" t="s">
        <v>58</v>
      </c>
      <c r="E2122" s="1" t="str">
        <f>VLOOKUP($D2122,'TABLE DES MATIERES'!$A$3:$C$69,3,FALSE)</f>
        <v>Vacant</v>
      </c>
    </row>
    <row r="2123" spans="1:5" ht="15" x14ac:dyDescent="0.25">
      <c r="A2123" s="84" t="str">
        <f>VLOOKUP(D2123,'TABLE DES MATIERES'!$A$3:$B$69,2,FALSE)</f>
        <v>% vacant HE</v>
      </c>
      <c r="B2123" s="96">
        <v>42370</v>
      </c>
      <c r="D2123" s="89" t="s">
        <v>68</v>
      </c>
      <c r="E2123" s="1" t="str">
        <f>VLOOKUP($D2123,'TABLE DES MATIERES'!$A$3:$C$69,3,FALSE)</f>
        <v>Vacant</v>
      </c>
    </row>
    <row r="2124" spans="1:5" ht="15" x14ac:dyDescent="0.25">
      <c r="A2124" s="84" t="str">
        <f>VLOOKUP(D2124,'TABLE DES MATIERES'!$A$3:$B$69,2,FALSE)</f>
        <v>Nbs logements Roanne</v>
      </c>
      <c r="B2124" s="96">
        <v>42370</v>
      </c>
      <c r="D2124" s="89" t="s">
        <v>69</v>
      </c>
      <c r="E2124" s="1" t="str">
        <f>VLOOKUP($D2124,'TABLE DES MATIERES'!$A$3:$C$69,3,FALSE)</f>
        <v>Vacant</v>
      </c>
    </row>
    <row r="2125" spans="1:5" ht="15" x14ac:dyDescent="0.25">
      <c r="A2125" s="84" t="str">
        <f>VLOOKUP(D2125,'TABLE DES MATIERES'!$A$3:$B$69,2,FALSE)</f>
        <v>Nbs vacants Exploitation/HE</v>
      </c>
      <c r="B2125" s="96">
        <v>42370</v>
      </c>
      <c r="D2125" s="89" t="s">
        <v>57</v>
      </c>
      <c r="E2125" s="1" t="str">
        <f>VLOOKUP($D2125,'TABLE DES MATIERES'!$A$3:$C$69,3,FALSE)</f>
        <v>Vacant</v>
      </c>
    </row>
    <row r="2126" spans="1:5" ht="15" x14ac:dyDescent="0.25">
      <c r="A2126" s="84" t="str">
        <f>VLOOKUP(D2126,'TABLE DES MATIERES'!$A$3:$B$69,2,FALSE)</f>
        <v>% Vacance Exploitation/HE</v>
      </c>
      <c r="B2126" s="96">
        <v>42370</v>
      </c>
      <c r="D2126" s="89" t="s">
        <v>59</v>
      </c>
      <c r="E2126" s="1" t="str">
        <f>VLOOKUP($D2126,'TABLE DES MATIERES'!$A$3:$C$69,3,FALSE)</f>
        <v>Vacant</v>
      </c>
    </row>
    <row r="2127" spans="1:5" ht="15" x14ac:dyDescent="0.25">
      <c r="A2127" s="84" t="str">
        <f>VLOOKUP(D2127,'TABLE DES MATIERES'!$A$3:$B$69,2,FALSE)</f>
        <v>%Occupation</v>
      </c>
      <c r="B2127" s="96">
        <v>42370</v>
      </c>
      <c r="D2127" s="89" t="s">
        <v>60</v>
      </c>
      <c r="E2127" s="1" t="str">
        <f>VLOOKUP($D2127,'TABLE DES MATIERES'!$A$3:$C$69,3,FALSE)</f>
        <v>Vacant</v>
      </c>
    </row>
    <row r="2128" spans="1:5" ht="15" x14ac:dyDescent="0.25">
      <c r="A2128" s="84" t="str">
        <f>VLOOKUP(D2128,'TABLE DES MATIERES'!$A$3:$B$69,2,FALSE)</f>
        <v>Nbs loc Entrants</v>
      </c>
      <c r="B2128" s="96">
        <v>42370</v>
      </c>
      <c r="D2128" s="89" t="s">
        <v>32</v>
      </c>
      <c r="E2128" s="1" t="str">
        <f>VLOOKUP($D2128,'TABLE DES MATIERES'!$A$3:$C$69,3,FALSE)</f>
        <v>Vacant</v>
      </c>
    </row>
    <row r="2129" spans="1:5" ht="15" x14ac:dyDescent="0.25">
      <c r="A2129" s="84" t="str">
        <f>VLOOKUP(D2129,'TABLE DES MATIERES'!$A$3:$B$69,2,FALSE)</f>
        <v>Nbs locs Sortants</v>
      </c>
      <c r="B2129" s="96">
        <v>42370</v>
      </c>
      <c r="D2129" s="89" t="s">
        <v>33</v>
      </c>
      <c r="E2129" s="1" t="str">
        <f>VLOOKUP($D2129,'TABLE DES MATIERES'!$A$3:$C$69,3,FALSE)</f>
        <v>Vacant</v>
      </c>
    </row>
    <row r="2130" spans="1:5" ht="15" x14ac:dyDescent="0.25">
      <c r="A2130" s="84" t="str">
        <f>VLOOKUP(D2130,'TABLE DES MATIERES'!$A$3:$B$69,2,FALSE)</f>
        <v>Nbs locs en preavis</v>
      </c>
      <c r="B2130" s="96">
        <v>42370</v>
      </c>
      <c r="D2130" s="89" t="s">
        <v>34</v>
      </c>
      <c r="E2130" s="1" t="str">
        <f>VLOOKUP($D2130,'TABLE DES MATIERES'!$A$3:$C$69,3,FALSE)</f>
        <v>Vacant</v>
      </c>
    </row>
    <row r="2131" spans="1:5" ht="15" x14ac:dyDescent="0.25">
      <c r="A2131" s="84" t="str">
        <f>VLOOKUP(D2131,'TABLE DES MATIERES'!$A$3:$B$69,2,FALSE)</f>
        <v>Compta_provisions_Primexis</v>
      </c>
      <c r="B2131" s="96">
        <v>42370</v>
      </c>
      <c r="D2131" s="89" t="s">
        <v>169</v>
      </c>
      <c r="E2131" s="1" t="str">
        <f>VLOOKUP($D2131,'TABLE DES MATIERES'!$A$3:$C$69,3,FALSE)</f>
        <v>comptable</v>
      </c>
    </row>
    <row r="2132" spans="1:5" ht="15" x14ac:dyDescent="0.25">
      <c r="A2132" s="84" t="str">
        <f>VLOOKUP(D2132,'TABLE DES MATIERES'!$A$3:$B$69,2,FALSE)</f>
        <v>Compta_provisions_Socalog</v>
      </c>
      <c r="B2132" s="96">
        <v>42370</v>
      </c>
      <c r="D2132" s="89" t="s">
        <v>171</v>
      </c>
      <c r="E2132" s="1" t="str">
        <f>VLOOKUP($D2132,'TABLE DES MATIERES'!$A$3:$C$69,3,FALSE)</f>
        <v>comptable</v>
      </c>
    </row>
    <row r="2133" spans="1:5" ht="15" x14ac:dyDescent="0.25">
      <c r="A2133" s="99" t="str">
        <f>VLOOKUP(D2133,'TABLE DES MATIERES'!$A$3:$B$69,2,FALSE)</f>
        <v>Loyer App</v>
      </c>
      <c r="B2133" s="100">
        <v>42401</v>
      </c>
      <c r="C2133" s="69">
        <v>300</v>
      </c>
      <c r="D2133" s="102" t="s">
        <v>4</v>
      </c>
      <c r="E2133" s="1" t="str">
        <f>VLOOKUP($D2133,'TABLE DES MATIERES'!$A$3:$C$69,3,FALSE)</f>
        <v>Quittancement</v>
      </c>
    </row>
    <row r="2134" spans="1:5" ht="15" x14ac:dyDescent="0.25">
      <c r="A2134" s="84" t="str">
        <f>VLOOKUP(D2134,'TABLE DES MATIERES'!$A$3:$B$69,2,FALSE)</f>
        <v>Nouveaux Loyers</v>
      </c>
      <c r="B2134" s="96">
        <v>42401</v>
      </c>
      <c r="C2134" s="69">
        <v>125</v>
      </c>
      <c r="D2134" s="89" t="s">
        <v>1</v>
      </c>
      <c r="E2134" s="1" t="str">
        <f>VLOOKUP($D2134,'TABLE DES MATIERES'!$A$3:$C$69,3,FALSE)</f>
        <v>Quittancement</v>
      </c>
    </row>
    <row r="2135" spans="1:5" ht="15" x14ac:dyDescent="0.25">
      <c r="A2135" s="84" t="str">
        <f>VLOOKUP(D2135,'TABLE DES MATIERES'!$A$3:$B$69,2,FALSE)</f>
        <v>Loyer PK</v>
      </c>
      <c r="B2135" s="96">
        <v>42401</v>
      </c>
      <c r="C2135" s="69">
        <v>180</v>
      </c>
      <c r="D2135" s="89" t="s">
        <v>5</v>
      </c>
      <c r="E2135" s="1" t="str">
        <f>VLOOKUP($D2135,'TABLE DES MATIERES'!$A$3:$C$69,3,FALSE)</f>
        <v>Quittancement</v>
      </c>
    </row>
    <row r="2136" spans="1:5" ht="15" x14ac:dyDescent="0.25">
      <c r="A2136" s="84" t="str">
        <f>VLOOKUP(D2136,'TABLE DES MATIERES'!$A$3:$B$69,2,FALSE)</f>
        <v>Total Loyer</v>
      </c>
      <c r="B2136" s="96">
        <v>42401</v>
      </c>
      <c r="C2136" s="69">
        <v>250</v>
      </c>
      <c r="D2136" s="89" t="s">
        <v>62</v>
      </c>
      <c r="E2136" s="1" t="str">
        <f>VLOOKUP($D2136,'TABLE DES MATIERES'!$A$3:$C$69,3,FALSE)</f>
        <v>Quittancement</v>
      </c>
    </row>
    <row r="2137" spans="1:5" ht="15" x14ac:dyDescent="0.25">
      <c r="A2137" s="84" t="str">
        <f>VLOOKUP(D2137,'TABLE DES MATIERES'!$A$3:$B$69,2,FALSE)</f>
        <v>Provisions sur charge</v>
      </c>
      <c r="B2137" s="96">
        <v>42401</v>
      </c>
      <c r="C2137" s="69">
        <v>75</v>
      </c>
      <c r="D2137" s="89" t="s">
        <v>2</v>
      </c>
      <c r="E2137" s="1" t="str">
        <f>VLOOKUP($D2137,'TABLE DES MATIERES'!$A$3:$C$69,3,FALSE)</f>
        <v>Quittancement</v>
      </c>
    </row>
    <row r="2138" spans="1:5" ht="15" x14ac:dyDescent="0.25">
      <c r="A2138" s="84" t="str">
        <f>VLOOKUP(D2138,'TABLE DES MATIERES'!$A$3:$B$69,2,FALSE)</f>
        <v>Quitt toutes rubriques</v>
      </c>
      <c r="B2138" s="96">
        <v>42401</v>
      </c>
      <c r="C2138" s="69">
        <v>150</v>
      </c>
      <c r="D2138" s="89" t="s">
        <v>50</v>
      </c>
      <c r="E2138" s="1" t="str">
        <f>VLOOKUP($D2138,'TABLE DES MATIERES'!$A$3:$C$69,3,FALSE)</f>
        <v>Quittancement</v>
      </c>
    </row>
    <row r="2139" spans="1:5" ht="15" x14ac:dyDescent="0.25">
      <c r="A2139" s="84" t="str">
        <f>VLOOKUP(D2139,'TABLE DES MATIERES'!$A$3:$B$69,2,FALSE)</f>
        <v>Quittance Moyenne</v>
      </c>
      <c r="B2139" s="96">
        <v>42401</v>
      </c>
      <c r="C2139" s="69">
        <v>500</v>
      </c>
      <c r="D2139" s="89" t="s">
        <v>192</v>
      </c>
      <c r="E2139" s="1" t="str">
        <f>VLOOKUP($D2139,'TABLE DES MATIERES'!$A$3:$C$69,3,FALSE)</f>
        <v>Quittancement</v>
      </c>
    </row>
    <row r="2140" spans="1:5" ht="15" x14ac:dyDescent="0.25">
      <c r="A2140" s="84" t="str">
        <f>VLOOKUP(D2140,'TABLE DES MATIERES'!$A$3:$B$69,2,FALSE)</f>
        <v>Lots quittancé (total app-vacant)</v>
      </c>
      <c r="B2140" s="96">
        <v>42401</v>
      </c>
      <c r="C2140" s="69">
        <v>150</v>
      </c>
      <c r="D2140" s="89" t="s">
        <v>193</v>
      </c>
      <c r="E2140" s="1" t="str">
        <f>VLOOKUP($D2140,'TABLE DES MATIERES'!$A$3:$C$69,3,FALSE)</f>
        <v>Quittancement</v>
      </c>
    </row>
    <row r="2141" spans="1:5" ht="15" x14ac:dyDescent="0.25">
      <c r="A2141" s="84" t="str">
        <f>VLOOKUP(D2141,'TABLE DES MATIERES'!$A$3:$B$69,2,FALSE)</f>
        <v>Loyers encaissers</v>
      </c>
      <c r="B2141" s="96">
        <v>42401</v>
      </c>
      <c r="C2141" s="69">
        <v>300</v>
      </c>
      <c r="D2141" s="89" t="s">
        <v>3</v>
      </c>
      <c r="E2141" s="1" t="str">
        <f>VLOOKUP($D2141,'TABLE DES MATIERES'!$A$3:$C$69,3,FALSE)</f>
        <v>Encaissement</v>
      </c>
    </row>
    <row r="2142" spans="1:5" ht="15" x14ac:dyDescent="0.25">
      <c r="A2142" s="84" t="str">
        <f>VLOOKUP(D2142,'TABLE DES MATIERES'!$A$3:$B$69,2,FALSE)</f>
        <v>APL</v>
      </c>
      <c r="B2142" s="96">
        <v>42401</v>
      </c>
      <c r="C2142" s="69">
        <v>450</v>
      </c>
      <c r="D2142" s="89" t="s">
        <v>6</v>
      </c>
      <c r="E2142" s="1" t="str">
        <f>VLOOKUP($D2142,'TABLE DES MATIERES'!$A$3:$C$69,3,FALSE)</f>
        <v>Encaissement</v>
      </c>
    </row>
    <row r="2143" spans="1:5" ht="15" x14ac:dyDescent="0.25">
      <c r="A2143" s="84" t="str">
        <f>VLOOKUP(D2143,'TABLE DES MATIERES'!$A$3:$B$69,2,FALSE)</f>
        <v>AL</v>
      </c>
      <c r="B2143" s="96">
        <v>42401</v>
      </c>
      <c r="C2143" s="69">
        <v>225</v>
      </c>
      <c r="D2143" s="89" t="s">
        <v>7</v>
      </c>
      <c r="E2143" s="1" t="str">
        <f>VLOOKUP($D2143,'TABLE DES MATIERES'!$A$3:$C$69,3,FALSE)</f>
        <v>Encaissement</v>
      </c>
    </row>
    <row r="2144" spans="1:5" ht="15" x14ac:dyDescent="0.25">
      <c r="A2144" s="84" t="str">
        <f>VLOOKUP(D2144,'TABLE DES MATIERES'!$A$3:$B$69,2,FALSE)</f>
        <v>DG Factures</v>
      </c>
      <c r="B2144" s="96">
        <v>42401</v>
      </c>
      <c r="C2144" s="69">
        <v>300</v>
      </c>
      <c r="D2144" s="89" t="s">
        <v>8</v>
      </c>
      <c r="E2144" s="1" t="str">
        <f>VLOOKUP($D2144,'TABLE DES MATIERES'!$A$3:$C$69,3,FALSE)</f>
        <v>Encaissement</v>
      </c>
    </row>
    <row r="2145" spans="1:5" ht="15" x14ac:dyDescent="0.25">
      <c r="A2145" s="84" t="str">
        <f>VLOOKUP(D2145,'TABLE DES MATIERES'!$A$3:$B$69,2,FALSE)</f>
        <v>DG Rembourser</v>
      </c>
      <c r="B2145" s="96">
        <v>42401</v>
      </c>
      <c r="C2145" s="69">
        <v>450</v>
      </c>
      <c r="D2145" s="89" t="s">
        <v>9</v>
      </c>
      <c r="E2145" s="1" t="str">
        <f>VLOOKUP($D2145,'TABLE DES MATIERES'!$A$3:$C$69,3,FALSE)</f>
        <v>Encaissement</v>
      </c>
    </row>
    <row r="2146" spans="1:5" ht="15" x14ac:dyDescent="0.25">
      <c r="A2146" s="84" t="str">
        <f>VLOOKUP(D2146,'TABLE DES MATIERES'!$A$3:$B$69,2,FALSE)</f>
        <v>BANQUE</v>
      </c>
      <c r="B2146" s="96">
        <v>42401</v>
      </c>
      <c r="C2146" s="69">
        <v>80</v>
      </c>
      <c r="D2146" s="89" t="s">
        <v>10</v>
      </c>
      <c r="E2146" s="1" t="str">
        <f>VLOOKUP($D2146,'TABLE DES MATIERES'!$A$3:$C$69,3,FALSE)</f>
        <v>Encaissement</v>
      </c>
    </row>
    <row r="2147" spans="1:5" ht="15" x14ac:dyDescent="0.25">
      <c r="A2147" s="84" t="str">
        <f>VLOOKUP(D2147,'TABLE DES MATIERES'!$A$3:$B$69,2,FALSE)</f>
        <v>Loyers de non occupation</v>
      </c>
      <c r="B2147" s="96">
        <v>42401</v>
      </c>
      <c r="C2147" s="69">
        <v>100</v>
      </c>
      <c r="D2147" s="89" t="s">
        <v>176</v>
      </c>
      <c r="E2147" s="1" t="str">
        <f>VLOOKUP($D2147,'TABLE DES MATIERES'!$A$3:$C$69,3,FALSE)</f>
        <v>Encaissement</v>
      </c>
    </row>
    <row r="2148" spans="1:5" ht="15" x14ac:dyDescent="0.25">
      <c r="A2148" s="84" t="str">
        <f>VLOOKUP(D2148,'TABLE DES MATIERES'!$A$3:$B$69,2,FALSE)</f>
        <v>Nbs locs debiteurs</v>
      </c>
      <c r="B2148" s="96">
        <v>42401</v>
      </c>
      <c r="C2148" s="69">
        <v>300</v>
      </c>
      <c r="D2148" s="89" t="s">
        <v>11</v>
      </c>
      <c r="E2148" s="1" t="str">
        <f>VLOOKUP($D2148,'TABLE DES MATIERES'!$A$3:$C$69,3,FALSE)</f>
        <v>Contentieux</v>
      </c>
    </row>
    <row r="2149" spans="1:5" ht="15" x14ac:dyDescent="0.25">
      <c r="A2149" s="84" t="str">
        <f>VLOOKUP(D2149,'TABLE DES MATIERES'!$A$3:$B$69,2,FALSE)</f>
        <v>Montants Debiteurs</v>
      </c>
      <c r="B2149" s="96">
        <v>42401</v>
      </c>
      <c r="C2149" s="69">
        <v>180</v>
      </c>
      <c r="D2149" s="89" t="s">
        <v>12</v>
      </c>
      <c r="E2149" s="1" t="str">
        <f>VLOOKUP($D2149,'TABLE DES MATIERES'!$A$3:$C$69,3,FALSE)</f>
        <v>Contentieux</v>
      </c>
    </row>
    <row r="2150" spans="1:5" ht="15" x14ac:dyDescent="0.25">
      <c r="A2150" s="84" t="str">
        <f>VLOOKUP(D2150,'TABLE DES MATIERES'!$A$3:$B$69,2,FALSE)</f>
        <v>Locs Presents</v>
      </c>
      <c r="B2150" s="96">
        <v>42401</v>
      </c>
      <c r="C2150" s="69">
        <v>250</v>
      </c>
      <c r="D2150" s="89" t="s">
        <v>13</v>
      </c>
      <c r="E2150" s="1" t="str">
        <f>VLOOKUP($D2150,'TABLE DES MATIERES'!$A$3:$C$69,3,FALSE)</f>
        <v>Contentieux</v>
      </c>
    </row>
    <row r="2151" spans="1:5" ht="15" x14ac:dyDescent="0.25">
      <c r="A2151" s="84" t="str">
        <f>VLOOKUP(D2151,'TABLE DES MATIERES'!$A$3:$B$69,2,FALSE)</f>
        <v>Montants Presents</v>
      </c>
      <c r="B2151" s="96">
        <v>42401</v>
      </c>
      <c r="C2151" s="69">
        <v>450</v>
      </c>
      <c r="D2151" s="89" t="s">
        <v>15</v>
      </c>
      <c r="E2151" s="1" t="str">
        <f>VLOOKUP($D2151,'TABLE DES MATIERES'!$A$3:$C$69,3,FALSE)</f>
        <v>Contentieux</v>
      </c>
    </row>
    <row r="2152" spans="1:5" ht="15" x14ac:dyDescent="0.25">
      <c r="A2152" s="84" t="str">
        <f>VLOOKUP(D2152,'TABLE DES MATIERES'!$A$3:$B$69,2,FALSE)</f>
        <v>Locs Sortis</v>
      </c>
      <c r="B2152" s="96">
        <v>42401</v>
      </c>
      <c r="C2152" s="69">
        <v>300</v>
      </c>
      <c r="D2152" s="89" t="s">
        <v>14</v>
      </c>
      <c r="E2152" s="1" t="str">
        <f>VLOOKUP($D2152,'TABLE DES MATIERES'!$A$3:$C$69,3,FALSE)</f>
        <v>Contentieux</v>
      </c>
    </row>
    <row r="2153" spans="1:5" ht="15" x14ac:dyDescent="0.25">
      <c r="A2153" s="84" t="str">
        <f>VLOOKUP(D2153,'TABLE DES MATIERES'!$A$3:$B$69,2,FALSE)</f>
        <v>Montants Sortis</v>
      </c>
      <c r="B2153" s="96">
        <v>42401</v>
      </c>
      <c r="C2153" s="69">
        <v>450</v>
      </c>
      <c r="D2153" s="89" t="s">
        <v>16</v>
      </c>
      <c r="E2153" s="1" t="str">
        <f>VLOOKUP($D2153,'TABLE DES MATIERES'!$A$3:$C$69,3,FALSE)</f>
        <v>Contentieux</v>
      </c>
    </row>
    <row r="2154" spans="1:5" ht="15" x14ac:dyDescent="0.25">
      <c r="A2154" s="84" t="str">
        <f>VLOOKUP(D2154,'TABLE DES MATIERES'!$A$3:$B$69,2,FALSE)</f>
        <v>Nouvelles dettes des nouveaux entrants</v>
      </c>
      <c r="B2154" s="96">
        <v>42401</v>
      </c>
      <c r="C2154" s="69">
        <v>500</v>
      </c>
      <c r="D2154" s="89" t="s">
        <v>37</v>
      </c>
      <c r="E2154" s="1" t="str">
        <f>VLOOKUP($D2154,'TABLE DES MATIERES'!$A$3:$C$69,3,FALSE)</f>
        <v>Contentieux</v>
      </c>
    </row>
    <row r="2155" spans="1:5" ht="15" x14ac:dyDescent="0.25">
      <c r="A2155" s="84" t="str">
        <f>VLOOKUP(D2155,'TABLE DES MATIERES'!$A$3:$B$69,2,FALSE)</f>
        <v>Montants dettes des nouveaux entrants</v>
      </c>
      <c r="B2155" s="96">
        <v>42401</v>
      </c>
      <c r="C2155" s="69">
        <v>300</v>
      </c>
      <c r="D2155" s="89" t="s">
        <v>38</v>
      </c>
      <c r="E2155" s="1" t="str">
        <f>VLOOKUP($D2155,'TABLE DES MATIERES'!$A$3:$C$69,3,FALSE)</f>
        <v>Contentieux</v>
      </c>
    </row>
    <row r="2156" spans="1:5" ht="15" x14ac:dyDescent="0.25">
      <c r="A2156" s="84" t="str">
        <f>VLOOKUP(D2156,'TABLE DES MATIERES'!$A$3:$B$69,2,FALSE)</f>
        <v>Profits</v>
      </c>
      <c r="B2156" s="96">
        <v>42401</v>
      </c>
      <c r="C2156" s="69">
        <v>300</v>
      </c>
      <c r="D2156" s="89" t="s">
        <v>36</v>
      </c>
      <c r="E2156" s="1" t="str">
        <f>VLOOKUP($D2156,'TABLE DES MATIERES'!$A$3:$C$69,3,FALSE)</f>
        <v>Contentieux</v>
      </c>
    </row>
    <row r="2157" spans="1:5" ht="15" x14ac:dyDescent="0.25">
      <c r="A2157" s="84" t="str">
        <f>VLOOKUP(D2157,'TABLE DES MATIERES'!$A$3:$B$69,2,FALSE)</f>
        <v>Pertes</v>
      </c>
      <c r="B2157" s="96">
        <v>42401</v>
      </c>
      <c r="C2157" s="69">
        <v>425</v>
      </c>
      <c r="D2157" s="89" t="s">
        <v>35</v>
      </c>
      <c r="E2157" s="1" t="str">
        <f>VLOOKUP($D2157,'TABLE DES MATIERES'!$A$3:$C$69,3,FALSE)</f>
        <v>Contentieux</v>
      </c>
    </row>
    <row r="2158" spans="1:5" ht="15" x14ac:dyDescent="0.25">
      <c r="A2158" s="84" t="str">
        <f>VLOOKUP(D2158,'TABLE DES MATIERES'!$A$3:$B$69,2,FALSE)</f>
        <v>Protocoles établis</v>
      </c>
      <c r="B2158" s="96">
        <v>42401</v>
      </c>
      <c r="C2158" s="69">
        <v>175</v>
      </c>
      <c r="D2158" s="89" t="s">
        <v>17</v>
      </c>
      <c r="E2158" s="1" t="str">
        <f>VLOOKUP($D2158,'TABLE DES MATIERES'!$A$3:$C$69,3,FALSE)</f>
        <v>Contentieux</v>
      </c>
    </row>
    <row r="2159" spans="1:5" ht="15" x14ac:dyDescent="0.25">
      <c r="A2159" s="84" t="str">
        <f>VLOOKUP(D2159,'TABLE DES MATIERES'!$A$3:$B$69,2,FALSE)</f>
        <v>Protocoles terminés</v>
      </c>
      <c r="B2159" s="96">
        <v>42401</v>
      </c>
      <c r="C2159" s="69">
        <v>315</v>
      </c>
      <c r="D2159" s="89" t="s">
        <v>18</v>
      </c>
      <c r="E2159" s="1" t="str">
        <f>VLOOKUP($D2159,'TABLE DES MATIERES'!$A$3:$C$69,3,FALSE)</f>
        <v>Contentieux</v>
      </c>
    </row>
    <row r="2160" spans="1:5" x14ac:dyDescent="0.2">
      <c r="A2160" s="84" t="str">
        <f>VLOOKUP(D2160,'TABLE DES MATIERES'!$A$3:$B$69,2,FALSE)</f>
        <v>Protocoles en cours</v>
      </c>
      <c r="B2160" s="96">
        <v>42401</v>
      </c>
      <c r="C2160" s="69">
        <v>411</v>
      </c>
      <c r="D2160" s="63" t="s">
        <v>61</v>
      </c>
      <c r="E2160" s="1" t="str">
        <f>VLOOKUP($D2160,'TABLE DES MATIERES'!$A$3:$C$69,3,FALSE)</f>
        <v>Contentieux</v>
      </c>
    </row>
    <row r="2161" spans="1:5" x14ac:dyDescent="0.2">
      <c r="A2161" s="84" t="str">
        <f>VLOOKUP(D2161,'TABLE DES MATIERES'!$A$3:$B$69,2,FALSE)</f>
        <v>Montants Protocoles établis</v>
      </c>
      <c r="B2161" s="96">
        <v>42401</v>
      </c>
      <c r="C2161" s="69">
        <v>85</v>
      </c>
      <c r="D2161" s="63" t="s">
        <v>53</v>
      </c>
      <c r="E2161" s="1" t="str">
        <f>VLOOKUP($D2161,'TABLE DES MATIERES'!$A$3:$C$69,3,FALSE)</f>
        <v>Contentieux</v>
      </c>
    </row>
    <row r="2162" spans="1:5" ht="15" x14ac:dyDescent="0.25">
      <c r="A2162" s="84" t="str">
        <f>VLOOKUP(D2162,'TABLE DES MATIERES'!$A$3:$B$69,2,FALSE)</f>
        <v>Nouveaux Dossiers Confiés SOFRA</v>
      </c>
      <c r="B2162" s="96">
        <v>42401</v>
      </c>
      <c r="C2162" s="69">
        <v>150</v>
      </c>
      <c r="D2162" s="89" t="s">
        <v>19</v>
      </c>
      <c r="E2162" s="1" t="str">
        <f>VLOOKUP($D2162,'TABLE DES MATIERES'!$A$3:$C$69,3,FALSE)</f>
        <v>Contentieux</v>
      </c>
    </row>
    <row r="2163" spans="1:5" ht="15" x14ac:dyDescent="0.25">
      <c r="A2163" s="84" t="str">
        <f>VLOOKUP(D2163,'TABLE DES MATIERES'!$A$3:$B$69,2,FALSE)</f>
        <v>Nbs dossiers Actifs SOFRA</v>
      </c>
      <c r="B2163" s="96">
        <v>42401</v>
      </c>
      <c r="C2163" s="69">
        <v>90</v>
      </c>
      <c r="D2163" s="89" t="s">
        <v>63</v>
      </c>
      <c r="E2163" s="1" t="str">
        <f>VLOOKUP($D2163,'TABLE DES MATIERES'!$A$3:$C$69,3,FALSE)</f>
        <v>Contentieux</v>
      </c>
    </row>
    <row r="2164" spans="1:5" x14ac:dyDescent="0.2">
      <c r="A2164" s="84" t="str">
        <f>VLOOKUP(D2164,'TABLE DES MATIERES'!$A$3:$B$69,2,FALSE)</f>
        <v>Montants Dossiers SOFRA Ouverts</v>
      </c>
      <c r="B2164" s="96">
        <v>42401</v>
      </c>
      <c r="C2164" s="69">
        <v>150</v>
      </c>
      <c r="D2164" s="63" t="s">
        <v>54</v>
      </c>
      <c r="E2164" s="1" t="str">
        <f>VLOOKUP($D2164,'TABLE DES MATIERES'!$A$3:$C$69,3,FALSE)</f>
        <v>Contentieux</v>
      </c>
    </row>
    <row r="2165" spans="1:5" ht="15" x14ac:dyDescent="0.25">
      <c r="A2165" s="84" t="str">
        <f>VLOOKUP(D2165,'TABLE DES MATIERES'!$A$3:$B$69,2,FALSE)</f>
        <v>Encaissements SOFRA</v>
      </c>
      <c r="B2165" s="96">
        <v>42401</v>
      </c>
      <c r="C2165" s="69">
        <v>1111</v>
      </c>
      <c r="D2165" s="89" t="s">
        <v>64</v>
      </c>
      <c r="E2165" s="1" t="str">
        <f>VLOOKUP($D2165,'TABLE DES MATIERES'!$A$3:$C$69,3,FALSE)</f>
        <v>Contentieux</v>
      </c>
    </row>
    <row r="2166" spans="1:5" ht="15" x14ac:dyDescent="0.25">
      <c r="A2166" s="84" t="str">
        <f>VLOOKUP(D2166,'TABLE DES MATIERES'!$A$3:$B$69,2,FALSE)</f>
        <v>Nouveaux Dossiers Confiés FLEMMING</v>
      </c>
      <c r="B2166" s="96">
        <v>42401</v>
      </c>
      <c r="C2166" s="69">
        <v>1111</v>
      </c>
      <c r="D2166" s="89" t="s">
        <v>183</v>
      </c>
      <c r="E2166" s="1" t="str">
        <f>VLOOKUP($D2166,'TABLE DES MATIERES'!$A$3:$C$69,3,FALSE)</f>
        <v>contentieux</v>
      </c>
    </row>
    <row r="2167" spans="1:5" ht="15" x14ac:dyDescent="0.25">
      <c r="A2167" s="84" t="str">
        <f>VLOOKUP(D2167,'TABLE DES MATIERES'!$A$3:$B$69,2,FALSE)</f>
        <v>Nbs dossiers Actifs FLEMMING</v>
      </c>
      <c r="B2167" s="96">
        <v>42401</v>
      </c>
      <c r="C2167" s="69">
        <v>65</v>
      </c>
      <c r="D2167" s="89" t="s">
        <v>186</v>
      </c>
      <c r="E2167" s="1" t="str">
        <f>VLOOKUP($D2167,'TABLE DES MATIERES'!$A$3:$C$69,3,FALSE)</f>
        <v>contentieux</v>
      </c>
    </row>
    <row r="2168" spans="1:5" ht="15" x14ac:dyDescent="0.25">
      <c r="A2168" s="84" t="str">
        <f>VLOOKUP(D2168,'TABLE DES MATIERES'!$A$3:$B$69,2,FALSE)</f>
        <v>Montants Dossiers FLEMMING Ouverts</v>
      </c>
      <c r="B2168" s="96">
        <v>42401</v>
      </c>
      <c r="C2168" s="69">
        <v>222</v>
      </c>
      <c r="D2168" s="89" t="s">
        <v>188</v>
      </c>
      <c r="E2168" s="1" t="str">
        <f>VLOOKUP($D2168,'TABLE DES MATIERES'!$A$3:$C$69,3,FALSE)</f>
        <v>contentieux</v>
      </c>
    </row>
    <row r="2169" spans="1:5" ht="15" x14ac:dyDescent="0.25">
      <c r="A2169" s="84" t="str">
        <f>VLOOKUP(D2169,'TABLE DES MATIERES'!$A$3:$B$69,2,FALSE)</f>
        <v>Encaissements FLEMMING</v>
      </c>
      <c r="B2169" s="96">
        <v>42401</v>
      </c>
      <c r="C2169" s="69">
        <v>65</v>
      </c>
      <c r="D2169" s="89" t="s">
        <v>190</v>
      </c>
      <c r="E2169" s="1" t="str">
        <f>VLOOKUP($D2169,'TABLE DES MATIERES'!$A$3:$C$69,3,FALSE)</f>
        <v>contentieux</v>
      </c>
    </row>
    <row r="2170" spans="1:5" ht="15" x14ac:dyDescent="0.25">
      <c r="A2170" s="84" t="str">
        <f>VLOOKUP(D2170,'TABLE DES MATIERES'!$A$3:$B$69,2,FALSE)</f>
        <v>Nbs Prelevements</v>
      </c>
      <c r="B2170" s="96">
        <v>42401</v>
      </c>
      <c r="C2170" s="69">
        <v>222</v>
      </c>
      <c r="D2170" s="89" t="s">
        <v>20</v>
      </c>
      <c r="E2170" s="1" t="str">
        <f>VLOOKUP($D2170,'TABLE DES MATIERES'!$A$3:$C$69,3,FALSE)</f>
        <v>Contentieux</v>
      </c>
    </row>
    <row r="2171" spans="1:5" ht="15" x14ac:dyDescent="0.25">
      <c r="A2171" s="84" t="str">
        <f>VLOOKUP(D2171,'TABLE DES MATIERES'!$A$3:$B$69,2,FALSE)</f>
        <v>Montants Prelevements</v>
      </c>
      <c r="B2171" s="96">
        <v>42401</v>
      </c>
      <c r="D2171" s="89" t="s">
        <v>21</v>
      </c>
      <c r="E2171" s="1" t="str">
        <f>VLOOKUP($D2171,'TABLE DES MATIERES'!$A$3:$C$69,3,FALSE)</f>
        <v>Contentieux</v>
      </c>
    </row>
    <row r="2172" spans="1:5" ht="15" x14ac:dyDescent="0.25">
      <c r="A2172" s="84" t="str">
        <f>VLOOKUP(D2172,'TABLE DES MATIERES'!$A$3:$B$69,2,FALSE)</f>
        <v>Nbs Rejets Prlv</v>
      </c>
      <c r="B2172" s="96">
        <v>42401</v>
      </c>
      <c r="D2172" s="89" t="s">
        <v>22</v>
      </c>
      <c r="E2172" s="1" t="str">
        <f>VLOOKUP($D2172,'TABLE DES MATIERES'!$A$3:$C$69,3,FALSE)</f>
        <v>Contentieux</v>
      </c>
    </row>
    <row r="2173" spans="1:5" ht="15" x14ac:dyDescent="0.25">
      <c r="A2173" s="84" t="str">
        <f>VLOOKUP(D2173,'TABLE DES MATIERES'!$A$3:$B$69,2,FALSE)</f>
        <v>Montants des Rjts Prlv</v>
      </c>
      <c r="B2173" s="96">
        <v>42401</v>
      </c>
      <c r="D2173" s="89" t="s">
        <v>23</v>
      </c>
      <c r="E2173" s="1" t="str">
        <f>VLOOKUP($D2173,'TABLE DES MATIERES'!$A$3:$C$69,3,FALSE)</f>
        <v>Contentieux</v>
      </c>
    </row>
    <row r="2174" spans="1:5" ht="15" x14ac:dyDescent="0.25">
      <c r="A2174" s="84" t="str">
        <f>VLOOKUP(D2174,'TABLE DES MATIERES'!$A$3:$B$69,2,FALSE)</f>
        <v>% impayés Prlv</v>
      </c>
      <c r="B2174" s="96">
        <v>42401</v>
      </c>
      <c r="D2174" s="89" t="s">
        <v>65</v>
      </c>
      <c r="E2174" s="1" t="str">
        <f>VLOOKUP($D2174,'TABLE DES MATIERES'!$A$3:$C$69,3,FALSE)</f>
        <v>Contentieux</v>
      </c>
    </row>
    <row r="2175" spans="1:5" ht="15" x14ac:dyDescent="0.25">
      <c r="A2175" s="84" t="str">
        <f>VLOOKUP(D2175,'TABLE DES MATIERES'!$A$3:$B$69,2,FALSE)</f>
        <v>Dette &lt; 3mois</v>
      </c>
      <c r="B2175" s="96">
        <v>42401</v>
      </c>
      <c r="D2175" s="89" t="s">
        <v>24</v>
      </c>
      <c r="E2175" s="1" t="str">
        <f>VLOOKUP($D2175,'TABLE DES MATIERES'!$A$3:$C$69,3,FALSE)</f>
        <v>Contentieux</v>
      </c>
    </row>
    <row r="2176" spans="1:5" ht="15" x14ac:dyDescent="0.25">
      <c r="A2176" s="84" t="str">
        <f>VLOOKUP(D2176,'TABLE DES MATIERES'!$A$3:$B$69,2,FALSE)</f>
        <v>Dette 3 à 6 mois</v>
      </c>
      <c r="B2176" s="96">
        <v>42401</v>
      </c>
      <c r="D2176" s="89" t="s">
        <v>25</v>
      </c>
      <c r="E2176" s="1" t="str">
        <f>VLOOKUP($D2176,'TABLE DES MATIERES'!$A$3:$C$69,3,FALSE)</f>
        <v>Contentieux</v>
      </c>
    </row>
    <row r="2177" spans="1:5" ht="15" x14ac:dyDescent="0.25">
      <c r="A2177" s="84" t="str">
        <f>VLOOKUP(D2177,'TABLE DES MATIERES'!$A$3:$B$69,2,FALSE)</f>
        <v>Dette &gt; 6 mois</v>
      </c>
      <c r="B2177" s="96">
        <v>42401</v>
      </c>
      <c r="D2177" s="89" t="s">
        <v>26</v>
      </c>
      <c r="E2177" s="1" t="str">
        <f>VLOOKUP($D2177,'TABLE DES MATIERES'!$A$3:$C$69,3,FALSE)</f>
        <v>Contentieux</v>
      </c>
    </row>
    <row r="2178" spans="1:5" ht="15" x14ac:dyDescent="0.25">
      <c r="A2178" s="84" t="str">
        <f>VLOOKUP(D2178,'TABLE DES MATIERES'!$A$3:$B$69,2,FALSE)</f>
        <v>Vacants ACL PME</v>
      </c>
      <c r="B2178" s="96">
        <v>42401</v>
      </c>
      <c r="D2178" s="89" t="s">
        <v>28</v>
      </c>
      <c r="E2178" s="1" t="str">
        <f>VLOOKUP($D2178,'TABLE DES MATIERES'!$A$3:$C$69,3,FALSE)</f>
        <v>Vacant</v>
      </c>
    </row>
    <row r="2179" spans="1:5" x14ac:dyDescent="0.2">
      <c r="A2179" s="84" t="str">
        <f>VLOOKUP(D2179,'TABLE DES MATIERES'!$A$3:$B$69,2,FALSE)</f>
        <v>% vacant ACL PME</v>
      </c>
      <c r="B2179" s="96">
        <v>42401</v>
      </c>
      <c r="D2179" s="88" t="s">
        <v>47</v>
      </c>
      <c r="E2179" s="1" t="str">
        <f>VLOOKUP($D2179,'TABLE DES MATIERES'!$A$3:$C$69,3,FALSE)</f>
        <v>Vacant</v>
      </c>
    </row>
    <row r="2180" spans="1:5" ht="15" x14ac:dyDescent="0.25">
      <c r="A2180" s="84" t="str">
        <f>VLOOKUP(D2180,'TABLE DES MATIERES'!$A$3:$B$69,2,FALSE)</f>
        <v>Vacant technique</v>
      </c>
      <c r="B2180" s="96">
        <v>42401</v>
      </c>
      <c r="D2180" s="89" t="s">
        <v>29</v>
      </c>
      <c r="E2180" s="1" t="str">
        <f>VLOOKUP($D2180,'TABLE DES MATIERES'!$A$3:$C$69,3,FALSE)</f>
        <v>Vacant</v>
      </c>
    </row>
    <row r="2181" spans="1:5" x14ac:dyDescent="0.2">
      <c r="A2181" s="84" t="str">
        <f>VLOOKUP(D2181,'TABLE DES MATIERES'!$A$3:$B$69,2,FALSE)</f>
        <v>% vacant technique</v>
      </c>
      <c r="B2181" s="96">
        <v>42401</v>
      </c>
      <c r="D2181" s="88" t="s">
        <v>48</v>
      </c>
      <c r="E2181" s="1" t="str">
        <f>VLOOKUP($D2181,'TABLE DES MATIERES'!$A$3:$C$69,3,FALSE)</f>
        <v>Vacant</v>
      </c>
    </row>
    <row r="2182" spans="1:5" ht="15" x14ac:dyDescent="0.25">
      <c r="A2182" s="84" t="str">
        <f>VLOOKUP(D2182,'TABLE DES MATIERES'!$A$3:$B$69,2,FALSE)</f>
        <v>Nbs de lots Roanne</v>
      </c>
      <c r="B2182" s="96">
        <v>42401</v>
      </c>
      <c r="D2182" s="89" t="s">
        <v>30</v>
      </c>
      <c r="E2182" s="1" t="str">
        <f>VLOOKUP($D2182,'TABLE DES MATIERES'!$A$3:$C$69,3,FALSE)</f>
        <v>Vacant</v>
      </c>
    </row>
    <row r="2183" spans="1:5" ht="15" x14ac:dyDescent="0.25">
      <c r="A2183" s="84" t="str">
        <f>VLOOKUP(D2183,'TABLE DES MATIERES'!$A$3:$B$69,2,FALSE)</f>
        <v>Vacants_Gestion Roanne</v>
      </c>
      <c r="B2183" s="96">
        <v>42401</v>
      </c>
      <c r="D2183" s="89" t="s">
        <v>31</v>
      </c>
      <c r="E2183" s="1" t="str">
        <f>VLOOKUP($D2183,'TABLE DES MATIERES'!$A$3:$C$69,3,FALSE)</f>
        <v>Vacant</v>
      </c>
    </row>
    <row r="2184" spans="1:5" x14ac:dyDescent="0.2">
      <c r="A2184" s="84" t="str">
        <f>VLOOKUP(D2184,'TABLE DES MATIERES'!$A$3:$B$69,2,FALSE)</f>
        <v>% vacant Roanne</v>
      </c>
      <c r="B2184" s="96">
        <v>42401</v>
      </c>
      <c r="D2184" s="88" t="s">
        <v>49</v>
      </c>
      <c r="E2184" s="1" t="str">
        <f>VLOOKUP($D2184,'TABLE DES MATIERES'!$A$3:$C$69,3,FALSE)</f>
        <v>Vacant</v>
      </c>
    </row>
    <row r="2185" spans="1:5" ht="15" x14ac:dyDescent="0.25">
      <c r="A2185" s="84" t="str">
        <f>VLOOKUP(D2185,'TABLE DES MATIERES'!$A$3:$B$69,2,FALSE)</f>
        <v>Total Vacant Exploitation</v>
      </c>
      <c r="B2185" s="96">
        <v>42401</v>
      </c>
      <c r="D2185" s="89" t="s">
        <v>66</v>
      </c>
      <c r="E2185" s="1" t="str">
        <f>VLOOKUP($D2185,'TABLE DES MATIERES'!$A$3:$C$69,3,FALSE)</f>
        <v>Vacant</v>
      </c>
    </row>
    <row r="2186" spans="1:5" ht="15" x14ac:dyDescent="0.25">
      <c r="A2186" s="84" t="str">
        <f>VLOOKUP(D2186,'TABLE DES MATIERES'!$A$3:$B$69,2,FALSE)</f>
        <v>% Exploitation</v>
      </c>
      <c r="B2186" s="96">
        <v>42401</v>
      </c>
      <c r="D2186" s="89" t="s">
        <v>67</v>
      </c>
      <c r="E2186" s="1" t="str">
        <f>VLOOKUP($D2186,'TABLE DES MATIERES'!$A$3:$C$69,3,FALSE)</f>
        <v>Vacant</v>
      </c>
    </row>
    <row r="2187" spans="1:5" ht="15" x14ac:dyDescent="0.25">
      <c r="A2187" s="84" t="str">
        <f>VLOOKUP(D2187,'TABLE DES MATIERES'!$A$3:$B$69,2,FALSE)</f>
        <v>Vacant HE</v>
      </c>
      <c r="B2187" s="96">
        <v>42401</v>
      </c>
      <c r="D2187" s="89" t="s">
        <v>58</v>
      </c>
      <c r="E2187" s="1" t="str">
        <f>VLOOKUP($D2187,'TABLE DES MATIERES'!$A$3:$C$69,3,FALSE)</f>
        <v>Vacant</v>
      </c>
    </row>
    <row r="2188" spans="1:5" ht="15" x14ac:dyDescent="0.25">
      <c r="A2188" s="84" t="str">
        <f>VLOOKUP(D2188,'TABLE DES MATIERES'!$A$3:$B$69,2,FALSE)</f>
        <v>% vacant HE</v>
      </c>
      <c r="B2188" s="96">
        <v>42401</v>
      </c>
      <c r="D2188" s="89" t="s">
        <v>68</v>
      </c>
      <c r="E2188" s="1" t="str">
        <f>VLOOKUP($D2188,'TABLE DES MATIERES'!$A$3:$C$69,3,FALSE)</f>
        <v>Vacant</v>
      </c>
    </row>
    <row r="2189" spans="1:5" ht="15" x14ac:dyDescent="0.25">
      <c r="A2189" s="84" t="str">
        <f>VLOOKUP(D2189,'TABLE DES MATIERES'!$A$3:$B$69,2,FALSE)</f>
        <v>Nbs logements Roanne</v>
      </c>
      <c r="B2189" s="96">
        <v>42401</v>
      </c>
      <c r="D2189" s="89" t="s">
        <v>69</v>
      </c>
      <c r="E2189" s="1" t="str">
        <f>VLOOKUP($D2189,'TABLE DES MATIERES'!$A$3:$C$69,3,FALSE)</f>
        <v>Vacant</v>
      </c>
    </row>
    <row r="2190" spans="1:5" ht="15" x14ac:dyDescent="0.25">
      <c r="A2190" s="84" t="str">
        <f>VLOOKUP(D2190,'TABLE DES MATIERES'!$A$3:$B$69,2,FALSE)</f>
        <v>Nbs vacants Exploitation/HE</v>
      </c>
      <c r="B2190" s="96">
        <v>42401</v>
      </c>
      <c r="D2190" s="89" t="s">
        <v>57</v>
      </c>
      <c r="E2190" s="1" t="str">
        <f>VLOOKUP($D2190,'TABLE DES MATIERES'!$A$3:$C$69,3,FALSE)</f>
        <v>Vacant</v>
      </c>
    </row>
    <row r="2191" spans="1:5" ht="15" x14ac:dyDescent="0.25">
      <c r="A2191" s="84" t="str">
        <f>VLOOKUP(D2191,'TABLE DES MATIERES'!$A$3:$B$69,2,FALSE)</f>
        <v>% Vacance Exploitation/HE</v>
      </c>
      <c r="B2191" s="96">
        <v>42401</v>
      </c>
      <c r="D2191" s="89" t="s">
        <v>59</v>
      </c>
      <c r="E2191" s="1" t="str">
        <f>VLOOKUP($D2191,'TABLE DES MATIERES'!$A$3:$C$69,3,FALSE)</f>
        <v>Vacant</v>
      </c>
    </row>
    <row r="2192" spans="1:5" ht="15" x14ac:dyDescent="0.25">
      <c r="A2192" s="84" t="str">
        <f>VLOOKUP(D2192,'TABLE DES MATIERES'!$A$3:$B$69,2,FALSE)</f>
        <v>%Occupation</v>
      </c>
      <c r="B2192" s="96">
        <v>42401</v>
      </c>
      <c r="D2192" s="89" t="s">
        <v>60</v>
      </c>
      <c r="E2192" s="1" t="str">
        <f>VLOOKUP($D2192,'TABLE DES MATIERES'!$A$3:$C$69,3,FALSE)</f>
        <v>Vacant</v>
      </c>
    </row>
    <row r="2193" spans="1:5" ht="15" x14ac:dyDescent="0.25">
      <c r="A2193" s="84" t="str">
        <f>VLOOKUP(D2193,'TABLE DES MATIERES'!$A$3:$B$69,2,FALSE)</f>
        <v>Nbs loc Entrants</v>
      </c>
      <c r="B2193" s="96">
        <v>42401</v>
      </c>
      <c r="D2193" s="89" t="s">
        <v>32</v>
      </c>
      <c r="E2193" s="1" t="str">
        <f>VLOOKUP($D2193,'TABLE DES MATIERES'!$A$3:$C$69,3,FALSE)</f>
        <v>Vacant</v>
      </c>
    </row>
    <row r="2194" spans="1:5" ht="15" x14ac:dyDescent="0.25">
      <c r="A2194" s="84" t="str">
        <f>VLOOKUP(D2194,'TABLE DES MATIERES'!$A$3:$B$69,2,FALSE)</f>
        <v>Nbs locs Sortants</v>
      </c>
      <c r="B2194" s="96">
        <v>42401</v>
      </c>
      <c r="D2194" s="89" t="s">
        <v>33</v>
      </c>
      <c r="E2194" s="1" t="str">
        <f>VLOOKUP($D2194,'TABLE DES MATIERES'!$A$3:$C$69,3,FALSE)</f>
        <v>Vacant</v>
      </c>
    </row>
    <row r="2195" spans="1:5" ht="15" x14ac:dyDescent="0.25">
      <c r="A2195" s="84" t="str">
        <f>VLOOKUP(D2195,'TABLE DES MATIERES'!$A$3:$B$69,2,FALSE)</f>
        <v>Nbs locs en preavis</v>
      </c>
      <c r="B2195" s="96">
        <v>42401</v>
      </c>
      <c r="D2195" s="89" t="s">
        <v>34</v>
      </c>
      <c r="E2195" s="1" t="str">
        <f>VLOOKUP($D2195,'TABLE DES MATIERES'!$A$3:$C$69,3,FALSE)</f>
        <v>Vacant</v>
      </c>
    </row>
    <row r="2196" spans="1:5" ht="15" x14ac:dyDescent="0.25">
      <c r="A2196" s="84" t="str">
        <f>VLOOKUP(D2196,'TABLE DES MATIERES'!$A$3:$B$69,2,FALSE)</f>
        <v>Compta_provisions_Primexis</v>
      </c>
      <c r="B2196" s="96">
        <v>42401</v>
      </c>
      <c r="D2196" s="89" t="s">
        <v>169</v>
      </c>
      <c r="E2196" s="1" t="str">
        <f>VLOOKUP($D2196,'TABLE DES MATIERES'!$A$3:$C$69,3,FALSE)</f>
        <v>comptable</v>
      </c>
    </row>
    <row r="2197" spans="1:5" ht="15" x14ac:dyDescent="0.25">
      <c r="A2197" s="84" t="str">
        <f>VLOOKUP(D2197,'TABLE DES MATIERES'!$A$3:$B$69,2,FALSE)</f>
        <v>Compta_provisions_Socalog</v>
      </c>
      <c r="B2197" s="96">
        <v>42401</v>
      </c>
      <c r="D2197" s="89" t="s">
        <v>171</v>
      </c>
      <c r="E2197" s="1" t="str">
        <f>VLOOKUP($D2197,'TABLE DES MATIERES'!$A$3:$C$69,3,FALSE)</f>
        <v>comptable</v>
      </c>
    </row>
    <row r="2198" spans="1:5" ht="15" x14ac:dyDescent="0.25">
      <c r="A2198" s="99" t="str">
        <f>VLOOKUP(D2198,'TABLE DES MATIERES'!$A$3:$B$69,2,FALSE)</f>
        <v>Loyer App</v>
      </c>
      <c r="B2198" s="100">
        <v>42430</v>
      </c>
      <c r="C2198" s="69">
        <v>300</v>
      </c>
      <c r="D2198" s="102" t="s">
        <v>4</v>
      </c>
      <c r="E2198" s="1" t="str">
        <f>VLOOKUP($D2198,'TABLE DES MATIERES'!$A$3:$C$69,3,FALSE)</f>
        <v>Quittancement</v>
      </c>
    </row>
    <row r="2199" spans="1:5" ht="15" x14ac:dyDescent="0.25">
      <c r="A2199" s="84" t="str">
        <f>VLOOKUP(D2199,'TABLE DES MATIERES'!$A$3:$B$69,2,FALSE)</f>
        <v>Nouveaux Loyers</v>
      </c>
      <c r="B2199" s="96">
        <v>42430</v>
      </c>
      <c r="C2199" s="69">
        <v>125</v>
      </c>
      <c r="D2199" s="89" t="s">
        <v>1</v>
      </c>
      <c r="E2199" s="1" t="str">
        <f>VLOOKUP($D2199,'TABLE DES MATIERES'!$A$3:$C$69,3,FALSE)</f>
        <v>Quittancement</v>
      </c>
    </row>
    <row r="2200" spans="1:5" ht="15" x14ac:dyDescent="0.25">
      <c r="A2200" s="84" t="str">
        <f>VLOOKUP(D2200,'TABLE DES MATIERES'!$A$3:$B$69,2,FALSE)</f>
        <v>Loyer PK</v>
      </c>
      <c r="B2200" s="96">
        <v>42430</v>
      </c>
      <c r="C2200" s="69">
        <v>180</v>
      </c>
      <c r="D2200" s="89" t="s">
        <v>5</v>
      </c>
      <c r="E2200" s="1" t="str">
        <f>VLOOKUP($D2200,'TABLE DES MATIERES'!$A$3:$C$69,3,FALSE)</f>
        <v>Quittancement</v>
      </c>
    </row>
    <row r="2201" spans="1:5" ht="15" x14ac:dyDescent="0.25">
      <c r="A2201" s="84" t="str">
        <f>VLOOKUP(D2201,'TABLE DES MATIERES'!$A$3:$B$69,2,FALSE)</f>
        <v>Total Loyer</v>
      </c>
      <c r="B2201" s="96">
        <v>42430</v>
      </c>
      <c r="C2201" s="69">
        <v>250</v>
      </c>
      <c r="D2201" s="89" t="s">
        <v>62</v>
      </c>
      <c r="E2201" s="1" t="str">
        <f>VLOOKUP($D2201,'TABLE DES MATIERES'!$A$3:$C$69,3,FALSE)</f>
        <v>Quittancement</v>
      </c>
    </row>
    <row r="2202" spans="1:5" ht="15" x14ac:dyDescent="0.25">
      <c r="A2202" s="84" t="str">
        <f>VLOOKUP(D2202,'TABLE DES MATIERES'!$A$3:$B$69,2,FALSE)</f>
        <v>Provisions sur charge</v>
      </c>
      <c r="B2202" s="96">
        <v>42430</v>
      </c>
      <c r="C2202" s="69">
        <v>75</v>
      </c>
      <c r="D2202" s="89" t="s">
        <v>2</v>
      </c>
      <c r="E2202" s="1" t="str">
        <f>VLOOKUP($D2202,'TABLE DES MATIERES'!$A$3:$C$69,3,FALSE)</f>
        <v>Quittancement</v>
      </c>
    </row>
    <row r="2203" spans="1:5" ht="15" x14ac:dyDescent="0.25">
      <c r="A2203" s="84" t="str">
        <f>VLOOKUP(D2203,'TABLE DES MATIERES'!$A$3:$B$69,2,FALSE)</f>
        <v>Quitt toutes rubriques</v>
      </c>
      <c r="B2203" s="96">
        <v>42430</v>
      </c>
      <c r="C2203" s="69">
        <v>150</v>
      </c>
      <c r="D2203" s="89" t="s">
        <v>50</v>
      </c>
      <c r="E2203" s="1" t="str">
        <f>VLOOKUP($D2203,'TABLE DES MATIERES'!$A$3:$C$69,3,FALSE)</f>
        <v>Quittancement</v>
      </c>
    </row>
    <row r="2204" spans="1:5" ht="15" x14ac:dyDescent="0.25">
      <c r="A2204" s="84" t="str">
        <f>VLOOKUP(D2204,'TABLE DES MATIERES'!$A$3:$B$69,2,FALSE)</f>
        <v>Quittance Moyenne</v>
      </c>
      <c r="B2204" s="96">
        <v>42430</v>
      </c>
      <c r="C2204" s="69">
        <v>500</v>
      </c>
      <c r="D2204" s="89" t="s">
        <v>192</v>
      </c>
      <c r="E2204" s="1" t="str">
        <f>VLOOKUP($D2204,'TABLE DES MATIERES'!$A$3:$C$69,3,FALSE)</f>
        <v>Quittancement</v>
      </c>
    </row>
    <row r="2205" spans="1:5" ht="15" x14ac:dyDescent="0.25">
      <c r="A2205" s="84" t="str">
        <f>VLOOKUP(D2205,'TABLE DES MATIERES'!$A$3:$B$69,2,FALSE)</f>
        <v>Lots quittancé (total app-vacant)</v>
      </c>
      <c r="B2205" s="96">
        <v>42430</v>
      </c>
      <c r="C2205" s="69">
        <v>150</v>
      </c>
      <c r="D2205" s="89" t="s">
        <v>193</v>
      </c>
      <c r="E2205" s="1" t="str">
        <f>VLOOKUP($D2205,'TABLE DES MATIERES'!$A$3:$C$69,3,FALSE)</f>
        <v>Quittancement</v>
      </c>
    </row>
    <row r="2206" spans="1:5" ht="15" x14ac:dyDescent="0.25">
      <c r="A2206" s="84" t="str">
        <f>VLOOKUP(D2206,'TABLE DES MATIERES'!$A$3:$B$69,2,FALSE)</f>
        <v>Loyers encaissers</v>
      </c>
      <c r="B2206" s="96">
        <v>42430</v>
      </c>
      <c r="C2206" s="69">
        <v>300</v>
      </c>
      <c r="D2206" s="89" t="s">
        <v>3</v>
      </c>
      <c r="E2206" s="1" t="str">
        <f>VLOOKUP($D2206,'TABLE DES MATIERES'!$A$3:$C$69,3,FALSE)</f>
        <v>Encaissement</v>
      </c>
    </row>
    <row r="2207" spans="1:5" ht="15" x14ac:dyDescent="0.25">
      <c r="A2207" s="84" t="str">
        <f>VLOOKUP(D2207,'TABLE DES MATIERES'!$A$3:$B$69,2,FALSE)</f>
        <v>APL</v>
      </c>
      <c r="B2207" s="96">
        <v>42430</v>
      </c>
      <c r="C2207" s="69">
        <v>450</v>
      </c>
      <c r="D2207" s="89" t="s">
        <v>6</v>
      </c>
      <c r="E2207" s="1" t="str">
        <f>VLOOKUP($D2207,'TABLE DES MATIERES'!$A$3:$C$69,3,FALSE)</f>
        <v>Encaissement</v>
      </c>
    </row>
    <row r="2208" spans="1:5" ht="15" x14ac:dyDescent="0.25">
      <c r="A2208" s="84" t="str">
        <f>VLOOKUP(D2208,'TABLE DES MATIERES'!$A$3:$B$69,2,FALSE)</f>
        <v>AL</v>
      </c>
      <c r="B2208" s="96">
        <v>42430</v>
      </c>
      <c r="C2208" s="69">
        <v>225</v>
      </c>
      <c r="D2208" s="89" t="s">
        <v>7</v>
      </c>
      <c r="E2208" s="1" t="str">
        <f>VLOOKUP($D2208,'TABLE DES MATIERES'!$A$3:$C$69,3,FALSE)</f>
        <v>Encaissement</v>
      </c>
    </row>
    <row r="2209" spans="1:5" ht="15" x14ac:dyDescent="0.25">
      <c r="A2209" s="84" t="str">
        <f>VLOOKUP(D2209,'TABLE DES MATIERES'!$A$3:$B$69,2,FALSE)</f>
        <v>DG Factures</v>
      </c>
      <c r="B2209" s="96">
        <v>42430</v>
      </c>
      <c r="C2209" s="69">
        <v>300</v>
      </c>
      <c r="D2209" s="89" t="s">
        <v>8</v>
      </c>
      <c r="E2209" s="1" t="str">
        <f>VLOOKUP($D2209,'TABLE DES MATIERES'!$A$3:$C$69,3,FALSE)</f>
        <v>Encaissement</v>
      </c>
    </row>
    <row r="2210" spans="1:5" ht="15" x14ac:dyDescent="0.25">
      <c r="A2210" s="84" t="str">
        <f>VLOOKUP(D2210,'TABLE DES MATIERES'!$A$3:$B$69,2,FALSE)</f>
        <v>DG Rembourser</v>
      </c>
      <c r="B2210" s="96">
        <v>42430</v>
      </c>
      <c r="C2210" s="69">
        <v>450</v>
      </c>
      <c r="D2210" s="89" t="s">
        <v>9</v>
      </c>
      <c r="E2210" s="1" t="str">
        <f>VLOOKUP($D2210,'TABLE DES MATIERES'!$A$3:$C$69,3,FALSE)</f>
        <v>Encaissement</v>
      </c>
    </row>
    <row r="2211" spans="1:5" ht="15" x14ac:dyDescent="0.25">
      <c r="A2211" s="84" t="str">
        <f>VLOOKUP(D2211,'TABLE DES MATIERES'!$A$3:$B$69,2,FALSE)</f>
        <v>BANQUE</v>
      </c>
      <c r="B2211" s="96">
        <v>42430</v>
      </c>
      <c r="C2211" s="69">
        <v>80</v>
      </c>
      <c r="D2211" s="89" t="s">
        <v>10</v>
      </c>
      <c r="E2211" s="1" t="str">
        <f>VLOOKUP($D2211,'TABLE DES MATIERES'!$A$3:$C$69,3,FALSE)</f>
        <v>Encaissement</v>
      </c>
    </row>
    <row r="2212" spans="1:5" ht="15" x14ac:dyDescent="0.25">
      <c r="A2212" s="84" t="str">
        <f>VLOOKUP(D2212,'TABLE DES MATIERES'!$A$3:$B$69,2,FALSE)</f>
        <v>Loyers de non occupation</v>
      </c>
      <c r="B2212" s="96">
        <v>42430</v>
      </c>
      <c r="C2212" s="69">
        <v>100</v>
      </c>
      <c r="D2212" s="89" t="s">
        <v>176</v>
      </c>
      <c r="E2212" s="1" t="str">
        <f>VLOOKUP($D2212,'TABLE DES MATIERES'!$A$3:$C$69,3,FALSE)</f>
        <v>Encaissement</v>
      </c>
    </row>
    <row r="2213" spans="1:5" ht="15" x14ac:dyDescent="0.25">
      <c r="A2213" s="84" t="str">
        <f>VLOOKUP(D2213,'TABLE DES MATIERES'!$A$3:$B$69,2,FALSE)</f>
        <v>Nbs locs debiteurs</v>
      </c>
      <c r="B2213" s="96">
        <v>42430</v>
      </c>
      <c r="C2213" s="69">
        <v>300</v>
      </c>
      <c r="D2213" s="89" t="s">
        <v>11</v>
      </c>
      <c r="E2213" s="1" t="str">
        <f>VLOOKUP($D2213,'TABLE DES MATIERES'!$A$3:$C$69,3,FALSE)</f>
        <v>Contentieux</v>
      </c>
    </row>
    <row r="2214" spans="1:5" ht="15" x14ac:dyDescent="0.25">
      <c r="A2214" s="84" t="str">
        <f>VLOOKUP(D2214,'TABLE DES MATIERES'!$A$3:$B$69,2,FALSE)</f>
        <v>Montants Debiteurs</v>
      </c>
      <c r="B2214" s="96">
        <v>42430</v>
      </c>
      <c r="C2214" s="69">
        <v>180</v>
      </c>
      <c r="D2214" s="89" t="s">
        <v>12</v>
      </c>
      <c r="E2214" s="1" t="str">
        <f>VLOOKUP($D2214,'TABLE DES MATIERES'!$A$3:$C$69,3,FALSE)</f>
        <v>Contentieux</v>
      </c>
    </row>
    <row r="2215" spans="1:5" ht="15" x14ac:dyDescent="0.25">
      <c r="A2215" s="84" t="str">
        <f>VLOOKUP(D2215,'TABLE DES MATIERES'!$A$3:$B$69,2,FALSE)</f>
        <v>Locs Presents</v>
      </c>
      <c r="B2215" s="96">
        <v>42430</v>
      </c>
      <c r="C2215" s="69">
        <v>250</v>
      </c>
      <c r="D2215" s="89" t="s">
        <v>13</v>
      </c>
      <c r="E2215" s="1" t="str">
        <f>VLOOKUP($D2215,'TABLE DES MATIERES'!$A$3:$C$69,3,FALSE)</f>
        <v>Contentieux</v>
      </c>
    </row>
    <row r="2216" spans="1:5" ht="15" x14ac:dyDescent="0.25">
      <c r="A2216" s="84" t="str">
        <f>VLOOKUP(D2216,'TABLE DES MATIERES'!$A$3:$B$69,2,FALSE)</f>
        <v>Montants Presents</v>
      </c>
      <c r="B2216" s="96">
        <v>42430</v>
      </c>
      <c r="C2216" s="69">
        <v>450</v>
      </c>
      <c r="D2216" s="89" t="s">
        <v>15</v>
      </c>
      <c r="E2216" s="1" t="str">
        <f>VLOOKUP($D2216,'TABLE DES MATIERES'!$A$3:$C$69,3,FALSE)</f>
        <v>Contentieux</v>
      </c>
    </row>
    <row r="2217" spans="1:5" ht="15" x14ac:dyDescent="0.25">
      <c r="A2217" s="84" t="str">
        <f>VLOOKUP(D2217,'TABLE DES MATIERES'!$A$3:$B$69,2,FALSE)</f>
        <v>Locs Sortis</v>
      </c>
      <c r="B2217" s="96">
        <v>42430</v>
      </c>
      <c r="C2217" s="69">
        <v>300</v>
      </c>
      <c r="D2217" s="89" t="s">
        <v>14</v>
      </c>
      <c r="E2217" s="1" t="str">
        <f>VLOOKUP($D2217,'TABLE DES MATIERES'!$A$3:$C$69,3,FALSE)</f>
        <v>Contentieux</v>
      </c>
    </row>
    <row r="2218" spans="1:5" ht="15" x14ac:dyDescent="0.25">
      <c r="A2218" s="84" t="str">
        <f>VLOOKUP(D2218,'TABLE DES MATIERES'!$A$3:$B$69,2,FALSE)</f>
        <v>Montants Sortis</v>
      </c>
      <c r="B2218" s="96">
        <v>42430</v>
      </c>
      <c r="C2218" s="69">
        <v>450</v>
      </c>
      <c r="D2218" s="89" t="s">
        <v>16</v>
      </c>
      <c r="E2218" s="1" t="str">
        <f>VLOOKUP($D2218,'TABLE DES MATIERES'!$A$3:$C$69,3,FALSE)</f>
        <v>Contentieux</v>
      </c>
    </row>
    <row r="2219" spans="1:5" ht="15" x14ac:dyDescent="0.25">
      <c r="A2219" s="84" t="str">
        <f>VLOOKUP(D2219,'TABLE DES MATIERES'!$A$3:$B$69,2,FALSE)</f>
        <v>Nouvelles dettes des nouveaux entrants</v>
      </c>
      <c r="B2219" s="96">
        <v>42430</v>
      </c>
      <c r="C2219" s="69">
        <v>500</v>
      </c>
      <c r="D2219" s="89" t="s">
        <v>37</v>
      </c>
      <c r="E2219" s="1" t="str">
        <f>VLOOKUP($D2219,'TABLE DES MATIERES'!$A$3:$C$69,3,FALSE)</f>
        <v>Contentieux</v>
      </c>
    </row>
    <row r="2220" spans="1:5" ht="15" x14ac:dyDescent="0.25">
      <c r="A2220" s="84" t="str">
        <f>VLOOKUP(D2220,'TABLE DES MATIERES'!$A$3:$B$69,2,FALSE)</f>
        <v>Montants dettes des nouveaux entrants</v>
      </c>
      <c r="B2220" s="96">
        <v>42430</v>
      </c>
      <c r="C2220" s="69">
        <v>300</v>
      </c>
      <c r="D2220" s="89" t="s">
        <v>38</v>
      </c>
      <c r="E2220" s="1" t="str">
        <f>VLOOKUP($D2220,'TABLE DES MATIERES'!$A$3:$C$69,3,FALSE)</f>
        <v>Contentieux</v>
      </c>
    </row>
    <row r="2221" spans="1:5" ht="15" x14ac:dyDescent="0.25">
      <c r="A2221" s="84" t="str">
        <f>VLOOKUP(D2221,'TABLE DES MATIERES'!$A$3:$B$69,2,FALSE)</f>
        <v>Profits</v>
      </c>
      <c r="B2221" s="96">
        <v>42430</v>
      </c>
      <c r="C2221" s="69">
        <v>300</v>
      </c>
      <c r="D2221" s="89" t="s">
        <v>36</v>
      </c>
      <c r="E2221" s="1" t="str">
        <f>VLOOKUP($D2221,'TABLE DES MATIERES'!$A$3:$C$69,3,FALSE)</f>
        <v>Contentieux</v>
      </c>
    </row>
    <row r="2222" spans="1:5" ht="15" x14ac:dyDescent="0.25">
      <c r="A2222" s="84" t="str">
        <f>VLOOKUP(D2222,'TABLE DES MATIERES'!$A$3:$B$69,2,FALSE)</f>
        <v>Pertes</v>
      </c>
      <c r="B2222" s="96">
        <v>42430</v>
      </c>
      <c r="C2222" s="69">
        <v>425</v>
      </c>
      <c r="D2222" s="89" t="s">
        <v>35</v>
      </c>
      <c r="E2222" s="1" t="str">
        <f>VLOOKUP($D2222,'TABLE DES MATIERES'!$A$3:$C$69,3,FALSE)</f>
        <v>Contentieux</v>
      </c>
    </row>
    <row r="2223" spans="1:5" ht="15" x14ac:dyDescent="0.25">
      <c r="A2223" s="84" t="str">
        <f>VLOOKUP(D2223,'TABLE DES MATIERES'!$A$3:$B$69,2,FALSE)</f>
        <v>Protocoles établis</v>
      </c>
      <c r="B2223" s="96">
        <v>42430</v>
      </c>
      <c r="C2223" s="69">
        <v>175</v>
      </c>
      <c r="D2223" s="89" t="s">
        <v>17</v>
      </c>
      <c r="E2223" s="1" t="str">
        <f>VLOOKUP($D2223,'TABLE DES MATIERES'!$A$3:$C$69,3,FALSE)</f>
        <v>Contentieux</v>
      </c>
    </row>
    <row r="2224" spans="1:5" ht="15" x14ac:dyDescent="0.25">
      <c r="A2224" s="84" t="str">
        <f>VLOOKUP(D2224,'TABLE DES MATIERES'!$A$3:$B$69,2,FALSE)</f>
        <v>Protocoles terminés</v>
      </c>
      <c r="B2224" s="96">
        <v>42430</v>
      </c>
      <c r="C2224" s="69">
        <v>315</v>
      </c>
      <c r="D2224" s="89" t="s">
        <v>18</v>
      </c>
      <c r="E2224" s="1" t="str">
        <f>VLOOKUP($D2224,'TABLE DES MATIERES'!$A$3:$C$69,3,FALSE)</f>
        <v>Contentieux</v>
      </c>
    </row>
    <row r="2225" spans="1:5" x14ac:dyDescent="0.2">
      <c r="A2225" s="84" t="str">
        <f>VLOOKUP(D2225,'TABLE DES MATIERES'!$A$3:$B$69,2,FALSE)</f>
        <v>Protocoles en cours</v>
      </c>
      <c r="B2225" s="96">
        <v>42430</v>
      </c>
      <c r="C2225" s="69">
        <v>411</v>
      </c>
      <c r="D2225" s="63" t="s">
        <v>61</v>
      </c>
      <c r="E2225" s="1" t="str">
        <f>VLOOKUP($D2225,'TABLE DES MATIERES'!$A$3:$C$69,3,FALSE)</f>
        <v>Contentieux</v>
      </c>
    </row>
    <row r="2226" spans="1:5" x14ac:dyDescent="0.2">
      <c r="A2226" s="84" t="str">
        <f>VLOOKUP(D2226,'TABLE DES MATIERES'!$A$3:$B$69,2,FALSE)</f>
        <v>Montants Protocoles établis</v>
      </c>
      <c r="B2226" s="96">
        <v>42430</v>
      </c>
      <c r="C2226" s="69">
        <v>85</v>
      </c>
      <c r="D2226" s="63" t="s">
        <v>53</v>
      </c>
      <c r="E2226" s="1" t="str">
        <f>VLOOKUP($D2226,'TABLE DES MATIERES'!$A$3:$C$69,3,FALSE)</f>
        <v>Contentieux</v>
      </c>
    </row>
    <row r="2227" spans="1:5" ht="15" x14ac:dyDescent="0.25">
      <c r="A2227" s="84" t="str">
        <f>VLOOKUP(D2227,'TABLE DES MATIERES'!$A$3:$B$69,2,FALSE)</f>
        <v>Nouveaux Dossiers Confiés SOFRA</v>
      </c>
      <c r="B2227" s="96">
        <v>42430</v>
      </c>
      <c r="C2227" s="69">
        <v>150</v>
      </c>
      <c r="D2227" s="89" t="s">
        <v>19</v>
      </c>
      <c r="E2227" s="1" t="str">
        <f>VLOOKUP($D2227,'TABLE DES MATIERES'!$A$3:$C$69,3,FALSE)</f>
        <v>Contentieux</v>
      </c>
    </row>
    <row r="2228" spans="1:5" ht="15" x14ac:dyDescent="0.25">
      <c r="A2228" s="84" t="str">
        <f>VLOOKUP(D2228,'TABLE DES MATIERES'!$A$3:$B$69,2,FALSE)</f>
        <v>Nbs dossiers Actifs SOFRA</v>
      </c>
      <c r="B2228" s="96">
        <v>42430</v>
      </c>
      <c r="C2228" s="69">
        <v>90</v>
      </c>
      <c r="D2228" s="89" t="s">
        <v>63</v>
      </c>
      <c r="E2228" s="1" t="str">
        <f>VLOOKUP($D2228,'TABLE DES MATIERES'!$A$3:$C$69,3,FALSE)</f>
        <v>Contentieux</v>
      </c>
    </row>
    <row r="2229" spans="1:5" x14ac:dyDescent="0.2">
      <c r="A2229" s="84" t="str">
        <f>VLOOKUP(D2229,'TABLE DES MATIERES'!$A$3:$B$69,2,FALSE)</f>
        <v>Montants Dossiers SOFRA Ouverts</v>
      </c>
      <c r="B2229" s="96">
        <v>42430</v>
      </c>
      <c r="C2229" s="69">
        <v>150</v>
      </c>
      <c r="D2229" s="63" t="s">
        <v>54</v>
      </c>
      <c r="E2229" s="1" t="str">
        <f>VLOOKUP($D2229,'TABLE DES MATIERES'!$A$3:$C$69,3,FALSE)</f>
        <v>Contentieux</v>
      </c>
    </row>
    <row r="2230" spans="1:5" ht="15" x14ac:dyDescent="0.25">
      <c r="A2230" s="84" t="str">
        <f>VLOOKUP(D2230,'TABLE DES MATIERES'!$A$3:$B$69,2,FALSE)</f>
        <v>Encaissements SOFRA</v>
      </c>
      <c r="B2230" s="96">
        <v>42430</v>
      </c>
      <c r="C2230" s="69">
        <v>1111</v>
      </c>
      <c r="D2230" s="89" t="s">
        <v>64</v>
      </c>
      <c r="E2230" s="1" t="str">
        <f>VLOOKUP($D2230,'TABLE DES MATIERES'!$A$3:$C$69,3,FALSE)</f>
        <v>Contentieux</v>
      </c>
    </row>
    <row r="2231" spans="1:5" ht="15" x14ac:dyDescent="0.25">
      <c r="A2231" s="84" t="str">
        <f>VLOOKUP(D2231,'TABLE DES MATIERES'!$A$3:$B$69,2,FALSE)</f>
        <v>Nouveaux Dossiers Confiés FLEMMING</v>
      </c>
      <c r="B2231" s="96">
        <v>42430</v>
      </c>
      <c r="C2231" s="69">
        <v>1111</v>
      </c>
      <c r="D2231" s="89" t="s">
        <v>183</v>
      </c>
      <c r="E2231" s="1" t="str">
        <f>VLOOKUP($D2231,'TABLE DES MATIERES'!$A$3:$C$69,3,FALSE)</f>
        <v>contentieux</v>
      </c>
    </row>
    <row r="2232" spans="1:5" ht="15" x14ac:dyDescent="0.25">
      <c r="A2232" s="84" t="str">
        <f>VLOOKUP(D2232,'TABLE DES MATIERES'!$A$3:$B$69,2,FALSE)</f>
        <v>Nbs dossiers Actifs FLEMMING</v>
      </c>
      <c r="B2232" s="96">
        <v>42430</v>
      </c>
      <c r="C2232" s="69">
        <v>65</v>
      </c>
      <c r="D2232" s="89" t="s">
        <v>186</v>
      </c>
      <c r="E2232" s="1" t="str">
        <f>VLOOKUP($D2232,'TABLE DES MATIERES'!$A$3:$C$69,3,FALSE)</f>
        <v>contentieux</v>
      </c>
    </row>
    <row r="2233" spans="1:5" ht="15" x14ac:dyDescent="0.25">
      <c r="A2233" s="84" t="str">
        <f>VLOOKUP(D2233,'TABLE DES MATIERES'!$A$3:$B$69,2,FALSE)</f>
        <v>Montants Dossiers FLEMMING Ouverts</v>
      </c>
      <c r="B2233" s="96">
        <v>42430</v>
      </c>
      <c r="C2233" s="69">
        <v>222</v>
      </c>
      <c r="D2233" s="89" t="s">
        <v>188</v>
      </c>
      <c r="E2233" s="1" t="str">
        <f>VLOOKUP($D2233,'TABLE DES MATIERES'!$A$3:$C$69,3,FALSE)</f>
        <v>contentieux</v>
      </c>
    </row>
    <row r="2234" spans="1:5" ht="15" x14ac:dyDescent="0.25">
      <c r="A2234" s="84" t="str">
        <f>VLOOKUP(D2234,'TABLE DES MATIERES'!$A$3:$B$69,2,FALSE)</f>
        <v>Encaissements FLEMMING</v>
      </c>
      <c r="B2234" s="96">
        <v>42430</v>
      </c>
      <c r="D2234" s="89" t="s">
        <v>190</v>
      </c>
      <c r="E2234" s="1" t="str">
        <f>VLOOKUP($D2234,'TABLE DES MATIERES'!$A$3:$C$69,3,FALSE)</f>
        <v>contentieux</v>
      </c>
    </row>
    <row r="2235" spans="1:5" ht="15" x14ac:dyDescent="0.25">
      <c r="A2235" s="84" t="str">
        <f>VLOOKUP(D2235,'TABLE DES MATIERES'!$A$3:$B$69,2,FALSE)</f>
        <v>Nbs Prelevements</v>
      </c>
      <c r="B2235" s="96">
        <v>42430</v>
      </c>
      <c r="D2235" s="89" t="s">
        <v>20</v>
      </c>
      <c r="E2235" s="1" t="str">
        <f>VLOOKUP($D2235,'TABLE DES MATIERES'!$A$3:$C$69,3,FALSE)</f>
        <v>Contentieux</v>
      </c>
    </row>
    <row r="2236" spans="1:5" ht="15" x14ac:dyDescent="0.25">
      <c r="A2236" s="84" t="str">
        <f>VLOOKUP(D2236,'TABLE DES MATIERES'!$A$3:$B$69,2,FALSE)</f>
        <v>Montants Prelevements</v>
      </c>
      <c r="B2236" s="96">
        <v>42430</v>
      </c>
      <c r="D2236" s="89" t="s">
        <v>21</v>
      </c>
      <c r="E2236" s="1" t="str">
        <f>VLOOKUP($D2236,'TABLE DES MATIERES'!$A$3:$C$69,3,FALSE)</f>
        <v>Contentieux</v>
      </c>
    </row>
    <row r="2237" spans="1:5" ht="15" x14ac:dyDescent="0.25">
      <c r="A2237" s="84" t="str">
        <f>VLOOKUP(D2237,'TABLE DES MATIERES'!$A$3:$B$69,2,FALSE)</f>
        <v>Nbs Rejets Prlv</v>
      </c>
      <c r="B2237" s="96">
        <v>42430</v>
      </c>
      <c r="D2237" s="89" t="s">
        <v>22</v>
      </c>
      <c r="E2237" s="1" t="str">
        <f>VLOOKUP($D2237,'TABLE DES MATIERES'!$A$3:$C$69,3,FALSE)</f>
        <v>Contentieux</v>
      </c>
    </row>
    <row r="2238" spans="1:5" ht="15" x14ac:dyDescent="0.25">
      <c r="A2238" s="84" t="str">
        <f>VLOOKUP(D2238,'TABLE DES MATIERES'!$A$3:$B$69,2,FALSE)</f>
        <v>Montants des Rjts Prlv</v>
      </c>
      <c r="B2238" s="96">
        <v>42430</v>
      </c>
      <c r="D2238" s="89" t="s">
        <v>23</v>
      </c>
      <c r="E2238" s="1" t="str">
        <f>VLOOKUP($D2238,'TABLE DES MATIERES'!$A$3:$C$69,3,FALSE)</f>
        <v>Contentieux</v>
      </c>
    </row>
    <row r="2239" spans="1:5" ht="15" x14ac:dyDescent="0.25">
      <c r="A2239" s="84" t="str">
        <f>VLOOKUP(D2239,'TABLE DES MATIERES'!$A$3:$B$69,2,FALSE)</f>
        <v>% impayés Prlv</v>
      </c>
      <c r="B2239" s="96">
        <v>42430</v>
      </c>
      <c r="D2239" s="89" t="s">
        <v>65</v>
      </c>
      <c r="E2239" s="1" t="str">
        <f>VLOOKUP($D2239,'TABLE DES MATIERES'!$A$3:$C$69,3,FALSE)</f>
        <v>Contentieux</v>
      </c>
    </row>
    <row r="2240" spans="1:5" ht="15" x14ac:dyDescent="0.25">
      <c r="A2240" s="84" t="str">
        <f>VLOOKUP(D2240,'TABLE DES MATIERES'!$A$3:$B$69,2,FALSE)</f>
        <v>Dette &lt; 3mois</v>
      </c>
      <c r="B2240" s="96">
        <v>42430</v>
      </c>
      <c r="D2240" s="89" t="s">
        <v>24</v>
      </c>
      <c r="E2240" s="1" t="str">
        <f>VLOOKUP($D2240,'TABLE DES MATIERES'!$A$3:$C$69,3,FALSE)</f>
        <v>Contentieux</v>
      </c>
    </row>
    <row r="2241" spans="1:5" ht="15" x14ac:dyDescent="0.25">
      <c r="A2241" s="84" t="str">
        <f>VLOOKUP(D2241,'TABLE DES MATIERES'!$A$3:$B$69,2,FALSE)</f>
        <v>Dette 3 à 6 mois</v>
      </c>
      <c r="B2241" s="96">
        <v>42430</v>
      </c>
      <c r="D2241" s="89" t="s">
        <v>25</v>
      </c>
      <c r="E2241" s="1" t="str">
        <f>VLOOKUP($D2241,'TABLE DES MATIERES'!$A$3:$C$69,3,FALSE)</f>
        <v>Contentieux</v>
      </c>
    </row>
    <row r="2242" spans="1:5" ht="15" x14ac:dyDescent="0.25">
      <c r="A2242" s="84" t="str">
        <f>VLOOKUP(D2242,'TABLE DES MATIERES'!$A$3:$B$69,2,FALSE)</f>
        <v>Dette &gt; 6 mois</v>
      </c>
      <c r="B2242" s="96">
        <v>42430</v>
      </c>
      <c r="D2242" s="89" t="s">
        <v>26</v>
      </c>
      <c r="E2242" s="1" t="str">
        <f>VLOOKUP($D2242,'TABLE DES MATIERES'!$A$3:$C$69,3,FALSE)</f>
        <v>Contentieux</v>
      </c>
    </row>
    <row r="2243" spans="1:5" ht="15" x14ac:dyDescent="0.25">
      <c r="A2243" s="84" t="str">
        <f>VLOOKUP(D2243,'TABLE DES MATIERES'!$A$3:$B$69,2,FALSE)</f>
        <v>Vacants ACL PME</v>
      </c>
      <c r="B2243" s="96">
        <v>42430</v>
      </c>
      <c r="D2243" s="89" t="s">
        <v>28</v>
      </c>
      <c r="E2243" s="1" t="str">
        <f>VLOOKUP($D2243,'TABLE DES MATIERES'!$A$3:$C$69,3,FALSE)</f>
        <v>Vacant</v>
      </c>
    </row>
    <row r="2244" spans="1:5" x14ac:dyDescent="0.2">
      <c r="A2244" s="84" t="str">
        <f>VLOOKUP(D2244,'TABLE DES MATIERES'!$A$3:$B$69,2,FALSE)</f>
        <v>% vacant ACL PME</v>
      </c>
      <c r="B2244" s="96">
        <v>42430</v>
      </c>
      <c r="D2244" s="88" t="s">
        <v>47</v>
      </c>
      <c r="E2244" s="1" t="str">
        <f>VLOOKUP($D2244,'TABLE DES MATIERES'!$A$3:$C$69,3,FALSE)</f>
        <v>Vacant</v>
      </c>
    </row>
    <row r="2245" spans="1:5" ht="15" x14ac:dyDescent="0.25">
      <c r="A2245" s="84" t="str">
        <f>VLOOKUP(D2245,'TABLE DES MATIERES'!$A$3:$B$69,2,FALSE)</f>
        <v>Vacant technique</v>
      </c>
      <c r="B2245" s="96">
        <v>42430</v>
      </c>
      <c r="D2245" s="89" t="s">
        <v>29</v>
      </c>
      <c r="E2245" s="1" t="str">
        <f>VLOOKUP($D2245,'TABLE DES MATIERES'!$A$3:$C$69,3,FALSE)</f>
        <v>Vacant</v>
      </c>
    </row>
    <row r="2246" spans="1:5" x14ac:dyDescent="0.2">
      <c r="A2246" s="84" t="str">
        <f>VLOOKUP(D2246,'TABLE DES MATIERES'!$A$3:$B$69,2,FALSE)</f>
        <v>% vacant technique</v>
      </c>
      <c r="B2246" s="96">
        <v>42430</v>
      </c>
      <c r="D2246" s="88" t="s">
        <v>48</v>
      </c>
      <c r="E2246" s="1" t="str">
        <f>VLOOKUP($D2246,'TABLE DES MATIERES'!$A$3:$C$69,3,FALSE)</f>
        <v>Vacant</v>
      </c>
    </row>
    <row r="2247" spans="1:5" ht="15" x14ac:dyDescent="0.25">
      <c r="A2247" s="84" t="str">
        <f>VLOOKUP(D2247,'TABLE DES MATIERES'!$A$3:$B$69,2,FALSE)</f>
        <v>Nbs de lots Roanne</v>
      </c>
      <c r="B2247" s="96">
        <v>42430</v>
      </c>
      <c r="D2247" s="89" t="s">
        <v>30</v>
      </c>
      <c r="E2247" s="1" t="str">
        <f>VLOOKUP($D2247,'TABLE DES MATIERES'!$A$3:$C$69,3,FALSE)</f>
        <v>Vacant</v>
      </c>
    </row>
    <row r="2248" spans="1:5" ht="15" x14ac:dyDescent="0.25">
      <c r="A2248" s="84" t="str">
        <f>VLOOKUP(D2248,'TABLE DES MATIERES'!$A$3:$B$69,2,FALSE)</f>
        <v>Vacants_Gestion Roanne</v>
      </c>
      <c r="B2248" s="96">
        <v>42430</v>
      </c>
      <c r="D2248" s="89" t="s">
        <v>31</v>
      </c>
      <c r="E2248" s="1" t="str">
        <f>VLOOKUP($D2248,'TABLE DES MATIERES'!$A$3:$C$69,3,FALSE)</f>
        <v>Vacant</v>
      </c>
    </row>
    <row r="2249" spans="1:5" x14ac:dyDescent="0.2">
      <c r="A2249" s="84" t="str">
        <f>VLOOKUP(D2249,'TABLE DES MATIERES'!$A$3:$B$69,2,FALSE)</f>
        <v>% vacant Roanne</v>
      </c>
      <c r="B2249" s="96">
        <v>42430</v>
      </c>
      <c r="D2249" s="88" t="s">
        <v>49</v>
      </c>
      <c r="E2249" s="1" t="str">
        <f>VLOOKUP($D2249,'TABLE DES MATIERES'!$A$3:$C$69,3,FALSE)</f>
        <v>Vacant</v>
      </c>
    </row>
    <row r="2250" spans="1:5" ht="15" x14ac:dyDescent="0.25">
      <c r="A2250" s="84" t="str">
        <f>VLOOKUP(D2250,'TABLE DES MATIERES'!$A$3:$B$69,2,FALSE)</f>
        <v>Total Vacant Exploitation</v>
      </c>
      <c r="B2250" s="96">
        <v>42430</v>
      </c>
      <c r="D2250" s="89" t="s">
        <v>66</v>
      </c>
      <c r="E2250" s="1" t="str">
        <f>VLOOKUP($D2250,'TABLE DES MATIERES'!$A$3:$C$69,3,FALSE)</f>
        <v>Vacant</v>
      </c>
    </row>
    <row r="2251" spans="1:5" ht="15" x14ac:dyDescent="0.25">
      <c r="A2251" s="84" t="str">
        <f>VLOOKUP(D2251,'TABLE DES MATIERES'!$A$3:$B$69,2,FALSE)</f>
        <v>% Exploitation</v>
      </c>
      <c r="B2251" s="96">
        <v>42430</v>
      </c>
      <c r="D2251" s="89" t="s">
        <v>67</v>
      </c>
      <c r="E2251" s="1" t="str">
        <f>VLOOKUP($D2251,'TABLE DES MATIERES'!$A$3:$C$69,3,FALSE)</f>
        <v>Vacant</v>
      </c>
    </row>
    <row r="2252" spans="1:5" ht="15" x14ac:dyDescent="0.25">
      <c r="A2252" s="84" t="str">
        <f>VLOOKUP(D2252,'TABLE DES MATIERES'!$A$3:$B$69,2,FALSE)</f>
        <v>Vacant HE</v>
      </c>
      <c r="B2252" s="96">
        <v>42430</v>
      </c>
      <c r="D2252" s="89" t="s">
        <v>58</v>
      </c>
      <c r="E2252" s="1" t="str">
        <f>VLOOKUP($D2252,'TABLE DES MATIERES'!$A$3:$C$69,3,FALSE)</f>
        <v>Vacant</v>
      </c>
    </row>
    <row r="2253" spans="1:5" ht="15" x14ac:dyDescent="0.25">
      <c r="A2253" s="84" t="str">
        <f>VLOOKUP(D2253,'TABLE DES MATIERES'!$A$3:$B$69,2,FALSE)</f>
        <v>% vacant HE</v>
      </c>
      <c r="B2253" s="96">
        <v>42430</v>
      </c>
      <c r="D2253" s="89" t="s">
        <v>68</v>
      </c>
      <c r="E2253" s="1" t="str">
        <f>VLOOKUP($D2253,'TABLE DES MATIERES'!$A$3:$C$69,3,FALSE)</f>
        <v>Vacant</v>
      </c>
    </row>
    <row r="2254" spans="1:5" ht="15" x14ac:dyDescent="0.25">
      <c r="A2254" s="84" t="str">
        <f>VLOOKUP(D2254,'TABLE DES MATIERES'!$A$3:$B$69,2,FALSE)</f>
        <v>Nbs logements Roanne</v>
      </c>
      <c r="B2254" s="96">
        <v>42430</v>
      </c>
      <c r="D2254" s="89" t="s">
        <v>69</v>
      </c>
      <c r="E2254" s="1" t="str">
        <f>VLOOKUP($D2254,'TABLE DES MATIERES'!$A$3:$C$69,3,FALSE)</f>
        <v>Vacant</v>
      </c>
    </row>
    <row r="2255" spans="1:5" ht="15" x14ac:dyDescent="0.25">
      <c r="A2255" s="84" t="str">
        <f>VLOOKUP(D2255,'TABLE DES MATIERES'!$A$3:$B$69,2,FALSE)</f>
        <v>Nbs vacants Exploitation/HE</v>
      </c>
      <c r="B2255" s="96">
        <v>42430</v>
      </c>
      <c r="D2255" s="89" t="s">
        <v>57</v>
      </c>
      <c r="E2255" s="1" t="str">
        <f>VLOOKUP($D2255,'TABLE DES MATIERES'!$A$3:$C$69,3,FALSE)</f>
        <v>Vacant</v>
      </c>
    </row>
    <row r="2256" spans="1:5" ht="15" x14ac:dyDescent="0.25">
      <c r="A2256" s="84" t="str">
        <f>VLOOKUP(D2256,'TABLE DES MATIERES'!$A$3:$B$69,2,FALSE)</f>
        <v>% Vacance Exploitation/HE</v>
      </c>
      <c r="B2256" s="96">
        <v>42430</v>
      </c>
      <c r="D2256" s="89" t="s">
        <v>59</v>
      </c>
      <c r="E2256" s="1" t="str">
        <f>VLOOKUP($D2256,'TABLE DES MATIERES'!$A$3:$C$69,3,FALSE)</f>
        <v>Vacant</v>
      </c>
    </row>
    <row r="2257" spans="1:5" ht="15" x14ac:dyDescent="0.25">
      <c r="A2257" s="84" t="str">
        <f>VLOOKUP(D2257,'TABLE DES MATIERES'!$A$3:$B$69,2,FALSE)</f>
        <v>%Occupation</v>
      </c>
      <c r="B2257" s="96">
        <v>42430</v>
      </c>
      <c r="D2257" s="89" t="s">
        <v>60</v>
      </c>
      <c r="E2257" s="1" t="str">
        <f>VLOOKUP($D2257,'TABLE DES MATIERES'!$A$3:$C$69,3,FALSE)</f>
        <v>Vacant</v>
      </c>
    </row>
    <row r="2258" spans="1:5" ht="15" x14ac:dyDescent="0.25">
      <c r="A2258" s="84" t="str">
        <f>VLOOKUP(D2258,'TABLE DES MATIERES'!$A$3:$B$69,2,FALSE)</f>
        <v>Nbs loc Entrants</v>
      </c>
      <c r="B2258" s="96">
        <v>42430</v>
      </c>
      <c r="D2258" s="89" t="s">
        <v>32</v>
      </c>
      <c r="E2258" s="1" t="str">
        <f>VLOOKUP($D2258,'TABLE DES MATIERES'!$A$3:$C$69,3,FALSE)</f>
        <v>Vacant</v>
      </c>
    </row>
    <row r="2259" spans="1:5" ht="15" x14ac:dyDescent="0.25">
      <c r="A2259" s="84" t="str">
        <f>VLOOKUP(D2259,'TABLE DES MATIERES'!$A$3:$B$69,2,FALSE)</f>
        <v>Nbs locs Sortants</v>
      </c>
      <c r="B2259" s="96">
        <v>42430</v>
      </c>
      <c r="D2259" s="89" t="s">
        <v>33</v>
      </c>
      <c r="E2259" s="1" t="str">
        <f>VLOOKUP($D2259,'TABLE DES MATIERES'!$A$3:$C$69,3,FALSE)</f>
        <v>Vacant</v>
      </c>
    </row>
    <row r="2260" spans="1:5" ht="15" x14ac:dyDescent="0.25">
      <c r="A2260" s="84" t="str">
        <f>VLOOKUP(D2260,'TABLE DES MATIERES'!$A$3:$B$69,2,FALSE)</f>
        <v>Nbs locs en preavis</v>
      </c>
      <c r="B2260" s="96">
        <v>42430</v>
      </c>
      <c r="D2260" s="89" t="s">
        <v>34</v>
      </c>
      <c r="E2260" s="1" t="str">
        <f>VLOOKUP($D2260,'TABLE DES MATIERES'!$A$3:$C$69,3,FALSE)</f>
        <v>Vacant</v>
      </c>
    </row>
    <row r="2261" spans="1:5" ht="15" x14ac:dyDescent="0.25">
      <c r="A2261" s="84" t="str">
        <f>VLOOKUP(D2261,'TABLE DES MATIERES'!$A$3:$B$69,2,FALSE)</f>
        <v>Compta_provisions_Primexis</v>
      </c>
      <c r="B2261" s="96">
        <v>42430</v>
      </c>
      <c r="D2261" s="89" t="s">
        <v>169</v>
      </c>
      <c r="E2261" s="1" t="str">
        <f>VLOOKUP($D2261,'TABLE DES MATIERES'!$A$3:$C$69,3,FALSE)</f>
        <v>comptable</v>
      </c>
    </row>
    <row r="2262" spans="1:5" ht="15" x14ac:dyDescent="0.25">
      <c r="A2262" s="84" t="str">
        <f>VLOOKUP(D2262,'TABLE DES MATIERES'!$A$3:$B$69,2,FALSE)</f>
        <v>Compta_provisions_Socalog</v>
      </c>
      <c r="B2262" s="96">
        <v>42430</v>
      </c>
      <c r="D2262" s="89" t="s">
        <v>171</v>
      </c>
      <c r="E2262" s="1" t="str">
        <f>VLOOKUP($D2262,'TABLE DES MATIERES'!$A$3:$C$69,3,FALSE)</f>
        <v>comptable</v>
      </c>
    </row>
    <row r="2263" spans="1:5" ht="15" x14ac:dyDescent="0.25">
      <c r="A2263" s="99" t="str">
        <f>VLOOKUP(D2263,'TABLE DES MATIERES'!$A$3:$B$69,2,FALSE)</f>
        <v>Loyer App</v>
      </c>
      <c r="B2263" s="100">
        <v>42461</v>
      </c>
      <c r="C2263" s="69">
        <v>411</v>
      </c>
      <c r="D2263" s="102" t="s">
        <v>4</v>
      </c>
      <c r="E2263" s="1" t="str">
        <f>VLOOKUP($D2263,'TABLE DES MATIERES'!$A$3:$C$69,3,FALSE)</f>
        <v>Quittancement</v>
      </c>
    </row>
    <row r="2264" spans="1:5" ht="15" x14ac:dyDescent="0.25">
      <c r="A2264" s="84" t="str">
        <f>VLOOKUP(D2264,'TABLE DES MATIERES'!$A$3:$B$69,2,FALSE)</f>
        <v>Nouveaux Loyers</v>
      </c>
      <c r="B2264" s="96">
        <v>42461</v>
      </c>
      <c r="C2264" s="69">
        <v>85</v>
      </c>
      <c r="D2264" s="89" t="s">
        <v>1</v>
      </c>
      <c r="E2264" s="1" t="str">
        <f>VLOOKUP($D2264,'TABLE DES MATIERES'!$A$3:$C$69,3,FALSE)</f>
        <v>Quittancement</v>
      </c>
    </row>
    <row r="2265" spans="1:5" ht="15" x14ac:dyDescent="0.25">
      <c r="A2265" s="84" t="str">
        <f>VLOOKUP(D2265,'TABLE DES MATIERES'!$A$3:$B$69,2,FALSE)</f>
        <v>Loyer PK</v>
      </c>
      <c r="B2265" s="96">
        <v>42461</v>
      </c>
      <c r="C2265" s="69">
        <v>150</v>
      </c>
      <c r="D2265" s="89" t="s">
        <v>5</v>
      </c>
      <c r="E2265" s="1" t="str">
        <f>VLOOKUP($D2265,'TABLE DES MATIERES'!$A$3:$C$69,3,FALSE)</f>
        <v>Quittancement</v>
      </c>
    </row>
    <row r="2266" spans="1:5" ht="15" x14ac:dyDescent="0.25">
      <c r="A2266" s="84" t="str">
        <f>VLOOKUP(D2266,'TABLE DES MATIERES'!$A$3:$B$69,2,FALSE)</f>
        <v>Total Loyer</v>
      </c>
      <c r="B2266" s="96">
        <v>42461</v>
      </c>
      <c r="D2266" s="89" t="s">
        <v>62</v>
      </c>
      <c r="E2266" s="1" t="str">
        <f>VLOOKUP($D2266,'TABLE DES MATIERES'!$A$3:$C$69,3,FALSE)</f>
        <v>Quittancement</v>
      </c>
    </row>
    <row r="2267" spans="1:5" ht="15" x14ac:dyDescent="0.25">
      <c r="A2267" s="84" t="str">
        <f>VLOOKUP(D2267,'TABLE DES MATIERES'!$A$3:$B$69,2,FALSE)</f>
        <v>Provisions sur charge</v>
      </c>
      <c r="B2267" s="96">
        <v>42461</v>
      </c>
      <c r="C2267" s="69">
        <v>65</v>
      </c>
      <c r="D2267" s="89" t="s">
        <v>2</v>
      </c>
      <c r="E2267" s="1" t="str">
        <f>VLOOKUP($D2267,'TABLE DES MATIERES'!$A$3:$C$69,3,FALSE)</f>
        <v>Quittancement</v>
      </c>
    </row>
    <row r="2268" spans="1:5" ht="15" x14ac:dyDescent="0.25">
      <c r="A2268" s="84" t="str">
        <f>VLOOKUP(D2268,'TABLE DES MATIERES'!$A$3:$B$69,2,FALSE)</f>
        <v>Quitt toutes rubriques</v>
      </c>
      <c r="B2268" s="96">
        <v>42461</v>
      </c>
      <c r="C2268" s="69">
        <v>222</v>
      </c>
      <c r="D2268" s="89" t="s">
        <v>50</v>
      </c>
      <c r="E2268" s="1" t="str">
        <f>VLOOKUP($D2268,'TABLE DES MATIERES'!$A$3:$C$69,3,FALSE)</f>
        <v>Quittancement</v>
      </c>
    </row>
    <row r="2269" spans="1:5" ht="15" x14ac:dyDescent="0.25">
      <c r="A2269" s="84" t="str">
        <f>VLOOKUP(D2269,'TABLE DES MATIERES'!$A$3:$B$69,2,FALSE)</f>
        <v>Quittance Moyenne</v>
      </c>
      <c r="B2269" s="96">
        <v>42461</v>
      </c>
      <c r="D2269" s="89" t="s">
        <v>192</v>
      </c>
      <c r="E2269" s="1" t="str">
        <f>VLOOKUP($D2269,'TABLE DES MATIERES'!$A$3:$C$69,3,FALSE)</f>
        <v>Quittancement</v>
      </c>
    </row>
    <row r="2270" spans="1:5" ht="15" x14ac:dyDescent="0.25">
      <c r="A2270" s="84" t="str">
        <f>VLOOKUP(D2270,'TABLE DES MATIERES'!$A$3:$B$69,2,FALSE)</f>
        <v>Lots quittancé (total app-vacant)</v>
      </c>
      <c r="B2270" s="96">
        <v>42461</v>
      </c>
      <c r="D2270" s="89" t="s">
        <v>193</v>
      </c>
      <c r="E2270" s="1" t="str">
        <f>VLOOKUP($D2270,'TABLE DES MATIERES'!$A$3:$C$69,3,FALSE)</f>
        <v>Quittancement</v>
      </c>
    </row>
    <row r="2271" spans="1:5" ht="15" x14ac:dyDescent="0.25">
      <c r="A2271" s="84" t="str">
        <f>VLOOKUP(D2271,'TABLE DES MATIERES'!$A$3:$B$69,2,FALSE)</f>
        <v>Loyers encaissers</v>
      </c>
      <c r="B2271" s="96">
        <v>42461</v>
      </c>
      <c r="D2271" s="89" t="s">
        <v>3</v>
      </c>
      <c r="E2271" s="1" t="str">
        <f>VLOOKUP($D2271,'TABLE DES MATIERES'!$A$3:$C$69,3,FALSE)</f>
        <v>Encaissement</v>
      </c>
    </row>
    <row r="2272" spans="1:5" ht="15" x14ac:dyDescent="0.25">
      <c r="A2272" s="84" t="str">
        <f>VLOOKUP(D2272,'TABLE DES MATIERES'!$A$3:$B$69,2,FALSE)</f>
        <v>APL</v>
      </c>
      <c r="B2272" s="96">
        <v>42461</v>
      </c>
      <c r="D2272" s="89" t="s">
        <v>6</v>
      </c>
      <c r="E2272" s="1" t="str">
        <f>VLOOKUP($D2272,'TABLE DES MATIERES'!$A$3:$C$69,3,FALSE)</f>
        <v>Encaissement</v>
      </c>
    </row>
    <row r="2273" spans="1:5" ht="15" x14ac:dyDescent="0.25">
      <c r="A2273" s="84" t="str">
        <f>VLOOKUP(D2273,'TABLE DES MATIERES'!$A$3:$B$69,2,FALSE)</f>
        <v>AL</v>
      </c>
      <c r="B2273" s="96">
        <v>42461</v>
      </c>
      <c r="D2273" s="89" t="s">
        <v>7</v>
      </c>
      <c r="E2273" s="1" t="str">
        <f>VLOOKUP($D2273,'TABLE DES MATIERES'!$A$3:$C$69,3,FALSE)</f>
        <v>Encaissement</v>
      </c>
    </row>
    <row r="2274" spans="1:5" ht="15" x14ac:dyDescent="0.25">
      <c r="A2274" s="84" t="str">
        <f>VLOOKUP(D2274,'TABLE DES MATIERES'!$A$3:$B$69,2,FALSE)</f>
        <v>DG Factures</v>
      </c>
      <c r="B2274" s="96">
        <v>42461</v>
      </c>
      <c r="D2274" s="89" t="s">
        <v>8</v>
      </c>
      <c r="E2274" s="1" t="str">
        <f>VLOOKUP($D2274,'TABLE DES MATIERES'!$A$3:$C$69,3,FALSE)</f>
        <v>Encaissement</v>
      </c>
    </row>
    <row r="2275" spans="1:5" ht="15" x14ac:dyDescent="0.25">
      <c r="A2275" s="84" t="str">
        <f>VLOOKUP(D2275,'TABLE DES MATIERES'!$A$3:$B$69,2,FALSE)</f>
        <v>DG Rembourser</v>
      </c>
      <c r="B2275" s="96">
        <v>42461</v>
      </c>
      <c r="D2275" s="89" t="s">
        <v>9</v>
      </c>
      <c r="E2275" s="1" t="str">
        <f>VLOOKUP($D2275,'TABLE DES MATIERES'!$A$3:$C$69,3,FALSE)</f>
        <v>Encaissement</v>
      </c>
    </row>
    <row r="2276" spans="1:5" ht="15" x14ac:dyDescent="0.25">
      <c r="A2276" s="84" t="str">
        <f>VLOOKUP(D2276,'TABLE DES MATIERES'!$A$3:$B$69,2,FALSE)</f>
        <v>BANQUE</v>
      </c>
      <c r="B2276" s="96">
        <v>42461</v>
      </c>
      <c r="D2276" s="89" t="s">
        <v>10</v>
      </c>
      <c r="E2276" s="1" t="str">
        <f>VLOOKUP($D2276,'TABLE DES MATIERES'!$A$3:$C$69,3,FALSE)</f>
        <v>Encaissement</v>
      </c>
    </row>
    <row r="2277" spans="1:5" ht="15" x14ac:dyDescent="0.25">
      <c r="A2277" s="84" t="str">
        <f>VLOOKUP(D2277,'TABLE DES MATIERES'!$A$3:$B$69,2,FALSE)</f>
        <v>Loyers de non occupation</v>
      </c>
      <c r="B2277" s="96">
        <v>42461</v>
      </c>
      <c r="D2277" s="89" t="s">
        <v>176</v>
      </c>
      <c r="E2277" s="1" t="str">
        <f>VLOOKUP($D2277,'TABLE DES MATIERES'!$A$3:$C$69,3,FALSE)</f>
        <v>Encaissement</v>
      </c>
    </row>
    <row r="2278" spans="1:5" ht="15" x14ac:dyDescent="0.25">
      <c r="A2278" s="84" t="str">
        <f>VLOOKUP(D2278,'TABLE DES MATIERES'!$A$3:$B$69,2,FALSE)</f>
        <v>Nbs locs debiteurs</v>
      </c>
      <c r="B2278" s="96">
        <v>42461</v>
      </c>
      <c r="D2278" s="89" t="s">
        <v>11</v>
      </c>
      <c r="E2278" s="1" t="str">
        <f>VLOOKUP($D2278,'TABLE DES MATIERES'!$A$3:$C$69,3,FALSE)</f>
        <v>Contentieux</v>
      </c>
    </row>
    <row r="2279" spans="1:5" ht="15" x14ac:dyDescent="0.25">
      <c r="A2279" s="84" t="str">
        <f>VLOOKUP(D2279,'TABLE DES MATIERES'!$A$3:$B$69,2,FALSE)</f>
        <v>Montants Debiteurs</v>
      </c>
      <c r="B2279" s="96">
        <v>42461</v>
      </c>
      <c r="D2279" s="89" t="s">
        <v>12</v>
      </c>
      <c r="E2279" s="1" t="str">
        <f>VLOOKUP($D2279,'TABLE DES MATIERES'!$A$3:$C$69,3,FALSE)</f>
        <v>Contentieux</v>
      </c>
    </row>
    <row r="2280" spans="1:5" ht="15" x14ac:dyDescent="0.25">
      <c r="A2280" s="84" t="str">
        <f>VLOOKUP(D2280,'TABLE DES MATIERES'!$A$3:$B$69,2,FALSE)</f>
        <v>Locs Presents</v>
      </c>
      <c r="B2280" s="96">
        <v>42461</v>
      </c>
      <c r="D2280" s="89" t="s">
        <v>13</v>
      </c>
      <c r="E2280" s="1" t="str">
        <f>VLOOKUP($D2280,'TABLE DES MATIERES'!$A$3:$C$69,3,FALSE)</f>
        <v>Contentieux</v>
      </c>
    </row>
    <row r="2281" spans="1:5" ht="15" x14ac:dyDescent="0.25">
      <c r="A2281" s="84" t="str">
        <f>VLOOKUP(D2281,'TABLE DES MATIERES'!$A$3:$B$69,2,FALSE)</f>
        <v>Montants Presents</v>
      </c>
      <c r="B2281" s="96">
        <v>42461</v>
      </c>
      <c r="D2281" s="89" t="s">
        <v>15</v>
      </c>
      <c r="E2281" s="1" t="str">
        <f>VLOOKUP($D2281,'TABLE DES MATIERES'!$A$3:$C$69,3,FALSE)</f>
        <v>Contentieux</v>
      </c>
    </row>
    <row r="2282" spans="1:5" ht="15" x14ac:dyDescent="0.25">
      <c r="A2282" s="84" t="str">
        <f>VLOOKUP(D2282,'TABLE DES MATIERES'!$A$3:$B$69,2,FALSE)</f>
        <v>Locs Sortis</v>
      </c>
      <c r="B2282" s="96">
        <v>42461</v>
      </c>
      <c r="D2282" s="89" t="s">
        <v>14</v>
      </c>
      <c r="E2282" s="1" t="str">
        <f>VLOOKUP($D2282,'TABLE DES MATIERES'!$A$3:$C$69,3,FALSE)</f>
        <v>Contentieux</v>
      </c>
    </row>
    <row r="2283" spans="1:5" ht="15" x14ac:dyDescent="0.25">
      <c r="A2283" s="84" t="str">
        <f>VLOOKUP(D2283,'TABLE DES MATIERES'!$A$3:$B$69,2,FALSE)</f>
        <v>Montants Sortis</v>
      </c>
      <c r="B2283" s="96">
        <v>42461</v>
      </c>
      <c r="D2283" s="89" t="s">
        <v>16</v>
      </c>
      <c r="E2283" s="1" t="str">
        <f>VLOOKUP($D2283,'TABLE DES MATIERES'!$A$3:$C$69,3,FALSE)</f>
        <v>Contentieux</v>
      </c>
    </row>
    <row r="2284" spans="1:5" ht="15" x14ac:dyDescent="0.25">
      <c r="A2284" s="84" t="str">
        <f>VLOOKUP(D2284,'TABLE DES MATIERES'!$A$3:$B$69,2,FALSE)</f>
        <v>Nouvelles dettes des nouveaux entrants</v>
      </c>
      <c r="B2284" s="96">
        <v>42461</v>
      </c>
      <c r="D2284" s="89" t="s">
        <v>37</v>
      </c>
      <c r="E2284" s="1" t="str">
        <f>VLOOKUP($D2284,'TABLE DES MATIERES'!$A$3:$C$69,3,FALSE)</f>
        <v>Contentieux</v>
      </c>
    </row>
    <row r="2285" spans="1:5" ht="15" x14ac:dyDescent="0.25">
      <c r="A2285" s="84" t="str">
        <f>VLOOKUP(D2285,'TABLE DES MATIERES'!$A$3:$B$69,2,FALSE)</f>
        <v>Montants dettes des nouveaux entrants</v>
      </c>
      <c r="B2285" s="96">
        <v>42461</v>
      </c>
      <c r="D2285" s="89" t="s">
        <v>38</v>
      </c>
      <c r="E2285" s="1" t="str">
        <f>VLOOKUP($D2285,'TABLE DES MATIERES'!$A$3:$C$69,3,FALSE)</f>
        <v>Contentieux</v>
      </c>
    </row>
    <row r="2286" spans="1:5" ht="15" x14ac:dyDescent="0.25">
      <c r="A2286" s="84" t="str">
        <f>VLOOKUP(D2286,'TABLE DES MATIERES'!$A$3:$B$69,2,FALSE)</f>
        <v>Profits</v>
      </c>
      <c r="B2286" s="96">
        <v>42461</v>
      </c>
      <c r="D2286" s="89" t="s">
        <v>36</v>
      </c>
      <c r="E2286" s="1" t="str">
        <f>VLOOKUP($D2286,'TABLE DES MATIERES'!$A$3:$C$69,3,FALSE)</f>
        <v>Contentieux</v>
      </c>
    </row>
    <row r="2287" spans="1:5" ht="15" x14ac:dyDescent="0.25">
      <c r="A2287" s="84" t="str">
        <f>VLOOKUP(D2287,'TABLE DES MATIERES'!$A$3:$B$69,2,FALSE)</f>
        <v>Pertes</v>
      </c>
      <c r="B2287" s="96">
        <v>42461</v>
      </c>
      <c r="D2287" s="89" t="s">
        <v>35</v>
      </c>
      <c r="E2287" s="1" t="str">
        <f>VLOOKUP($D2287,'TABLE DES MATIERES'!$A$3:$C$69,3,FALSE)</f>
        <v>Contentieux</v>
      </c>
    </row>
    <row r="2288" spans="1:5" ht="15" x14ac:dyDescent="0.25">
      <c r="A2288" s="84" t="str">
        <f>VLOOKUP(D2288,'TABLE DES MATIERES'!$A$3:$B$69,2,FALSE)</f>
        <v>Protocoles établis</v>
      </c>
      <c r="B2288" s="96">
        <v>42461</v>
      </c>
      <c r="D2288" s="89" t="s">
        <v>17</v>
      </c>
      <c r="E2288" s="1" t="str">
        <f>VLOOKUP($D2288,'TABLE DES MATIERES'!$A$3:$C$69,3,FALSE)</f>
        <v>Contentieux</v>
      </c>
    </row>
    <row r="2289" spans="1:5" ht="15" x14ac:dyDescent="0.25">
      <c r="A2289" s="84" t="str">
        <f>VLOOKUP(D2289,'TABLE DES MATIERES'!$A$3:$B$69,2,FALSE)</f>
        <v>Protocoles terminés</v>
      </c>
      <c r="B2289" s="96">
        <v>42461</v>
      </c>
      <c r="D2289" s="89" t="s">
        <v>18</v>
      </c>
      <c r="E2289" s="1" t="str">
        <f>VLOOKUP($D2289,'TABLE DES MATIERES'!$A$3:$C$69,3,FALSE)</f>
        <v>Contentieux</v>
      </c>
    </row>
    <row r="2290" spans="1:5" x14ac:dyDescent="0.2">
      <c r="A2290" s="84" t="str">
        <f>VLOOKUP(D2290,'TABLE DES MATIERES'!$A$3:$B$69,2,FALSE)</f>
        <v>Protocoles en cours</v>
      </c>
      <c r="B2290" s="96">
        <v>42461</v>
      </c>
      <c r="D2290" s="63" t="s">
        <v>61</v>
      </c>
      <c r="E2290" s="1" t="str">
        <f>VLOOKUP($D2290,'TABLE DES MATIERES'!$A$3:$C$69,3,FALSE)</f>
        <v>Contentieux</v>
      </c>
    </row>
    <row r="2291" spans="1:5" x14ac:dyDescent="0.2">
      <c r="A2291" s="84" t="str">
        <f>VLOOKUP(D2291,'TABLE DES MATIERES'!$A$3:$B$69,2,FALSE)</f>
        <v>Montants Protocoles établis</v>
      </c>
      <c r="B2291" s="96">
        <v>42461</v>
      </c>
      <c r="D2291" s="63" t="s">
        <v>53</v>
      </c>
      <c r="E2291" s="1" t="str">
        <f>VLOOKUP($D2291,'TABLE DES MATIERES'!$A$3:$C$69,3,FALSE)</f>
        <v>Contentieux</v>
      </c>
    </row>
    <row r="2292" spans="1:5" ht="15" x14ac:dyDescent="0.25">
      <c r="A2292" s="84" t="str">
        <f>VLOOKUP(D2292,'TABLE DES MATIERES'!$A$3:$B$69,2,FALSE)</f>
        <v>Nouveaux Dossiers Confiés SOFRA</v>
      </c>
      <c r="B2292" s="96">
        <v>42461</v>
      </c>
      <c r="D2292" s="89" t="s">
        <v>19</v>
      </c>
      <c r="E2292" s="1" t="str">
        <f>VLOOKUP($D2292,'TABLE DES MATIERES'!$A$3:$C$69,3,FALSE)</f>
        <v>Contentieux</v>
      </c>
    </row>
    <row r="2293" spans="1:5" ht="15" x14ac:dyDescent="0.25">
      <c r="A2293" s="84" t="str">
        <f>VLOOKUP(D2293,'TABLE DES MATIERES'!$A$3:$B$69,2,FALSE)</f>
        <v>Nbs dossiers Actifs SOFRA</v>
      </c>
      <c r="B2293" s="96">
        <v>42461</v>
      </c>
      <c r="D2293" s="89" t="s">
        <v>63</v>
      </c>
      <c r="E2293" s="1" t="str">
        <f>VLOOKUP($D2293,'TABLE DES MATIERES'!$A$3:$C$69,3,FALSE)</f>
        <v>Contentieux</v>
      </c>
    </row>
    <row r="2294" spans="1:5" x14ac:dyDescent="0.2">
      <c r="A2294" s="84" t="str">
        <f>VLOOKUP(D2294,'TABLE DES MATIERES'!$A$3:$B$69,2,FALSE)</f>
        <v>Montants Dossiers SOFRA Ouverts</v>
      </c>
      <c r="B2294" s="96">
        <v>42461</v>
      </c>
      <c r="D2294" s="63" t="s">
        <v>54</v>
      </c>
      <c r="E2294" s="1" t="str">
        <f>VLOOKUP($D2294,'TABLE DES MATIERES'!$A$3:$C$69,3,FALSE)</f>
        <v>Contentieux</v>
      </c>
    </row>
    <row r="2295" spans="1:5" ht="15" x14ac:dyDescent="0.25">
      <c r="A2295" s="84" t="str">
        <f>VLOOKUP(D2295,'TABLE DES MATIERES'!$A$3:$B$69,2,FALSE)</f>
        <v>Encaissements SOFRA</v>
      </c>
      <c r="B2295" s="96">
        <v>42461</v>
      </c>
      <c r="D2295" s="89" t="s">
        <v>64</v>
      </c>
      <c r="E2295" s="1" t="str">
        <f>VLOOKUP($D2295,'TABLE DES MATIERES'!$A$3:$C$69,3,FALSE)</f>
        <v>Contentieux</v>
      </c>
    </row>
    <row r="2296" spans="1:5" ht="15" x14ac:dyDescent="0.25">
      <c r="A2296" s="84" t="str">
        <f>VLOOKUP(D2296,'TABLE DES MATIERES'!$A$3:$B$69,2,FALSE)</f>
        <v>Nouveaux Dossiers Confiés FLEMMING</v>
      </c>
      <c r="B2296" s="96">
        <v>42461</v>
      </c>
      <c r="D2296" s="89" t="s">
        <v>183</v>
      </c>
      <c r="E2296" s="1" t="str">
        <f>VLOOKUP($D2296,'TABLE DES MATIERES'!$A$3:$C$69,3,FALSE)</f>
        <v>contentieux</v>
      </c>
    </row>
    <row r="2297" spans="1:5" ht="15" x14ac:dyDescent="0.25">
      <c r="A2297" s="84" t="str">
        <f>VLOOKUP(D2297,'TABLE DES MATIERES'!$A$3:$B$69,2,FALSE)</f>
        <v>Nbs dossiers Actifs FLEMMING</v>
      </c>
      <c r="B2297" s="96">
        <v>42461</v>
      </c>
      <c r="D2297" s="89" t="s">
        <v>186</v>
      </c>
      <c r="E2297" s="1" t="str">
        <f>VLOOKUP($D2297,'TABLE DES MATIERES'!$A$3:$C$69,3,FALSE)</f>
        <v>contentieux</v>
      </c>
    </row>
    <row r="2298" spans="1:5" ht="15" x14ac:dyDescent="0.25">
      <c r="A2298" s="84" t="str">
        <f>VLOOKUP(D2298,'TABLE DES MATIERES'!$A$3:$B$69,2,FALSE)</f>
        <v>Montants Dossiers FLEMMING Ouverts</v>
      </c>
      <c r="B2298" s="96">
        <v>42461</v>
      </c>
      <c r="D2298" s="89" t="s">
        <v>188</v>
      </c>
      <c r="E2298" s="1" t="str">
        <f>VLOOKUP($D2298,'TABLE DES MATIERES'!$A$3:$C$69,3,FALSE)</f>
        <v>contentieux</v>
      </c>
    </row>
    <row r="2299" spans="1:5" ht="15" x14ac:dyDescent="0.25">
      <c r="A2299" s="84" t="str">
        <f>VLOOKUP(D2299,'TABLE DES MATIERES'!$A$3:$B$69,2,FALSE)</f>
        <v>Encaissements FLEMMING</v>
      </c>
      <c r="B2299" s="96">
        <v>42461</v>
      </c>
      <c r="D2299" s="89" t="s">
        <v>190</v>
      </c>
      <c r="E2299" s="1" t="str">
        <f>VLOOKUP($D2299,'TABLE DES MATIERES'!$A$3:$C$69,3,FALSE)</f>
        <v>contentieux</v>
      </c>
    </row>
    <row r="2300" spans="1:5" ht="15" x14ac:dyDescent="0.25">
      <c r="A2300" s="84" t="str">
        <f>VLOOKUP(D2300,'TABLE DES MATIERES'!$A$3:$B$69,2,FALSE)</f>
        <v>Nbs Prelevements</v>
      </c>
      <c r="B2300" s="96">
        <v>42461</v>
      </c>
      <c r="D2300" s="89" t="s">
        <v>20</v>
      </c>
      <c r="E2300" s="1" t="str">
        <f>VLOOKUP($D2300,'TABLE DES MATIERES'!$A$3:$C$69,3,FALSE)</f>
        <v>Contentieux</v>
      </c>
    </row>
    <row r="2301" spans="1:5" ht="15" x14ac:dyDescent="0.25">
      <c r="A2301" s="84" t="str">
        <f>VLOOKUP(D2301,'TABLE DES MATIERES'!$A$3:$B$69,2,FALSE)</f>
        <v>Montants Prelevements</v>
      </c>
      <c r="B2301" s="96">
        <v>42461</v>
      </c>
      <c r="D2301" s="89" t="s">
        <v>21</v>
      </c>
      <c r="E2301" s="1" t="str">
        <f>VLOOKUP($D2301,'TABLE DES MATIERES'!$A$3:$C$69,3,FALSE)</f>
        <v>Contentieux</v>
      </c>
    </row>
    <row r="2302" spans="1:5" ht="15" x14ac:dyDescent="0.25">
      <c r="A2302" s="84" t="str">
        <f>VLOOKUP(D2302,'TABLE DES MATIERES'!$A$3:$B$69,2,FALSE)</f>
        <v>Nbs Rejets Prlv</v>
      </c>
      <c r="B2302" s="96">
        <v>42461</v>
      </c>
      <c r="D2302" s="89" t="s">
        <v>22</v>
      </c>
      <c r="E2302" s="1" t="str">
        <f>VLOOKUP($D2302,'TABLE DES MATIERES'!$A$3:$C$69,3,FALSE)</f>
        <v>Contentieux</v>
      </c>
    </row>
    <row r="2303" spans="1:5" ht="15" x14ac:dyDescent="0.25">
      <c r="A2303" s="84" t="str">
        <f>VLOOKUP(D2303,'TABLE DES MATIERES'!$A$3:$B$69,2,FALSE)</f>
        <v>Montants des Rjts Prlv</v>
      </c>
      <c r="B2303" s="96">
        <v>42461</v>
      </c>
      <c r="D2303" s="89" t="s">
        <v>23</v>
      </c>
      <c r="E2303" s="1" t="str">
        <f>VLOOKUP($D2303,'TABLE DES MATIERES'!$A$3:$C$69,3,FALSE)</f>
        <v>Contentieux</v>
      </c>
    </row>
    <row r="2304" spans="1:5" ht="15" x14ac:dyDescent="0.25">
      <c r="A2304" s="84" t="str">
        <f>VLOOKUP(D2304,'TABLE DES MATIERES'!$A$3:$B$69,2,FALSE)</f>
        <v>% impayés Prlv</v>
      </c>
      <c r="B2304" s="96">
        <v>42461</v>
      </c>
      <c r="D2304" s="89" t="s">
        <v>65</v>
      </c>
      <c r="E2304" s="1" t="str">
        <f>VLOOKUP($D2304,'TABLE DES MATIERES'!$A$3:$C$69,3,FALSE)</f>
        <v>Contentieux</v>
      </c>
    </row>
    <row r="2305" spans="1:5" ht="15" x14ac:dyDescent="0.25">
      <c r="A2305" s="84" t="str">
        <f>VLOOKUP(D2305,'TABLE DES MATIERES'!$A$3:$B$69,2,FALSE)</f>
        <v>Dette &lt; 3mois</v>
      </c>
      <c r="B2305" s="96">
        <v>42461</v>
      </c>
      <c r="D2305" s="89" t="s">
        <v>24</v>
      </c>
      <c r="E2305" s="1" t="str">
        <f>VLOOKUP($D2305,'TABLE DES MATIERES'!$A$3:$C$69,3,FALSE)</f>
        <v>Contentieux</v>
      </c>
    </row>
    <row r="2306" spans="1:5" ht="15" x14ac:dyDescent="0.25">
      <c r="A2306" s="84" t="str">
        <f>VLOOKUP(D2306,'TABLE DES MATIERES'!$A$3:$B$69,2,FALSE)</f>
        <v>Dette 3 à 6 mois</v>
      </c>
      <c r="B2306" s="96">
        <v>42461</v>
      </c>
      <c r="D2306" s="89" t="s">
        <v>25</v>
      </c>
      <c r="E2306" s="1" t="str">
        <f>VLOOKUP($D2306,'TABLE DES MATIERES'!$A$3:$C$69,3,FALSE)</f>
        <v>Contentieux</v>
      </c>
    </row>
    <row r="2307" spans="1:5" ht="15" x14ac:dyDescent="0.25">
      <c r="A2307" s="84" t="str">
        <f>VLOOKUP(D2307,'TABLE DES MATIERES'!$A$3:$B$69,2,FALSE)</f>
        <v>Dette &gt; 6 mois</v>
      </c>
      <c r="B2307" s="96">
        <v>42461</v>
      </c>
      <c r="D2307" s="89" t="s">
        <v>26</v>
      </c>
      <c r="E2307" s="1" t="str">
        <f>VLOOKUP($D2307,'TABLE DES MATIERES'!$A$3:$C$69,3,FALSE)</f>
        <v>Contentieux</v>
      </c>
    </row>
    <row r="2308" spans="1:5" ht="15" x14ac:dyDescent="0.25">
      <c r="A2308" s="84" t="str">
        <f>VLOOKUP(D2308,'TABLE DES MATIERES'!$A$3:$B$69,2,FALSE)</f>
        <v>Vacants ACL PME</v>
      </c>
      <c r="B2308" s="96">
        <v>42461</v>
      </c>
      <c r="D2308" s="89" t="s">
        <v>28</v>
      </c>
      <c r="E2308" s="1" t="str">
        <f>VLOOKUP($D2308,'TABLE DES MATIERES'!$A$3:$C$69,3,FALSE)</f>
        <v>Vacant</v>
      </c>
    </row>
    <row r="2309" spans="1:5" x14ac:dyDescent="0.2">
      <c r="A2309" s="84" t="str">
        <f>VLOOKUP(D2309,'TABLE DES MATIERES'!$A$3:$B$69,2,FALSE)</f>
        <v>% vacant ACL PME</v>
      </c>
      <c r="B2309" s="96">
        <v>42461</v>
      </c>
      <c r="D2309" s="88" t="s">
        <v>47</v>
      </c>
      <c r="E2309" s="1" t="str">
        <f>VLOOKUP($D2309,'TABLE DES MATIERES'!$A$3:$C$69,3,FALSE)</f>
        <v>Vacant</v>
      </c>
    </row>
    <row r="2310" spans="1:5" ht="15" x14ac:dyDescent="0.25">
      <c r="A2310" s="84" t="str">
        <f>VLOOKUP(D2310,'TABLE DES MATIERES'!$A$3:$B$69,2,FALSE)</f>
        <v>Vacant technique</v>
      </c>
      <c r="B2310" s="96">
        <v>42461</v>
      </c>
      <c r="D2310" s="89" t="s">
        <v>29</v>
      </c>
      <c r="E2310" s="1" t="str">
        <f>VLOOKUP($D2310,'TABLE DES MATIERES'!$A$3:$C$69,3,FALSE)</f>
        <v>Vacant</v>
      </c>
    </row>
    <row r="2311" spans="1:5" x14ac:dyDescent="0.2">
      <c r="A2311" s="84" t="str">
        <f>VLOOKUP(D2311,'TABLE DES MATIERES'!$A$3:$B$69,2,FALSE)</f>
        <v>% vacant technique</v>
      </c>
      <c r="B2311" s="96">
        <v>42461</v>
      </c>
      <c r="D2311" s="88" t="s">
        <v>48</v>
      </c>
      <c r="E2311" s="1" t="str">
        <f>VLOOKUP($D2311,'TABLE DES MATIERES'!$A$3:$C$69,3,FALSE)</f>
        <v>Vacant</v>
      </c>
    </row>
    <row r="2312" spans="1:5" ht="15" x14ac:dyDescent="0.25">
      <c r="A2312" s="84" t="str">
        <f>VLOOKUP(D2312,'TABLE DES MATIERES'!$A$3:$B$69,2,FALSE)</f>
        <v>Nbs de lots Roanne</v>
      </c>
      <c r="B2312" s="96">
        <v>42461</v>
      </c>
      <c r="D2312" s="89" t="s">
        <v>30</v>
      </c>
      <c r="E2312" s="1" t="str">
        <f>VLOOKUP($D2312,'TABLE DES MATIERES'!$A$3:$C$69,3,FALSE)</f>
        <v>Vacant</v>
      </c>
    </row>
    <row r="2313" spans="1:5" ht="15" x14ac:dyDescent="0.25">
      <c r="A2313" s="84" t="str">
        <f>VLOOKUP(D2313,'TABLE DES MATIERES'!$A$3:$B$69,2,FALSE)</f>
        <v>Vacants_Gestion Roanne</v>
      </c>
      <c r="B2313" s="96">
        <v>42461</v>
      </c>
      <c r="D2313" s="89" t="s">
        <v>31</v>
      </c>
      <c r="E2313" s="1" t="str">
        <f>VLOOKUP($D2313,'TABLE DES MATIERES'!$A$3:$C$69,3,FALSE)</f>
        <v>Vacant</v>
      </c>
    </row>
    <row r="2314" spans="1:5" x14ac:dyDescent="0.2">
      <c r="A2314" s="84" t="str">
        <f>VLOOKUP(D2314,'TABLE DES MATIERES'!$A$3:$B$69,2,FALSE)</f>
        <v>% vacant Roanne</v>
      </c>
      <c r="B2314" s="96">
        <v>42461</v>
      </c>
      <c r="D2314" s="88" t="s">
        <v>49</v>
      </c>
      <c r="E2314" s="1" t="str">
        <f>VLOOKUP($D2314,'TABLE DES MATIERES'!$A$3:$C$69,3,FALSE)</f>
        <v>Vacant</v>
      </c>
    </row>
    <row r="2315" spans="1:5" ht="15" x14ac:dyDescent="0.25">
      <c r="A2315" s="84" t="str">
        <f>VLOOKUP(D2315,'TABLE DES MATIERES'!$A$3:$B$69,2,FALSE)</f>
        <v>Total Vacant Exploitation</v>
      </c>
      <c r="B2315" s="96">
        <v>42461</v>
      </c>
      <c r="D2315" s="89" t="s">
        <v>66</v>
      </c>
      <c r="E2315" s="1" t="str">
        <f>VLOOKUP($D2315,'TABLE DES MATIERES'!$A$3:$C$69,3,FALSE)</f>
        <v>Vacant</v>
      </c>
    </row>
    <row r="2316" spans="1:5" ht="15" x14ac:dyDescent="0.25">
      <c r="A2316" s="84" t="str">
        <f>VLOOKUP(D2316,'TABLE DES MATIERES'!$A$3:$B$69,2,FALSE)</f>
        <v>% Exploitation</v>
      </c>
      <c r="B2316" s="96">
        <v>42461</v>
      </c>
      <c r="D2316" s="89" t="s">
        <v>67</v>
      </c>
      <c r="E2316" s="1" t="str">
        <f>VLOOKUP($D2316,'TABLE DES MATIERES'!$A$3:$C$69,3,FALSE)</f>
        <v>Vacant</v>
      </c>
    </row>
    <row r="2317" spans="1:5" ht="15" x14ac:dyDescent="0.25">
      <c r="A2317" s="84" t="str">
        <f>VLOOKUP(D2317,'TABLE DES MATIERES'!$A$3:$B$69,2,FALSE)</f>
        <v>Vacant HE</v>
      </c>
      <c r="B2317" s="96">
        <v>42461</v>
      </c>
      <c r="D2317" s="89" t="s">
        <v>58</v>
      </c>
      <c r="E2317" s="1" t="str">
        <f>VLOOKUP($D2317,'TABLE DES MATIERES'!$A$3:$C$69,3,FALSE)</f>
        <v>Vacant</v>
      </c>
    </row>
    <row r="2318" spans="1:5" ht="15" x14ac:dyDescent="0.25">
      <c r="A2318" s="84" t="str">
        <f>VLOOKUP(D2318,'TABLE DES MATIERES'!$A$3:$B$69,2,FALSE)</f>
        <v>% vacant HE</v>
      </c>
      <c r="B2318" s="96">
        <v>42461</v>
      </c>
      <c r="D2318" s="89" t="s">
        <v>68</v>
      </c>
      <c r="E2318" s="1" t="str">
        <f>VLOOKUP($D2318,'TABLE DES MATIERES'!$A$3:$C$69,3,FALSE)</f>
        <v>Vacant</v>
      </c>
    </row>
    <row r="2319" spans="1:5" ht="15" x14ac:dyDescent="0.25">
      <c r="A2319" s="84" t="str">
        <f>VLOOKUP(D2319,'TABLE DES MATIERES'!$A$3:$B$69,2,FALSE)</f>
        <v>Nbs logements Roanne</v>
      </c>
      <c r="B2319" s="96">
        <v>42461</v>
      </c>
      <c r="D2319" s="89" t="s">
        <v>69</v>
      </c>
      <c r="E2319" s="1" t="str">
        <f>VLOOKUP($D2319,'TABLE DES MATIERES'!$A$3:$C$69,3,FALSE)</f>
        <v>Vacant</v>
      </c>
    </row>
    <row r="2320" spans="1:5" ht="15" x14ac:dyDescent="0.25">
      <c r="A2320" s="84" t="str">
        <f>VLOOKUP(D2320,'TABLE DES MATIERES'!$A$3:$B$69,2,FALSE)</f>
        <v>Nbs vacants Exploitation/HE</v>
      </c>
      <c r="B2320" s="96">
        <v>42461</v>
      </c>
      <c r="D2320" s="89" t="s">
        <v>57</v>
      </c>
      <c r="E2320" s="1" t="str">
        <f>VLOOKUP($D2320,'TABLE DES MATIERES'!$A$3:$C$69,3,FALSE)</f>
        <v>Vacant</v>
      </c>
    </row>
    <row r="2321" spans="1:5" ht="15" x14ac:dyDescent="0.25">
      <c r="A2321" s="84" t="str">
        <f>VLOOKUP(D2321,'TABLE DES MATIERES'!$A$3:$B$69,2,FALSE)</f>
        <v>% Vacance Exploitation/HE</v>
      </c>
      <c r="B2321" s="96">
        <v>42461</v>
      </c>
      <c r="D2321" s="89" t="s">
        <v>59</v>
      </c>
      <c r="E2321" s="1" t="str">
        <f>VLOOKUP($D2321,'TABLE DES MATIERES'!$A$3:$C$69,3,FALSE)</f>
        <v>Vacant</v>
      </c>
    </row>
    <row r="2322" spans="1:5" ht="15" x14ac:dyDescent="0.25">
      <c r="A2322" s="84" t="str">
        <f>VLOOKUP(D2322,'TABLE DES MATIERES'!$A$3:$B$69,2,FALSE)</f>
        <v>%Occupation</v>
      </c>
      <c r="B2322" s="96">
        <v>42461</v>
      </c>
      <c r="D2322" s="89" t="s">
        <v>60</v>
      </c>
      <c r="E2322" s="1" t="str">
        <f>VLOOKUP($D2322,'TABLE DES MATIERES'!$A$3:$C$69,3,FALSE)</f>
        <v>Vacant</v>
      </c>
    </row>
    <row r="2323" spans="1:5" ht="15" x14ac:dyDescent="0.25">
      <c r="A2323" s="84" t="str">
        <f>VLOOKUP(D2323,'TABLE DES MATIERES'!$A$3:$B$69,2,FALSE)</f>
        <v>Nbs loc Entrants</v>
      </c>
      <c r="B2323" s="96">
        <v>42461</v>
      </c>
      <c r="D2323" s="89" t="s">
        <v>32</v>
      </c>
      <c r="E2323" s="1" t="str">
        <f>VLOOKUP($D2323,'TABLE DES MATIERES'!$A$3:$C$69,3,FALSE)</f>
        <v>Vacant</v>
      </c>
    </row>
    <row r="2324" spans="1:5" ht="15" x14ac:dyDescent="0.25">
      <c r="A2324" s="84" t="str">
        <f>VLOOKUP(D2324,'TABLE DES MATIERES'!$A$3:$B$69,2,FALSE)</f>
        <v>Nbs locs Sortants</v>
      </c>
      <c r="B2324" s="96">
        <v>42461</v>
      </c>
      <c r="D2324" s="89" t="s">
        <v>33</v>
      </c>
      <c r="E2324" s="1" t="str">
        <f>VLOOKUP($D2324,'TABLE DES MATIERES'!$A$3:$C$69,3,FALSE)</f>
        <v>Vacant</v>
      </c>
    </row>
    <row r="2325" spans="1:5" ht="15" x14ac:dyDescent="0.25">
      <c r="A2325" s="84" t="str">
        <f>VLOOKUP(D2325,'TABLE DES MATIERES'!$A$3:$B$69,2,FALSE)</f>
        <v>Nbs locs en preavis</v>
      </c>
      <c r="B2325" s="96">
        <v>42461</v>
      </c>
      <c r="D2325" s="89" t="s">
        <v>34</v>
      </c>
      <c r="E2325" s="1" t="str">
        <f>VLOOKUP($D2325,'TABLE DES MATIERES'!$A$3:$C$69,3,FALSE)</f>
        <v>Vacant</v>
      </c>
    </row>
    <row r="2326" spans="1:5" ht="15" x14ac:dyDescent="0.25">
      <c r="A2326" s="84" t="str">
        <f>VLOOKUP(D2326,'TABLE DES MATIERES'!$A$3:$B$69,2,FALSE)</f>
        <v>Compta_provisions_Primexis</v>
      </c>
      <c r="B2326" s="96">
        <v>42461</v>
      </c>
      <c r="D2326" s="89" t="s">
        <v>169</v>
      </c>
      <c r="E2326" s="1" t="str">
        <f>VLOOKUP($D2326,'TABLE DES MATIERES'!$A$3:$C$69,3,FALSE)</f>
        <v>comptable</v>
      </c>
    </row>
    <row r="2327" spans="1:5" ht="15" x14ac:dyDescent="0.25">
      <c r="A2327" s="84" t="str">
        <f>VLOOKUP(D2327,'TABLE DES MATIERES'!$A$3:$B$69,2,FALSE)</f>
        <v>Compta_provisions_Socalog</v>
      </c>
      <c r="B2327" s="96">
        <v>42461</v>
      </c>
      <c r="D2327" s="89" t="s">
        <v>171</v>
      </c>
      <c r="E2327" s="1" t="str">
        <f>VLOOKUP($D2327,'TABLE DES MATIERES'!$A$3:$C$69,3,FALSE)</f>
        <v>comptable</v>
      </c>
    </row>
    <row r="2328" spans="1:5" ht="15" x14ac:dyDescent="0.25">
      <c r="A2328" s="99" t="str">
        <f>VLOOKUP(D2328,'TABLE DES MATIERES'!$A$3:$B$69,2,FALSE)</f>
        <v>Loyer App</v>
      </c>
      <c r="B2328" s="100">
        <v>42491</v>
      </c>
      <c r="C2328" s="69">
        <v>300</v>
      </c>
      <c r="D2328" s="102" t="s">
        <v>4</v>
      </c>
      <c r="E2328" s="1" t="str">
        <f>VLOOKUP($D2328,'TABLE DES MATIERES'!$A$3:$C$69,3,FALSE)</f>
        <v>Quittancement</v>
      </c>
    </row>
    <row r="2329" spans="1:5" ht="15" x14ac:dyDescent="0.25">
      <c r="A2329" s="84" t="str">
        <f>VLOOKUP(D2329,'TABLE DES MATIERES'!$A$3:$B$69,2,FALSE)</f>
        <v>Nouveaux Loyers</v>
      </c>
      <c r="B2329" s="96">
        <v>42491</v>
      </c>
      <c r="C2329" s="69">
        <v>300</v>
      </c>
      <c r="D2329" s="89" t="s">
        <v>1</v>
      </c>
      <c r="E2329" s="1" t="str">
        <f>VLOOKUP($D2329,'TABLE DES MATIERES'!$A$3:$C$69,3,FALSE)</f>
        <v>Quittancement</v>
      </c>
    </row>
    <row r="2330" spans="1:5" ht="15" x14ac:dyDescent="0.25">
      <c r="A2330" s="84" t="str">
        <f>VLOOKUP(D2330,'TABLE DES MATIERES'!$A$3:$B$69,2,FALSE)</f>
        <v>Loyer PK</v>
      </c>
      <c r="B2330" s="96">
        <v>42491</v>
      </c>
      <c r="C2330" s="69">
        <v>425</v>
      </c>
      <c r="D2330" s="89" t="s">
        <v>5</v>
      </c>
      <c r="E2330" s="1" t="str">
        <f>VLOOKUP($D2330,'TABLE DES MATIERES'!$A$3:$C$69,3,FALSE)</f>
        <v>Quittancement</v>
      </c>
    </row>
    <row r="2331" spans="1:5" ht="15" x14ac:dyDescent="0.25">
      <c r="A2331" s="84" t="str">
        <f>VLOOKUP(D2331,'TABLE DES MATIERES'!$A$3:$B$69,2,FALSE)</f>
        <v>Total Loyer</v>
      </c>
      <c r="B2331" s="96">
        <v>42491</v>
      </c>
      <c r="C2331" s="69">
        <v>175</v>
      </c>
      <c r="D2331" s="89" t="s">
        <v>62</v>
      </c>
      <c r="E2331" s="1" t="str">
        <f>VLOOKUP($D2331,'TABLE DES MATIERES'!$A$3:$C$69,3,FALSE)</f>
        <v>Quittancement</v>
      </c>
    </row>
    <row r="2332" spans="1:5" ht="15" x14ac:dyDescent="0.25">
      <c r="A2332" s="84" t="str">
        <f>VLOOKUP(D2332,'TABLE DES MATIERES'!$A$3:$B$69,2,FALSE)</f>
        <v>Provisions sur charge</v>
      </c>
      <c r="B2332" s="96">
        <v>42491</v>
      </c>
      <c r="C2332" s="69">
        <v>300</v>
      </c>
      <c r="D2332" s="89" t="s">
        <v>2</v>
      </c>
      <c r="E2332" s="1" t="str">
        <f>VLOOKUP($D2332,'TABLE DES MATIERES'!$A$3:$C$69,3,FALSE)</f>
        <v>Quittancement</v>
      </c>
    </row>
    <row r="2333" spans="1:5" ht="15" x14ac:dyDescent="0.25">
      <c r="A2333" s="84" t="str">
        <f>VLOOKUP(D2333,'TABLE DES MATIERES'!$A$3:$B$69,2,FALSE)</f>
        <v>Quitt toutes rubriques</v>
      </c>
      <c r="B2333" s="96">
        <v>42491</v>
      </c>
      <c r="C2333" s="69">
        <v>450</v>
      </c>
      <c r="D2333" s="89" t="s">
        <v>50</v>
      </c>
      <c r="E2333" s="1" t="str">
        <f>VLOOKUP($D2333,'TABLE DES MATIERES'!$A$3:$C$69,3,FALSE)</f>
        <v>Quittancement</v>
      </c>
    </row>
    <row r="2334" spans="1:5" ht="15" x14ac:dyDescent="0.25">
      <c r="A2334" s="84" t="str">
        <f>VLOOKUP(D2334,'TABLE DES MATIERES'!$A$3:$B$69,2,FALSE)</f>
        <v>Quittance Moyenne</v>
      </c>
      <c r="B2334" s="96">
        <v>42491</v>
      </c>
      <c r="C2334" s="69">
        <v>80</v>
      </c>
      <c r="D2334" s="89" t="s">
        <v>192</v>
      </c>
      <c r="E2334" s="1" t="str">
        <f>VLOOKUP($D2334,'TABLE DES MATIERES'!$A$3:$C$69,3,FALSE)</f>
        <v>Quittancement</v>
      </c>
    </row>
    <row r="2335" spans="1:5" ht="15" x14ac:dyDescent="0.25">
      <c r="A2335" s="84" t="str">
        <f>VLOOKUP(D2335,'TABLE DES MATIERES'!$A$3:$B$69,2,FALSE)</f>
        <v>Lots quittancé (total app-vacant)</v>
      </c>
      <c r="B2335" s="96">
        <v>42491</v>
      </c>
      <c r="C2335" s="69">
        <v>100</v>
      </c>
      <c r="D2335" s="89" t="s">
        <v>193</v>
      </c>
      <c r="E2335" s="1" t="str">
        <f>VLOOKUP($D2335,'TABLE DES MATIERES'!$A$3:$C$69,3,FALSE)</f>
        <v>Quittancement</v>
      </c>
    </row>
    <row r="2336" spans="1:5" ht="15" x14ac:dyDescent="0.25">
      <c r="A2336" s="84" t="str">
        <f>VLOOKUP(D2336,'TABLE DES MATIERES'!$A$3:$B$69,2,FALSE)</f>
        <v>Loyers encaissers</v>
      </c>
      <c r="B2336" s="96">
        <v>42491</v>
      </c>
      <c r="D2336" s="89" t="s">
        <v>3</v>
      </c>
      <c r="E2336" s="1" t="str">
        <f>VLOOKUP($D2336,'TABLE DES MATIERES'!$A$3:$C$69,3,FALSE)</f>
        <v>Encaissement</v>
      </c>
    </row>
    <row r="2337" spans="1:5" ht="15" x14ac:dyDescent="0.25">
      <c r="A2337" s="84" t="str">
        <f>VLOOKUP(D2337,'TABLE DES MATIERES'!$A$3:$B$69,2,FALSE)</f>
        <v>APL</v>
      </c>
      <c r="B2337" s="96">
        <v>42491</v>
      </c>
      <c r="D2337" s="89" t="s">
        <v>6</v>
      </c>
      <c r="E2337" s="1" t="str">
        <f>VLOOKUP($D2337,'TABLE DES MATIERES'!$A$3:$C$69,3,FALSE)</f>
        <v>Encaissement</v>
      </c>
    </row>
    <row r="2338" spans="1:5" ht="15" x14ac:dyDescent="0.25">
      <c r="A2338" s="84" t="str">
        <f>VLOOKUP(D2338,'TABLE DES MATIERES'!$A$3:$B$69,2,FALSE)</f>
        <v>AL</v>
      </c>
      <c r="B2338" s="96">
        <v>42491</v>
      </c>
      <c r="D2338" s="89" t="s">
        <v>7</v>
      </c>
      <c r="E2338" s="1" t="str">
        <f>VLOOKUP($D2338,'TABLE DES MATIERES'!$A$3:$C$69,3,FALSE)</f>
        <v>Encaissement</v>
      </c>
    </row>
    <row r="2339" spans="1:5" ht="15" x14ac:dyDescent="0.25">
      <c r="A2339" s="84" t="str">
        <f>VLOOKUP(D2339,'TABLE DES MATIERES'!$A$3:$B$69,2,FALSE)</f>
        <v>DG Factures</v>
      </c>
      <c r="B2339" s="96">
        <v>42491</v>
      </c>
      <c r="D2339" s="89" t="s">
        <v>8</v>
      </c>
      <c r="E2339" s="1" t="str">
        <f>VLOOKUP($D2339,'TABLE DES MATIERES'!$A$3:$C$69,3,FALSE)</f>
        <v>Encaissement</v>
      </c>
    </row>
    <row r="2340" spans="1:5" ht="15" x14ac:dyDescent="0.25">
      <c r="A2340" s="84" t="str">
        <f>VLOOKUP(D2340,'TABLE DES MATIERES'!$A$3:$B$69,2,FALSE)</f>
        <v>DG Rembourser</v>
      </c>
      <c r="B2340" s="96">
        <v>42491</v>
      </c>
      <c r="D2340" s="89" t="s">
        <v>9</v>
      </c>
      <c r="E2340" s="1" t="str">
        <f>VLOOKUP($D2340,'TABLE DES MATIERES'!$A$3:$C$69,3,FALSE)</f>
        <v>Encaissement</v>
      </c>
    </row>
    <row r="2341" spans="1:5" ht="15" x14ac:dyDescent="0.25">
      <c r="A2341" s="84" t="str">
        <f>VLOOKUP(D2341,'TABLE DES MATIERES'!$A$3:$B$69,2,FALSE)</f>
        <v>BANQUE</v>
      </c>
      <c r="B2341" s="96">
        <v>42491</v>
      </c>
      <c r="D2341" s="89" t="s">
        <v>10</v>
      </c>
      <c r="E2341" s="1" t="str">
        <f>VLOOKUP($D2341,'TABLE DES MATIERES'!$A$3:$C$69,3,FALSE)</f>
        <v>Encaissement</v>
      </c>
    </row>
    <row r="2342" spans="1:5" ht="15" x14ac:dyDescent="0.25">
      <c r="A2342" s="84" t="str">
        <f>VLOOKUP(D2342,'TABLE DES MATIERES'!$A$3:$B$69,2,FALSE)</f>
        <v>Loyers de non occupation</v>
      </c>
      <c r="B2342" s="96">
        <v>42491</v>
      </c>
      <c r="D2342" s="89" t="s">
        <v>176</v>
      </c>
      <c r="E2342" s="1" t="str">
        <f>VLOOKUP($D2342,'TABLE DES MATIERES'!$A$3:$C$69,3,FALSE)</f>
        <v>Encaissement</v>
      </c>
    </row>
    <row r="2343" spans="1:5" ht="15" x14ac:dyDescent="0.25">
      <c r="A2343" s="84" t="str">
        <f>VLOOKUP(D2343,'TABLE DES MATIERES'!$A$3:$B$69,2,FALSE)</f>
        <v>Nbs locs debiteurs</v>
      </c>
      <c r="B2343" s="96">
        <v>42491</v>
      </c>
      <c r="D2343" s="89" t="s">
        <v>11</v>
      </c>
      <c r="E2343" s="1" t="str">
        <f>VLOOKUP($D2343,'TABLE DES MATIERES'!$A$3:$C$69,3,FALSE)</f>
        <v>Contentieux</v>
      </c>
    </row>
    <row r="2344" spans="1:5" ht="15" x14ac:dyDescent="0.25">
      <c r="A2344" s="84" t="str">
        <f>VLOOKUP(D2344,'TABLE DES MATIERES'!$A$3:$B$69,2,FALSE)</f>
        <v>Montants Debiteurs</v>
      </c>
      <c r="B2344" s="96">
        <v>42491</v>
      </c>
      <c r="D2344" s="89" t="s">
        <v>12</v>
      </c>
      <c r="E2344" s="1" t="str">
        <f>VLOOKUP($D2344,'TABLE DES MATIERES'!$A$3:$C$69,3,FALSE)</f>
        <v>Contentieux</v>
      </c>
    </row>
    <row r="2345" spans="1:5" ht="15" x14ac:dyDescent="0.25">
      <c r="A2345" s="84" t="str">
        <f>VLOOKUP(D2345,'TABLE DES MATIERES'!$A$3:$B$69,2,FALSE)</f>
        <v>Locs Presents</v>
      </c>
      <c r="B2345" s="96">
        <v>42491</v>
      </c>
      <c r="D2345" s="89" t="s">
        <v>13</v>
      </c>
      <c r="E2345" s="1" t="str">
        <f>VLOOKUP($D2345,'TABLE DES MATIERES'!$A$3:$C$69,3,FALSE)</f>
        <v>Contentieux</v>
      </c>
    </row>
    <row r="2346" spans="1:5" ht="15" x14ac:dyDescent="0.25">
      <c r="A2346" s="84" t="str">
        <f>VLOOKUP(D2346,'TABLE DES MATIERES'!$A$3:$B$69,2,FALSE)</f>
        <v>Montants Presents</v>
      </c>
      <c r="B2346" s="96">
        <v>42491</v>
      </c>
      <c r="D2346" s="89" t="s">
        <v>15</v>
      </c>
      <c r="E2346" s="1" t="str">
        <f>VLOOKUP($D2346,'TABLE DES MATIERES'!$A$3:$C$69,3,FALSE)</f>
        <v>Contentieux</v>
      </c>
    </row>
    <row r="2347" spans="1:5" ht="15" x14ac:dyDescent="0.25">
      <c r="A2347" s="84" t="str">
        <f>VLOOKUP(D2347,'TABLE DES MATIERES'!$A$3:$B$69,2,FALSE)</f>
        <v>Locs Sortis</v>
      </c>
      <c r="B2347" s="96">
        <v>42491</v>
      </c>
      <c r="D2347" s="89" t="s">
        <v>14</v>
      </c>
      <c r="E2347" s="1" t="str">
        <f>VLOOKUP($D2347,'TABLE DES MATIERES'!$A$3:$C$69,3,FALSE)</f>
        <v>Contentieux</v>
      </c>
    </row>
    <row r="2348" spans="1:5" ht="15" x14ac:dyDescent="0.25">
      <c r="A2348" s="84" t="str">
        <f>VLOOKUP(D2348,'TABLE DES MATIERES'!$A$3:$B$69,2,FALSE)</f>
        <v>Montants Sortis</v>
      </c>
      <c r="B2348" s="96">
        <v>42491</v>
      </c>
      <c r="D2348" s="89" t="s">
        <v>16</v>
      </c>
      <c r="E2348" s="1" t="str">
        <f>VLOOKUP($D2348,'TABLE DES MATIERES'!$A$3:$C$69,3,FALSE)</f>
        <v>Contentieux</v>
      </c>
    </row>
    <row r="2349" spans="1:5" ht="15" x14ac:dyDescent="0.25">
      <c r="A2349" s="84" t="str">
        <f>VLOOKUP(D2349,'TABLE DES MATIERES'!$A$3:$B$69,2,FALSE)</f>
        <v>Nouvelles dettes des nouveaux entrants</v>
      </c>
      <c r="B2349" s="96">
        <v>42491</v>
      </c>
      <c r="D2349" s="89" t="s">
        <v>37</v>
      </c>
      <c r="E2349" s="1" t="str">
        <f>VLOOKUP($D2349,'TABLE DES MATIERES'!$A$3:$C$69,3,FALSE)</f>
        <v>Contentieux</v>
      </c>
    </row>
    <row r="2350" spans="1:5" ht="15" x14ac:dyDescent="0.25">
      <c r="A2350" s="84" t="str">
        <f>VLOOKUP(D2350,'TABLE DES MATIERES'!$A$3:$B$69,2,FALSE)</f>
        <v>Montants dettes des nouveaux entrants</v>
      </c>
      <c r="B2350" s="96">
        <v>42491</v>
      </c>
      <c r="D2350" s="89" t="s">
        <v>38</v>
      </c>
      <c r="E2350" s="1" t="str">
        <f>VLOOKUP($D2350,'TABLE DES MATIERES'!$A$3:$C$69,3,FALSE)</f>
        <v>Contentieux</v>
      </c>
    </row>
    <row r="2351" spans="1:5" ht="15" x14ac:dyDescent="0.25">
      <c r="A2351" s="84" t="str">
        <f>VLOOKUP(D2351,'TABLE DES MATIERES'!$A$3:$B$69,2,FALSE)</f>
        <v>Profits</v>
      </c>
      <c r="B2351" s="96">
        <v>42491</v>
      </c>
      <c r="D2351" s="89" t="s">
        <v>36</v>
      </c>
      <c r="E2351" s="1" t="str">
        <f>VLOOKUP($D2351,'TABLE DES MATIERES'!$A$3:$C$69,3,FALSE)</f>
        <v>Contentieux</v>
      </c>
    </row>
    <row r="2352" spans="1:5" ht="15" x14ac:dyDescent="0.25">
      <c r="A2352" s="84" t="str">
        <f>VLOOKUP(D2352,'TABLE DES MATIERES'!$A$3:$B$69,2,FALSE)</f>
        <v>Pertes</v>
      </c>
      <c r="B2352" s="96">
        <v>42491</v>
      </c>
      <c r="D2352" s="89" t="s">
        <v>35</v>
      </c>
      <c r="E2352" s="1" t="str">
        <f>VLOOKUP($D2352,'TABLE DES MATIERES'!$A$3:$C$69,3,FALSE)</f>
        <v>Contentieux</v>
      </c>
    </row>
    <row r="2353" spans="1:5" ht="15" x14ac:dyDescent="0.25">
      <c r="A2353" s="84" t="str">
        <f>VLOOKUP(D2353,'TABLE DES MATIERES'!$A$3:$B$69,2,FALSE)</f>
        <v>Protocoles établis</v>
      </c>
      <c r="B2353" s="96">
        <v>42491</v>
      </c>
      <c r="D2353" s="89" t="s">
        <v>17</v>
      </c>
      <c r="E2353" s="1" t="str">
        <f>VLOOKUP($D2353,'TABLE DES MATIERES'!$A$3:$C$69,3,FALSE)</f>
        <v>Contentieux</v>
      </c>
    </row>
    <row r="2354" spans="1:5" ht="15" x14ac:dyDescent="0.25">
      <c r="A2354" s="84" t="str">
        <f>VLOOKUP(D2354,'TABLE DES MATIERES'!$A$3:$B$69,2,FALSE)</f>
        <v>Protocoles terminés</v>
      </c>
      <c r="B2354" s="96">
        <v>42491</v>
      </c>
      <c r="D2354" s="89" t="s">
        <v>18</v>
      </c>
      <c r="E2354" s="1" t="str">
        <f>VLOOKUP($D2354,'TABLE DES MATIERES'!$A$3:$C$69,3,FALSE)</f>
        <v>Contentieux</v>
      </c>
    </row>
    <row r="2355" spans="1:5" x14ac:dyDescent="0.2">
      <c r="A2355" s="84" t="str">
        <f>VLOOKUP(D2355,'TABLE DES MATIERES'!$A$3:$B$69,2,FALSE)</f>
        <v>Protocoles en cours</v>
      </c>
      <c r="B2355" s="96">
        <v>42491</v>
      </c>
      <c r="D2355" s="63" t="s">
        <v>61</v>
      </c>
      <c r="E2355" s="1" t="str">
        <f>VLOOKUP($D2355,'TABLE DES MATIERES'!$A$3:$C$69,3,FALSE)</f>
        <v>Contentieux</v>
      </c>
    </row>
    <row r="2356" spans="1:5" x14ac:dyDescent="0.2">
      <c r="A2356" s="84" t="str">
        <f>VLOOKUP(D2356,'TABLE DES MATIERES'!$A$3:$B$69,2,FALSE)</f>
        <v>Montants Protocoles établis</v>
      </c>
      <c r="B2356" s="96">
        <v>42491</v>
      </c>
      <c r="D2356" s="63" t="s">
        <v>53</v>
      </c>
      <c r="E2356" s="1" t="str">
        <f>VLOOKUP($D2356,'TABLE DES MATIERES'!$A$3:$C$69,3,FALSE)</f>
        <v>Contentieux</v>
      </c>
    </row>
    <row r="2357" spans="1:5" ht="15" x14ac:dyDescent="0.25">
      <c r="A2357" s="84" t="str">
        <f>VLOOKUP(D2357,'TABLE DES MATIERES'!$A$3:$B$69,2,FALSE)</f>
        <v>Nouveaux Dossiers Confiés SOFRA</v>
      </c>
      <c r="B2357" s="96">
        <v>42491</v>
      </c>
      <c r="D2357" s="89" t="s">
        <v>19</v>
      </c>
      <c r="E2357" s="1" t="str">
        <f>VLOOKUP($D2357,'TABLE DES MATIERES'!$A$3:$C$69,3,FALSE)</f>
        <v>Contentieux</v>
      </c>
    </row>
    <row r="2358" spans="1:5" ht="15" x14ac:dyDescent="0.25">
      <c r="A2358" s="84" t="str">
        <f>VLOOKUP(D2358,'TABLE DES MATIERES'!$A$3:$B$69,2,FALSE)</f>
        <v>Nbs dossiers Actifs SOFRA</v>
      </c>
      <c r="B2358" s="96">
        <v>42491</v>
      </c>
      <c r="D2358" s="89" t="s">
        <v>63</v>
      </c>
      <c r="E2358" s="1" t="str">
        <f>VLOOKUP($D2358,'TABLE DES MATIERES'!$A$3:$C$69,3,FALSE)</f>
        <v>Contentieux</v>
      </c>
    </row>
    <row r="2359" spans="1:5" x14ac:dyDescent="0.2">
      <c r="A2359" s="84" t="str">
        <f>VLOOKUP(D2359,'TABLE DES MATIERES'!$A$3:$B$69,2,FALSE)</f>
        <v>Montants Dossiers SOFRA Ouverts</v>
      </c>
      <c r="B2359" s="96">
        <v>42491</v>
      </c>
      <c r="D2359" s="63" t="s">
        <v>54</v>
      </c>
      <c r="E2359" s="1" t="str">
        <f>VLOOKUP($D2359,'TABLE DES MATIERES'!$A$3:$C$69,3,FALSE)</f>
        <v>Contentieux</v>
      </c>
    </row>
    <row r="2360" spans="1:5" ht="15" x14ac:dyDescent="0.25">
      <c r="A2360" s="84" t="str">
        <f>VLOOKUP(D2360,'TABLE DES MATIERES'!$A$3:$B$69,2,FALSE)</f>
        <v>Encaissements SOFRA</v>
      </c>
      <c r="B2360" s="96">
        <v>42491</v>
      </c>
      <c r="D2360" s="89" t="s">
        <v>64</v>
      </c>
      <c r="E2360" s="1" t="str">
        <f>VLOOKUP($D2360,'TABLE DES MATIERES'!$A$3:$C$69,3,FALSE)</f>
        <v>Contentieux</v>
      </c>
    </row>
    <row r="2361" spans="1:5" ht="15" x14ac:dyDescent="0.25">
      <c r="A2361" s="84" t="str">
        <f>VLOOKUP(D2361,'TABLE DES MATIERES'!$A$3:$B$69,2,FALSE)</f>
        <v>Nouveaux Dossiers Confiés FLEMMING</v>
      </c>
      <c r="B2361" s="96">
        <v>42491</v>
      </c>
      <c r="D2361" s="89" t="s">
        <v>183</v>
      </c>
      <c r="E2361" s="1" t="str">
        <f>VLOOKUP($D2361,'TABLE DES MATIERES'!$A$3:$C$69,3,FALSE)</f>
        <v>contentieux</v>
      </c>
    </row>
    <row r="2362" spans="1:5" ht="15" x14ac:dyDescent="0.25">
      <c r="A2362" s="84" t="str">
        <f>VLOOKUP(D2362,'TABLE DES MATIERES'!$A$3:$B$69,2,FALSE)</f>
        <v>Nbs dossiers Actifs FLEMMING</v>
      </c>
      <c r="B2362" s="96">
        <v>42491</v>
      </c>
      <c r="D2362" s="89" t="s">
        <v>186</v>
      </c>
      <c r="E2362" s="1" t="str">
        <f>VLOOKUP($D2362,'TABLE DES MATIERES'!$A$3:$C$69,3,FALSE)</f>
        <v>contentieux</v>
      </c>
    </row>
    <row r="2363" spans="1:5" ht="15" x14ac:dyDescent="0.25">
      <c r="A2363" s="84" t="str">
        <f>VLOOKUP(D2363,'TABLE DES MATIERES'!$A$3:$B$69,2,FALSE)</f>
        <v>Montants Dossiers FLEMMING Ouverts</v>
      </c>
      <c r="B2363" s="96">
        <v>42491</v>
      </c>
      <c r="D2363" s="89" t="s">
        <v>188</v>
      </c>
      <c r="E2363" s="1" t="str">
        <f>VLOOKUP($D2363,'TABLE DES MATIERES'!$A$3:$C$69,3,FALSE)</f>
        <v>contentieux</v>
      </c>
    </row>
    <row r="2364" spans="1:5" ht="15" x14ac:dyDescent="0.25">
      <c r="A2364" s="84" t="str">
        <f>VLOOKUP(D2364,'TABLE DES MATIERES'!$A$3:$B$69,2,FALSE)</f>
        <v>Encaissements FLEMMING</v>
      </c>
      <c r="B2364" s="96">
        <v>42491</v>
      </c>
      <c r="D2364" s="89" t="s">
        <v>190</v>
      </c>
      <c r="E2364" s="1" t="str">
        <f>VLOOKUP($D2364,'TABLE DES MATIERES'!$A$3:$C$69,3,FALSE)</f>
        <v>contentieux</v>
      </c>
    </row>
    <row r="2365" spans="1:5" ht="15" x14ac:dyDescent="0.25">
      <c r="A2365" s="84" t="str">
        <f>VLOOKUP(D2365,'TABLE DES MATIERES'!$A$3:$B$69,2,FALSE)</f>
        <v>Nbs Prelevements</v>
      </c>
      <c r="B2365" s="96">
        <v>42491</v>
      </c>
      <c r="D2365" s="89" t="s">
        <v>20</v>
      </c>
      <c r="E2365" s="1" t="str">
        <f>VLOOKUP($D2365,'TABLE DES MATIERES'!$A$3:$C$69,3,FALSE)</f>
        <v>Contentieux</v>
      </c>
    </row>
    <row r="2366" spans="1:5" ht="15" x14ac:dyDescent="0.25">
      <c r="A2366" s="84" t="str">
        <f>VLOOKUP(D2366,'TABLE DES MATIERES'!$A$3:$B$69,2,FALSE)</f>
        <v>Montants Prelevements</v>
      </c>
      <c r="B2366" s="96">
        <v>42491</v>
      </c>
      <c r="D2366" s="89" t="s">
        <v>21</v>
      </c>
      <c r="E2366" s="1" t="str">
        <f>VLOOKUP($D2366,'TABLE DES MATIERES'!$A$3:$C$69,3,FALSE)</f>
        <v>Contentieux</v>
      </c>
    </row>
    <row r="2367" spans="1:5" ht="15" x14ac:dyDescent="0.25">
      <c r="A2367" s="84" t="str">
        <f>VLOOKUP(D2367,'TABLE DES MATIERES'!$A$3:$B$69,2,FALSE)</f>
        <v>Nbs Rejets Prlv</v>
      </c>
      <c r="B2367" s="96">
        <v>42491</v>
      </c>
      <c r="D2367" s="89" t="s">
        <v>22</v>
      </c>
      <c r="E2367" s="1" t="str">
        <f>VLOOKUP($D2367,'TABLE DES MATIERES'!$A$3:$C$69,3,FALSE)</f>
        <v>Contentieux</v>
      </c>
    </row>
    <row r="2368" spans="1:5" ht="15" x14ac:dyDescent="0.25">
      <c r="A2368" s="84" t="str">
        <f>VLOOKUP(D2368,'TABLE DES MATIERES'!$A$3:$B$69,2,FALSE)</f>
        <v>Montants des Rjts Prlv</v>
      </c>
      <c r="B2368" s="96">
        <v>42491</v>
      </c>
      <c r="D2368" s="89" t="s">
        <v>23</v>
      </c>
      <c r="E2368" s="1" t="str">
        <f>VLOOKUP($D2368,'TABLE DES MATIERES'!$A$3:$C$69,3,FALSE)</f>
        <v>Contentieux</v>
      </c>
    </row>
    <row r="2369" spans="1:5" ht="15" x14ac:dyDescent="0.25">
      <c r="A2369" s="84" t="str">
        <f>VLOOKUP(D2369,'TABLE DES MATIERES'!$A$3:$B$69,2,FALSE)</f>
        <v>% impayés Prlv</v>
      </c>
      <c r="B2369" s="96">
        <v>42491</v>
      </c>
      <c r="D2369" s="89" t="s">
        <v>65</v>
      </c>
      <c r="E2369" s="1" t="str">
        <f>VLOOKUP($D2369,'TABLE DES MATIERES'!$A$3:$C$69,3,FALSE)</f>
        <v>Contentieux</v>
      </c>
    </row>
    <row r="2370" spans="1:5" ht="15" x14ac:dyDescent="0.25">
      <c r="A2370" s="84" t="str">
        <f>VLOOKUP(D2370,'TABLE DES MATIERES'!$A$3:$B$69,2,FALSE)</f>
        <v>Dette &lt; 3mois</v>
      </c>
      <c r="B2370" s="96">
        <v>42491</v>
      </c>
      <c r="D2370" s="89" t="s">
        <v>24</v>
      </c>
      <c r="E2370" s="1" t="str">
        <f>VLOOKUP($D2370,'TABLE DES MATIERES'!$A$3:$C$69,3,FALSE)</f>
        <v>Contentieux</v>
      </c>
    </row>
    <row r="2371" spans="1:5" ht="15" x14ac:dyDescent="0.25">
      <c r="A2371" s="84" t="str">
        <f>VLOOKUP(D2371,'TABLE DES MATIERES'!$A$3:$B$69,2,FALSE)</f>
        <v>Dette 3 à 6 mois</v>
      </c>
      <c r="B2371" s="96">
        <v>42491</v>
      </c>
      <c r="D2371" s="89" t="s">
        <v>25</v>
      </c>
      <c r="E2371" s="1" t="str">
        <f>VLOOKUP($D2371,'TABLE DES MATIERES'!$A$3:$C$69,3,FALSE)</f>
        <v>Contentieux</v>
      </c>
    </row>
    <row r="2372" spans="1:5" ht="15" x14ac:dyDescent="0.25">
      <c r="A2372" s="84" t="str">
        <f>VLOOKUP(D2372,'TABLE DES MATIERES'!$A$3:$B$69,2,FALSE)</f>
        <v>Dette &gt; 6 mois</v>
      </c>
      <c r="B2372" s="96">
        <v>42491</v>
      </c>
      <c r="D2372" s="89" t="s">
        <v>26</v>
      </c>
      <c r="E2372" s="1" t="str">
        <f>VLOOKUP($D2372,'TABLE DES MATIERES'!$A$3:$C$69,3,FALSE)</f>
        <v>Contentieux</v>
      </c>
    </row>
    <row r="2373" spans="1:5" ht="15" x14ac:dyDescent="0.25">
      <c r="A2373" s="84" t="str">
        <f>VLOOKUP(D2373,'TABLE DES MATIERES'!$A$3:$B$69,2,FALSE)</f>
        <v>Vacants ACL PME</v>
      </c>
      <c r="B2373" s="96">
        <v>42491</v>
      </c>
      <c r="D2373" s="89" t="s">
        <v>28</v>
      </c>
      <c r="E2373" s="1" t="str">
        <f>VLOOKUP($D2373,'TABLE DES MATIERES'!$A$3:$C$69,3,FALSE)</f>
        <v>Vacant</v>
      </c>
    </row>
    <row r="2374" spans="1:5" x14ac:dyDescent="0.2">
      <c r="A2374" s="84" t="str">
        <f>VLOOKUP(D2374,'TABLE DES MATIERES'!$A$3:$B$69,2,FALSE)</f>
        <v>% vacant ACL PME</v>
      </c>
      <c r="B2374" s="96">
        <v>42491</v>
      </c>
      <c r="D2374" s="88" t="s">
        <v>47</v>
      </c>
      <c r="E2374" s="1" t="str">
        <f>VLOOKUP($D2374,'TABLE DES MATIERES'!$A$3:$C$69,3,FALSE)</f>
        <v>Vacant</v>
      </c>
    </row>
    <row r="2375" spans="1:5" ht="15" x14ac:dyDescent="0.25">
      <c r="A2375" s="84" t="str">
        <f>VLOOKUP(D2375,'TABLE DES MATIERES'!$A$3:$B$69,2,FALSE)</f>
        <v>Vacant technique</v>
      </c>
      <c r="B2375" s="96">
        <v>42491</v>
      </c>
      <c r="D2375" s="89" t="s">
        <v>29</v>
      </c>
      <c r="E2375" s="1" t="str">
        <f>VLOOKUP($D2375,'TABLE DES MATIERES'!$A$3:$C$69,3,FALSE)</f>
        <v>Vacant</v>
      </c>
    </row>
    <row r="2376" spans="1:5" x14ac:dyDescent="0.2">
      <c r="A2376" s="84" t="str">
        <f>VLOOKUP(D2376,'TABLE DES MATIERES'!$A$3:$B$69,2,FALSE)</f>
        <v>% vacant technique</v>
      </c>
      <c r="B2376" s="96">
        <v>42491</v>
      </c>
      <c r="D2376" s="88" t="s">
        <v>48</v>
      </c>
      <c r="E2376" s="1" t="str">
        <f>VLOOKUP($D2376,'TABLE DES MATIERES'!$A$3:$C$69,3,FALSE)</f>
        <v>Vacant</v>
      </c>
    </row>
    <row r="2377" spans="1:5" ht="15" x14ac:dyDescent="0.25">
      <c r="A2377" s="84" t="str">
        <f>VLOOKUP(D2377,'TABLE DES MATIERES'!$A$3:$B$69,2,FALSE)</f>
        <v>Nbs de lots Roanne</v>
      </c>
      <c r="B2377" s="96">
        <v>42491</v>
      </c>
      <c r="D2377" s="89" t="s">
        <v>30</v>
      </c>
      <c r="E2377" s="1" t="str">
        <f>VLOOKUP($D2377,'TABLE DES MATIERES'!$A$3:$C$69,3,FALSE)</f>
        <v>Vacant</v>
      </c>
    </row>
    <row r="2378" spans="1:5" ht="15" x14ac:dyDescent="0.25">
      <c r="A2378" s="84" t="str">
        <f>VLOOKUP(D2378,'TABLE DES MATIERES'!$A$3:$B$69,2,FALSE)</f>
        <v>Vacants_Gestion Roanne</v>
      </c>
      <c r="B2378" s="96">
        <v>42491</v>
      </c>
      <c r="D2378" s="89" t="s">
        <v>31</v>
      </c>
      <c r="E2378" s="1" t="str">
        <f>VLOOKUP($D2378,'TABLE DES MATIERES'!$A$3:$C$69,3,FALSE)</f>
        <v>Vacant</v>
      </c>
    </row>
    <row r="2379" spans="1:5" x14ac:dyDescent="0.2">
      <c r="A2379" s="84" t="str">
        <f>VLOOKUP(D2379,'TABLE DES MATIERES'!$A$3:$B$69,2,FALSE)</f>
        <v>% vacant Roanne</v>
      </c>
      <c r="B2379" s="96">
        <v>42491</v>
      </c>
      <c r="D2379" s="88" t="s">
        <v>49</v>
      </c>
      <c r="E2379" s="1" t="str">
        <f>VLOOKUP($D2379,'TABLE DES MATIERES'!$A$3:$C$69,3,FALSE)</f>
        <v>Vacant</v>
      </c>
    </row>
    <row r="2380" spans="1:5" ht="15" x14ac:dyDescent="0.25">
      <c r="A2380" s="84" t="str">
        <f>VLOOKUP(D2380,'TABLE DES MATIERES'!$A$3:$B$69,2,FALSE)</f>
        <v>Total Vacant Exploitation</v>
      </c>
      <c r="B2380" s="96">
        <v>42491</v>
      </c>
      <c r="D2380" s="89" t="s">
        <v>66</v>
      </c>
      <c r="E2380" s="1" t="str">
        <f>VLOOKUP($D2380,'TABLE DES MATIERES'!$A$3:$C$69,3,FALSE)</f>
        <v>Vacant</v>
      </c>
    </row>
    <row r="2381" spans="1:5" ht="15" x14ac:dyDescent="0.25">
      <c r="A2381" s="84" t="str">
        <f>VLOOKUP(D2381,'TABLE DES MATIERES'!$A$3:$B$69,2,FALSE)</f>
        <v>% Exploitation</v>
      </c>
      <c r="B2381" s="96">
        <v>42491</v>
      </c>
      <c r="D2381" s="89" t="s">
        <v>67</v>
      </c>
      <c r="E2381" s="1" t="str">
        <f>VLOOKUP($D2381,'TABLE DES MATIERES'!$A$3:$C$69,3,FALSE)</f>
        <v>Vacant</v>
      </c>
    </row>
    <row r="2382" spans="1:5" ht="15" x14ac:dyDescent="0.25">
      <c r="A2382" s="84" t="str">
        <f>VLOOKUP(D2382,'TABLE DES MATIERES'!$A$3:$B$69,2,FALSE)</f>
        <v>Vacant HE</v>
      </c>
      <c r="B2382" s="96">
        <v>42491</v>
      </c>
      <c r="D2382" s="89" t="s">
        <v>58</v>
      </c>
      <c r="E2382" s="1" t="str">
        <f>VLOOKUP($D2382,'TABLE DES MATIERES'!$A$3:$C$69,3,FALSE)</f>
        <v>Vacant</v>
      </c>
    </row>
    <row r="2383" spans="1:5" ht="15" x14ac:dyDescent="0.25">
      <c r="A2383" s="84" t="str">
        <f>VLOOKUP(D2383,'TABLE DES MATIERES'!$A$3:$B$69,2,FALSE)</f>
        <v>% vacant HE</v>
      </c>
      <c r="B2383" s="96">
        <v>42491</v>
      </c>
      <c r="D2383" s="89" t="s">
        <v>68</v>
      </c>
      <c r="E2383" s="1" t="str">
        <f>VLOOKUP($D2383,'TABLE DES MATIERES'!$A$3:$C$69,3,FALSE)</f>
        <v>Vacant</v>
      </c>
    </row>
    <row r="2384" spans="1:5" ht="15" x14ac:dyDescent="0.25">
      <c r="A2384" s="84" t="str">
        <f>VLOOKUP(D2384,'TABLE DES MATIERES'!$A$3:$B$69,2,FALSE)</f>
        <v>Nbs logements Roanne</v>
      </c>
      <c r="B2384" s="96">
        <v>42491</v>
      </c>
      <c r="D2384" s="89" t="s">
        <v>69</v>
      </c>
      <c r="E2384" s="1" t="str">
        <f>VLOOKUP($D2384,'TABLE DES MATIERES'!$A$3:$C$69,3,FALSE)</f>
        <v>Vacant</v>
      </c>
    </row>
    <row r="2385" spans="1:5" ht="15" x14ac:dyDescent="0.25">
      <c r="A2385" s="84" t="str">
        <f>VLOOKUP(D2385,'TABLE DES MATIERES'!$A$3:$B$69,2,FALSE)</f>
        <v>Nbs vacants Exploitation/HE</v>
      </c>
      <c r="B2385" s="96">
        <v>42491</v>
      </c>
      <c r="D2385" s="89" t="s">
        <v>57</v>
      </c>
      <c r="E2385" s="1" t="str">
        <f>VLOOKUP($D2385,'TABLE DES MATIERES'!$A$3:$C$69,3,FALSE)</f>
        <v>Vacant</v>
      </c>
    </row>
    <row r="2386" spans="1:5" ht="15" x14ac:dyDescent="0.25">
      <c r="A2386" s="84" t="str">
        <f>VLOOKUP(D2386,'TABLE DES MATIERES'!$A$3:$B$69,2,FALSE)</f>
        <v>% Vacance Exploitation/HE</v>
      </c>
      <c r="B2386" s="96">
        <v>42491</v>
      </c>
      <c r="D2386" s="89" t="s">
        <v>59</v>
      </c>
      <c r="E2386" s="1" t="str">
        <f>VLOOKUP($D2386,'TABLE DES MATIERES'!$A$3:$C$69,3,FALSE)</f>
        <v>Vacant</v>
      </c>
    </row>
    <row r="2387" spans="1:5" ht="15" x14ac:dyDescent="0.25">
      <c r="A2387" s="84" t="str">
        <f>VLOOKUP(D2387,'TABLE DES MATIERES'!$A$3:$B$69,2,FALSE)</f>
        <v>%Occupation</v>
      </c>
      <c r="B2387" s="96">
        <v>42491</v>
      </c>
      <c r="D2387" s="89" t="s">
        <v>60</v>
      </c>
      <c r="E2387" s="1" t="str">
        <f>VLOOKUP($D2387,'TABLE DES MATIERES'!$A$3:$C$69,3,FALSE)</f>
        <v>Vacant</v>
      </c>
    </row>
    <row r="2388" spans="1:5" ht="15" x14ac:dyDescent="0.25">
      <c r="A2388" s="84" t="str">
        <f>VLOOKUP(D2388,'TABLE DES MATIERES'!$A$3:$B$69,2,FALSE)</f>
        <v>Nbs loc Entrants</v>
      </c>
      <c r="B2388" s="96">
        <v>42491</v>
      </c>
      <c r="D2388" s="89" t="s">
        <v>32</v>
      </c>
      <c r="E2388" s="1" t="str">
        <f>VLOOKUP($D2388,'TABLE DES MATIERES'!$A$3:$C$69,3,FALSE)</f>
        <v>Vacant</v>
      </c>
    </row>
    <row r="2389" spans="1:5" ht="15" x14ac:dyDescent="0.25">
      <c r="A2389" s="84" t="str">
        <f>VLOOKUP(D2389,'TABLE DES MATIERES'!$A$3:$B$69,2,FALSE)</f>
        <v>Nbs locs Sortants</v>
      </c>
      <c r="B2389" s="96">
        <v>42491</v>
      </c>
      <c r="D2389" s="89" t="s">
        <v>33</v>
      </c>
      <c r="E2389" s="1" t="str">
        <f>VLOOKUP($D2389,'TABLE DES MATIERES'!$A$3:$C$69,3,FALSE)</f>
        <v>Vacant</v>
      </c>
    </row>
    <row r="2390" spans="1:5" ht="15" x14ac:dyDescent="0.25">
      <c r="A2390" s="84" t="str">
        <f>VLOOKUP(D2390,'TABLE DES MATIERES'!$A$3:$B$69,2,FALSE)</f>
        <v>Nbs locs en preavis</v>
      </c>
      <c r="B2390" s="96">
        <v>42491</v>
      </c>
      <c r="D2390" s="89" t="s">
        <v>34</v>
      </c>
      <c r="E2390" s="1" t="str">
        <f>VLOOKUP($D2390,'TABLE DES MATIERES'!$A$3:$C$69,3,FALSE)</f>
        <v>Vacant</v>
      </c>
    </row>
    <row r="2391" spans="1:5" ht="15" x14ac:dyDescent="0.25">
      <c r="A2391" s="84" t="str">
        <f>VLOOKUP(D2391,'TABLE DES MATIERES'!$A$3:$B$69,2,FALSE)</f>
        <v>Compta_provisions_Primexis</v>
      </c>
      <c r="B2391" s="96">
        <v>42491</v>
      </c>
      <c r="D2391" s="89" t="s">
        <v>169</v>
      </c>
      <c r="E2391" s="1" t="str">
        <f>VLOOKUP($D2391,'TABLE DES MATIERES'!$A$3:$C$69,3,FALSE)</f>
        <v>comptable</v>
      </c>
    </row>
    <row r="2392" spans="1:5" ht="15" x14ac:dyDescent="0.25">
      <c r="A2392" s="84" t="str">
        <f>VLOOKUP(D2392,'TABLE DES MATIERES'!$A$3:$B$69,2,FALSE)</f>
        <v>Compta_provisions_Socalog</v>
      </c>
      <c r="B2392" s="96">
        <v>42491</v>
      </c>
      <c r="D2392" s="89" t="s">
        <v>171</v>
      </c>
      <c r="E2392" s="1" t="str">
        <f>VLOOKUP($D2392,'TABLE DES MATIERES'!$A$3:$C$69,3,FALSE)</f>
        <v>comptable</v>
      </c>
    </row>
    <row r="2393" spans="1:5" ht="15" x14ac:dyDescent="0.25">
      <c r="A2393" s="99" t="str">
        <f>VLOOKUP(D2393,'TABLE DES MATIERES'!$A$3:$B$69,2,FALSE)</f>
        <v>Loyer App</v>
      </c>
      <c r="B2393" s="103">
        <v>42522</v>
      </c>
      <c r="C2393" s="101">
        <v>455</v>
      </c>
      <c r="D2393" s="102" t="s">
        <v>4</v>
      </c>
      <c r="E2393" s="1" t="str">
        <f>VLOOKUP($D2393,'TABLE DES MATIERES'!$A$3:$C$69,3,FALSE)</f>
        <v>Quittancement</v>
      </c>
    </row>
    <row r="2394" spans="1:5" ht="15" x14ac:dyDescent="0.25">
      <c r="A2394" s="84" t="str">
        <f>VLOOKUP(D2394,'TABLE DES MATIERES'!$A$3:$B$69,2,FALSE)</f>
        <v>Nouveaux Loyers</v>
      </c>
      <c r="B2394" s="98">
        <v>42522</v>
      </c>
      <c r="D2394" s="89" t="s">
        <v>1</v>
      </c>
      <c r="E2394" s="1" t="str">
        <f>VLOOKUP($D2394,'TABLE DES MATIERES'!$A$3:$C$69,3,FALSE)</f>
        <v>Quittancement</v>
      </c>
    </row>
    <row r="2395" spans="1:5" ht="15" x14ac:dyDescent="0.25">
      <c r="A2395" s="84" t="str">
        <f>VLOOKUP(D2395,'TABLE DES MATIERES'!$A$3:$B$69,2,FALSE)</f>
        <v>Loyer PK</v>
      </c>
      <c r="B2395" s="98">
        <v>42522</v>
      </c>
      <c r="C2395" s="69">
        <v>90</v>
      </c>
      <c r="D2395" s="89" t="s">
        <v>5</v>
      </c>
      <c r="E2395" s="1" t="str">
        <f>VLOOKUP($D2395,'TABLE DES MATIERES'!$A$3:$C$69,3,FALSE)</f>
        <v>Quittancement</v>
      </c>
    </row>
    <row r="2396" spans="1:5" ht="15" x14ac:dyDescent="0.25">
      <c r="A2396" s="84" t="str">
        <f>VLOOKUP(D2396,'TABLE DES MATIERES'!$A$3:$B$69,2,FALSE)</f>
        <v>Total Loyer</v>
      </c>
      <c r="B2396" s="98">
        <v>42522</v>
      </c>
      <c r="D2396" s="89" t="s">
        <v>62</v>
      </c>
      <c r="E2396" s="1" t="str">
        <f>VLOOKUP($D2396,'TABLE DES MATIERES'!$A$3:$C$69,3,FALSE)</f>
        <v>Quittancement</v>
      </c>
    </row>
    <row r="2397" spans="1:5" ht="15" x14ac:dyDescent="0.25">
      <c r="A2397" s="84" t="str">
        <f>VLOOKUP(D2397,'TABLE DES MATIERES'!$A$3:$B$69,2,FALSE)</f>
        <v>Provisions sur charge</v>
      </c>
      <c r="B2397" s="98">
        <v>42522</v>
      </c>
      <c r="C2397" s="69">
        <v>150</v>
      </c>
      <c r="D2397" s="89" t="s">
        <v>2</v>
      </c>
      <c r="E2397" s="1" t="str">
        <f>VLOOKUP($D2397,'TABLE DES MATIERES'!$A$3:$C$69,3,FALSE)</f>
        <v>Quittancement</v>
      </c>
    </row>
    <row r="2398" spans="1:5" ht="15" x14ac:dyDescent="0.25">
      <c r="A2398" s="84" t="str">
        <f>VLOOKUP(D2398,'TABLE DES MATIERES'!$A$3:$B$69,2,FALSE)</f>
        <v>Quitt toutes rubriques</v>
      </c>
      <c r="B2398" s="98">
        <v>42522</v>
      </c>
      <c r="D2398" s="89" t="s">
        <v>50</v>
      </c>
      <c r="E2398" s="1" t="str">
        <f>VLOOKUP($D2398,'TABLE DES MATIERES'!$A$3:$C$69,3,FALSE)</f>
        <v>Quittancement</v>
      </c>
    </row>
    <row r="2399" spans="1:5" ht="15" x14ac:dyDescent="0.25">
      <c r="A2399" s="84" t="str">
        <f>VLOOKUP(D2399,'TABLE DES MATIERES'!$A$3:$B$69,2,FALSE)</f>
        <v>Quittance Moyenne</v>
      </c>
      <c r="B2399" s="98">
        <v>42522</v>
      </c>
      <c r="D2399" s="89" t="s">
        <v>192</v>
      </c>
      <c r="E2399" s="1" t="str">
        <f>VLOOKUP($D2399,'TABLE DES MATIERES'!$A$3:$C$69,3,FALSE)</f>
        <v>Quittancement</v>
      </c>
    </row>
    <row r="2400" spans="1:5" ht="15" x14ac:dyDescent="0.25">
      <c r="A2400" s="84" t="str">
        <f>VLOOKUP(D2400,'TABLE DES MATIERES'!$A$3:$B$69,2,FALSE)</f>
        <v>Lots quittancé (total app-vacant)</v>
      </c>
      <c r="B2400" s="98">
        <v>42522</v>
      </c>
      <c r="D2400" s="89" t="s">
        <v>193</v>
      </c>
      <c r="E2400" s="1" t="str">
        <f>VLOOKUP($D2400,'TABLE DES MATIERES'!$A$3:$C$69,3,FALSE)</f>
        <v>Quittancement</v>
      </c>
    </row>
    <row r="2401" spans="1:5" ht="15" x14ac:dyDescent="0.25">
      <c r="A2401" s="84" t="str">
        <f>VLOOKUP(D2401,'TABLE DES MATIERES'!$A$3:$B$69,2,FALSE)</f>
        <v>Loyers encaissers</v>
      </c>
      <c r="B2401" s="98">
        <v>42522</v>
      </c>
      <c r="D2401" s="89" t="s">
        <v>3</v>
      </c>
      <c r="E2401" s="1" t="str">
        <f>VLOOKUP($D2401,'TABLE DES MATIERES'!$A$3:$C$69,3,FALSE)</f>
        <v>Encaissement</v>
      </c>
    </row>
    <row r="2402" spans="1:5" ht="15" x14ac:dyDescent="0.25">
      <c r="A2402" s="84" t="str">
        <f>VLOOKUP(D2402,'TABLE DES MATIERES'!$A$3:$B$69,2,FALSE)</f>
        <v>APL</v>
      </c>
      <c r="B2402" s="98">
        <v>42522</v>
      </c>
      <c r="D2402" s="89" t="s">
        <v>6</v>
      </c>
      <c r="E2402" s="1" t="str">
        <f>VLOOKUP($D2402,'TABLE DES MATIERES'!$A$3:$C$69,3,FALSE)</f>
        <v>Encaissement</v>
      </c>
    </row>
    <row r="2403" spans="1:5" ht="15" x14ac:dyDescent="0.25">
      <c r="A2403" s="84" t="str">
        <f>VLOOKUP(D2403,'TABLE DES MATIERES'!$A$3:$B$69,2,FALSE)</f>
        <v>AL</v>
      </c>
      <c r="B2403" s="98">
        <v>42522</v>
      </c>
      <c r="D2403" s="89" t="s">
        <v>7</v>
      </c>
      <c r="E2403" s="1" t="str">
        <f>VLOOKUP($D2403,'TABLE DES MATIERES'!$A$3:$C$69,3,FALSE)</f>
        <v>Encaissement</v>
      </c>
    </row>
    <row r="2404" spans="1:5" ht="15" x14ac:dyDescent="0.25">
      <c r="A2404" s="84" t="str">
        <f>VLOOKUP(D2404,'TABLE DES MATIERES'!$A$3:$B$69,2,FALSE)</f>
        <v>DG Factures</v>
      </c>
      <c r="B2404" s="98">
        <v>42522</v>
      </c>
      <c r="D2404" s="89" t="s">
        <v>8</v>
      </c>
      <c r="E2404" s="1" t="str">
        <f>VLOOKUP($D2404,'TABLE DES MATIERES'!$A$3:$C$69,3,FALSE)</f>
        <v>Encaissement</v>
      </c>
    </row>
    <row r="2405" spans="1:5" ht="15" x14ac:dyDescent="0.25">
      <c r="A2405" s="84" t="str">
        <f>VLOOKUP(D2405,'TABLE DES MATIERES'!$A$3:$B$69,2,FALSE)</f>
        <v>DG Rembourser</v>
      </c>
      <c r="B2405" s="98">
        <v>42522</v>
      </c>
      <c r="D2405" s="89" t="s">
        <v>9</v>
      </c>
      <c r="E2405" s="1" t="str">
        <f>VLOOKUP($D2405,'TABLE DES MATIERES'!$A$3:$C$69,3,FALSE)</f>
        <v>Encaissement</v>
      </c>
    </row>
    <row r="2406" spans="1:5" ht="15" x14ac:dyDescent="0.25">
      <c r="A2406" s="84" t="str">
        <f>VLOOKUP(D2406,'TABLE DES MATIERES'!$A$3:$B$69,2,FALSE)</f>
        <v>BANQUE</v>
      </c>
      <c r="B2406" s="98">
        <v>42522</v>
      </c>
      <c r="D2406" s="89" t="s">
        <v>10</v>
      </c>
      <c r="E2406" s="1" t="str">
        <f>VLOOKUP($D2406,'TABLE DES MATIERES'!$A$3:$C$69,3,FALSE)</f>
        <v>Encaissement</v>
      </c>
    </row>
    <row r="2407" spans="1:5" ht="15" x14ac:dyDescent="0.25">
      <c r="A2407" s="84" t="str">
        <f>VLOOKUP(D2407,'TABLE DES MATIERES'!$A$3:$B$69,2,FALSE)</f>
        <v>Loyers de non occupation</v>
      </c>
      <c r="B2407" s="98">
        <v>42522</v>
      </c>
      <c r="D2407" s="89" t="s">
        <v>176</v>
      </c>
      <c r="E2407" s="1" t="str">
        <f>VLOOKUP($D2407,'TABLE DES MATIERES'!$A$3:$C$69,3,FALSE)</f>
        <v>Encaissement</v>
      </c>
    </row>
    <row r="2408" spans="1:5" ht="15" x14ac:dyDescent="0.25">
      <c r="A2408" s="84" t="str">
        <f>VLOOKUP(D2408,'TABLE DES MATIERES'!$A$3:$B$69,2,FALSE)</f>
        <v>Nbs locs debiteurs</v>
      </c>
      <c r="B2408" s="98">
        <v>42522</v>
      </c>
      <c r="D2408" s="89" t="s">
        <v>11</v>
      </c>
      <c r="E2408" s="1" t="str">
        <f>VLOOKUP($D2408,'TABLE DES MATIERES'!$A$3:$C$69,3,FALSE)</f>
        <v>Contentieux</v>
      </c>
    </row>
    <row r="2409" spans="1:5" ht="15" x14ac:dyDescent="0.25">
      <c r="A2409" s="84" t="str">
        <f>VLOOKUP(D2409,'TABLE DES MATIERES'!$A$3:$B$69,2,FALSE)</f>
        <v>Montants Debiteurs</v>
      </c>
      <c r="B2409" s="98">
        <v>42522</v>
      </c>
      <c r="D2409" s="89" t="s">
        <v>12</v>
      </c>
      <c r="E2409" s="1" t="str">
        <f>VLOOKUP($D2409,'TABLE DES MATIERES'!$A$3:$C$69,3,FALSE)</f>
        <v>Contentieux</v>
      </c>
    </row>
    <row r="2410" spans="1:5" ht="15" x14ac:dyDescent="0.25">
      <c r="A2410" s="84" t="str">
        <f>VLOOKUP(D2410,'TABLE DES MATIERES'!$A$3:$B$69,2,FALSE)</f>
        <v>Locs Presents</v>
      </c>
      <c r="B2410" s="98">
        <v>42522</v>
      </c>
      <c r="D2410" s="89" t="s">
        <v>13</v>
      </c>
      <c r="E2410" s="1" t="str">
        <f>VLOOKUP($D2410,'TABLE DES MATIERES'!$A$3:$C$69,3,FALSE)</f>
        <v>Contentieux</v>
      </c>
    </row>
    <row r="2411" spans="1:5" ht="15" x14ac:dyDescent="0.25">
      <c r="A2411" s="84" t="str">
        <f>VLOOKUP(D2411,'TABLE DES MATIERES'!$A$3:$B$69,2,FALSE)</f>
        <v>Montants Presents</v>
      </c>
      <c r="B2411" s="98">
        <v>42522</v>
      </c>
      <c r="D2411" s="89" t="s">
        <v>15</v>
      </c>
      <c r="E2411" s="1" t="str">
        <f>VLOOKUP($D2411,'TABLE DES MATIERES'!$A$3:$C$69,3,FALSE)</f>
        <v>Contentieux</v>
      </c>
    </row>
    <row r="2412" spans="1:5" ht="15" x14ac:dyDescent="0.25">
      <c r="A2412" s="84" t="str">
        <f>VLOOKUP(D2412,'TABLE DES MATIERES'!$A$3:$B$69,2,FALSE)</f>
        <v>Locs Sortis</v>
      </c>
      <c r="B2412" s="98">
        <v>42522</v>
      </c>
      <c r="D2412" s="89" t="s">
        <v>14</v>
      </c>
      <c r="E2412" s="1" t="str">
        <f>VLOOKUP($D2412,'TABLE DES MATIERES'!$A$3:$C$69,3,FALSE)</f>
        <v>Contentieux</v>
      </c>
    </row>
    <row r="2413" spans="1:5" ht="15" x14ac:dyDescent="0.25">
      <c r="A2413" s="84" t="str">
        <f>VLOOKUP(D2413,'TABLE DES MATIERES'!$A$3:$B$69,2,FALSE)</f>
        <v>Montants Sortis</v>
      </c>
      <c r="B2413" s="98">
        <v>42522</v>
      </c>
      <c r="D2413" s="89" t="s">
        <v>16</v>
      </c>
      <c r="E2413" s="1" t="str">
        <f>VLOOKUP($D2413,'TABLE DES MATIERES'!$A$3:$C$69,3,FALSE)</f>
        <v>Contentieux</v>
      </c>
    </row>
    <row r="2414" spans="1:5" ht="15" x14ac:dyDescent="0.25">
      <c r="A2414" s="84" t="str">
        <f>VLOOKUP(D2414,'TABLE DES MATIERES'!$A$3:$B$69,2,FALSE)</f>
        <v>Nouvelles dettes des nouveaux entrants</v>
      </c>
      <c r="B2414" s="98">
        <v>42522</v>
      </c>
      <c r="D2414" s="89" t="s">
        <v>37</v>
      </c>
      <c r="E2414" s="1" t="str">
        <f>VLOOKUP($D2414,'TABLE DES MATIERES'!$A$3:$C$69,3,FALSE)</f>
        <v>Contentieux</v>
      </c>
    </row>
    <row r="2415" spans="1:5" ht="15" x14ac:dyDescent="0.25">
      <c r="A2415" s="84" t="str">
        <f>VLOOKUP(D2415,'TABLE DES MATIERES'!$A$3:$B$69,2,FALSE)</f>
        <v>Montants dettes des nouveaux entrants</v>
      </c>
      <c r="B2415" s="98">
        <v>42522</v>
      </c>
      <c r="D2415" s="89" t="s">
        <v>38</v>
      </c>
      <c r="E2415" s="1" t="str">
        <f>VLOOKUP($D2415,'TABLE DES MATIERES'!$A$3:$C$69,3,FALSE)</f>
        <v>Contentieux</v>
      </c>
    </row>
    <row r="2416" spans="1:5" ht="15" x14ac:dyDescent="0.25">
      <c r="A2416" s="84" t="str">
        <f>VLOOKUP(D2416,'TABLE DES MATIERES'!$A$3:$B$69,2,FALSE)</f>
        <v>Profits</v>
      </c>
      <c r="B2416" s="98">
        <v>42522</v>
      </c>
      <c r="D2416" s="89" t="s">
        <v>36</v>
      </c>
      <c r="E2416" s="1" t="str">
        <f>VLOOKUP($D2416,'TABLE DES MATIERES'!$A$3:$C$69,3,FALSE)</f>
        <v>Contentieux</v>
      </c>
    </row>
    <row r="2417" spans="1:5" ht="15" x14ac:dyDescent="0.25">
      <c r="A2417" s="84" t="str">
        <f>VLOOKUP(D2417,'TABLE DES MATIERES'!$A$3:$B$69,2,FALSE)</f>
        <v>Pertes</v>
      </c>
      <c r="B2417" s="98">
        <v>42522</v>
      </c>
      <c r="D2417" s="89" t="s">
        <v>35</v>
      </c>
      <c r="E2417" s="1" t="str">
        <f>VLOOKUP($D2417,'TABLE DES MATIERES'!$A$3:$C$69,3,FALSE)</f>
        <v>Contentieux</v>
      </c>
    </row>
    <row r="2418" spans="1:5" ht="15" x14ac:dyDescent="0.25">
      <c r="A2418" s="84" t="str">
        <f>VLOOKUP(D2418,'TABLE DES MATIERES'!$A$3:$B$69,2,FALSE)</f>
        <v>Protocoles établis</v>
      </c>
      <c r="B2418" s="98">
        <v>42522</v>
      </c>
      <c r="D2418" s="89" t="s">
        <v>17</v>
      </c>
      <c r="E2418" s="1" t="str">
        <f>VLOOKUP($D2418,'TABLE DES MATIERES'!$A$3:$C$69,3,FALSE)</f>
        <v>Contentieux</v>
      </c>
    </row>
    <row r="2419" spans="1:5" ht="15" x14ac:dyDescent="0.25">
      <c r="A2419" s="84" t="str">
        <f>VLOOKUP(D2419,'TABLE DES MATIERES'!$A$3:$B$69,2,FALSE)</f>
        <v>Protocoles terminés</v>
      </c>
      <c r="B2419" s="98">
        <v>42522</v>
      </c>
      <c r="D2419" s="89" t="s">
        <v>18</v>
      </c>
      <c r="E2419" s="1" t="str">
        <f>VLOOKUP($D2419,'TABLE DES MATIERES'!$A$3:$C$69,3,FALSE)</f>
        <v>Contentieux</v>
      </c>
    </row>
    <row r="2420" spans="1:5" x14ac:dyDescent="0.2">
      <c r="A2420" s="84" t="str">
        <f>VLOOKUP(D2420,'TABLE DES MATIERES'!$A$3:$B$69,2,FALSE)</f>
        <v>Protocoles en cours</v>
      </c>
      <c r="B2420" s="98">
        <v>42522</v>
      </c>
      <c r="D2420" s="63" t="s">
        <v>61</v>
      </c>
      <c r="E2420" s="1" t="str">
        <f>VLOOKUP($D2420,'TABLE DES MATIERES'!$A$3:$C$69,3,FALSE)</f>
        <v>Contentieux</v>
      </c>
    </row>
    <row r="2421" spans="1:5" x14ac:dyDescent="0.2">
      <c r="A2421" s="84" t="str">
        <f>VLOOKUP(D2421,'TABLE DES MATIERES'!$A$3:$B$69,2,FALSE)</f>
        <v>Montants Protocoles établis</v>
      </c>
      <c r="B2421" s="98">
        <v>42522</v>
      </c>
      <c r="D2421" s="63" t="s">
        <v>53</v>
      </c>
      <c r="E2421" s="1" t="str">
        <f>VLOOKUP($D2421,'TABLE DES MATIERES'!$A$3:$C$69,3,FALSE)</f>
        <v>Contentieux</v>
      </c>
    </row>
    <row r="2422" spans="1:5" ht="15" x14ac:dyDescent="0.25">
      <c r="A2422" s="84" t="str">
        <f>VLOOKUP(D2422,'TABLE DES MATIERES'!$A$3:$B$69,2,FALSE)</f>
        <v>Nouveaux Dossiers Confiés SOFRA</v>
      </c>
      <c r="B2422" s="98">
        <v>42522</v>
      </c>
      <c r="D2422" s="89" t="s">
        <v>19</v>
      </c>
      <c r="E2422" s="1" t="str">
        <f>VLOOKUP($D2422,'TABLE DES MATIERES'!$A$3:$C$69,3,FALSE)</f>
        <v>Contentieux</v>
      </c>
    </row>
    <row r="2423" spans="1:5" ht="15" x14ac:dyDescent="0.25">
      <c r="A2423" s="84" t="str">
        <f>VLOOKUP(D2423,'TABLE DES MATIERES'!$A$3:$B$69,2,FALSE)</f>
        <v>Nbs dossiers Actifs SOFRA</v>
      </c>
      <c r="B2423" s="98">
        <v>42522</v>
      </c>
      <c r="D2423" s="89" t="s">
        <v>63</v>
      </c>
      <c r="E2423" s="1" t="str">
        <f>VLOOKUP($D2423,'TABLE DES MATIERES'!$A$3:$C$69,3,FALSE)</f>
        <v>Contentieux</v>
      </c>
    </row>
    <row r="2424" spans="1:5" x14ac:dyDescent="0.2">
      <c r="A2424" s="84" t="str">
        <f>VLOOKUP(D2424,'TABLE DES MATIERES'!$A$3:$B$69,2,FALSE)</f>
        <v>Montants Dossiers SOFRA Ouverts</v>
      </c>
      <c r="B2424" s="98">
        <v>42522</v>
      </c>
      <c r="D2424" s="63" t="s">
        <v>54</v>
      </c>
      <c r="E2424" s="1" t="str">
        <f>VLOOKUP($D2424,'TABLE DES MATIERES'!$A$3:$C$69,3,FALSE)</f>
        <v>Contentieux</v>
      </c>
    </row>
    <row r="2425" spans="1:5" ht="15" x14ac:dyDescent="0.25">
      <c r="A2425" s="84" t="str">
        <f>VLOOKUP(D2425,'TABLE DES MATIERES'!$A$3:$B$69,2,FALSE)</f>
        <v>Encaissements SOFRA</v>
      </c>
      <c r="B2425" s="98">
        <v>42522</v>
      </c>
      <c r="D2425" s="89" t="s">
        <v>64</v>
      </c>
      <c r="E2425" s="1" t="str">
        <f>VLOOKUP($D2425,'TABLE DES MATIERES'!$A$3:$C$69,3,FALSE)</f>
        <v>Contentieux</v>
      </c>
    </row>
    <row r="2426" spans="1:5" ht="15" x14ac:dyDescent="0.25">
      <c r="A2426" s="84" t="str">
        <f>VLOOKUP(D2426,'TABLE DES MATIERES'!$A$3:$B$69,2,FALSE)</f>
        <v>Nouveaux Dossiers Confiés FLEMMING</v>
      </c>
      <c r="B2426" s="98">
        <v>42522</v>
      </c>
      <c r="D2426" s="89" t="s">
        <v>183</v>
      </c>
      <c r="E2426" s="1" t="str">
        <f>VLOOKUP($D2426,'TABLE DES MATIERES'!$A$3:$C$69,3,FALSE)</f>
        <v>contentieux</v>
      </c>
    </row>
    <row r="2427" spans="1:5" ht="15" x14ac:dyDescent="0.25">
      <c r="A2427" s="84" t="str">
        <f>VLOOKUP(D2427,'TABLE DES MATIERES'!$A$3:$B$69,2,FALSE)</f>
        <v>Nbs dossiers Actifs FLEMMING</v>
      </c>
      <c r="B2427" s="98">
        <v>42522</v>
      </c>
      <c r="D2427" s="89" t="s">
        <v>186</v>
      </c>
      <c r="E2427" s="1" t="str">
        <f>VLOOKUP($D2427,'TABLE DES MATIERES'!$A$3:$C$69,3,FALSE)</f>
        <v>contentieux</v>
      </c>
    </row>
    <row r="2428" spans="1:5" ht="15" x14ac:dyDescent="0.25">
      <c r="A2428" s="84" t="str">
        <f>VLOOKUP(D2428,'TABLE DES MATIERES'!$A$3:$B$69,2,FALSE)</f>
        <v>Montants Dossiers FLEMMING Ouverts</v>
      </c>
      <c r="B2428" s="98">
        <v>42522</v>
      </c>
      <c r="D2428" s="89" t="s">
        <v>188</v>
      </c>
      <c r="E2428" s="1" t="str">
        <f>VLOOKUP($D2428,'TABLE DES MATIERES'!$A$3:$C$69,3,FALSE)</f>
        <v>contentieux</v>
      </c>
    </row>
    <row r="2429" spans="1:5" ht="15" x14ac:dyDescent="0.25">
      <c r="A2429" s="84" t="str">
        <f>VLOOKUP(D2429,'TABLE DES MATIERES'!$A$3:$B$69,2,FALSE)</f>
        <v>Encaissements FLEMMING</v>
      </c>
      <c r="B2429" s="98">
        <v>42522</v>
      </c>
      <c r="D2429" s="89" t="s">
        <v>190</v>
      </c>
      <c r="E2429" s="1" t="str">
        <f>VLOOKUP($D2429,'TABLE DES MATIERES'!$A$3:$C$69,3,FALSE)</f>
        <v>contentieux</v>
      </c>
    </row>
    <row r="2430" spans="1:5" ht="15" x14ac:dyDescent="0.25">
      <c r="A2430" s="84" t="str">
        <f>VLOOKUP(D2430,'TABLE DES MATIERES'!$A$3:$B$69,2,FALSE)</f>
        <v>Nbs Prelevements</v>
      </c>
      <c r="B2430" s="98">
        <v>42522</v>
      </c>
      <c r="D2430" s="89" t="s">
        <v>20</v>
      </c>
      <c r="E2430" s="1" t="str">
        <f>VLOOKUP($D2430,'TABLE DES MATIERES'!$A$3:$C$69,3,FALSE)</f>
        <v>Contentieux</v>
      </c>
    </row>
    <row r="2431" spans="1:5" ht="15" x14ac:dyDescent="0.25">
      <c r="A2431" s="84" t="str">
        <f>VLOOKUP(D2431,'TABLE DES MATIERES'!$A$3:$B$69,2,FALSE)</f>
        <v>Montants Prelevements</v>
      </c>
      <c r="B2431" s="98">
        <v>42522</v>
      </c>
      <c r="D2431" s="89" t="s">
        <v>21</v>
      </c>
      <c r="E2431" s="1" t="str">
        <f>VLOOKUP($D2431,'TABLE DES MATIERES'!$A$3:$C$69,3,FALSE)</f>
        <v>Contentieux</v>
      </c>
    </row>
    <row r="2432" spans="1:5" ht="15" x14ac:dyDescent="0.25">
      <c r="A2432" s="84" t="str">
        <f>VLOOKUP(D2432,'TABLE DES MATIERES'!$A$3:$B$69,2,FALSE)</f>
        <v>Nbs Rejets Prlv</v>
      </c>
      <c r="B2432" s="98">
        <v>42522</v>
      </c>
      <c r="D2432" s="89" t="s">
        <v>22</v>
      </c>
      <c r="E2432" s="1" t="str">
        <f>VLOOKUP($D2432,'TABLE DES MATIERES'!$A$3:$C$69,3,FALSE)</f>
        <v>Contentieux</v>
      </c>
    </row>
    <row r="2433" spans="1:5" ht="15" x14ac:dyDescent="0.25">
      <c r="A2433" s="84" t="str">
        <f>VLOOKUP(D2433,'TABLE DES MATIERES'!$A$3:$B$69,2,FALSE)</f>
        <v>Montants des Rjts Prlv</v>
      </c>
      <c r="B2433" s="98">
        <v>42522</v>
      </c>
      <c r="D2433" s="89" t="s">
        <v>23</v>
      </c>
      <c r="E2433" s="1" t="str">
        <f>VLOOKUP($D2433,'TABLE DES MATIERES'!$A$3:$C$69,3,FALSE)</f>
        <v>Contentieux</v>
      </c>
    </row>
    <row r="2434" spans="1:5" ht="15" x14ac:dyDescent="0.25">
      <c r="A2434" s="84" t="str">
        <f>VLOOKUP(D2434,'TABLE DES MATIERES'!$A$3:$B$69,2,FALSE)</f>
        <v>% impayés Prlv</v>
      </c>
      <c r="B2434" s="98">
        <v>42522</v>
      </c>
      <c r="D2434" s="89" t="s">
        <v>65</v>
      </c>
      <c r="E2434" s="1" t="str">
        <f>VLOOKUP($D2434,'TABLE DES MATIERES'!$A$3:$C$69,3,FALSE)</f>
        <v>Contentieux</v>
      </c>
    </row>
    <row r="2435" spans="1:5" ht="15" x14ac:dyDescent="0.25">
      <c r="A2435" s="84" t="str">
        <f>VLOOKUP(D2435,'TABLE DES MATIERES'!$A$3:$B$69,2,FALSE)</f>
        <v>Dette &lt; 3mois</v>
      </c>
      <c r="B2435" s="98">
        <v>42522</v>
      </c>
      <c r="D2435" s="89" t="s">
        <v>24</v>
      </c>
      <c r="E2435" s="1" t="str">
        <f>VLOOKUP($D2435,'TABLE DES MATIERES'!$A$3:$C$69,3,FALSE)</f>
        <v>Contentieux</v>
      </c>
    </row>
    <row r="2436" spans="1:5" ht="15" x14ac:dyDescent="0.25">
      <c r="A2436" s="84" t="str">
        <f>VLOOKUP(D2436,'TABLE DES MATIERES'!$A$3:$B$69,2,FALSE)</f>
        <v>Dette 3 à 6 mois</v>
      </c>
      <c r="B2436" s="98">
        <v>42522</v>
      </c>
      <c r="D2436" s="89" t="s">
        <v>25</v>
      </c>
      <c r="E2436" s="1" t="str">
        <f>VLOOKUP($D2436,'TABLE DES MATIERES'!$A$3:$C$69,3,FALSE)</f>
        <v>Contentieux</v>
      </c>
    </row>
    <row r="2437" spans="1:5" ht="15" x14ac:dyDescent="0.25">
      <c r="A2437" s="84" t="str">
        <f>VLOOKUP(D2437,'TABLE DES MATIERES'!$A$3:$B$69,2,FALSE)</f>
        <v>Dette &gt; 6 mois</v>
      </c>
      <c r="B2437" s="98">
        <v>42522</v>
      </c>
      <c r="D2437" s="89" t="s">
        <v>26</v>
      </c>
      <c r="E2437" s="1" t="str">
        <f>VLOOKUP($D2437,'TABLE DES MATIERES'!$A$3:$C$69,3,FALSE)</f>
        <v>Contentieux</v>
      </c>
    </row>
    <row r="2438" spans="1:5" ht="15" x14ac:dyDescent="0.25">
      <c r="A2438" s="84" t="str">
        <f>VLOOKUP(D2438,'TABLE DES MATIERES'!$A$3:$B$69,2,FALSE)</f>
        <v>Vacants ACL PME</v>
      </c>
      <c r="B2438" s="98">
        <v>42522</v>
      </c>
      <c r="D2438" s="89" t="s">
        <v>28</v>
      </c>
      <c r="E2438" s="1" t="str">
        <f>VLOOKUP($D2438,'TABLE DES MATIERES'!$A$3:$C$69,3,FALSE)</f>
        <v>Vacant</v>
      </c>
    </row>
    <row r="2439" spans="1:5" x14ac:dyDescent="0.2">
      <c r="A2439" s="84" t="str">
        <f>VLOOKUP(D2439,'TABLE DES MATIERES'!$A$3:$B$69,2,FALSE)</f>
        <v>% vacant ACL PME</v>
      </c>
      <c r="B2439" s="98">
        <v>42522</v>
      </c>
      <c r="D2439" s="88" t="s">
        <v>47</v>
      </c>
      <c r="E2439" s="1" t="str">
        <f>VLOOKUP($D2439,'TABLE DES MATIERES'!$A$3:$C$69,3,FALSE)</f>
        <v>Vacant</v>
      </c>
    </row>
    <row r="2440" spans="1:5" ht="15" x14ac:dyDescent="0.25">
      <c r="A2440" s="84" t="str">
        <f>VLOOKUP(D2440,'TABLE DES MATIERES'!$A$3:$B$69,2,FALSE)</f>
        <v>Vacant technique</v>
      </c>
      <c r="B2440" s="98">
        <v>42522</v>
      </c>
      <c r="D2440" s="89" t="s">
        <v>29</v>
      </c>
      <c r="E2440" s="1" t="str">
        <f>VLOOKUP($D2440,'TABLE DES MATIERES'!$A$3:$C$69,3,FALSE)</f>
        <v>Vacant</v>
      </c>
    </row>
    <row r="2441" spans="1:5" x14ac:dyDescent="0.2">
      <c r="A2441" s="84" t="str">
        <f>VLOOKUP(D2441,'TABLE DES MATIERES'!$A$3:$B$69,2,FALSE)</f>
        <v>% vacant technique</v>
      </c>
      <c r="B2441" s="98">
        <v>42522</v>
      </c>
      <c r="D2441" s="88" t="s">
        <v>48</v>
      </c>
      <c r="E2441" s="1" t="str">
        <f>VLOOKUP($D2441,'TABLE DES MATIERES'!$A$3:$C$69,3,FALSE)</f>
        <v>Vacant</v>
      </c>
    </row>
    <row r="2442" spans="1:5" ht="15" x14ac:dyDescent="0.25">
      <c r="A2442" s="84" t="str">
        <f>VLOOKUP(D2442,'TABLE DES MATIERES'!$A$3:$B$69,2,FALSE)</f>
        <v>Nbs de lots Roanne</v>
      </c>
      <c r="B2442" s="98">
        <v>42522</v>
      </c>
      <c r="D2442" s="89" t="s">
        <v>30</v>
      </c>
      <c r="E2442" s="1" t="str">
        <f>VLOOKUP($D2442,'TABLE DES MATIERES'!$A$3:$C$69,3,FALSE)</f>
        <v>Vacant</v>
      </c>
    </row>
    <row r="2443" spans="1:5" ht="15" x14ac:dyDescent="0.25">
      <c r="A2443" s="84" t="str">
        <f>VLOOKUP(D2443,'TABLE DES MATIERES'!$A$3:$B$69,2,FALSE)</f>
        <v>Vacants_Gestion Roanne</v>
      </c>
      <c r="B2443" s="98">
        <v>42522</v>
      </c>
      <c r="D2443" s="89" t="s">
        <v>31</v>
      </c>
      <c r="E2443" s="1" t="str">
        <f>VLOOKUP($D2443,'TABLE DES MATIERES'!$A$3:$C$69,3,FALSE)</f>
        <v>Vacant</v>
      </c>
    </row>
    <row r="2444" spans="1:5" x14ac:dyDescent="0.2">
      <c r="A2444" s="84" t="str">
        <f>VLOOKUP(D2444,'TABLE DES MATIERES'!$A$3:$B$69,2,FALSE)</f>
        <v>% vacant Roanne</v>
      </c>
      <c r="B2444" s="98">
        <v>42522</v>
      </c>
      <c r="D2444" s="88" t="s">
        <v>49</v>
      </c>
      <c r="E2444" s="1" t="str">
        <f>VLOOKUP($D2444,'TABLE DES MATIERES'!$A$3:$C$69,3,FALSE)</f>
        <v>Vacant</v>
      </c>
    </row>
    <row r="2445" spans="1:5" ht="15" x14ac:dyDescent="0.25">
      <c r="A2445" s="84" t="str">
        <f>VLOOKUP(D2445,'TABLE DES MATIERES'!$A$3:$B$69,2,FALSE)</f>
        <v>Total Vacant Exploitation</v>
      </c>
      <c r="B2445" s="98">
        <v>42522</v>
      </c>
      <c r="D2445" s="89" t="s">
        <v>66</v>
      </c>
      <c r="E2445" s="1" t="str">
        <f>VLOOKUP($D2445,'TABLE DES MATIERES'!$A$3:$C$69,3,FALSE)</f>
        <v>Vacant</v>
      </c>
    </row>
    <row r="2446" spans="1:5" ht="15" x14ac:dyDescent="0.25">
      <c r="A2446" s="84" t="str">
        <f>VLOOKUP(D2446,'TABLE DES MATIERES'!$A$3:$B$69,2,FALSE)</f>
        <v>% Exploitation</v>
      </c>
      <c r="B2446" s="98">
        <v>42522</v>
      </c>
      <c r="D2446" s="89" t="s">
        <v>67</v>
      </c>
      <c r="E2446" s="1" t="str">
        <f>VLOOKUP($D2446,'TABLE DES MATIERES'!$A$3:$C$69,3,FALSE)</f>
        <v>Vacant</v>
      </c>
    </row>
    <row r="2447" spans="1:5" ht="15" x14ac:dyDescent="0.25">
      <c r="A2447" s="84" t="str">
        <f>VLOOKUP(D2447,'TABLE DES MATIERES'!$A$3:$B$69,2,FALSE)</f>
        <v>Vacant HE</v>
      </c>
      <c r="B2447" s="98">
        <v>42522</v>
      </c>
      <c r="D2447" s="89" t="s">
        <v>58</v>
      </c>
      <c r="E2447" s="1" t="str">
        <f>VLOOKUP($D2447,'TABLE DES MATIERES'!$A$3:$C$69,3,FALSE)</f>
        <v>Vacant</v>
      </c>
    </row>
    <row r="2448" spans="1:5" ht="15" x14ac:dyDescent="0.25">
      <c r="A2448" s="84" t="str">
        <f>VLOOKUP(D2448,'TABLE DES MATIERES'!$A$3:$B$69,2,FALSE)</f>
        <v>% vacant HE</v>
      </c>
      <c r="B2448" s="98">
        <v>42522</v>
      </c>
      <c r="D2448" s="89" t="s">
        <v>68</v>
      </c>
      <c r="E2448" s="1" t="str">
        <f>VLOOKUP($D2448,'TABLE DES MATIERES'!$A$3:$C$69,3,FALSE)</f>
        <v>Vacant</v>
      </c>
    </row>
    <row r="2449" spans="1:5" ht="15" x14ac:dyDescent="0.25">
      <c r="A2449" s="84" t="str">
        <f>VLOOKUP(D2449,'TABLE DES MATIERES'!$A$3:$B$69,2,FALSE)</f>
        <v>Nbs logements Roanne</v>
      </c>
      <c r="B2449" s="98">
        <v>42522</v>
      </c>
      <c r="D2449" s="89" t="s">
        <v>69</v>
      </c>
      <c r="E2449" s="1" t="str">
        <f>VLOOKUP($D2449,'TABLE DES MATIERES'!$A$3:$C$69,3,FALSE)</f>
        <v>Vacant</v>
      </c>
    </row>
    <row r="2450" spans="1:5" ht="15" x14ac:dyDescent="0.25">
      <c r="A2450" s="84" t="str">
        <f>VLOOKUP(D2450,'TABLE DES MATIERES'!$A$3:$B$69,2,FALSE)</f>
        <v>Nbs vacants Exploitation/HE</v>
      </c>
      <c r="B2450" s="98">
        <v>42522</v>
      </c>
      <c r="D2450" s="89" t="s">
        <v>57</v>
      </c>
      <c r="E2450" s="1" t="str">
        <f>VLOOKUP($D2450,'TABLE DES MATIERES'!$A$3:$C$69,3,FALSE)</f>
        <v>Vacant</v>
      </c>
    </row>
    <row r="2451" spans="1:5" ht="15" x14ac:dyDescent="0.25">
      <c r="A2451" s="84" t="str">
        <f>VLOOKUP(D2451,'TABLE DES MATIERES'!$A$3:$B$69,2,FALSE)</f>
        <v>% Vacance Exploitation/HE</v>
      </c>
      <c r="B2451" s="98">
        <v>42522</v>
      </c>
      <c r="D2451" s="89" t="s">
        <v>59</v>
      </c>
      <c r="E2451" s="1" t="str">
        <f>VLOOKUP($D2451,'TABLE DES MATIERES'!$A$3:$C$69,3,FALSE)</f>
        <v>Vacant</v>
      </c>
    </row>
    <row r="2452" spans="1:5" ht="15" x14ac:dyDescent="0.25">
      <c r="A2452" s="84" t="str">
        <f>VLOOKUP(D2452,'TABLE DES MATIERES'!$A$3:$B$69,2,FALSE)</f>
        <v>%Occupation</v>
      </c>
      <c r="B2452" s="98">
        <v>42522</v>
      </c>
      <c r="D2452" s="89" t="s">
        <v>60</v>
      </c>
      <c r="E2452" s="1" t="str">
        <f>VLOOKUP($D2452,'TABLE DES MATIERES'!$A$3:$C$69,3,FALSE)</f>
        <v>Vacant</v>
      </c>
    </row>
    <row r="2453" spans="1:5" ht="15" x14ac:dyDescent="0.25">
      <c r="A2453" s="84" t="str">
        <f>VLOOKUP(D2453,'TABLE DES MATIERES'!$A$3:$B$69,2,FALSE)</f>
        <v>Nbs loc Entrants</v>
      </c>
      <c r="B2453" s="98">
        <v>42522</v>
      </c>
      <c r="D2453" s="89" t="s">
        <v>32</v>
      </c>
      <c r="E2453" s="1" t="str">
        <f>VLOOKUP($D2453,'TABLE DES MATIERES'!$A$3:$C$69,3,FALSE)</f>
        <v>Vacant</v>
      </c>
    </row>
    <row r="2454" spans="1:5" ht="15" x14ac:dyDescent="0.25">
      <c r="A2454" s="84" t="str">
        <f>VLOOKUP(D2454,'TABLE DES MATIERES'!$A$3:$B$69,2,FALSE)</f>
        <v>Nbs locs Sortants</v>
      </c>
      <c r="B2454" s="98">
        <v>42522</v>
      </c>
      <c r="D2454" s="89" t="s">
        <v>33</v>
      </c>
      <c r="E2454" s="1" t="str">
        <f>VLOOKUP($D2454,'TABLE DES MATIERES'!$A$3:$C$69,3,FALSE)</f>
        <v>Vacant</v>
      </c>
    </row>
    <row r="2455" spans="1:5" ht="15" x14ac:dyDescent="0.25">
      <c r="A2455" s="84" t="str">
        <f>VLOOKUP(D2455,'TABLE DES MATIERES'!$A$3:$B$69,2,FALSE)</f>
        <v>Nbs locs en preavis</v>
      </c>
      <c r="B2455" s="98">
        <v>42522</v>
      </c>
      <c r="D2455" s="89" t="s">
        <v>34</v>
      </c>
      <c r="E2455" s="1" t="str">
        <f>VLOOKUP($D2455,'TABLE DES MATIERES'!$A$3:$C$69,3,FALSE)</f>
        <v>Vacant</v>
      </c>
    </row>
    <row r="2456" spans="1:5" ht="15" x14ac:dyDescent="0.25">
      <c r="A2456" s="84" t="str">
        <f>VLOOKUP(D2456,'TABLE DES MATIERES'!$A$3:$B$69,2,FALSE)</f>
        <v>Compta_provisions_Primexis</v>
      </c>
      <c r="B2456" s="98">
        <v>42522</v>
      </c>
      <c r="D2456" s="89" t="s">
        <v>169</v>
      </c>
      <c r="E2456" s="1" t="str">
        <f>VLOOKUP($D2456,'TABLE DES MATIERES'!$A$3:$C$69,3,FALSE)</f>
        <v>comptable</v>
      </c>
    </row>
    <row r="2457" spans="1:5" ht="15" x14ac:dyDescent="0.25">
      <c r="A2457" s="84" t="str">
        <f>VLOOKUP(D2457,'TABLE DES MATIERES'!$A$3:$B$69,2,FALSE)</f>
        <v>Compta_provisions_Socalog</v>
      </c>
      <c r="B2457" s="98">
        <v>42522</v>
      </c>
      <c r="D2457" s="89" t="s">
        <v>171</v>
      </c>
      <c r="E2457" s="1" t="str">
        <f>VLOOKUP($D2457,'TABLE DES MATIERES'!$A$3:$C$69,3,FALSE)</f>
        <v>comptable</v>
      </c>
    </row>
    <row r="2458" spans="1:5" ht="15" x14ac:dyDescent="0.25">
      <c r="A2458" s="99" t="str">
        <f>VLOOKUP(D2458,'TABLE DES MATIERES'!$A$3:$B$69,2,FALSE)</f>
        <v>Loyer App</v>
      </c>
      <c r="B2458" s="103">
        <v>42552</v>
      </c>
      <c r="C2458" s="101">
        <v>350</v>
      </c>
      <c r="D2458" s="102" t="s">
        <v>4</v>
      </c>
      <c r="E2458" s="1" t="str">
        <f>VLOOKUP($D2458,'TABLE DES MATIERES'!$A$3:$C$69,3,FALSE)</f>
        <v>Quittancement</v>
      </c>
    </row>
    <row r="2459" spans="1:5" ht="15" x14ac:dyDescent="0.25">
      <c r="A2459" s="84" t="str">
        <f>VLOOKUP(D2459,'TABLE DES MATIERES'!$A$3:$B$69,2,FALSE)</f>
        <v>Nouveaux Loyers</v>
      </c>
      <c r="B2459" s="98">
        <v>42552</v>
      </c>
      <c r="D2459" s="89" t="s">
        <v>1</v>
      </c>
      <c r="E2459" s="1" t="str">
        <f>VLOOKUP($D2459,'TABLE DES MATIERES'!$A$3:$C$69,3,FALSE)</f>
        <v>Quittancement</v>
      </c>
    </row>
    <row r="2460" spans="1:5" ht="15" x14ac:dyDescent="0.25">
      <c r="A2460" s="84" t="str">
        <f>VLOOKUP(D2460,'TABLE DES MATIERES'!$A$3:$B$69,2,FALSE)</f>
        <v>Loyer PK</v>
      </c>
      <c r="B2460" s="98">
        <v>42552</v>
      </c>
      <c r="C2460" s="69">
        <v>50</v>
      </c>
      <c r="D2460" s="89" t="s">
        <v>5</v>
      </c>
      <c r="E2460" s="1" t="str">
        <f>VLOOKUP($D2460,'TABLE DES MATIERES'!$A$3:$C$69,3,FALSE)</f>
        <v>Quittancement</v>
      </c>
    </row>
    <row r="2461" spans="1:5" ht="15" x14ac:dyDescent="0.25">
      <c r="A2461" s="84" t="str">
        <f>VLOOKUP(D2461,'TABLE DES MATIERES'!$A$3:$B$69,2,FALSE)</f>
        <v>Total Loyer</v>
      </c>
      <c r="B2461" s="98">
        <v>42552</v>
      </c>
      <c r="D2461" s="89" t="s">
        <v>62</v>
      </c>
      <c r="E2461" s="1" t="str">
        <f>VLOOKUP($D2461,'TABLE DES MATIERES'!$A$3:$C$69,3,FALSE)</f>
        <v>Quittancement</v>
      </c>
    </row>
    <row r="2462" spans="1:5" ht="15" x14ac:dyDescent="0.25">
      <c r="A2462" s="84" t="str">
        <f>VLOOKUP(D2462,'TABLE DES MATIERES'!$A$3:$B$69,2,FALSE)</f>
        <v>Provisions sur charge</v>
      </c>
      <c r="B2462" s="98">
        <v>42552</v>
      </c>
      <c r="C2462" s="69">
        <v>150</v>
      </c>
      <c r="D2462" s="89" t="s">
        <v>2</v>
      </c>
      <c r="E2462" s="1" t="str">
        <f>VLOOKUP($D2462,'TABLE DES MATIERES'!$A$3:$C$69,3,FALSE)</f>
        <v>Quittancement</v>
      </c>
    </row>
    <row r="2463" spans="1:5" ht="15" x14ac:dyDescent="0.25">
      <c r="A2463" s="84" t="str">
        <f>VLOOKUP(D2463,'TABLE DES MATIERES'!$A$3:$B$69,2,FALSE)</f>
        <v>Quitt toutes rubriques</v>
      </c>
      <c r="B2463" s="98">
        <v>42552</v>
      </c>
      <c r="D2463" s="89" t="s">
        <v>50</v>
      </c>
      <c r="E2463" s="1" t="str">
        <f>VLOOKUP($D2463,'TABLE DES MATIERES'!$A$3:$C$69,3,FALSE)</f>
        <v>Quittancement</v>
      </c>
    </row>
    <row r="2464" spans="1:5" ht="15" x14ac:dyDescent="0.25">
      <c r="A2464" s="84" t="str">
        <f>VLOOKUP(D2464,'TABLE DES MATIERES'!$A$3:$B$69,2,FALSE)</f>
        <v>Quittance Moyenne</v>
      </c>
      <c r="B2464" s="98">
        <v>42552</v>
      </c>
      <c r="D2464" s="89" t="s">
        <v>192</v>
      </c>
      <c r="E2464" s="1" t="str">
        <f>VLOOKUP($D2464,'TABLE DES MATIERES'!$A$3:$C$69,3,FALSE)</f>
        <v>Quittancement</v>
      </c>
    </row>
    <row r="2465" spans="1:5" ht="15" x14ac:dyDescent="0.25">
      <c r="A2465" s="84" t="str">
        <f>VLOOKUP(D2465,'TABLE DES MATIERES'!$A$3:$B$69,2,FALSE)</f>
        <v>Lots quittancé (total app-vacant)</v>
      </c>
      <c r="B2465" s="98">
        <v>42552</v>
      </c>
      <c r="D2465" s="89" t="s">
        <v>193</v>
      </c>
      <c r="E2465" s="1" t="str">
        <f>VLOOKUP($D2465,'TABLE DES MATIERES'!$A$3:$C$69,3,FALSE)</f>
        <v>Quittancement</v>
      </c>
    </row>
    <row r="2466" spans="1:5" ht="15" x14ac:dyDescent="0.25">
      <c r="A2466" s="84" t="str">
        <f>VLOOKUP(D2466,'TABLE DES MATIERES'!$A$3:$B$69,2,FALSE)</f>
        <v>Loyers encaissers</v>
      </c>
      <c r="B2466" s="98">
        <v>42552</v>
      </c>
      <c r="D2466" s="89" t="s">
        <v>3</v>
      </c>
      <c r="E2466" s="1" t="str">
        <f>VLOOKUP($D2466,'TABLE DES MATIERES'!$A$3:$C$69,3,FALSE)</f>
        <v>Encaissement</v>
      </c>
    </row>
    <row r="2467" spans="1:5" ht="15" x14ac:dyDescent="0.25">
      <c r="A2467" s="84" t="str">
        <f>VLOOKUP(D2467,'TABLE DES MATIERES'!$A$3:$B$69,2,FALSE)</f>
        <v>APL</v>
      </c>
      <c r="B2467" s="98">
        <v>42552</v>
      </c>
      <c r="D2467" s="89" t="s">
        <v>6</v>
      </c>
      <c r="E2467" s="1" t="str">
        <f>VLOOKUP($D2467,'TABLE DES MATIERES'!$A$3:$C$69,3,FALSE)</f>
        <v>Encaissement</v>
      </c>
    </row>
    <row r="2468" spans="1:5" ht="15" x14ac:dyDescent="0.25">
      <c r="A2468" s="84" t="str">
        <f>VLOOKUP(D2468,'TABLE DES MATIERES'!$A$3:$B$69,2,FALSE)</f>
        <v>AL</v>
      </c>
      <c r="B2468" s="98">
        <v>42552</v>
      </c>
      <c r="D2468" s="89" t="s">
        <v>7</v>
      </c>
      <c r="E2468" s="1" t="str">
        <f>VLOOKUP($D2468,'TABLE DES MATIERES'!$A$3:$C$69,3,FALSE)</f>
        <v>Encaissement</v>
      </c>
    </row>
    <row r="2469" spans="1:5" ht="15" x14ac:dyDescent="0.25">
      <c r="A2469" s="84" t="str">
        <f>VLOOKUP(D2469,'TABLE DES MATIERES'!$A$3:$B$69,2,FALSE)</f>
        <v>DG Factures</v>
      </c>
      <c r="B2469" s="98">
        <v>42552</v>
      </c>
      <c r="D2469" s="89" t="s">
        <v>8</v>
      </c>
      <c r="E2469" s="1" t="str">
        <f>VLOOKUP($D2469,'TABLE DES MATIERES'!$A$3:$C$69,3,FALSE)</f>
        <v>Encaissement</v>
      </c>
    </row>
    <row r="2470" spans="1:5" ht="15" x14ac:dyDescent="0.25">
      <c r="A2470" s="84" t="str">
        <f>VLOOKUP(D2470,'TABLE DES MATIERES'!$A$3:$B$69,2,FALSE)</f>
        <v>DG Rembourser</v>
      </c>
      <c r="B2470" s="98">
        <v>42552</v>
      </c>
      <c r="D2470" s="89" t="s">
        <v>9</v>
      </c>
      <c r="E2470" s="1" t="str">
        <f>VLOOKUP($D2470,'TABLE DES MATIERES'!$A$3:$C$69,3,FALSE)</f>
        <v>Encaissement</v>
      </c>
    </row>
    <row r="2471" spans="1:5" ht="15" x14ac:dyDescent="0.25">
      <c r="A2471" s="84" t="str">
        <f>VLOOKUP(D2471,'TABLE DES MATIERES'!$A$3:$B$69,2,FALSE)</f>
        <v>BANQUE</v>
      </c>
      <c r="B2471" s="98">
        <v>42552</v>
      </c>
      <c r="D2471" s="89" t="s">
        <v>10</v>
      </c>
      <c r="E2471" s="1" t="str">
        <f>VLOOKUP($D2471,'TABLE DES MATIERES'!$A$3:$C$69,3,FALSE)</f>
        <v>Encaissement</v>
      </c>
    </row>
    <row r="2472" spans="1:5" ht="15" x14ac:dyDescent="0.25">
      <c r="A2472" s="84" t="str">
        <f>VLOOKUP(D2472,'TABLE DES MATIERES'!$A$3:$B$69,2,FALSE)</f>
        <v>Loyers de non occupation</v>
      </c>
      <c r="B2472" s="98">
        <v>42552</v>
      </c>
      <c r="D2472" s="89" t="s">
        <v>176</v>
      </c>
      <c r="E2472" s="1" t="str">
        <f>VLOOKUP($D2472,'TABLE DES MATIERES'!$A$3:$C$69,3,FALSE)</f>
        <v>Encaissement</v>
      </c>
    </row>
    <row r="2473" spans="1:5" ht="15" x14ac:dyDescent="0.25">
      <c r="A2473" s="84" t="str">
        <f>VLOOKUP(D2473,'TABLE DES MATIERES'!$A$3:$B$69,2,FALSE)</f>
        <v>Nbs locs debiteurs</v>
      </c>
      <c r="B2473" s="98">
        <v>42552</v>
      </c>
      <c r="D2473" s="89" t="s">
        <v>11</v>
      </c>
      <c r="E2473" s="1" t="str">
        <f>VLOOKUP($D2473,'TABLE DES MATIERES'!$A$3:$C$69,3,FALSE)</f>
        <v>Contentieux</v>
      </c>
    </row>
    <row r="2474" spans="1:5" ht="15" x14ac:dyDescent="0.25">
      <c r="A2474" s="84" t="str">
        <f>VLOOKUP(D2474,'TABLE DES MATIERES'!$A$3:$B$69,2,FALSE)</f>
        <v>Montants Debiteurs</v>
      </c>
      <c r="B2474" s="98">
        <v>42552</v>
      </c>
      <c r="D2474" s="89" t="s">
        <v>12</v>
      </c>
      <c r="E2474" s="1" t="str">
        <f>VLOOKUP($D2474,'TABLE DES MATIERES'!$A$3:$C$69,3,FALSE)</f>
        <v>Contentieux</v>
      </c>
    </row>
    <row r="2475" spans="1:5" ht="15" x14ac:dyDescent="0.25">
      <c r="A2475" s="84" t="str">
        <f>VLOOKUP(D2475,'TABLE DES MATIERES'!$A$3:$B$69,2,FALSE)</f>
        <v>Locs Presents</v>
      </c>
      <c r="B2475" s="98">
        <v>42552</v>
      </c>
      <c r="D2475" s="89" t="s">
        <v>13</v>
      </c>
      <c r="E2475" s="1" t="str">
        <f>VLOOKUP($D2475,'TABLE DES MATIERES'!$A$3:$C$69,3,FALSE)</f>
        <v>Contentieux</v>
      </c>
    </row>
    <row r="2476" spans="1:5" ht="15" x14ac:dyDescent="0.25">
      <c r="A2476" s="84" t="str">
        <f>VLOOKUP(D2476,'TABLE DES MATIERES'!$A$3:$B$69,2,FALSE)</f>
        <v>Montants Presents</v>
      </c>
      <c r="B2476" s="98">
        <v>42552</v>
      </c>
      <c r="D2476" s="89" t="s">
        <v>15</v>
      </c>
      <c r="E2476" s="1" t="str">
        <f>VLOOKUP($D2476,'TABLE DES MATIERES'!$A$3:$C$69,3,FALSE)</f>
        <v>Contentieux</v>
      </c>
    </row>
    <row r="2477" spans="1:5" ht="15" x14ac:dyDescent="0.25">
      <c r="A2477" s="84" t="str">
        <f>VLOOKUP(D2477,'TABLE DES MATIERES'!$A$3:$B$69,2,FALSE)</f>
        <v>Locs Sortis</v>
      </c>
      <c r="B2477" s="98">
        <v>42552</v>
      </c>
      <c r="D2477" s="89" t="s">
        <v>14</v>
      </c>
      <c r="E2477" s="1" t="str">
        <f>VLOOKUP($D2477,'TABLE DES MATIERES'!$A$3:$C$69,3,FALSE)</f>
        <v>Contentieux</v>
      </c>
    </row>
    <row r="2478" spans="1:5" ht="15" x14ac:dyDescent="0.25">
      <c r="A2478" s="84" t="str">
        <f>VLOOKUP(D2478,'TABLE DES MATIERES'!$A$3:$B$69,2,FALSE)</f>
        <v>Montants Sortis</v>
      </c>
      <c r="B2478" s="98">
        <v>42552</v>
      </c>
      <c r="D2478" s="89" t="s">
        <v>16</v>
      </c>
      <c r="E2478" s="1" t="str">
        <f>VLOOKUP($D2478,'TABLE DES MATIERES'!$A$3:$C$69,3,FALSE)</f>
        <v>Contentieux</v>
      </c>
    </row>
    <row r="2479" spans="1:5" ht="15" x14ac:dyDescent="0.25">
      <c r="A2479" s="84" t="str">
        <f>VLOOKUP(D2479,'TABLE DES MATIERES'!$A$3:$B$69,2,FALSE)</f>
        <v>Nouvelles dettes des nouveaux entrants</v>
      </c>
      <c r="B2479" s="98">
        <v>42552</v>
      </c>
      <c r="D2479" s="89" t="s">
        <v>37</v>
      </c>
      <c r="E2479" s="1" t="str">
        <f>VLOOKUP($D2479,'TABLE DES MATIERES'!$A$3:$C$69,3,FALSE)</f>
        <v>Contentieux</v>
      </c>
    </row>
    <row r="2480" spans="1:5" ht="15" x14ac:dyDescent="0.25">
      <c r="A2480" s="84" t="str">
        <f>VLOOKUP(D2480,'TABLE DES MATIERES'!$A$3:$B$69,2,FALSE)</f>
        <v>Montants dettes des nouveaux entrants</v>
      </c>
      <c r="B2480" s="98">
        <v>42552</v>
      </c>
      <c r="D2480" s="89" t="s">
        <v>38</v>
      </c>
      <c r="E2480" s="1" t="str">
        <f>VLOOKUP($D2480,'TABLE DES MATIERES'!$A$3:$C$69,3,FALSE)</f>
        <v>Contentieux</v>
      </c>
    </row>
    <row r="2481" spans="1:5" ht="15" x14ac:dyDescent="0.25">
      <c r="A2481" s="84" t="str">
        <f>VLOOKUP(D2481,'TABLE DES MATIERES'!$A$3:$B$69,2,FALSE)</f>
        <v>Profits</v>
      </c>
      <c r="B2481" s="98">
        <v>42552</v>
      </c>
      <c r="D2481" s="89" t="s">
        <v>36</v>
      </c>
      <c r="E2481" s="1" t="str">
        <f>VLOOKUP($D2481,'TABLE DES MATIERES'!$A$3:$C$69,3,FALSE)</f>
        <v>Contentieux</v>
      </c>
    </row>
    <row r="2482" spans="1:5" ht="15" x14ac:dyDescent="0.25">
      <c r="A2482" s="84" t="str">
        <f>VLOOKUP(D2482,'TABLE DES MATIERES'!$A$3:$B$69,2,FALSE)</f>
        <v>Pertes</v>
      </c>
      <c r="B2482" s="98">
        <v>42552</v>
      </c>
      <c r="D2482" s="89" t="s">
        <v>35</v>
      </c>
      <c r="E2482" s="1" t="str">
        <f>VLOOKUP($D2482,'TABLE DES MATIERES'!$A$3:$C$69,3,FALSE)</f>
        <v>Contentieux</v>
      </c>
    </row>
    <row r="2483" spans="1:5" ht="15" x14ac:dyDescent="0.25">
      <c r="A2483" s="84" t="str">
        <f>VLOOKUP(D2483,'TABLE DES MATIERES'!$A$3:$B$69,2,FALSE)</f>
        <v>Protocoles établis</v>
      </c>
      <c r="B2483" s="98">
        <v>42552</v>
      </c>
      <c r="D2483" s="89" t="s">
        <v>17</v>
      </c>
      <c r="E2483" s="1" t="str">
        <f>VLOOKUP($D2483,'TABLE DES MATIERES'!$A$3:$C$69,3,FALSE)</f>
        <v>Contentieux</v>
      </c>
    </row>
    <row r="2484" spans="1:5" ht="15" x14ac:dyDescent="0.25">
      <c r="A2484" s="84" t="str">
        <f>VLOOKUP(D2484,'TABLE DES MATIERES'!$A$3:$B$69,2,FALSE)</f>
        <v>Protocoles terminés</v>
      </c>
      <c r="B2484" s="98">
        <v>42552</v>
      </c>
      <c r="D2484" s="89" t="s">
        <v>18</v>
      </c>
      <c r="E2484" s="1" t="str">
        <f>VLOOKUP($D2484,'TABLE DES MATIERES'!$A$3:$C$69,3,FALSE)</f>
        <v>Contentieux</v>
      </c>
    </row>
    <row r="2485" spans="1:5" x14ac:dyDescent="0.2">
      <c r="A2485" s="84" t="str">
        <f>VLOOKUP(D2485,'TABLE DES MATIERES'!$A$3:$B$69,2,FALSE)</f>
        <v>Protocoles en cours</v>
      </c>
      <c r="B2485" s="98">
        <v>42552</v>
      </c>
      <c r="D2485" s="63" t="s">
        <v>61</v>
      </c>
      <c r="E2485" s="1" t="str">
        <f>VLOOKUP($D2485,'TABLE DES MATIERES'!$A$3:$C$69,3,FALSE)</f>
        <v>Contentieux</v>
      </c>
    </row>
    <row r="2486" spans="1:5" x14ac:dyDescent="0.2">
      <c r="A2486" s="84" t="str">
        <f>VLOOKUP(D2486,'TABLE DES MATIERES'!$A$3:$B$69,2,FALSE)</f>
        <v>Montants Protocoles établis</v>
      </c>
      <c r="B2486" s="98">
        <v>42552</v>
      </c>
      <c r="D2486" s="63" t="s">
        <v>53</v>
      </c>
      <c r="E2486" s="1" t="str">
        <f>VLOOKUP($D2486,'TABLE DES MATIERES'!$A$3:$C$69,3,FALSE)</f>
        <v>Contentieux</v>
      </c>
    </row>
    <row r="2487" spans="1:5" ht="15" x14ac:dyDescent="0.25">
      <c r="A2487" s="84" t="str">
        <f>VLOOKUP(D2487,'TABLE DES MATIERES'!$A$3:$B$69,2,FALSE)</f>
        <v>Nouveaux Dossiers Confiés SOFRA</v>
      </c>
      <c r="B2487" s="98">
        <v>42552</v>
      </c>
      <c r="D2487" s="89" t="s">
        <v>19</v>
      </c>
      <c r="E2487" s="1" t="str">
        <f>VLOOKUP($D2487,'TABLE DES MATIERES'!$A$3:$C$69,3,FALSE)</f>
        <v>Contentieux</v>
      </c>
    </row>
    <row r="2488" spans="1:5" ht="15" x14ac:dyDescent="0.25">
      <c r="A2488" s="84" t="str">
        <f>VLOOKUP(D2488,'TABLE DES MATIERES'!$A$3:$B$69,2,FALSE)</f>
        <v>Nbs dossiers Actifs SOFRA</v>
      </c>
      <c r="B2488" s="98">
        <v>42552</v>
      </c>
      <c r="D2488" s="89" t="s">
        <v>63</v>
      </c>
      <c r="E2488" s="1" t="str">
        <f>VLOOKUP($D2488,'TABLE DES MATIERES'!$A$3:$C$69,3,FALSE)</f>
        <v>Contentieux</v>
      </c>
    </row>
    <row r="2489" spans="1:5" x14ac:dyDescent="0.2">
      <c r="A2489" s="84" t="str">
        <f>VLOOKUP(D2489,'TABLE DES MATIERES'!$A$3:$B$69,2,FALSE)</f>
        <v>Montants Dossiers SOFRA Ouverts</v>
      </c>
      <c r="B2489" s="98">
        <v>42552</v>
      </c>
      <c r="D2489" s="63" t="s">
        <v>54</v>
      </c>
      <c r="E2489" s="1" t="str">
        <f>VLOOKUP($D2489,'TABLE DES MATIERES'!$A$3:$C$69,3,FALSE)</f>
        <v>Contentieux</v>
      </c>
    </row>
    <row r="2490" spans="1:5" ht="15" x14ac:dyDescent="0.25">
      <c r="A2490" s="84" t="str">
        <f>VLOOKUP(D2490,'TABLE DES MATIERES'!$A$3:$B$69,2,FALSE)</f>
        <v>Encaissements SOFRA</v>
      </c>
      <c r="B2490" s="98">
        <v>42552</v>
      </c>
      <c r="D2490" s="89" t="s">
        <v>64</v>
      </c>
      <c r="E2490" s="1" t="str">
        <f>VLOOKUP($D2490,'TABLE DES MATIERES'!$A$3:$C$69,3,FALSE)</f>
        <v>Contentieux</v>
      </c>
    </row>
    <row r="2491" spans="1:5" ht="15" x14ac:dyDescent="0.25">
      <c r="A2491" s="84" t="str">
        <f>VLOOKUP(D2491,'TABLE DES MATIERES'!$A$3:$B$69,2,FALSE)</f>
        <v>Nouveaux Dossiers Confiés FLEMMING</v>
      </c>
      <c r="B2491" s="98">
        <v>42552</v>
      </c>
      <c r="D2491" s="89" t="s">
        <v>183</v>
      </c>
      <c r="E2491" s="1" t="str">
        <f>VLOOKUP($D2491,'TABLE DES MATIERES'!$A$3:$C$69,3,FALSE)</f>
        <v>contentieux</v>
      </c>
    </row>
    <row r="2492" spans="1:5" ht="15" x14ac:dyDescent="0.25">
      <c r="A2492" s="84" t="str">
        <f>VLOOKUP(D2492,'TABLE DES MATIERES'!$A$3:$B$69,2,FALSE)</f>
        <v>Nbs dossiers Actifs FLEMMING</v>
      </c>
      <c r="B2492" s="98">
        <v>42552</v>
      </c>
      <c r="D2492" s="89" t="s">
        <v>186</v>
      </c>
      <c r="E2492" s="1" t="str">
        <f>VLOOKUP($D2492,'TABLE DES MATIERES'!$A$3:$C$69,3,FALSE)</f>
        <v>contentieux</v>
      </c>
    </row>
    <row r="2493" spans="1:5" ht="15" x14ac:dyDescent="0.25">
      <c r="A2493" s="84" t="str">
        <f>VLOOKUP(D2493,'TABLE DES MATIERES'!$A$3:$B$69,2,FALSE)</f>
        <v>Montants Dossiers FLEMMING Ouverts</v>
      </c>
      <c r="B2493" s="98">
        <v>42552</v>
      </c>
      <c r="D2493" s="89" t="s">
        <v>188</v>
      </c>
      <c r="E2493" s="1" t="str">
        <f>VLOOKUP($D2493,'TABLE DES MATIERES'!$A$3:$C$69,3,FALSE)</f>
        <v>contentieux</v>
      </c>
    </row>
    <row r="2494" spans="1:5" ht="15" x14ac:dyDescent="0.25">
      <c r="A2494" s="84" t="str">
        <f>VLOOKUP(D2494,'TABLE DES MATIERES'!$A$3:$B$69,2,FALSE)</f>
        <v>Encaissements FLEMMING</v>
      </c>
      <c r="B2494" s="98">
        <v>42552</v>
      </c>
      <c r="D2494" s="89" t="s">
        <v>190</v>
      </c>
      <c r="E2494" s="1" t="str">
        <f>VLOOKUP($D2494,'TABLE DES MATIERES'!$A$3:$C$69,3,FALSE)</f>
        <v>contentieux</v>
      </c>
    </row>
    <row r="2495" spans="1:5" ht="15" x14ac:dyDescent="0.25">
      <c r="A2495" s="84" t="str">
        <f>VLOOKUP(D2495,'TABLE DES MATIERES'!$A$3:$B$69,2,FALSE)</f>
        <v>Nbs Prelevements</v>
      </c>
      <c r="B2495" s="98">
        <v>42552</v>
      </c>
      <c r="D2495" s="89" t="s">
        <v>20</v>
      </c>
      <c r="E2495" s="1" t="str">
        <f>VLOOKUP($D2495,'TABLE DES MATIERES'!$A$3:$C$69,3,FALSE)</f>
        <v>Contentieux</v>
      </c>
    </row>
    <row r="2496" spans="1:5" ht="15" x14ac:dyDescent="0.25">
      <c r="A2496" s="84" t="str">
        <f>VLOOKUP(D2496,'TABLE DES MATIERES'!$A$3:$B$69,2,FALSE)</f>
        <v>Montants Prelevements</v>
      </c>
      <c r="B2496" s="98">
        <v>42552</v>
      </c>
      <c r="D2496" s="89" t="s">
        <v>21</v>
      </c>
      <c r="E2496" s="1" t="str">
        <f>VLOOKUP($D2496,'TABLE DES MATIERES'!$A$3:$C$69,3,FALSE)</f>
        <v>Contentieux</v>
      </c>
    </row>
    <row r="2497" spans="1:5" ht="15" x14ac:dyDescent="0.25">
      <c r="A2497" s="84" t="str">
        <f>VLOOKUP(D2497,'TABLE DES MATIERES'!$A$3:$B$69,2,FALSE)</f>
        <v>Nbs Rejets Prlv</v>
      </c>
      <c r="B2497" s="98">
        <v>42552</v>
      </c>
      <c r="D2497" s="89" t="s">
        <v>22</v>
      </c>
      <c r="E2497" s="1" t="str">
        <f>VLOOKUP($D2497,'TABLE DES MATIERES'!$A$3:$C$69,3,FALSE)</f>
        <v>Contentieux</v>
      </c>
    </row>
    <row r="2498" spans="1:5" ht="15" x14ac:dyDescent="0.25">
      <c r="A2498" s="84" t="str">
        <f>VLOOKUP(D2498,'TABLE DES MATIERES'!$A$3:$B$69,2,FALSE)</f>
        <v>Montants des Rjts Prlv</v>
      </c>
      <c r="B2498" s="98">
        <v>42552</v>
      </c>
      <c r="D2498" s="89" t="s">
        <v>23</v>
      </c>
      <c r="E2498" s="1" t="str">
        <f>VLOOKUP($D2498,'TABLE DES MATIERES'!$A$3:$C$69,3,FALSE)</f>
        <v>Contentieux</v>
      </c>
    </row>
    <row r="2499" spans="1:5" ht="15" x14ac:dyDescent="0.25">
      <c r="A2499" s="84" t="str">
        <f>VLOOKUP(D2499,'TABLE DES MATIERES'!$A$3:$B$69,2,FALSE)</f>
        <v>% impayés Prlv</v>
      </c>
      <c r="B2499" s="98">
        <v>42552</v>
      </c>
      <c r="D2499" s="89" t="s">
        <v>65</v>
      </c>
      <c r="E2499" s="1" t="str">
        <f>VLOOKUP($D2499,'TABLE DES MATIERES'!$A$3:$C$69,3,FALSE)</f>
        <v>Contentieux</v>
      </c>
    </row>
    <row r="2500" spans="1:5" ht="15" x14ac:dyDescent="0.25">
      <c r="A2500" s="84" t="str">
        <f>VLOOKUP(D2500,'TABLE DES MATIERES'!$A$3:$B$69,2,FALSE)</f>
        <v>Dette &lt; 3mois</v>
      </c>
      <c r="B2500" s="98">
        <v>42552</v>
      </c>
      <c r="D2500" s="89" t="s">
        <v>24</v>
      </c>
      <c r="E2500" s="1" t="str">
        <f>VLOOKUP($D2500,'TABLE DES MATIERES'!$A$3:$C$69,3,FALSE)</f>
        <v>Contentieux</v>
      </c>
    </row>
    <row r="2501" spans="1:5" ht="15" x14ac:dyDescent="0.25">
      <c r="A2501" s="84" t="str">
        <f>VLOOKUP(D2501,'TABLE DES MATIERES'!$A$3:$B$69,2,FALSE)</f>
        <v>Dette 3 à 6 mois</v>
      </c>
      <c r="B2501" s="98">
        <v>42552</v>
      </c>
      <c r="D2501" s="89" t="s">
        <v>25</v>
      </c>
      <c r="E2501" s="1" t="str">
        <f>VLOOKUP($D2501,'TABLE DES MATIERES'!$A$3:$C$69,3,FALSE)</f>
        <v>Contentieux</v>
      </c>
    </row>
    <row r="2502" spans="1:5" ht="15" x14ac:dyDescent="0.25">
      <c r="A2502" s="84" t="str">
        <f>VLOOKUP(D2502,'TABLE DES MATIERES'!$A$3:$B$69,2,FALSE)</f>
        <v>Dette &gt; 6 mois</v>
      </c>
      <c r="B2502" s="98">
        <v>42552</v>
      </c>
      <c r="D2502" s="89" t="s">
        <v>26</v>
      </c>
      <c r="E2502" s="1" t="str">
        <f>VLOOKUP($D2502,'TABLE DES MATIERES'!$A$3:$C$69,3,FALSE)</f>
        <v>Contentieux</v>
      </c>
    </row>
    <row r="2503" spans="1:5" ht="15" x14ac:dyDescent="0.25">
      <c r="A2503" s="84" t="str">
        <f>VLOOKUP(D2503,'TABLE DES MATIERES'!$A$3:$B$69,2,FALSE)</f>
        <v>Vacants ACL PME</v>
      </c>
      <c r="B2503" s="98">
        <v>42552</v>
      </c>
      <c r="D2503" s="89" t="s">
        <v>28</v>
      </c>
      <c r="E2503" s="1" t="str">
        <f>VLOOKUP($D2503,'TABLE DES MATIERES'!$A$3:$C$69,3,FALSE)</f>
        <v>Vacant</v>
      </c>
    </row>
    <row r="2504" spans="1:5" x14ac:dyDescent="0.2">
      <c r="A2504" s="84" t="str">
        <f>VLOOKUP(D2504,'TABLE DES MATIERES'!$A$3:$B$69,2,FALSE)</f>
        <v>% vacant ACL PME</v>
      </c>
      <c r="B2504" s="98">
        <v>42552</v>
      </c>
      <c r="D2504" s="88" t="s">
        <v>47</v>
      </c>
      <c r="E2504" s="1" t="str">
        <f>VLOOKUP($D2504,'TABLE DES MATIERES'!$A$3:$C$69,3,FALSE)</f>
        <v>Vacant</v>
      </c>
    </row>
    <row r="2505" spans="1:5" ht="15" x14ac:dyDescent="0.25">
      <c r="A2505" s="84" t="str">
        <f>VLOOKUP(D2505,'TABLE DES MATIERES'!$A$3:$B$69,2,FALSE)</f>
        <v>Vacant technique</v>
      </c>
      <c r="B2505" s="98">
        <v>42552</v>
      </c>
      <c r="D2505" s="89" t="s">
        <v>29</v>
      </c>
      <c r="E2505" s="1" t="str">
        <f>VLOOKUP($D2505,'TABLE DES MATIERES'!$A$3:$C$69,3,FALSE)</f>
        <v>Vacant</v>
      </c>
    </row>
    <row r="2506" spans="1:5" x14ac:dyDescent="0.2">
      <c r="A2506" s="84" t="str">
        <f>VLOOKUP(D2506,'TABLE DES MATIERES'!$A$3:$B$69,2,FALSE)</f>
        <v>% vacant technique</v>
      </c>
      <c r="B2506" s="98">
        <v>42552</v>
      </c>
      <c r="D2506" s="88" t="s">
        <v>48</v>
      </c>
      <c r="E2506" s="1" t="str">
        <f>VLOOKUP($D2506,'TABLE DES MATIERES'!$A$3:$C$69,3,FALSE)</f>
        <v>Vacant</v>
      </c>
    </row>
    <row r="2507" spans="1:5" ht="15" x14ac:dyDescent="0.25">
      <c r="A2507" s="84" t="str">
        <f>VLOOKUP(D2507,'TABLE DES MATIERES'!$A$3:$B$69,2,FALSE)</f>
        <v>Nbs de lots Roanne</v>
      </c>
      <c r="B2507" s="98">
        <v>42552</v>
      </c>
      <c r="D2507" s="89" t="s">
        <v>30</v>
      </c>
      <c r="E2507" s="1" t="str">
        <f>VLOOKUP($D2507,'TABLE DES MATIERES'!$A$3:$C$69,3,FALSE)</f>
        <v>Vacant</v>
      </c>
    </row>
    <row r="2508" spans="1:5" ht="15" x14ac:dyDescent="0.25">
      <c r="A2508" s="84" t="str">
        <f>VLOOKUP(D2508,'TABLE DES MATIERES'!$A$3:$B$69,2,FALSE)</f>
        <v>Vacants_Gestion Roanne</v>
      </c>
      <c r="B2508" s="98">
        <v>42552</v>
      </c>
      <c r="D2508" s="89" t="s">
        <v>31</v>
      </c>
      <c r="E2508" s="1" t="str">
        <f>VLOOKUP($D2508,'TABLE DES MATIERES'!$A$3:$C$69,3,FALSE)</f>
        <v>Vacant</v>
      </c>
    </row>
    <row r="2509" spans="1:5" x14ac:dyDescent="0.2">
      <c r="A2509" s="84" t="str">
        <f>VLOOKUP(D2509,'TABLE DES MATIERES'!$A$3:$B$69,2,FALSE)</f>
        <v>% vacant Roanne</v>
      </c>
      <c r="B2509" s="98">
        <v>42552</v>
      </c>
      <c r="D2509" s="88" t="s">
        <v>49</v>
      </c>
      <c r="E2509" s="1" t="str">
        <f>VLOOKUP($D2509,'TABLE DES MATIERES'!$A$3:$C$69,3,FALSE)</f>
        <v>Vacant</v>
      </c>
    </row>
    <row r="2510" spans="1:5" ht="15" x14ac:dyDescent="0.25">
      <c r="A2510" s="84" t="str">
        <f>VLOOKUP(D2510,'TABLE DES MATIERES'!$A$3:$B$69,2,FALSE)</f>
        <v>Total Vacant Exploitation</v>
      </c>
      <c r="B2510" s="98">
        <v>42552</v>
      </c>
      <c r="D2510" s="89" t="s">
        <v>66</v>
      </c>
      <c r="E2510" s="1" t="str">
        <f>VLOOKUP($D2510,'TABLE DES MATIERES'!$A$3:$C$69,3,FALSE)</f>
        <v>Vacant</v>
      </c>
    </row>
    <row r="2511" spans="1:5" ht="15" x14ac:dyDescent="0.25">
      <c r="A2511" s="84" t="str">
        <f>VLOOKUP(D2511,'TABLE DES MATIERES'!$A$3:$B$69,2,FALSE)</f>
        <v>% Exploitation</v>
      </c>
      <c r="B2511" s="98">
        <v>42552</v>
      </c>
      <c r="D2511" s="89" t="s">
        <v>67</v>
      </c>
      <c r="E2511" s="1" t="str">
        <f>VLOOKUP($D2511,'TABLE DES MATIERES'!$A$3:$C$69,3,FALSE)</f>
        <v>Vacant</v>
      </c>
    </row>
    <row r="2512" spans="1:5" ht="15" x14ac:dyDescent="0.25">
      <c r="A2512" s="84" t="str">
        <f>VLOOKUP(D2512,'TABLE DES MATIERES'!$A$3:$B$69,2,FALSE)</f>
        <v>Vacant HE</v>
      </c>
      <c r="B2512" s="98">
        <v>42552</v>
      </c>
      <c r="D2512" s="89" t="s">
        <v>58</v>
      </c>
      <c r="E2512" s="1" t="str">
        <f>VLOOKUP($D2512,'TABLE DES MATIERES'!$A$3:$C$69,3,FALSE)</f>
        <v>Vacant</v>
      </c>
    </row>
    <row r="2513" spans="1:5" ht="15" x14ac:dyDescent="0.25">
      <c r="A2513" s="84" t="str">
        <f>VLOOKUP(D2513,'TABLE DES MATIERES'!$A$3:$B$69,2,FALSE)</f>
        <v>% vacant HE</v>
      </c>
      <c r="B2513" s="98">
        <v>42552</v>
      </c>
      <c r="D2513" s="89" t="s">
        <v>68</v>
      </c>
      <c r="E2513" s="1" t="str">
        <f>VLOOKUP($D2513,'TABLE DES MATIERES'!$A$3:$C$69,3,FALSE)</f>
        <v>Vacant</v>
      </c>
    </row>
    <row r="2514" spans="1:5" ht="15" x14ac:dyDescent="0.25">
      <c r="A2514" s="84" t="str">
        <f>VLOOKUP(D2514,'TABLE DES MATIERES'!$A$3:$B$69,2,FALSE)</f>
        <v>Nbs logements Roanne</v>
      </c>
      <c r="B2514" s="98">
        <v>42552</v>
      </c>
      <c r="D2514" s="89" t="s">
        <v>69</v>
      </c>
      <c r="E2514" s="1" t="str">
        <f>VLOOKUP($D2514,'TABLE DES MATIERES'!$A$3:$C$69,3,FALSE)</f>
        <v>Vacant</v>
      </c>
    </row>
    <row r="2515" spans="1:5" ht="15" x14ac:dyDescent="0.25">
      <c r="A2515" s="84" t="str">
        <f>VLOOKUP(D2515,'TABLE DES MATIERES'!$A$3:$B$69,2,FALSE)</f>
        <v>Nbs vacants Exploitation/HE</v>
      </c>
      <c r="B2515" s="98">
        <v>42552</v>
      </c>
      <c r="D2515" s="89" t="s">
        <v>57</v>
      </c>
      <c r="E2515" s="1" t="str">
        <f>VLOOKUP($D2515,'TABLE DES MATIERES'!$A$3:$C$69,3,FALSE)</f>
        <v>Vacant</v>
      </c>
    </row>
    <row r="2516" spans="1:5" ht="15" x14ac:dyDescent="0.25">
      <c r="A2516" s="84" t="str">
        <f>VLOOKUP(D2516,'TABLE DES MATIERES'!$A$3:$B$69,2,FALSE)</f>
        <v>% Vacance Exploitation/HE</v>
      </c>
      <c r="B2516" s="98">
        <v>42552</v>
      </c>
      <c r="D2516" s="89" t="s">
        <v>59</v>
      </c>
      <c r="E2516" s="1" t="str">
        <f>VLOOKUP($D2516,'TABLE DES MATIERES'!$A$3:$C$69,3,FALSE)</f>
        <v>Vacant</v>
      </c>
    </row>
    <row r="2517" spans="1:5" ht="15" x14ac:dyDescent="0.25">
      <c r="A2517" s="84" t="str">
        <f>VLOOKUP(D2517,'TABLE DES MATIERES'!$A$3:$B$69,2,FALSE)</f>
        <v>%Occupation</v>
      </c>
      <c r="B2517" s="98">
        <v>42552</v>
      </c>
      <c r="D2517" s="89" t="s">
        <v>60</v>
      </c>
      <c r="E2517" s="1" t="str">
        <f>VLOOKUP($D2517,'TABLE DES MATIERES'!$A$3:$C$69,3,FALSE)</f>
        <v>Vacant</v>
      </c>
    </row>
    <row r="2518" spans="1:5" ht="15" x14ac:dyDescent="0.25">
      <c r="A2518" s="84" t="str">
        <f>VLOOKUP(D2518,'TABLE DES MATIERES'!$A$3:$B$69,2,FALSE)</f>
        <v>Nbs loc Entrants</v>
      </c>
      <c r="B2518" s="98">
        <v>42552</v>
      </c>
      <c r="D2518" s="89" t="s">
        <v>32</v>
      </c>
      <c r="E2518" s="1" t="str">
        <f>VLOOKUP($D2518,'TABLE DES MATIERES'!$A$3:$C$69,3,FALSE)</f>
        <v>Vacant</v>
      </c>
    </row>
    <row r="2519" spans="1:5" ht="15" x14ac:dyDescent="0.25">
      <c r="A2519" s="84" t="str">
        <f>VLOOKUP(D2519,'TABLE DES MATIERES'!$A$3:$B$69,2,FALSE)</f>
        <v>Nbs locs Sortants</v>
      </c>
      <c r="B2519" s="98">
        <v>42552</v>
      </c>
      <c r="D2519" s="89" t="s">
        <v>33</v>
      </c>
      <c r="E2519" s="1" t="str">
        <f>VLOOKUP($D2519,'TABLE DES MATIERES'!$A$3:$C$69,3,FALSE)</f>
        <v>Vacant</v>
      </c>
    </row>
    <row r="2520" spans="1:5" ht="15" x14ac:dyDescent="0.25">
      <c r="A2520" s="84" t="str">
        <f>VLOOKUP(D2520,'TABLE DES MATIERES'!$A$3:$B$69,2,FALSE)</f>
        <v>Nbs locs en preavis</v>
      </c>
      <c r="B2520" s="98">
        <v>42552</v>
      </c>
      <c r="D2520" s="89" t="s">
        <v>34</v>
      </c>
      <c r="E2520" s="1" t="str">
        <f>VLOOKUP($D2520,'TABLE DES MATIERES'!$A$3:$C$69,3,FALSE)</f>
        <v>Vacant</v>
      </c>
    </row>
    <row r="2521" spans="1:5" ht="15" x14ac:dyDescent="0.25">
      <c r="A2521" s="84" t="str">
        <f>VLOOKUP(D2521,'TABLE DES MATIERES'!$A$3:$B$69,2,FALSE)</f>
        <v>Compta_provisions_Primexis</v>
      </c>
      <c r="B2521" s="98">
        <v>42552</v>
      </c>
      <c r="D2521" s="89" t="s">
        <v>169</v>
      </c>
      <c r="E2521" s="1" t="str">
        <f>VLOOKUP($D2521,'TABLE DES MATIERES'!$A$3:$C$69,3,FALSE)</f>
        <v>comptable</v>
      </c>
    </row>
    <row r="2522" spans="1:5" ht="15" x14ac:dyDescent="0.25">
      <c r="A2522" s="84" t="str">
        <f>VLOOKUP(D2522,'TABLE DES MATIERES'!$A$3:$B$69,2,FALSE)</f>
        <v>Compta_provisions_Socalog</v>
      </c>
      <c r="B2522" s="98">
        <v>42552</v>
      </c>
      <c r="D2522" s="89" t="s">
        <v>171</v>
      </c>
      <c r="E2522" s="1" t="str">
        <f>VLOOKUP($D2522,'TABLE DES MATIERES'!$A$3:$C$69,3,FALSE)</f>
        <v>comptable</v>
      </c>
    </row>
    <row r="2523" spans="1:5" ht="15" x14ac:dyDescent="0.25">
      <c r="A2523" s="99" t="str">
        <f>VLOOKUP(D2523,'TABLE DES MATIERES'!$A$3:$B$69,2,FALSE)</f>
        <v>Loyer App</v>
      </c>
      <c r="B2523" s="103">
        <v>42583</v>
      </c>
      <c r="C2523" s="101">
        <v>900</v>
      </c>
      <c r="D2523" s="102" t="s">
        <v>4</v>
      </c>
      <c r="E2523" s="1" t="str">
        <f>VLOOKUP($D2523,'TABLE DES MATIERES'!$A$3:$C$69,3,FALSE)</f>
        <v>Quittancement</v>
      </c>
    </row>
    <row r="2524" spans="1:5" ht="15" x14ac:dyDescent="0.25">
      <c r="A2524" s="84" t="str">
        <f>VLOOKUP(D2524,'TABLE DES MATIERES'!$A$3:$B$69,2,FALSE)</f>
        <v>Nouveaux Loyers</v>
      </c>
      <c r="B2524" s="98">
        <v>42583</v>
      </c>
      <c r="D2524" s="89" t="s">
        <v>1</v>
      </c>
      <c r="E2524" s="1" t="str">
        <f>VLOOKUP($D2524,'TABLE DES MATIERES'!$A$3:$C$69,3,FALSE)</f>
        <v>Quittancement</v>
      </c>
    </row>
    <row r="2525" spans="1:5" ht="15" x14ac:dyDescent="0.25">
      <c r="A2525" s="84" t="str">
        <f>VLOOKUP(D2525,'TABLE DES MATIERES'!$A$3:$B$69,2,FALSE)</f>
        <v>Loyer PK</v>
      </c>
      <c r="B2525" s="98">
        <v>42583</v>
      </c>
      <c r="C2525" s="69">
        <v>150</v>
      </c>
      <c r="D2525" s="89" t="s">
        <v>5</v>
      </c>
      <c r="E2525" s="1" t="str">
        <f>VLOOKUP($D2525,'TABLE DES MATIERES'!$A$3:$C$69,3,FALSE)</f>
        <v>Quittancement</v>
      </c>
    </row>
    <row r="2526" spans="1:5" ht="15" x14ac:dyDescent="0.25">
      <c r="A2526" s="84" t="str">
        <f>VLOOKUP(D2526,'TABLE DES MATIERES'!$A$3:$B$69,2,FALSE)</f>
        <v>Total Loyer</v>
      </c>
      <c r="B2526" s="98">
        <v>42583</v>
      </c>
      <c r="D2526" s="89" t="s">
        <v>62</v>
      </c>
      <c r="E2526" s="1" t="str">
        <f>VLOOKUP($D2526,'TABLE DES MATIERES'!$A$3:$C$69,3,FALSE)</f>
        <v>Quittancement</v>
      </c>
    </row>
    <row r="2527" spans="1:5" ht="15" x14ac:dyDescent="0.25">
      <c r="A2527" s="84" t="str">
        <f>VLOOKUP(D2527,'TABLE DES MATIERES'!$A$3:$B$69,2,FALSE)</f>
        <v>Provisions sur charge</v>
      </c>
      <c r="B2527" s="98">
        <v>42583</v>
      </c>
      <c r="C2527" s="69">
        <v>111</v>
      </c>
      <c r="D2527" s="89" t="s">
        <v>2</v>
      </c>
      <c r="E2527" s="1" t="str">
        <f>VLOOKUP($D2527,'TABLE DES MATIERES'!$A$3:$C$69,3,FALSE)</f>
        <v>Quittancement</v>
      </c>
    </row>
    <row r="2528" spans="1:5" ht="15" x14ac:dyDescent="0.25">
      <c r="A2528" s="84" t="str">
        <f>VLOOKUP(D2528,'TABLE DES MATIERES'!$A$3:$B$69,2,FALSE)</f>
        <v>Quitt toutes rubriques</v>
      </c>
      <c r="B2528" s="98">
        <v>42583</v>
      </c>
      <c r="D2528" s="89" t="s">
        <v>50</v>
      </c>
      <c r="E2528" s="1" t="str">
        <f>VLOOKUP($D2528,'TABLE DES MATIERES'!$A$3:$C$69,3,FALSE)</f>
        <v>Quittancement</v>
      </c>
    </row>
    <row r="2529" spans="1:5" ht="15" x14ac:dyDescent="0.25">
      <c r="A2529" s="84" t="str">
        <f>VLOOKUP(D2529,'TABLE DES MATIERES'!$A$3:$B$69,2,FALSE)</f>
        <v>Quittance Moyenne</v>
      </c>
      <c r="B2529" s="98">
        <v>42583</v>
      </c>
      <c r="D2529" s="89" t="s">
        <v>192</v>
      </c>
      <c r="E2529" s="1" t="str">
        <f>VLOOKUP($D2529,'TABLE DES MATIERES'!$A$3:$C$69,3,FALSE)</f>
        <v>Quittancement</v>
      </c>
    </row>
    <row r="2530" spans="1:5" ht="15" x14ac:dyDescent="0.25">
      <c r="A2530" s="84" t="str">
        <f>VLOOKUP(D2530,'TABLE DES MATIERES'!$A$3:$B$69,2,FALSE)</f>
        <v>Lots quittancé (total app-vacant)</v>
      </c>
      <c r="B2530" s="98">
        <v>42583</v>
      </c>
      <c r="D2530" s="89" t="s">
        <v>193</v>
      </c>
      <c r="E2530" s="1" t="str">
        <f>VLOOKUP($D2530,'TABLE DES MATIERES'!$A$3:$C$69,3,FALSE)</f>
        <v>Quittancement</v>
      </c>
    </row>
    <row r="2531" spans="1:5" ht="15" x14ac:dyDescent="0.25">
      <c r="A2531" s="84" t="str">
        <f>VLOOKUP(D2531,'TABLE DES MATIERES'!$A$3:$B$69,2,FALSE)</f>
        <v>Loyers encaissers</v>
      </c>
      <c r="B2531" s="98">
        <v>42583</v>
      </c>
      <c r="D2531" s="89" t="s">
        <v>3</v>
      </c>
      <c r="E2531" s="1" t="str">
        <f>VLOOKUP($D2531,'TABLE DES MATIERES'!$A$3:$C$69,3,FALSE)</f>
        <v>Encaissement</v>
      </c>
    </row>
    <row r="2532" spans="1:5" ht="15" x14ac:dyDescent="0.25">
      <c r="A2532" s="84" t="str">
        <f>VLOOKUP(D2532,'TABLE DES MATIERES'!$A$3:$B$69,2,FALSE)</f>
        <v>APL</v>
      </c>
      <c r="B2532" s="98">
        <v>42583</v>
      </c>
      <c r="D2532" s="89" t="s">
        <v>6</v>
      </c>
      <c r="E2532" s="1" t="str">
        <f>VLOOKUP($D2532,'TABLE DES MATIERES'!$A$3:$C$69,3,FALSE)</f>
        <v>Encaissement</v>
      </c>
    </row>
    <row r="2533" spans="1:5" ht="15" x14ac:dyDescent="0.25">
      <c r="A2533" s="84" t="str">
        <f>VLOOKUP(D2533,'TABLE DES MATIERES'!$A$3:$B$69,2,FALSE)</f>
        <v>AL</v>
      </c>
      <c r="B2533" s="98">
        <v>42583</v>
      </c>
      <c r="D2533" s="89" t="s">
        <v>7</v>
      </c>
      <c r="E2533" s="1" t="str">
        <f>VLOOKUP($D2533,'TABLE DES MATIERES'!$A$3:$C$69,3,FALSE)</f>
        <v>Encaissement</v>
      </c>
    </row>
    <row r="2534" spans="1:5" ht="15" x14ac:dyDescent="0.25">
      <c r="A2534" s="84" t="str">
        <f>VLOOKUP(D2534,'TABLE DES MATIERES'!$A$3:$B$69,2,FALSE)</f>
        <v>DG Factures</v>
      </c>
      <c r="B2534" s="98">
        <v>42583</v>
      </c>
      <c r="D2534" s="89" t="s">
        <v>8</v>
      </c>
      <c r="E2534" s="1" t="str">
        <f>VLOOKUP($D2534,'TABLE DES MATIERES'!$A$3:$C$69,3,FALSE)</f>
        <v>Encaissement</v>
      </c>
    </row>
    <row r="2535" spans="1:5" ht="15" x14ac:dyDescent="0.25">
      <c r="A2535" s="84" t="str">
        <f>VLOOKUP(D2535,'TABLE DES MATIERES'!$A$3:$B$69,2,FALSE)</f>
        <v>DG Rembourser</v>
      </c>
      <c r="B2535" s="98">
        <v>42583</v>
      </c>
      <c r="D2535" s="89" t="s">
        <v>9</v>
      </c>
      <c r="E2535" s="1" t="str">
        <f>VLOOKUP($D2535,'TABLE DES MATIERES'!$A$3:$C$69,3,FALSE)</f>
        <v>Encaissement</v>
      </c>
    </row>
    <row r="2536" spans="1:5" ht="15" x14ac:dyDescent="0.25">
      <c r="A2536" s="84" t="str">
        <f>VLOOKUP(D2536,'TABLE DES MATIERES'!$A$3:$B$69,2,FALSE)</f>
        <v>BANQUE</v>
      </c>
      <c r="B2536" s="98">
        <v>42583</v>
      </c>
      <c r="D2536" s="89" t="s">
        <v>10</v>
      </c>
      <c r="E2536" s="1" t="str">
        <f>VLOOKUP($D2536,'TABLE DES MATIERES'!$A$3:$C$69,3,FALSE)</f>
        <v>Encaissement</v>
      </c>
    </row>
    <row r="2537" spans="1:5" ht="15" x14ac:dyDescent="0.25">
      <c r="A2537" s="84" t="str">
        <f>VLOOKUP(D2537,'TABLE DES MATIERES'!$A$3:$B$69,2,FALSE)</f>
        <v>Loyers de non occupation</v>
      </c>
      <c r="B2537" s="98">
        <v>42583</v>
      </c>
      <c r="D2537" s="89" t="s">
        <v>176</v>
      </c>
      <c r="E2537" s="1" t="str">
        <f>VLOOKUP($D2537,'TABLE DES MATIERES'!$A$3:$C$69,3,FALSE)</f>
        <v>Encaissement</v>
      </c>
    </row>
    <row r="2538" spans="1:5" ht="15" x14ac:dyDescent="0.25">
      <c r="A2538" s="84" t="str">
        <f>VLOOKUP(D2538,'TABLE DES MATIERES'!$A$3:$B$69,2,FALSE)</f>
        <v>Nbs locs debiteurs</v>
      </c>
      <c r="B2538" s="98">
        <v>42583</v>
      </c>
      <c r="D2538" s="89" t="s">
        <v>11</v>
      </c>
      <c r="E2538" s="1" t="str">
        <f>VLOOKUP($D2538,'TABLE DES MATIERES'!$A$3:$C$69,3,FALSE)</f>
        <v>Contentieux</v>
      </c>
    </row>
    <row r="2539" spans="1:5" ht="15" x14ac:dyDescent="0.25">
      <c r="A2539" s="84" t="str">
        <f>VLOOKUP(D2539,'TABLE DES MATIERES'!$A$3:$B$69,2,FALSE)</f>
        <v>Montants Debiteurs</v>
      </c>
      <c r="B2539" s="98">
        <v>42583</v>
      </c>
      <c r="D2539" s="89" t="s">
        <v>12</v>
      </c>
      <c r="E2539" s="1" t="str">
        <f>VLOOKUP($D2539,'TABLE DES MATIERES'!$A$3:$C$69,3,FALSE)</f>
        <v>Contentieux</v>
      </c>
    </row>
    <row r="2540" spans="1:5" ht="15" x14ac:dyDescent="0.25">
      <c r="A2540" s="84" t="str">
        <f>VLOOKUP(D2540,'TABLE DES MATIERES'!$A$3:$B$69,2,FALSE)</f>
        <v>Locs Presents</v>
      </c>
      <c r="B2540" s="98">
        <v>42583</v>
      </c>
      <c r="D2540" s="89" t="s">
        <v>13</v>
      </c>
      <c r="E2540" s="1" t="str">
        <f>VLOOKUP($D2540,'TABLE DES MATIERES'!$A$3:$C$69,3,FALSE)</f>
        <v>Contentieux</v>
      </c>
    </row>
    <row r="2541" spans="1:5" ht="15" x14ac:dyDescent="0.25">
      <c r="A2541" s="84" t="str">
        <f>VLOOKUP(D2541,'TABLE DES MATIERES'!$A$3:$B$69,2,FALSE)</f>
        <v>Montants Presents</v>
      </c>
      <c r="B2541" s="98">
        <v>42583</v>
      </c>
      <c r="D2541" s="89" t="s">
        <v>15</v>
      </c>
      <c r="E2541" s="1" t="str">
        <f>VLOOKUP($D2541,'TABLE DES MATIERES'!$A$3:$C$69,3,FALSE)</f>
        <v>Contentieux</v>
      </c>
    </row>
    <row r="2542" spans="1:5" ht="15" x14ac:dyDescent="0.25">
      <c r="A2542" s="84" t="str">
        <f>VLOOKUP(D2542,'TABLE DES MATIERES'!$A$3:$B$69,2,FALSE)</f>
        <v>Locs Sortis</v>
      </c>
      <c r="B2542" s="98">
        <v>42583</v>
      </c>
      <c r="D2542" s="89" t="s">
        <v>14</v>
      </c>
      <c r="E2542" s="1" t="str">
        <f>VLOOKUP($D2542,'TABLE DES MATIERES'!$A$3:$C$69,3,FALSE)</f>
        <v>Contentieux</v>
      </c>
    </row>
    <row r="2543" spans="1:5" ht="15" x14ac:dyDescent="0.25">
      <c r="A2543" s="84" t="str">
        <f>VLOOKUP(D2543,'TABLE DES MATIERES'!$A$3:$B$69,2,FALSE)</f>
        <v>Montants Sortis</v>
      </c>
      <c r="B2543" s="98">
        <v>42583</v>
      </c>
      <c r="D2543" s="89" t="s">
        <v>16</v>
      </c>
      <c r="E2543" s="1" t="str">
        <f>VLOOKUP($D2543,'TABLE DES MATIERES'!$A$3:$C$69,3,FALSE)</f>
        <v>Contentieux</v>
      </c>
    </row>
    <row r="2544" spans="1:5" ht="15" x14ac:dyDescent="0.25">
      <c r="A2544" s="84" t="str">
        <f>VLOOKUP(D2544,'TABLE DES MATIERES'!$A$3:$B$69,2,FALSE)</f>
        <v>Nouvelles dettes des nouveaux entrants</v>
      </c>
      <c r="B2544" s="98">
        <v>42583</v>
      </c>
      <c r="D2544" s="89" t="s">
        <v>37</v>
      </c>
      <c r="E2544" s="1" t="str">
        <f>VLOOKUP($D2544,'TABLE DES MATIERES'!$A$3:$C$69,3,FALSE)</f>
        <v>Contentieux</v>
      </c>
    </row>
    <row r="2545" spans="1:5" ht="15" x14ac:dyDescent="0.25">
      <c r="A2545" s="84" t="str">
        <f>VLOOKUP(D2545,'TABLE DES MATIERES'!$A$3:$B$69,2,FALSE)</f>
        <v>Montants dettes des nouveaux entrants</v>
      </c>
      <c r="B2545" s="98">
        <v>42583</v>
      </c>
      <c r="D2545" s="89" t="s">
        <v>38</v>
      </c>
      <c r="E2545" s="1" t="str">
        <f>VLOOKUP($D2545,'TABLE DES MATIERES'!$A$3:$C$69,3,FALSE)</f>
        <v>Contentieux</v>
      </c>
    </row>
    <row r="2546" spans="1:5" ht="15" x14ac:dyDescent="0.25">
      <c r="A2546" s="84" t="str">
        <f>VLOOKUP(D2546,'TABLE DES MATIERES'!$A$3:$B$69,2,FALSE)</f>
        <v>Profits</v>
      </c>
      <c r="B2546" s="98">
        <v>42583</v>
      </c>
      <c r="D2546" s="89" t="s">
        <v>36</v>
      </c>
      <c r="E2546" s="1" t="str">
        <f>VLOOKUP($D2546,'TABLE DES MATIERES'!$A$3:$C$69,3,FALSE)</f>
        <v>Contentieux</v>
      </c>
    </row>
    <row r="2547" spans="1:5" ht="15" x14ac:dyDescent="0.25">
      <c r="A2547" s="84" t="str">
        <f>VLOOKUP(D2547,'TABLE DES MATIERES'!$A$3:$B$69,2,FALSE)</f>
        <v>Pertes</v>
      </c>
      <c r="B2547" s="98">
        <v>42583</v>
      </c>
      <c r="D2547" s="89" t="s">
        <v>35</v>
      </c>
      <c r="E2547" s="1" t="str">
        <f>VLOOKUP($D2547,'TABLE DES MATIERES'!$A$3:$C$69,3,FALSE)</f>
        <v>Contentieux</v>
      </c>
    </row>
    <row r="2548" spans="1:5" ht="15" x14ac:dyDescent="0.25">
      <c r="A2548" s="84" t="str">
        <f>VLOOKUP(D2548,'TABLE DES MATIERES'!$A$3:$B$69,2,FALSE)</f>
        <v>Protocoles établis</v>
      </c>
      <c r="B2548" s="98">
        <v>42583</v>
      </c>
      <c r="D2548" s="89" t="s">
        <v>17</v>
      </c>
      <c r="E2548" s="1" t="str">
        <f>VLOOKUP($D2548,'TABLE DES MATIERES'!$A$3:$C$69,3,FALSE)</f>
        <v>Contentieux</v>
      </c>
    </row>
    <row r="2549" spans="1:5" ht="15" x14ac:dyDescent="0.25">
      <c r="A2549" s="84" t="str">
        <f>VLOOKUP(D2549,'TABLE DES MATIERES'!$A$3:$B$69,2,FALSE)</f>
        <v>Protocoles terminés</v>
      </c>
      <c r="B2549" s="98">
        <v>42583</v>
      </c>
      <c r="D2549" s="89" t="s">
        <v>18</v>
      </c>
      <c r="E2549" s="1" t="str">
        <f>VLOOKUP($D2549,'TABLE DES MATIERES'!$A$3:$C$69,3,FALSE)</f>
        <v>Contentieux</v>
      </c>
    </row>
    <row r="2550" spans="1:5" x14ac:dyDescent="0.2">
      <c r="A2550" s="84" t="str">
        <f>VLOOKUP(D2550,'TABLE DES MATIERES'!$A$3:$B$69,2,FALSE)</f>
        <v>Protocoles en cours</v>
      </c>
      <c r="B2550" s="98">
        <v>42583</v>
      </c>
      <c r="D2550" s="63" t="s">
        <v>61</v>
      </c>
      <c r="E2550" s="1" t="str">
        <f>VLOOKUP($D2550,'TABLE DES MATIERES'!$A$3:$C$69,3,FALSE)</f>
        <v>Contentieux</v>
      </c>
    </row>
    <row r="2551" spans="1:5" x14ac:dyDescent="0.2">
      <c r="A2551" s="84" t="str">
        <f>VLOOKUP(D2551,'TABLE DES MATIERES'!$A$3:$B$69,2,FALSE)</f>
        <v>Montants Protocoles établis</v>
      </c>
      <c r="B2551" s="98">
        <v>42583</v>
      </c>
      <c r="D2551" s="63" t="s">
        <v>53</v>
      </c>
      <c r="E2551" s="1" t="str">
        <f>VLOOKUP($D2551,'TABLE DES MATIERES'!$A$3:$C$69,3,FALSE)</f>
        <v>Contentieux</v>
      </c>
    </row>
    <row r="2552" spans="1:5" ht="15" x14ac:dyDescent="0.25">
      <c r="A2552" s="84" t="str">
        <f>VLOOKUP(D2552,'TABLE DES MATIERES'!$A$3:$B$69,2,FALSE)</f>
        <v>Nouveaux Dossiers Confiés SOFRA</v>
      </c>
      <c r="B2552" s="98">
        <v>42583</v>
      </c>
      <c r="D2552" s="89" t="s">
        <v>19</v>
      </c>
      <c r="E2552" s="1" t="str">
        <f>VLOOKUP($D2552,'TABLE DES MATIERES'!$A$3:$C$69,3,FALSE)</f>
        <v>Contentieux</v>
      </c>
    </row>
    <row r="2553" spans="1:5" ht="15" x14ac:dyDescent="0.25">
      <c r="A2553" s="84" t="str">
        <f>VLOOKUP(D2553,'TABLE DES MATIERES'!$A$3:$B$69,2,FALSE)</f>
        <v>Nbs dossiers Actifs SOFRA</v>
      </c>
      <c r="B2553" s="98">
        <v>42583</v>
      </c>
      <c r="D2553" s="89" t="s">
        <v>63</v>
      </c>
      <c r="E2553" s="1" t="str">
        <f>VLOOKUP($D2553,'TABLE DES MATIERES'!$A$3:$C$69,3,FALSE)</f>
        <v>Contentieux</v>
      </c>
    </row>
    <row r="2554" spans="1:5" x14ac:dyDescent="0.2">
      <c r="A2554" s="84" t="str">
        <f>VLOOKUP(D2554,'TABLE DES MATIERES'!$A$3:$B$69,2,FALSE)</f>
        <v>Montants Dossiers SOFRA Ouverts</v>
      </c>
      <c r="B2554" s="98">
        <v>42583</v>
      </c>
      <c r="D2554" s="63" t="s">
        <v>54</v>
      </c>
      <c r="E2554" s="1" t="str">
        <f>VLOOKUP($D2554,'TABLE DES MATIERES'!$A$3:$C$69,3,FALSE)</f>
        <v>Contentieux</v>
      </c>
    </row>
    <row r="2555" spans="1:5" ht="15" x14ac:dyDescent="0.25">
      <c r="A2555" s="84" t="str">
        <f>VLOOKUP(D2555,'TABLE DES MATIERES'!$A$3:$B$69,2,FALSE)</f>
        <v>Encaissements SOFRA</v>
      </c>
      <c r="B2555" s="98">
        <v>42583</v>
      </c>
      <c r="D2555" s="89" t="s">
        <v>64</v>
      </c>
      <c r="E2555" s="1" t="str">
        <f>VLOOKUP($D2555,'TABLE DES MATIERES'!$A$3:$C$69,3,FALSE)</f>
        <v>Contentieux</v>
      </c>
    </row>
    <row r="2556" spans="1:5" ht="15" x14ac:dyDescent="0.25">
      <c r="A2556" s="84" t="str">
        <f>VLOOKUP(D2556,'TABLE DES MATIERES'!$A$3:$B$69,2,FALSE)</f>
        <v>Nouveaux Dossiers Confiés FLEMMING</v>
      </c>
      <c r="B2556" s="98">
        <v>42583</v>
      </c>
      <c r="D2556" s="89" t="s">
        <v>183</v>
      </c>
      <c r="E2556" s="1" t="str">
        <f>VLOOKUP($D2556,'TABLE DES MATIERES'!$A$3:$C$69,3,FALSE)</f>
        <v>contentieux</v>
      </c>
    </row>
    <row r="2557" spans="1:5" ht="15" x14ac:dyDescent="0.25">
      <c r="A2557" s="84" t="str">
        <f>VLOOKUP(D2557,'TABLE DES MATIERES'!$A$3:$B$69,2,FALSE)</f>
        <v>Nbs dossiers Actifs FLEMMING</v>
      </c>
      <c r="B2557" s="98">
        <v>42583</v>
      </c>
      <c r="D2557" s="89" t="s">
        <v>186</v>
      </c>
      <c r="E2557" s="1" t="str">
        <f>VLOOKUP($D2557,'TABLE DES MATIERES'!$A$3:$C$69,3,FALSE)</f>
        <v>contentieux</v>
      </c>
    </row>
    <row r="2558" spans="1:5" ht="15" x14ac:dyDescent="0.25">
      <c r="A2558" s="84" t="str">
        <f>VLOOKUP(D2558,'TABLE DES MATIERES'!$A$3:$B$69,2,FALSE)</f>
        <v>Montants Dossiers FLEMMING Ouverts</v>
      </c>
      <c r="B2558" s="98">
        <v>42583</v>
      </c>
      <c r="D2558" s="89" t="s">
        <v>188</v>
      </c>
      <c r="E2558" s="1" t="str">
        <f>VLOOKUP($D2558,'TABLE DES MATIERES'!$A$3:$C$69,3,FALSE)</f>
        <v>contentieux</v>
      </c>
    </row>
    <row r="2559" spans="1:5" ht="15" x14ac:dyDescent="0.25">
      <c r="A2559" s="84" t="str">
        <f>VLOOKUP(D2559,'TABLE DES MATIERES'!$A$3:$B$69,2,FALSE)</f>
        <v>Encaissements FLEMMING</v>
      </c>
      <c r="B2559" s="98">
        <v>42583</v>
      </c>
      <c r="D2559" s="89" t="s">
        <v>190</v>
      </c>
      <c r="E2559" s="1" t="str">
        <f>VLOOKUP($D2559,'TABLE DES MATIERES'!$A$3:$C$69,3,FALSE)</f>
        <v>contentieux</v>
      </c>
    </row>
    <row r="2560" spans="1:5" ht="15" x14ac:dyDescent="0.25">
      <c r="A2560" s="84" t="str">
        <f>VLOOKUP(D2560,'TABLE DES MATIERES'!$A$3:$B$69,2,FALSE)</f>
        <v>Nbs Prelevements</v>
      </c>
      <c r="B2560" s="98">
        <v>42583</v>
      </c>
      <c r="D2560" s="89" t="s">
        <v>20</v>
      </c>
      <c r="E2560" s="1" t="str">
        <f>VLOOKUP($D2560,'TABLE DES MATIERES'!$A$3:$C$69,3,FALSE)</f>
        <v>Contentieux</v>
      </c>
    </row>
    <row r="2561" spans="1:5" ht="15" x14ac:dyDescent="0.25">
      <c r="A2561" s="84" t="str">
        <f>VLOOKUP(D2561,'TABLE DES MATIERES'!$A$3:$B$69,2,FALSE)</f>
        <v>Montants Prelevements</v>
      </c>
      <c r="B2561" s="98">
        <v>42583</v>
      </c>
      <c r="D2561" s="89" t="s">
        <v>21</v>
      </c>
      <c r="E2561" s="1" t="str">
        <f>VLOOKUP($D2561,'TABLE DES MATIERES'!$A$3:$C$69,3,FALSE)</f>
        <v>Contentieux</v>
      </c>
    </row>
    <row r="2562" spans="1:5" ht="15" x14ac:dyDescent="0.25">
      <c r="A2562" s="84" t="str">
        <f>VLOOKUP(D2562,'TABLE DES MATIERES'!$A$3:$B$69,2,FALSE)</f>
        <v>Nbs Rejets Prlv</v>
      </c>
      <c r="B2562" s="98">
        <v>42583</v>
      </c>
      <c r="D2562" s="89" t="s">
        <v>22</v>
      </c>
      <c r="E2562" s="1" t="str">
        <f>VLOOKUP($D2562,'TABLE DES MATIERES'!$A$3:$C$69,3,FALSE)</f>
        <v>Contentieux</v>
      </c>
    </row>
    <row r="2563" spans="1:5" ht="15" x14ac:dyDescent="0.25">
      <c r="A2563" s="84" t="str">
        <f>VLOOKUP(D2563,'TABLE DES MATIERES'!$A$3:$B$69,2,FALSE)</f>
        <v>Montants des Rjts Prlv</v>
      </c>
      <c r="B2563" s="98">
        <v>42583</v>
      </c>
      <c r="D2563" s="89" t="s">
        <v>23</v>
      </c>
      <c r="E2563" s="1" t="str">
        <f>VLOOKUP($D2563,'TABLE DES MATIERES'!$A$3:$C$69,3,FALSE)</f>
        <v>Contentieux</v>
      </c>
    </row>
    <row r="2564" spans="1:5" ht="15" x14ac:dyDescent="0.25">
      <c r="A2564" s="84" t="str">
        <f>VLOOKUP(D2564,'TABLE DES MATIERES'!$A$3:$B$69,2,FALSE)</f>
        <v>% impayés Prlv</v>
      </c>
      <c r="B2564" s="98">
        <v>42583</v>
      </c>
      <c r="D2564" s="89" t="s">
        <v>65</v>
      </c>
      <c r="E2564" s="1" t="str">
        <f>VLOOKUP($D2564,'TABLE DES MATIERES'!$A$3:$C$69,3,FALSE)</f>
        <v>Contentieux</v>
      </c>
    </row>
    <row r="2565" spans="1:5" ht="15" x14ac:dyDescent="0.25">
      <c r="A2565" s="84" t="str">
        <f>VLOOKUP(D2565,'TABLE DES MATIERES'!$A$3:$B$69,2,FALSE)</f>
        <v>Dette &lt; 3mois</v>
      </c>
      <c r="B2565" s="98">
        <v>42583</v>
      </c>
      <c r="D2565" s="89" t="s">
        <v>24</v>
      </c>
      <c r="E2565" s="1" t="str">
        <f>VLOOKUP($D2565,'TABLE DES MATIERES'!$A$3:$C$69,3,FALSE)</f>
        <v>Contentieux</v>
      </c>
    </row>
    <row r="2566" spans="1:5" ht="15" x14ac:dyDescent="0.25">
      <c r="A2566" s="84" t="str">
        <f>VLOOKUP(D2566,'TABLE DES MATIERES'!$A$3:$B$69,2,FALSE)</f>
        <v>Dette 3 à 6 mois</v>
      </c>
      <c r="B2566" s="98">
        <v>42583</v>
      </c>
      <c r="D2566" s="89" t="s">
        <v>25</v>
      </c>
      <c r="E2566" s="1" t="str">
        <f>VLOOKUP($D2566,'TABLE DES MATIERES'!$A$3:$C$69,3,FALSE)</f>
        <v>Contentieux</v>
      </c>
    </row>
    <row r="2567" spans="1:5" ht="15" x14ac:dyDescent="0.25">
      <c r="A2567" s="84" t="str">
        <f>VLOOKUP(D2567,'TABLE DES MATIERES'!$A$3:$B$69,2,FALSE)</f>
        <v>Dette &gt; 6 mois</v>
      </c>
      <c r="B2567" s="98">
        <v>42583</v>
      </c>
      <c r="D2567" s="89" t="s">
        <v>26</v>
      </c>
      <c r="E2567" s="1" t="str">
        <f>VLOOKUP($D2567,'TABLE DES MATIERES'!$A$3:$C$69,3,FALSE)</f>
        <v>Contentieux</v>
      </c>
    </row>
    <row r="2568" spans="1:5" ht="15" x14ac:dyDescent="0.25">
      <c r="A2568" s="84" t="str">
        <f>VLOOKUP(D2568,'TABLE DES MATIERES'!$A$3:$B$69,2,FALSE)</f>
        <v>Vacants ACL PME</v>
      </c>
      <c r="B2568" s="98">
        <v>42583</v>
      </c>
      <c r="D2568" s="89" t="s">
        <v>28</v>
      </c>
      <c r="E2568" s="1" t="str">
        <f>VLOOKUP($D2568,'TABLE DES MATIERES'!$A$3:$C$69,3,FALSE)</f>
        <v>Vacant</v>
      </c>
    </row>
    <row r="2569" spans="1:5" x14ac:dyDescent="0.2">
      <c r="A2569" s="84" t="str">
        <f>VLOOKUP(D2569,'TABLE DES MATIERES'!$A$3:$B$69,2,FALSE)</f>
        <v>% vacant ACL PME</v>
      </c>
      <c r="B2569" s="98">
        <v>42583</v>
      </c>
      <c r="D2569" s="88" t="s">
        <v>47</v>
      </c>
      <c r="E2569" s="1" t="str">
        <f>VLOOKUP($D2569,'TABLE DES MATIERES'!$A$3:$C$69,3,FALSE)</f>
        <v>Vacant</v>
      </c>
    </row>
    <row r="2570" spans="1:5" ht="15" x14ac:dyDescent="0.25">
      <c r="A2570" s="84" t="str">
        <f>VLOOKUP(D2570,'TABLE DES MATIERES'!$A$3:$B$69,2,FALSE)</f>
        <v>Vacant technique</v>
      </c>
      <c r="B2570" s="98">
        <v>42583</v>
      </c>
      <c r="D2570" s="89" t="s">
        <v>29</v>
      </c>
      <c r="E2570" s="1" t="str">
        <f>VLOOKUP($D2570,'TABLE DES MATIERES'!$A$3:$C$69,3,FALSE)</f>
        <v>Vacant</v>
      </c>
    </row>
    <row r="2571" spans="1:5" x14ac:dyDescent="0.2">
      <c r="A2571" s="84" t="str">
        <f>VLOOKUP(D2571,'TABLE DES MATIERES'!$A$3:$B$69,2,FALSE)</f>
        <v>% vacant technique</v>
      </c>
      <c r="B2571" s="98">
        <v>42583</v>
      </c>
      <c r="D2571" s="88" t="s">
        <v>48</v>
      </c>
      <c r="E2571" s="1" t="str">
        <f>VLOOKUP($D2571,'TABLE DES MATIERES'!$A$3:$C$69,3,FALSE)</f>
        <v>Vacant</v>
      </c>
    </row>
    <row r="2572" spans="1:5" ht="15" x14ac:dyDescent="0.25">
      <c r="A2572" s="84" t="str">
        <f>VLOOKUP(D2572,'TABLE DES MATIERES'!$A$3:$B$69,2,FALSE)</f>
        <v>Nbs de lots Roanne</v>
      </c>
      <c r="B2572" s="98">
        <v>42583</v>
      </c>
      <c r="D2572" s="89" t="s">
        <v>30</v>
      </c>
      <c r="E2572" s="1" t="str">
        <f>VLOOKUP($D2572,'TABLE DES MATIERES'!$A$3:$C$69,3,FALSE)</f>
        <v>Vacant</v>
      </c>
    </row>
    <row r="2573" spans="1:5" ht="15" x14ac:dyDescent="0.25">
      <c r="A2573" s="84" t="str">
        <f>VLOOKUP(D2573,'TABLE DES MATIERES'!$A$3:$B$69,2,FALSE)</f>
        <v>Vacants_Gestion Roanne</v>
      </c>
      <c r="B2573" s="98">
        <v>42583</v>
      </c>
      <c r="D2573" s="89" t="s">
        <v>31</v>
      </c>
      <c r="E2573" s="1" t="str">
        <f>VLOOKUP($D2573,'TABLE DES MATIERES'!$A$3:$C$69,3,FALSE)</f>
        <v>Vacant</v>
      </c>
    </row>
    <row r="2574" spans="1:5" x14ac:dyDescent="0.2">
      <c r="A2574" s="84" t="str">
        <f>VLOOKUP(D2574,'TABLE DES MATIERES'!$A$3:$B$69,2,FALSE)</f>
        <v>% vacant Roanne</v>
      </c>
      <c r="B2574" s="98">
        <v>42583</v>
      </c>
      <c r="D2574" s="88" t="s">
        <v>49</v>
      </c>
      <c r="E2574" s="1" t="str">
        <f>VLOOKUP($D2574,'TABLE DES MATIERES'!$A$3:$C$69,3,FALSE)</f>
        <v>Vacant</v>
      </c>
    </row>
    <row r="2575" spans="1:5" ht="15" x14ac:dyDescent="0.25">
      <c r="A2575" s="84" t="str">
        <f>VLOOKUP(D2575,'TABLE DES MATIERES'!$A$3:$B$69,2,FALSE)</f>
        <v>Total Vacant Exploitation</v>
      </c>
      <c r="B2575" s="98">
        <v>42583</v>
      </c>
      <c r="D2575" s="89" t="s">
        <v>66</v>
      </c>
      <c r="E2575" s="1" t="str">
        <f>VLOOKUP($D2575,'TABLE DES MATIERES'!$A$3:$C$69,3,FALSE)</f>
        <v>Vacant</v>
      </c>
    </row>
    <row r="2576" spans="1:5" ht="15" x14ac:dyDescent="0.25">
      <c r="A2576" s="84" t="str">
        <f>VLOOKUP(D2576,'TABLE DES MATIERES'!$A$3:$B$69,2,FALSE)</f>
        <v>% Exploitation</v>
      </c>
      <c r="B2576" s="98">
        <v>42583</v>
      </c>
      <c r="D2576" s="89" t="s">
        <v>67</v>
      </c>
      <c r="E2576" s="1" t="str">
        <f>VLOOKUP($D2576,'TABLE DES MATIERES'!$A$3:$C$69,3,FALSE)</f>
        <v>Vacant</v>
      </c>
    </row>
    <row r="2577" spans="1:5" ht="15" x14ac:dyDescent="0.25">
      <c r="A2577" s="84" t="str">
        <f>VLOOKUP(D2577,'TABLE DES MATIERES'!$A$3:$B$69,2,FALSE)</f>
        <v>Vacant HE</v>
      </c>
      <c r="B2577" s="98">
        <v>42583</v>
      </c>
      <c r="D2577" s="89" t="s">
        <v>58</v>
      </c>
      <c r="E2577" s="1" t="str">
        <f>VLOOKUP($D2577,'TABLE DES MATIERES'!$A$3:$C$69,3,FALSE)</f>
        <v>Vacant</v>
      </c>
    </row>
    <row r="2578" spans="1:5" ht="15" x14ac:dyDescent="0.25">
      <c r="A2578" s="84" t="str">
        <f>VLOOKUP(D2578,'TABLE DES MATIERES'!$A$3:$B$69,2,FALSE)</f>
        <v>% vacant HE</v>
      </c>
      <c r="B2578" s="98">
        <v>42583</v>
      </c>
      <c r="D2578" s="89" t="s">
        <v>68</v>
      </c>
      <c r="E2578" s="1" t="str">
        <f>VLOOKUP($D2578,'TABLE DES MATIERES'!$A$3:$C$69,3,FALSE)</f>
        <v>Vacant</v>
      </c>
    </row>
    <row r="2579" spans="1:5" ht="15" x14ac:dyDescent="0.25">
      <c r="A2579" s="84" t="str">
        <f>VLOOKUP(D2579,'TABLE DES MATIERES'!$A$3:$B$69,2,FALSE)</f>
        <v>Nbs logements Roanne</v>
      </c>
      <c r="B2579" s="98">
        <v>42583</v>
      </c>
      <c r="D2579" s="89" t="s">
        <v>69</v>
      </c>
      <c r="E2579" s="1" t="str">
        <f>VLOOKUP($D2579,'TABLE DES MATIERES'!$A$3:$C$69,3,FALSE)</f>
        <v>Vacant</v>
      </c>
    </row>
    <row r="2580" spans="1:5" ht="15" x14ac:dyDescent="0.25">
      <c r="A2580" s="84" t="str">
        <f>VLOOKUP(D2580,'TABLE DES MATIERES'!$A$3:$B$69,2,FALSE)</f>
        <v>Nbs vacants Exploitation/HE</v>
      </c>
      <c r="B2580" s="98">
        <v>42583</v>
      </c>
      <c r="D2580" s="89" t="s">
        <v>57</v>
      </c>
      <c r="E2580" s="1" t="str">
        <f>VLOOKUP($D2580,'TABLE DES MATIERES'!$A$3:$C$69,3,FALSE)</f>
        <v>Vacant</v>
      </c>
    </row>
    <row r="2581" spans="1:5" ht="15" x14ac:dyDescent="0.25">
      <c r="A2581" s="84" t="str">
        <f>VLOOKUP(D2581,'TABLE DES MATIERES'!$A$3:$B$69,2,FALSE)</f>
        <v>% Vacance Exploitation/HE</v>
      </c>
      <c r="B2581" s="98">
        <v>42583</v>
      </c>
      <c r="D2581" s="89" t="s">
        <v>59</v>
      </c>
      <c r="E2581" s="1" t="str">
        <f>VLOOKUP($D2581,'TABLE DES MATIERES'!$A$3:$C$69,3,FALSE)</f>
        <v>Vacant</v>
      </c>
    </row>
    <row r="2582" spans="1:5" ht="15" x14ac:dyDescent="0.25">
      <c r="A2582" s="84" t="str">
        <f>VLOOKUP(D2582,'TABLE DES MATIERES'!$A$3:$B$69,2,FALSE)</f>
        <v>%Occupation</v>
      </c>
      <c r="B2582" s="98">
        <v>42583</v>
      </c>
      <c r="D2582" s="89" t="s">
        <v>60</v>
      </c>
      <c r="E2582" s="1" t="str">
        <f>VLOOKUP($D2582,'TABLE DES MATIERES'!$A$3:$C$69,3,FALSE)</f>
        <v>Vacant</v>
      </c>
    </row>
    <row r="2583" spans="1:5" ht="15" x14ac:dyDescent="0.25">
      <c r="A2583" s="84" t="str">
        <f>VLOOKUP(D2583,'TABLE DES MATIERES'!$A$3:$B$69,2,FALSE)</f>
        <v>Nbs loc Entrants</v>
      </c>
      <c r="B2583" s="98">
        <v>42583</v>
      </c>
      <c r="D2583" s="89" t="s">
        <v>32</v>
      </c>
      <c r="E2583" s="1" t="str">
        <f>VLOOKUP($D2583,'TABLE DES MATIERES'!$A$3:$C$69,3,FALSE)</f>
        <v>Vacant</v>
      </c>
    </row>
    <row r="2584" spans="1:5" ht="15" x14ac:dyDescent="0.25">
      <c r="A2584" s="84" t="str">
        <f>VLOOKUP(D2584,'TABLE DES MATIERES'!$A$3:$B$69,2,FALSE)</f>
        <v>Nbs locs Sortants</v>
      </c>
      <c r="B2584" s="98">
        <v>42583</v>
      </c>
      <c r="D2584" s="89" t="s">
        <v>33</v>
      </c>
      <c r="E2584" s="1" t="str">
        <f>VLOOKUP($D2584,'TABLE DES MATIERES'!$A$3:$C$69,3,FALSE)</f>
        <v>Vacant</v>
      </c>
    </row>
    <row r="2585" spans="1:5" ht="15" x14ac:dyDescent="0.25">
      <c r="A2585" s="84" t="str">
        <f>VLOOKUP(D2585,'TABLE DES MATIERES'!$A$3:$B$69,2,FALSE)</f>
        <v>Nbs locs en preavis</v>
      </c>
      <c r="B2585" s="98">
        <v>42583</v>
      </c>
      <c r="D2585" s="89" t="s">
        <v>34</v>
      </c>
      <c r="E2585" s="1" t="str">
        <f>VLOOKUP($D2585,'TABLE DES MATIERES'!$A$3:$C$69,3,FALSE)</f>
        <v>Vacant</v>
      </c>
    </row>
    <row r="2586" spans="1:5" ht="15" x14ac:dyDescent="0.25">
      <c r="A2586" s="84" t="str">
        <f>VLOOKUP(D2586,'TABLE DES MATIERES'!$A$3:$B$69,2,FALSE)</f>
        <v>Compta_provisions_Primexis</v>
      </c>
      <c r="B2586" s="98">
        <v>42583</v>
      </c>
      <c r="D2586" s="89" t="s">
        <v>169</v>
      </c>
      <c r="E2586" s="1" t="str">
        <f>VLOOKUP($D2586,'TABLE DES MATIERES'!$A$3:$C$69,3,FALSE)</f>
        <v>comptable</v>
      </c>
    </row>
    <row r="2587" spans="1:5" ht="15" x14ac:dyDescent="0.25">
      <c r="A2587" s="84" t="str">
        <f>VLOOKUP(D2587,'TABLE DES MATIERES'!$A$3:$B$69,2,FALSE)</f>
        <v>Compta_provisions_Socalog</v>
      </c>
      <c r="B2587" s="98">
        <v>42583</v>
      </c>
      <c r="D2587" s="89" t="s">
        <v>171</v>
      </c>
      <c r="E2587" s="1" t="str">
        <f>VLOOKUP($D2587,'TABLE DES MATIERES'!$A$3:$C$69,3,FALSE)</f>
        <v>comptable</v>
      </c>
    </row>
    <row r="2588" spans="1:5" ht="15" x14ac:dyDescent="0.25">
      <c r="A2588" s="99" t="str">
        <f>VLOOKUP(D2588,'TABLE DES MATIERES'!$A$3:$B$69,2,FALSE)</f>
        <v>Loyer App</v>
      </c>
      <c r="B2588" s="103">
        <v>42614</v>
      </c>
      <c r="C2588" s="101">
        <v>850</v>
      </c>
      <c r="D2588" s="102" t="s">
        <v>4</v>
      </c>
      <c r="E2588" s="1" t="str">
        <f>VLOOKUP($D2588,'TABLE DES MATIERES'!$A$3:$C$69,3,FALSE)</f>
        <v>Quittancement</v>
      </c>
    </row>
    <row r="2589" spans="1:5" ht="15" x14ac:dyDescent="0.25">
      <c r="A2589" s="84" t="str">
        <f>VLOOKUP(D2589,'TABLE DES MATIERES'!$A$3:$B$69,2,FALSE)</f>
        <v>Nouveaux Loyers</v>
      </c>
      <c r="B2589" s="98">
        <v>42614</v>
      </c>
      <c r="D2589" s="89" t="s">
        <v>1</v>
      </c>
      <c r="E2589" s="1" t="str">
        <f>VLOOKUP($D2589,'TABLE DES MATIERES'!$A$3:$C$69,3,FALSE)</f>
        <v>Quittancement</v>
      </c>
    </row>
    <row r="2590" spans="1:5" ht="15" x14ac:dyDescent="0.25">
      <c r="A2590" s="84" t="str">
        <f>VLOOKUP(D2590,'TABLE DES MATIERES'!$A$3:$B$69,2,FALSE)</f>
        <v>Loyer PK</v>
      </c>
      <c r="B2590" s="98">
        <v>42614</v>
      </c>
      <c r="C2590" s="69">
        <v>175</v>
      </c>
      <c r="D2590" s="89" t="s">
        <v>5</v>
      </c>
      <c r="E2590" s="1" t="str">
        <f>VLOOKUP($D2590,'TABLE DES MATIERES'!$A$3:$C$69,3,FALSE)</f>
        <v>Quittancement</v>
      </c>
    </row>
    <row r="2591" spans="1:5" ht="15" x14ac:dyDescent="0.25">
      <c r="A2591" s="84" t="str">
        <f>VLOOKUP(D2591,'TABLE DES MATIERES'!$A$3:$B$69,2,FALSE)</f>
        <v>Total Loyer</v>
      </c>
      <c r="B2591" s="98">
        <v>42614</v>
      </c>
      <c r="D2591" s="89" t="s">
        <v>62</v>
      </c>
      <c r="E2591" s="1" t="str">
        <f>VLOOKUP($D2591,'TABLE DES MATIERES'!$A$3:$C$69,3,FALSE)</f>
        <v>Quittancement</v>
      </c>
    </row>
    <row r="2592" spans="1:5" ht="15" x14ac:dyDescent="0.25">
      <c r="A2592" s="84" t="str">
        <f>VLOOKUP(D2592,'TABLE DES MATIERES'!$A$3:$B$69,2,FALSE)</f>
        <v>Provisions sur charge</v>
      </c>
      <c r="B2592" s="98">
        <v>42614</v>
      </c>
      <c r="C2592" s="69">
        <v>300</v>
      </c>
      <c r="D2592" s="89" t="s">
        <v>2</v>
      </c>
      <c r="E2592" s="1" t="str">
        <f>VLOOKUP($D2592,'TABLE DES MATIERES'!$A$3:$C$69,3,FALSE)</f>
        <v>Quittancement</v>
      </c>
    </row>
    <row r="2593" spans="1:5" ht="15" x14ac:dyDescent="0.25">
      <c r="A2593" s="84" t="str">
        <f>VLOOKUP(D2593,'TABLE DES MATIERES'!$A$3:$B$69,2,FALSE)</f>
        <v>Quitt toutes rubriques</v>
      </c>
      <c r="B2593" s="98">
        <v>42614</v>
      </c>
      <c r="D2593" s="89" t="s">
        <v>50</v>
      </c>
      <c r="E2593" s="1" t="str">
        <f>VLOOKUP($D2593,'TABLE DES MATIERES'!$A$3:$C$69,3,FALSE)</f>
        <v>Quittancement</v>
      </c>
    </row>
    <row r="2594" spans="1:5" ht="15" x14ac:dyDescent="0.25">
      <c r="A2594" s="84" t="str">
        <f>VLOOKUP(D2594,'TABLE DES MATIERES'!$A$3:$B$69,2,FALSE)</f>
        <v>Quittance Moyenne</v>
      </c>
      <c r="B2594" s="98">
        <v>42614</v>
      </c>
      <c r="D2594" s="89" t="s">
        <v>192</v>
      </c>
      <c r="E2594" s="1" t="str">
        <f>VLOOKUP($D2594,'TABLE DES MATIERES'!$A$3:$C$69,3,FALSE)</f>
        <v>Quittancement</v>
      </c>
    </row>
    <row r="2595" spans="1:5" ht="15" x14ac:dyDescent="0.25">
      <c r="A2595" s="84" t="str">
        <f>VLOOKUP(D2595,'TABLE DES MATIERES'!$A$3:$B$69,2,FALSE)</f>
        <v>Lots quittancé (total app-vacant)</v>
      </c>
      <c r="B2595" s="98">
        <v>42614</v>
      </c>
      <c r="D2595" s="89" t="s">
        <v>193</v>
      </c>
      <c r="E2595" s="1" t="str">
        <f>VLOOKUP($D2595,'TABLE DES MATIERES'!$A$3:$C$69,3,FALSE)</f>
        <v>Quittancement</v>
      </c>
    </row>
    <row r="2596" spans="1:5" ht="15" x14ac:dyDescent="0.25">
      <c r="A2596" s="84" t="str">
        <f>VLOOKUP(D2596,'TABLE DES MATIERES'!$A$3:$B$69,2,FALSE)</f>
        <v>Loyers encaissers</v>
      </c>
      <c r="B2596" s="98">
        <v>42614</v>
      </c>
      <c r="D2596" s="89" t="s">
        <v>3</v>
      </c>
      <c r="E2596" s="1" t="str">
        <f>VLOOKUP($D2596,'TABLE DES MATIERES'!$A$3:$C$69,3,FALSE)</f>
        <v>Encaissement</v>
      </c>
    </row>
    <row r="2597" spans="1:5" ht="15" x14ac:dyDescent="0.25">
      <c r="A2597" s="84" t="str">
        <f>VLOOKUP(D2597,'TABLE DES MATIERES'!$A$3:$B$69,2,FALSE)</f>
        <v>APL</v>
      </c>
      <c r="B2597" s="98">
        <v>42614</v>
      </c>
      <c r="D2597" s="89" t="s">
        <v>6</v>
      </c>
      <c r="E2597" s="1" t="str">
        <f>VLOOKUP($D2597,'TABLE DES MATIERES'!$A$3:$C$69,3,FALSE)</f>
        <v>Encaissement</v>
      </c>
    </row>
    <row r="2598" spans="1:5" ht="15" x14ac:dyDescent="0.25">
      <c r="A2598" s="84" t="str">
        <f>VLOOKUP(D2598,'TABLE DES MATIERES'!$A$3:$B$69,2,FALSE)</f>
        <v>AL</v>
      </c>
      <c r="B2598" s="98">
        <v>42614</v>
      </c>
      <c r="D2598" s="89" t="s">
        <v>7</v>
      </c>
      <c r="E2598" s="1" t="str">
        <f>VLOOKUP($D2598,'TABLE DES MATIERES'!$A$3:$C$69,3,FALSE)</f>
        <v>Encaissement</v>
      </c>
    </row>
    <row r="2599" spans="1:5" ht="15" x14ac:dyDescent="0.25">
      <c r="A2599" s="84" t="str">
        <f>VLOOKUP(D2599,'TABLE DES MATIERES'!$A$3:$B$69,2,FALSE)</f>
        <v>DG Factures</v>
      </c>
      <c r="B2599" s="98">
        <v>42614</v>
      </c>
      <c r="D2599" s="89" t="s">
        <v>8</v>
      </c>
      <c r="E2599" s="1" t="str">
        <f>VLOOKUP($D2599,'TABLE DES MATIERES'!$A$3:$C$69,3,FALSE)</f>
        <v>Encaissement</v>
      </c>
    </row>
    <row r="2600" spans="1:5" ht="15" x14ac:dyDescent="0.25">
      <c r="A2600" s="84" t="str">
        <f>VLOOKUP(D2600,'TABLE DES MATIERES'!$A$3:$B$69,2,FALSE)</f>
        <v>DG Rembourser</v>
      </c>
      <c r="B2600" s="98">
        <v>42614</v>
      </c>
      <c r="D2600" s="89" t="s">
        <v>9</v>
      </c>
      <c r="E2600" s="1" t="str">
        <f>VLOOKUP($D2600,'TABLE DES MATIERES'!$A$3:$C$69,3,FALSE)</f>
        <v>Encaissement</v>
      </c>
    </row>
    <row r="2601" spans="1:5" ht="15" x14ac:dyDescent="0.25">
      <c r="A2601" s="84" t="str">
        <f>VLOOKUP(D2601,'TABLE DES MATIERES'!$A$3:$B$69,2,FALSE)</f>
        <v>BANQUE</v>
      </c>
      <c r="B2601" s="98">
        <v>42614</v>
      </c>
      <c r="D2601" s="89" t="s">
        <v>10</v>
      </c>
      <c r="E2601" s="1" t="str">
        <f>VLOOKUP($D2601,'TABLE DES MATIERES'!$A$3:$C$69,3,FALSE)</f>
        <v>Encaissement</v>
      </c>
    </row>
    <row r="2602" spans="1:5" ht="15" x14ac:dyDescent="0.25">
      <c r="A2602" s="84" t="str">
        <f>VLOOKUP(D2602,'TABLE DES MATIERES'!$A$3:$B$69,2,FALSE)</f>
        <v>Loyers de non occupation</v>
      </c>
      <c r="B2602" s="98">
        <v>42614</v>
      </c>
      <c r="D2602" s="89" t="s">
        <v>176</v>
      </c>
      <c r="E2602" s="1" t="str">
        <f>VLOOKUP($D2602,'TABLE DES MATIERES'!$A$3:$C$69,3,FALSE)</f>
        <v>Encaissement</v>
      </c>
    </row>
    <row r="2603" spans="1:5" ht="15" x14ac:dyDescent="0.25">
      <c r="A2603" s="84" t="str">
        <f>VLOOKUP(D2603,'TABLE DES MATIERES'!$A$3:$B$69,2,FALSE)</f>
        <v>Nbs locs debiteurs</v>
      </c>
      <c r="B2603" s="98">
        <v>42614</v>
      </c>
      <c r="D2603" s="89" t="s">
        <v>11</v>
      </c>
      <c r="E2603" s="1" t="str">
        <f>VLOOKUP($D2603,'TABLE DES MATIERES'!$A$3:$C$69,3,FALSE)</f>
        <v>Contentieux</v>
      </c>
    </row>
    <row r="2604" spans="1:5" ht="15" x14ac:dyDescent="0.25">
      <c r="A2604" s="84" t="str">
        <f>VLOOKUP(D2604,'TABLE DES MATIERES'!$A$3:$B$69,2,FALSE)</f>
        <v>Montants Debiteurs</v>
      </c>
      <c r="B2604" s="98">
        <v>42614</v>
      </c>
      <c r="D2604" s="89" t="s">
        <v>12</v>
      </c>
      <c r="E2604" s="1" t="str">
        <f>VLOOKUP($D2604,'TABLE DES MATIERES'!$A$3:$C$69,3,FALSE)</f>
        <v>Contentieux</v>
      </c>
    </row>
    <row r="2605" spans="1:5" ht="15" x14ac:dyDescent="0.25">
      <c r="A2605" s="84" t="str">
        <f>VLOOKUP(D2605,'TABLE DES MATIERES'!$A$3:$B$69,2,FALSE)</f>
        <v>Locs Presents</v>
      </c>
      <c r="B2605" s="98">
        <v>42614</v>
      </c>
      <c r="D2605" s="89" t="s">
        <v>13</v>
      </c>
      <c r="E2605" s="1" t="str">
        <f>VLOOKUP($D2605,'TABLE DES MATIERES'!$A$3:$C$69,3,FALSE)</f>
        <v>Contentieux</v>
      </c>
    </row>
    <row r="2606" spans="1:5" ht="15" x14ac:dyDescent="0.25">
      <c r="A2606" s="84" t="str">
        <f>VLOOKUP(D2606,'TABLE DES MATIERES'!$A$3:$B$69,2,FALSE)</f>
        <v>Montants Presents</v>
      </c>
      <c r="B2606" s="98">
        <v>42614</v>
      </c>
      <c r="D2606" s="89" t="s">
        <v>15</v>
      </c>
      <c r="E2606" s="1" t="str">
        <f>VLOOKUP($D2606,'TABLE DES MATIERES'!$A$3:$C$69,3,FALSE)</f>
        <v>Contentieux</v>
      </c>
    </row>
    <row r="2607" spans="1:5" ht="15" x14ac:dyDescent="0.25">
      <c r="A2607" s="84" t="str">
        <f>VLOOKUP(D2607,'TABLE DES MATIERES'!$A$3:$B$69,2,FALSE)</f>
        <v>Locs Sortis</v>
      </c>
      <c r="B2607" s="98">
        <v>42614</v>
      </c>
      <c r="D2607" s="89" t="s">
        <v>14</v>
      </c>
      <c r="E2607" s="1" t="str">
        <f>VLOOKUP($D2607,'TABLE DES MATIERES'!$A$3:$C$69,3,FALSE)</f>
        <v>Contentieux</v>
      </c>
    </row>
    <row r="2608" spans="1:5" ht="15" x14ac:dyDescent="0.25">
      <c r="A2608" s="84" t="str">
        <f>VLOOKUP(D2608,'TABLE DES MATIERES'!$A$3:$B$69,2,FALSE)</f>
        <v>Montants Sortis</v>
      </c>
      <c r="B2608" s="98">
        <v>42614</v>
      </c>
      <c r="D2608" s="89" t="s">
        <v>16</v>
      </c>
      <c r="E2608" s="1" t="str">
        <f>VLOOKUP($D2608,'TABLE DES MATIERES'!$A$3:$C$69,3,FALSE)</f>
        <v>Contentieux</v>
      </c>
    </row>
    <row r="2609" spans="1:5" ht="15" x14ac:dyDescent="0.25">
      <c r="A2609" s="84" t="str">
        <f>VLOOKUP(D2609,'TABLE DES MATIERES'!$A$3:$B$69,2,FALSE)</f>
        <v>Nouvelles dettes des nouveaux entrants</v>
      </c>
      <c r="B2609" s="98">
        <v>42614</v>
      </c>
      <c r="D2609" s="89" t="s">
        <v>37</v>
      </c>
      <c r="E2609" s="1" t="str">
        <f>VLOOKUP($D2609,'TABLE DES MATIERES'!$A$3:$C$69,3,FALSE)</f>
        <v>Contentieux</v>
      </c>
    </row>
    <row r="2610" spans="1:5" ht="15" x14ac:dyDescent="0.25">
      <c r="A2610" s="84" t="str">
        <f>VLOOKUP(D2610,'TABLE DES MATIERES'!$A$3:$B$69,2,FALSE)</f>
        <v>Montants dettes des nouveaux entrants</v>
      </c>
      <c r="B2610" s="98">
        <v>42614</v>
      </c>
      <c r="D2610" s="89" t="s">
        <v>38</v>
      </c>
      <c r="E2610" s="1" t="str">
        <f>VLOOKUP($D2610,'TABLE DES MATIERES'!$A$3:$C$69,3,FALSE)</f>
        <v>Contentieux</v>
      </c>
    </row>
    <row r="2611" spans="1:5" ht="15" x14ac:dyDescent="0.25">
      <c r="A2611" s="84" t="str">
        <f>VLOOKUP(D2611,'TABLE DES MATIERES'!$A$3:$B$69,2,FALSE)</f>
        <v>Profits</v>
      </c>
      <c r="B2611" s="98">
        <v>42614</v>
      </c>
      <c r="D2611" s="89" t="s">
        <v>36</v>
      </c>
      <c r="E2611" s="1" t="str">
        <f>VLOOKUP($D2611,'TABLE DES MATIERES'!$A$3:$C$69,3,FALSE)</f>
        <v>Contentieux</v>
      </c>
    </row>
    <row r="2612" spans="1:5" ht="15" x14ac:dyDescent="0.25">
      <c r="A2612" s="84" t="str">
        <f>VLOOKUP(D2612,'TABLE DES MATIERES'!$A$3:$B$69,2,FALSE)</f>
        <v>Pertes</v>
      </c>
      <c r="B2612" s="98">
        <v>42614</v>
      </c>
      <c r="D2612" s="89" t="s">
        <v>35</v>
      </c>
      <c r="E2612" s="1" t="str">
        <f>VLOOKUP($D2612,'TABLE DES MATIERES'!$A$3:$C$69,3,FALSE)</f>
        <v>Contentieux</v>
      </c>
    </row>
    <row r="2613" spans="1:5" ht="15" x14ac:dyDescent="0.25">
      <c r="A2613" s="84" t="str">
        <f>VLOOKUP(D2613,'TABLE DES MATIERES'!$A$3:$B$69,2,FALSE)</f>
        <v>Protocoles établis</v>
      </c>
      <c r="B2613" s="98">
        <v>42614</v>
      </c>
      <c r="D2613" s="89" t="s">
        <v>17</v>
      </c>
      <c r="E2613" s="1" t="str">
        <f>VLOOKUP($D2613,'TABLE DES MATIERES'!$A$3:$C$69,3,FALSE)</f>
        <v>Contentieux</v>
      </c>
    </row>
    <row r="2614" spans="1:5" ht="15" x14ac:dyDescent="0.25">
      <c r="A2614" s="84" t="str">
        <f>VLOOKUP(D2614,'TABLE DES MATIERES'!$A$3:$B$69,2,FALSE)</f>
        <v>Protocoles terminés</v>
      </c>
      <c r="B2614" s="98">
        <v>42614</v>
      </c>
      <c r="D2614" s="89" t="s">
        <v>18</v>
      </c>
      <c r="E2614" s="1" t="str">
        <f>VLOOKUP($D2614,'TABLE DES MATIERES'!$A$3:$C$69,3,FALSE)</f>
        <v>Contentieux</v>
      </c>
    </row>
    <row r="2615" spans="1:5" x14ac:dyDescent="0.2">
      <c r="A2615" s="84" t="str">
        <f>VLOOKUP(D2615,'TABLE DES MATIERES'!$A$3:$B$69,2,FALSE)</f>
        <v>Protocoles en cours</v>
      </c>
      <c r="B2615" s="98">
        <v>42614</v>
      </c>
      <c r="D2615" s="63" t="s">
        <v>61</v>
      </c>
      <c r="E2615" s="1" t="str">
        <f>VLOOKUP($D2615,'TABLE DES MATIERES'!$A$3:$C$69,3,FALSE)</f>
        <v>Contentieux</v>
      </c>
    </row>
    <row r="2616" spans="1:5" x14ac:dyDescent="0.2">
      <c r="A2616" s="84" t="str">
        <f>VLOOKUP(D2616,'TABLE DES MATIERES'!$A$3:$B$69,2,FALSE)</f>
        <v>Montants Protocoles établis</v>
      </c>
      <c r="B2616" s="98">
        <v>42614</v>
      </c>
      <c r="D2616" s="63" t="s">
        <v>53</v>
      </c>
      <c r="E2616" s="1" t="str">
        <f>VLOOKUP($D2616,'TABLE DES MATIERES'!$A$3:$C$69,3,FALSE)</f>
        <v>Contentieux</v>
      </c>
    </row>
    <row r="2617" spans="1:5" ht="15" x14ac:dyDescent="0.25">
      <c r="A2617" s="84" t="str">
        <f>VLOOKUP(D2617,'TABLE DES MATIERES'!$A$3:$B$69,2,FALSE)</f>
        <v>Nouveaux Dossiers Confiés SOFRA</v>
      </c>
      <c r="B2617" s="98">
        <v>42614</v>
      </c>
      <c r="D2617" s="89" t="s">
        <v>19</v>
      </c>
      <c r="E2617" s="1" t="str">
        <f>VLOOKUP($D2617,'TABLE DES MATIERES'!$A$3:$C$69,3,FALSE)</f>
        <v>Contentieux</v>
      </c>
    </row>
    <row r="2618" spans="1:5" ht="15" x14ac:dyDescent="0.25">
      <c r="A2618" s="84" t="str">
        <f>VLOOKUP(D2618,'TABLE DES MATIERES'!$A$3:$B$69,2,FALSE)</f>
        <v>Nbs dossiers Actifs SOFRA</v>
      </c>
      <c r="B2618" s="98">
        <v>42614</v>
      </c>
      <c r="D2618" s="89" t="s">
        <v>63</v>
      </c>
      <c r="E2618" s="1" t="str">
        <f>VLOOKUP($D2618,'TABLE DES MATIERES'!$A$3:$C$69,3,FALSE)</f>
        <v>Contentieux</v>
      </c>
    </row>
    <row r="2619" spans="1:5" x14ac:dyDescent="0.2">
      <c r="A2619" s="84" t="str">
        <f>VLOOKUP(D2619,'TABLE DES MATIERES'!$A$3:$B$69,2,FALSE)</f>
        <v>Montants Dossiers SOFRA Ouverts</v>
      </c>
      <c r="B2619" s="98">
        <v>42614</v>
      </c>
      <c r="D2619" s="63" t="s">
        <v>54</v>
      </c>
      <c r="E2619" s="1" t="str">
        <f>VLOOKUP($D2619,'TABLE DES MATIERES'!$A$3:$C$69,3,FALSE)</f>
        <v>Contentieux</v>
      </c>
    </row>
    <row r="2620" spans="1:5" ht="15" x14ac:dyDescent="0.25">
      <c r="A2620" s="84" t="str">
        <f>VLOOKUP(D2620,'TABLE DES MATIERES'!$A$3:$B$69,2,FALSE)</f>
        <v>Encaissements SOFRA</v>
      </c>
      <c r="B2620" s="98">
        <v>42614</v>
      </c>
      <c r="D2620" s="89" t="s">
        <v>64</v>
      </c>
      <c r="E2620" s="1" t="str">
        <f>VLOOKUP($D2620,'TABLE DES MATIERES'!$A$3:$C$69,3,FALSE)</f>
        <v>Contentieux</v>
      </c>
    </row>
    <row r="2621" spans="1:5" ht="15" x14ac:dyDescent="0.25">
      <c r="A2621" s="84" t="str">
        <f>VLOOKUP(D2621,'TABLE DES MATIERES'!$A$3:$B$69,2,FALSE)</f>
        <v>Nouveaux Dossiers Confiés FLEMMING</v>
      </c>
      <c r="B2621" s="98">
        <v>42614</v>
      </c>
      <c r="D2621" s="89" t="s">
        <v>183</v>
      </c>
      <c r="E2621" s="1" t="str">
        <f>VLOOKUP($D2621,'TABLE DES MATIERES'!$A$3:$C$69,3,FALSE)</f>
        <v>contentieux</v>
      </c>
    </row>
    <row r="2622" spans="1:5" ht="15" x14ac:dyDescent="0.25">
      <c r="A2622" s="84" t="str">
        <f>VLOOKUP(D2622,'TABLE DES MATIERES'!$A$3:$B$69,2,FALSE)</f>
        <v>Nbs dossiers Actifs FLEMMING</v>
      </c>
      <c r="B2622" s="98">
        <v>42614</v>
      </c>
      <c r="D2622" s="89" t="s">
        <v>186</v>
      </c>
      <c r="E2622" s="1" t="str">
        <f>VLOOKUP($D2622,'TABLE DES MATIERES'!$A$3:$C$69,3,FALSE)</f>
        <v>contentieux</v>
      </c>
    </row>
    <row r="2623" spans="1:5" ht="15" x14ac:dyDescent="0.25">
      <c r="A2623" s="84" t="str">
        <f>VLOOKUP(D2623,'TABLE DES MATIERES'!$A$3:$B$69,2,FALSE)</f>
        <v>Montants Dossiers FLEMMING Ouverts</v>
      </c>
      <c r="B2623" s="98">
        <v>42614</v>
      </c>
      <c r="D2623" s="89" t="s">
        <v>188</v>
      </c>
      <c r="E2623" s="1" t="str">
        <f>VLOOKUP($D2623,'TABLE DES MATIERES'!$A$3:$C$69,3,FALSE)</f>
        <v>contentieux</v>
      </c>
    </row>
    <row r="2624" spans="1:5" ht="15" x14ac:dyDescent="0.25">
      <c r="A2624" s="84" t="str">
        <f>VLOOKUP(D2624,'TABLE DES MATIERES'!$A$3:$B$69,2,FALSE)</f>
        <v>Encaissements FLEMMING</v>
      </c>
      <c r="B2624" s="98">
        <v>42614</v>
      </c>
      <c r="D2624" s="89" t="s">
        <v>190</v>
      </c>
      <c r="E2624" s="1" t="str">
        <f>VLOOKUP($D2624,'TABLE DES MATIERES'!$A$3:$C$69,3,FALSE)</f>
        <v>contentieux</v>
      </c>
    </row>
    <row r="2625" spans="1:5" ht="15" x14ac:dyDescent="0.25">
      <c r="A2625" s="84" t="str">
        <f>VLOOKUP(D2625,'TABLE DES MATIERES'!$A$3:$B$69,2,FALSE)</f>
        <v>Nbs Prelevements</v>
      </c>
      <c r="B2625" s="98">
        <v>42614</v>
      </c>
      <c r="D2625" s="89" t="s">
        <v>20</v>
      </c>
      <c r="E2625" s="1" t="str">
        <f>VLOOKUP($D2625,'TABLE DES MATIERES'!$A$3:$C$69,3,FALSE)</f>
        <v>Contentieux</v>
      </c>
    </row>
    <row r="2626" spans="1:5" ht="15" x14ac:dyDescent="0.25">
      <c r="A2626" s="84" t="str">
        <f>VLOOKUP(D2626,'TABLE DES MATIERES'!$A$3:$B$69,2,FALSE)</f>
        <v>Montants Prelevements</v>
      </c>
      <c r="B2626" s="98">
        <v>42614</v>
      </c>
      <c r="D2626" s="89" t="s">
        <v>21</v>
      </c>
      <c r="E2626" s="1" t="str">
        <f>VLOOKUP($D2626,'TABLE DES MATIERES'!$A$3:$C$69,3,FALSE)</f>
        <v>Contentieux</v>
      </c>
    </row>
    <row r="2627" spans="1:5" ht="15" x14ac:dyDescent="0.25">
      <c r="A2627" s="84" t="str">
        <f>VLOOKUP(D2627,'TABLE DES MATIERES'!$A$3:$B$69,2,FALSE)</f>
        <v>Nbs Rejets Prlv</v>
      </c>
      <c r="B2627" s="98">
        <v>42614</v>
      </c>
      <c r="D2627" s="89" t="s">
        <v>22</v>
      </c>
      <c r="E2627" s="1" t="str">
        <f>VLOOKUP($D2627,'TABLE DES MATIERES'!$A$3:$C$69,3,FALSE)</f>
        <v>Contentieux</v>
      </c>
    </row>
    <row r="2628" spans="1:5" ht="15" x14ac:dyDescent="0.25">
      <c r="A2628" s="84" t="str">
        <f>VLOOKUP(D2628,'TABLE DES MATIERES'!$A$3:$B$69,2,FALSE)</f>
        <v>Montants des Rjts Prlv</v>
      </c>
      <c r="B2628" s="98">
        <v>42614</v>
      </c>
      <c r="D2628" s="89" t="s">
        <v>23</v>
      </c>
      <c r="E2628" s="1" t="str">
        <f>VLOOKUP($D2628,'TABLE DES MATIERES'!$A$3:$C$69,3,FALSE)</f>
        <v>Contentieux</v>
      </c>
    </row>
    <row r="2629" spans="1:5" ht="15" x14ac:dyDescent="0.25">
      <c r="A2629" s="84" t="str">
        <f>VLOOKUP(D2629,'TABLE DES MATIERES'!$A$3:$B$69,2,FALSE)</f>
        <v>% impayés Prlv</v>
      </c>
      <c r="B2629" s="98">
        <v>42614</v>
      </c>
      <c r="D2629" s="89" t="s">
        <v>65</v>
      </c>
      <c r="E2629" s="1" t="str">
        <f>VLOOKUP($D2629,'TABLE DES MATIERES'!$A$3:$C$69,3,FALSE)</f>
        <v>Contentieux</v>
      </c>
    </row>
    <row r="2630" spans="1:5" ht="15" x14ac:dyDescent="0.25">
      <c r="A2630" s="84" t="str">
        <f>VLOOKUP(D2630,'TABLE DES MATIERES'!$A$3:$B$69,2,FALSE)</f>
        <v>Dette &lt; 3mois</v>
      </c>
      <c r="B2630" s="98">
        <v>42614</v>
      </c>
      <c r="D2630" s="89" t="s">
        <v>24</v>
      </c>
      <c r="E2630" s="1" t="str">
        <f>VLOOKUP($D2630,'TABLE DES MATIERES'!$A$3:$C$69,3,FALSE)</f>
        <v>Contentieux</v>
      </c>
    </row>
    <row r="2631" spans="1:5" ht="15" x14ac:dyDescent="0.25">
      <c r="A2631" s="84" t="str">
        <f>VLOOKUP(D2631,'TABLE DES MATIERES'!$A$3:$B$69,2,FALSE)</f>
        <v>Dette 3 à 6 mois</v>
      </c>
      <c r="B2631" s="98">
        <v>42614</v>
      </c>
      <c r="D2631" s="89" t="s">
        <v>25</v>
      </c>
      <c r="E2631" s="1" t="str">
        <f>VLOOKUP($D2631,'TABLE DES MATIERES'!$A$3:$C$69,3,FALSE)</f>
        <v>Contentieux</v>
      </c>
    </row>
    <row r="2632" spans="1:5" ht="15" x14ac:dyDescent="0.25">
      <c r="A2632" s="84" t="str">
        <f>VLOOKUP(D2632,'TABLE DES MATIERES'!$A$3:$B$69,2,FALSE)</f>
        <v>Dette &gt; 6 mois</v>
      </c>
      <c r="B2632" s="98">
        <v>42614</v>
      </c>
      <c r="D2632" s="89" t="s">
        <v>26</v>
      </c>
      <c r="E2632" s="1" t="str">
        <f>VLOOKUP($D2632,'TABLE DES MATIERES'!$A$3:$C$69,3,FALSE)</f>
        <v>Contentieux</v>
      </c>
    </row>
    <row r="2633" spans="1:5" ht="15" x14ac:dyDescent="0.25">
      <c r="A2633" s="84" t="str">
        <f>VLOOKUP(D2633,'TABLE DES MATIERES'!$A$3:$B$69,2,FALSE)</f>
        <v>Vacants ACL PME</v>
      </c>
      <c r="B2633" s="98">
        <v>42614</v>
      </c>
      <c r="D2633" s="89" t="s">
        <v>28</v>
      </c>
      <c r="E2633" s="1" t="str">
        <f>VLOOKUP($D2633,'TABLE DES MATIERES'!$A$3:$C$69,3,FALSE)</f>
        <v>Vacant</v>
      </c>
    </row>
    <row r="2634" spans="1:5" x14ac:dyDescent="0.2">
      <c r="A2634" s="84" t="str">
        <f>VLOOKUP(D2634,'TABLE DES MATIERES'!$A$3:$B$69,2,FALSE)</f>
        <v>% vacant ACL PME</v>
      </c>
      <c r="B2634" s="98">
        <v>42614</v>
      </c>
      <c r="D2634" s="88" t="s">
        <v>47</v>
      </c>
      <c r="E2634" s="1" t="str">
        <f>VLOOKUP($D2634,'TABLE DES MATIERES'!$A$3:$C$69,3,FALSE)</f>
        <v>Vacant</v>
      </c>
    </row>
    <row r="2635" spans="1:5" ht="15" x14ac:dyDescent="0.25">
      <c r="A2635" s="84" t="str">
        <f>VLOOKUP(D2635,'TABLE DES MATIERES'!$A$3:$B$69,2,FALSE)</f>
        <v>Vacant technique</v>
      </c>
      <c r="B2635" s="98">
        <v>42614</v>
      </c>
      <c r="D2635" s="89" t="s">
        <v>29</v>
      </c>
      <c r="E2635" s="1" t="str">
        <f>VLOOKUP($D2635,'TABLE DES MATIERES'!$A$3:$C$69,3,FALSE)</f>
        <v>Vacant</v>
      </c>
    </row>
    <row r="2636" spans="1:5" x14ac:dyDescent="0.2">
      <c r="A2636" s="84" t="str">
        <f>VLOOKUP(D2636,'TABLE DES MATIERES'!$A$3:$B$69,2,FALSE)</f>
        <v>% vacant technique</v>
      </c>
      <c r="B2636" s="98">
        <v>42614</v>
      </c>
      <c r="D2636" s="88" t="s">
        <v>48</v>
      </c>
      <c r="E2636" s="1" t="str">
        <f>VLOOKUP($D2636,'TABLE DES MATIERES'!$A$3:$C$69,3,FALSE)</f>
        <v>Vacant</v>
      </c>
    </row>
    <row r="2637" spans="1:5" ht="15" x14ac:dyDescent="0.25">
      <c r="A2637" s="84" t="str">
        <f>VLOOKUP(D2637,'TABLE DES MATIERES'!$A$3:$B$69,2,FALSE)</f>
        <v>Nbs de lots Roanne</v>
      </c>
      <c r="B2637" s="98">
        <v>42614</v>
      </c>
      <c r="D2637" s="89" t="s">
        <v>30</v>
      </c>
      <c r="E2637" s="1" t="str">
        <f>VLOOKUP($D2637,'TABLE DES MATIERES'!$A$3:$C$69,3,FALSE)</f>
        <v>Vacant</v>
      </c>
    </row>
    <row r="2638" spans="1:5" ht="15" x14ac:dyDescent="0.25">
      <c r="A2638" s="84" t="str">
        <f>VLOOKUP(D2638,'TABLE DES MATIERES'!$A$3:$B$69,2,FALSE)</f>
        <v>Vacants_Gestion Roanne</v>
      </c>
      <c r="B2638" s="98">
        <v>42614</v>
      </c>
      <c r="D2638" s="89" t="s">
        <v>31</v>
      </c>
      <c r="E2638" s="1" t="str">
        <f>VLOOKUP($D2638,'TABLE DES MATIERES'!$A$3:$C$69,3,FALSE)</f>
        <v>Vacant</v>
      </c>
    </row>
    <row r="2639" spans="1:5" x14ac:dyDescent="0.2">
      <c r="A2639" s="84" t="str">
        <f>VLOOKUP(D2639,'TABLE DES MATIERES'!$A$3:$B$69,2,FALSE)</f>
        <v>% vacant Roanne</v>
      </c>
      <c r="B2639" s="98">
        <v>42614</v>
      </c>
      <c r="D2639" s="88" t="s">
        <v>49</v>
      </c>
      <c r="E2639" s="1" t="str">
        <f>VLOOKUP($D2639,'TABLE DES MATIERES'!$A$3:$C$69,3,FALSE)</f>
        <v>Vacant</v>
      </c>
    </row>
    <row r="2640" spans="1:5" ht="15" x14ac:dyDescent="0.25">
      <c r="A2640" s="84" t="str">
        <f>VLOOKUP(D2640,'TABLE DES MATIERES'!$A$3:$B$69,2,FALSE)</f>
        <v>Total Vacant Exploitation</v>
      </c>
      <c r="B2640" s="98">
        <v>42614</v>
      </c>
      <c r="D2640" s="89" t="s">
        <v>66</v>
      </c>
      <c r="E2640" s="1" t="str">
        <f>VLOOKUP($D2640,'TABLE DES MATIERES'!$A$3:$C$69,3,FALSE)</f>
        <v>Vacant</v>
      </c>
    </row>
    <row r="2641" spans="1:5" ht="15" x14ac:dyDescent="0.25">
      <c r="A2641" s="84" t="str">
        <f>VLOOKUP(D2641,'TABLE DES MATIERES'!$A$3:$B$69,2,FALSE)</f>
        <v>% Exploitation</v>
      </c>
      <c r="B2641" s="98">
        <v>42614</v>
      </c>
      <c r="D2641" s="89" t="s">
        <v>67</v>
      </c>
      <c r="E2641" s="1" t="str">
        <f>VLOOKUP($D2641,'TABLE DES MATIERES'!$A$3:$C$69,3,FALSE)</f>
        <v>Vacant</v>
      </c>
    </row>
    <row r="2642" spans="1:5" ht="15" x14ac:dyDescent="0.25">
      <c r="A2642" s="84" t="str">
        <f>VLOOKUP(D2642,'TABLE DES MATIERES'!$A$3:$B$69,2,FALSE)</f>
        <v>Vacant HE</v>
      </c>
      <c r="B2642" s="98">
        <v>42614</v>
      </c>
      <c r="D2642" s="89" t="s">
        <v>58</v>
      </c>
      <c r="E2642" s="1" t="str">
        <f>VLOOKUP($D2642,'TABLE DES MATIERES'!$A$3:$C$69,3,FALSE)</f>
        <v>Vacant</v>
      </c>
    </row>
    <row r="2643" spans="1:5" ht="15" x14ac:dyDescent="0.25">
      <c r="A2643" s="84" t="str">
        <f>VLOOKUP(D2643,'TABLE DES MATIERES'!$A$3:$B$69,2,FALSE)</f>
        <v>% vacant HE</v>
      </c>
      <c r="B2643" s="98">
        <v>42614</v>
      </c>
      <c r="D2643" s="89" t="s">
        <v>68</v>
      </c>
      <c r="E2643" s="1" t="str">
        <f>VLOOKUP($D2643,'TABLE DES MATIERES'!$A$3:$C$69,3,FALSE)</f>
        <v>Vacant</v>
      </c>
    </row>
    <row r="2644" spans="1:5" ht="15" x14ac:dyDescent="0.25">
      <c r="A2644" s="84" t="str">
        <f>VLOOKUP(D2644,'TABLE DES MATIERES'!$A$3:$B$69,2,FALSE)</f>
        <v>Nbs logements Roanne</v>
      </c>
      <c r="B2644" s="98">
        <v>42614</v>
      </c>
      <c r="D2644" s="89" t="s">
        <v>69</v>
      </c>
      <c r="E2644" s="1" t="str">
        <f>VLOOKUP($D2644,'TABLE DES MATIERES'!$A$3:$C$69,3,FALSE)</f>
        <v>Vacant</v>
      </c>
    </row>
    <row r="2645" spans="1:5" ht="15" x14ac:dyDescent="0.25">
      <c r="A2645" s="84" t="str">
        <f>VLOOKUP(D2645,'TABLE DES MATIERES'!$A$3:$B$69,2,FALSE)</f>
        <v>Nbs vacants Exploitation/HE</v>
      </c>
      <c r="B2645" s="98">
        <v>42614</v>
      </c>
      <c r="D2645" s="89" t="s">
        <v>57</v>
      </c>
      <c r="E2645" s="1" t="str">
        <f>VLOOKUP($D2645,'TABLE DES MATIERES'!$A$3:$C$69,3,FALSE)</f>
        <v>Vacant</v>
      </c>
    </row>
    <row r="2646" spans="1:5" ht="15" x14ac:dyDescent="0.25">
      <c r="A2646" s="84" t="str">
        <f>VLOOKUP(D2646,'TABLE DES MATIERES'!$A$3:$B$69,2,FALSE)</f>
        <v>% Vacance Exploitation/HE</v>
      </c>
      <c r="B2646" s="98">
        <v>42614</v>
      </c>
      <c r="D2646" s="89" t="s">
        <v>59</v>
      </c>
      <c r="E2646" s="1" t="str">
        <f>VLOOKUP($D2646,'TABLE DES MATIERES'!$A$3:$C$69,3,FALSE)</f>
        <v>Vacant</v>
      </c>
    </row>
    <row r="2647" spans="1:5" ht="15" x14ac:dyDescent="0.25">
      <c r="A2647" s="84" t="str">
        <f>VLOOKUP(D2647,'TABLE DES MATIERES'!$A$3:$B$69,2,FALSE)</f>
        <v>%Occupation</v>
      </c>
      <c r="B2647" s="98">
        <v>42614</v>
      </c>
      <c r="D2647" s="89" t="s">
        <v>60</v>
      </c>
      <c r="E2647" s="1" t="str">
        <f>VLOOKUP($D2647,'TABLE DES MATIERES'!$A$3:$C$69,3,FALSE)</f>
        <v>Vacant</v>
      </c>
    </row>
    <row r="2648" spans="1:5" ht="15" x14ac:dyDescent="0.25">
      <c r="A2648" s="84" t="str">
        <f>VLOOKUP(D2648,'TABLE DES MATIERES'!$A$3:$B$69,2,FALSE)</f>
        <v>Nbs loc Entrants</v>
      </c>
      <c r="B2648" s="98">
        <v>42614</v>
      </c>
      <c r="D2648" s="89" t="s">
        <v>32</v>
      </c>
      <c r="E2648" s="1" t="str">
        <f>VLOOKUP($D2648,'TABLE DES MATIERES'!$A$3:$C$69,3,FALSE)</f>
        <v>Vacant</v>
      </c>
    </row>
    <row r="2649" spans="1:5" ht="15" x14ac:dyDescent="0.25">
      <c r="A2649" s="84" t="str">
        <f>VLOOKUP(D2649,'TABLE DES MATIERES'!$A$3:$B$69,2,FALSE)</f>
        <v>Nbs locs Sortants</v>
      </c>
      <c r="B2649" s="98">
        <v>42614</v>
      </c>
      <c r="D2649" s="89" t="s">
        <v>33</v>
      </c>
      <c r="E2649" s="1" t="str">
        <f>VLOOKUP($D2649,'TABLE DES MATIERES'!$A$3:$C$69,3,FALSE)</f>
        <v>Vacant</v>
      </c>
    </row>
    <row r="2650" spans="1:5" ht="15" x14ac:dyDescent="0.25">
      <c r="A2650" s="84" t="str">
        <f>VLOOKUP(D2650,'TABLE DES MATIERES'!$A$3:$B$69,2,FALSE)</f>
        <v>Nbs locs en preavis</v>
      </c>
      <c r="B2650" s="98">
        <v>42614</v>
      </c>
      <c r="D2650" s="89" t="s">
        <v>34</v>
      </c>
      <c r="E2650" s="1" t="str">
        <f>VLOOKUP($D2650,'TABLE DES MATIERES'!$A$3:$C$69,3,FALSE)</f>
        <v>Vacant</v>
      </c>
    </row>
    <row r="2651" spans="1:5" ht="15" x14ac:dyDescent="0.25">
      <c r="A2651" s="84" t="str">
        <f>VLOOKUP(D2651,'TABLE DES MATIERES'!$A$3:$B$69,2,FALSE)</f>
        <v>Compta_provisions_Primexis</v>
      </c>
      <c r="B2651" s="98">
        <v>42614</v>
      </c>
      <c r="D2651" s="89" t="s">
        <v>169</v>
      </c>
      <c r="E2651" s="1" t="str">
        <f>VLOOKUP($D2651,'TABLE DES MATIERES'!$A$3:$C$69,3,FALSE)</f>
        <v>comptable</v>
      </c>
    </row>
    <row r="2652" spans="1:5" ht="15" x14ac:dyDescent="0.25">
      <c r="A2652" s="84" t="str">
        <f>VLOOKUP(D2652,'TABLE DES MATIERES'!$A$3:$B$69,2,FALSE)</f>
        <v>Compta_provisions_Socalog</v>
      </c>
      <c r="B2652" s="98">
        <v>42614</v>
      </c>
      <c r="D2652" s="89" t="s">
        <v>171</v>
      </c>
      <c r="E2652" s="1" t="str">
        <f>VLOOKUP($D2652,'TABLE DES MATIERES'!$A$3:$C$69,3,FALSE)</f>
        <v>comptable</v>
      </c>
    </row>
    <row r="2653" spans="1:5" ht="15" x14ac:dyDescent="0.25">
      <c r="A2653" s="99" t="str">
        <f>VLOOKUP(D2653,'TABLE DES MATIERES'!$A$3:$B$69,2,FALSE)</f>
        <v>Loyer App</v>
      </c>
      <c r="B2653" s="103">
        <v>42644</v>
      </c>
      <c r="C2653" s="101">
        <v>800</v>
      </c>
      <c r="D2653" s="102" t="s">
        <v>4</v>
      </c>
      <c r="E2653" s="1" t="str">
        <f>VLOOKUP($D2653,'TABLE DES MATIERES'!$A$3:$C$69,3,FALSE)</f>
        <v>Quittancement</v>
      </c>
    </row>
    <row r="2654" spans="1:5" ht="15" x14ac:dyDescent="0.25">
      <c r="A2654" s="99" t="str">
        <f>VLOOKUP(D2654,'TABLE DES MATIERES'!$A$3:$B$69,2,FALSE)</f>
        <v>Nouveaux Loyers</v>
      </c>
      <c r="B2654" s="103">
        <v>42644</v>
      </c>
      <c r="C2654" s="101"/>
      <c r="D2654" s="102" t="s">
        <v>1</v>
      </c>
      <c r="E2654" s="1" t="str">
        <f>VLOOKUP($D2654,'TABLE DES MATIERES'!$A$3:$C$69,3,FALSE)</f>
        <v>Quittancement</v>
      </c>
    </row>
    <row r="2655" spans="1:5" ht="15" x14ac:dyDescent="0.25">
      <c r="A2655" s="99" t="str">
        <f>VLOOKUP(D2655,'TABLE DES MATIERES'!$A$3:$B$69,2,FALSE)</f>
        <v>Loyer PK</v>
      </c>
      <c r="B2655" s="103">
        <v>42644</v>
      </c>
      <c r="C2655" s="101">
        <v>111</v>
      </c>
      <c r="D2655" s="102" t="s">
        <v>5</v>
      </c>
      <c r="E2655" s="1" t="str">
        <f>VLOOKUP($D2655,'TABLE DES MATIERES'!$A$3:$C$69,3,FALSE)</f>
        <v>Quittancement</v>
      </c>
    </row>
    <row r="2656" spans="1:5" ht="15" x14ac:dyDescent="0.25">
      <c r="A2656" s="99" t="str">
        <f>VLOOKUP(D2656,'TABLE DES MATIERES'!$A$3:$B$69,2,FALSE)</f>
        <v>Total Loyer</v>
      </c>
      <c r="B2656" s="103">
        <v>42644</v>
      </c>
      <c r="C2656" s="101"/>
      <c r="D2656" s="102" t="s">
        <v>62</v>
      </c>
      <c r="E2656" s="1" t="str">
        <f>VLOOKUP($D2656,'TABLE DES MATIERES'!$A$3:$C$69,3,FALSE)</f>
        <v>Quittancement</v>
      </c>
    </row>
    <row r="2657" spans="1:5" ht="15" x14ac:dyDescent="0.25">
      <c r="A2657" s="99" t="str">
        <f>VLOOKUP(D2657,'TABLE DES MATIERES'!$A$3:$B$69,2,FALSE)</f>
        <v>Provisions sur charge</v>
      </c>
      <c r="B2657" s="103">
        <v>42644</v>
      </c>
      <c r="C2657" s="101">
        <v>250</v>
      </c>
      <c r="D2657" s="102" t="s">
        <v>2</v>
      </c>
      <c r="E2657" s="1" t="str">
        <f>VLOOKUP($D2657,'TABLE DES MATIERES'!$A$3:$C$69,3,FALSE)</f>
        <v>Quittancement</v>
      </c>
    </row>
    <row r="2658" spans="1:5" ht="15" x14ac:dyDescent="0.25">
      <c r="A2658" s="99" t="str">
        <f>VLOOKUP(D2658,'TABLE DES MATIERES'!$A$3:$B$69,2,FALSE)</f>
        <v>Quitt toutes rubriques</v>
      </c>
      <c r="B2658" s="103">
        <v>42644</v>
      </c>
      <c r="C2658" s="101"/>
      <c r="D2658" s="102" t="s">
        <v>50</v>
      </c>
      <c r="E2658" s="1" t="str">
        <f>VLOOKUP($D2658,'TABLE DES MATIERES'!$A$3:$C$69,3,FALSE)</f>
        <v>Quittancement</v>
      </c>
    </row>
    <row r="2659" spans="1:5" ht="15" x14ac:dyDescent="0.25">
      <c r="A2659" s="84" t="str">
        <f>VLOOKUP(D2659,'TABLE DES MATIERES'!$A$3:$B$69,2,FALSE)</f>
        <v>Quittance Moyenne</v>
      </c>
      <c r="B2659" s="103">
        <v>42644</v>
      </c>
      <c r="D2659" s="89" t="s">
        <v>192</v>
      </c>
      <c r="E2659" s="1" t="str">
        <f>VLOOKUP($D2659,'TABLE DES MATIERES'!$A$3:$C$69,3,FALSE)</f>
        <v>Quittancement</v>
      </c>
    </row>
    <row r="2660" spans="1:5" ht="15" x14ac:dyDescent="0.25">
      <c r="A2660" s="84" t="str">
        <f>VLOOKUP(D2660,'TABLE DES MATIERES'!$A$3:$B$69,2,FALSE)</f>
        <v>Lots quittancé (total app-vacant)</v>
      </c>
      <c r="B2660" s="103">
        <v>42644</v>
      </c>
      <c r="D2660" s="89" t="s">
        <v>193</v>
      </c>
      <c r="E2660" s="1" t="str">
        <f>VLOOKUP($D2660,'TABLE DES MATIERES'!$A$3:$C$69,3,FALSE)</f>
        <v>Quittancement</v>
      </c>
    </row>
    <row r="2661" spans="1:5" ht="15" x14ac:dyDescent="0.25">
      <c r="A2661" s="99" t="str">
        <f>VLOOKUP(D2661,'TABLE DES MATIERES'!$A$3:$B$69,2,FALSE)</f>
        <v>Loyers encaissers</v>
      </c>
      <c r="B2661" s="103">
        <v>42644</v>
      </c>
      <c r="C2661" s="101"/>
      <c r="D2661" s="102" t="s">
        <v>3</v>
      </c>
      <c r="E2661" s="1" t="str">
        <f>VLOOKUP($D2661,'TABLE DES MATIERES'!$A$3:$C$69,3,FALSE)</f>
        <v>Encaissement</v>
      </c>
    </row>
    <row r="2662" spans="1:5" ht="15" x14ac:dyDescent="0.25">
      <c r="A2662" s="63" t="str">
        <f>VLOOKUP(D2662,'TABLE DES MATIERES'!$A$3:$B$69,2,FALSE)</f>
        <v>APL</v>
      </c>
      <c r="B2662" s="104">
        <v>42644</v>
      </c>
      <c r="C2662" s="111"/>
      <c r="D2662" s="89" t="s">
        <v>6</v>
      </c>
      <c r="E2662" s="1" t="str">
        <f>VLOOKUP($D2662,'TABLE DES MATIERES'!$A$3:$C$69,3,FALSE)</f>
        <v>Encaissement</v>
      </c>
    </row>
    <row r="2663" spans="1:5" ht="15" x14ac:dyDescent="0.25">
      <c r="A2663" s="63" t="str">
        <f>VLOOKUP(D2663,'TABLE DES MATIERES'!$A$3:$B$69,2,FALSE)</f>
        <v>AL</v>
      </c>
      <c r="B2663" s="104">
        <v>42644</v>
      </c>
      <c r="C2663" s="111"/>
      <c r="D2663" s="89" t="s">
        <v>7</v>
      </c>
      <c r="E2663" s="1" t="str">
        <f>VLOOKUP($D2663,'TABLE DES MATIERES'!$A$3:$C$69,3,FALSE)</f>
        <v>Encaissement</v>
      </c>
    </row>
    <row r="2664" spans="1:5" ht="15" x14ac:dyDescent="0.25">
      <c r="A2664" s="112" t="str">
        <f>VLOOKUP(D2664,'TABLE DES MATIERES'!$A$3:$B$69,2,FALSE)</f>
        <v>DG Factures</v>
      </c>
      <c r="B2664" s="113">
        <v>42644</v>
      </c>
      <c r="C2664" s="114"/>
      <c r="D2664" s="127" t="s">
        <v>8</v>
      </c>
      <c r="E2664" s="1" t="str">
        <f>VLOOKUP($D2664,'TABLE DES MATIERES'!$A$3:$C$69,3,FALSE)</f>
        <v>Encaissement</v>
      </c>
    </row>
    <row r="2665" spans="1:5" ht="15" x14ac:dyDescent="0.25">
      <c r="A2665" s="112" t="str">
        <f>VLOOKUP(D2665,'TABLE DES MATIERES'!$A$3:$B$69,2,FALSE)</f>
        <v>DG Rembourser</v>
      </c>
      <c r="B2665" s="113">
        <v>42644</v>
      </c>
      <c r="C2665" s="114"/>
      <c r="D2665" s="127" t="s">
        <v>9</v>
      </c>
      <c r="E2665" s="1" t="str">
        <f>VLOOKUP($D2665,'TABLE DES MATIERES'!$A$3:$C$69,3,FALSE)</f>
        <v>Encaissement</v>
      </c>
    </row>
    <row r="2666" spans="1:5" ht="15" x14ac:dyDescent="0.25">
      <c r="A2666" s="115" t="str">
        <f>VLOOKUP(D2666,'TABLE DES MATIERES'!$A$3:$B$69,2,FALSE)</f>
        <v>BANQUE</v>
      </c>
      <c r="B2666" s="116">
        <v>42644</v>
      </c>
      <c r="C2666" s="117"/>
      <c r="D2666" s="118" t="s">
        <v>10</v>
      </c>
      <c r="E2666" s="1" t="str">
        <f>VLOOKUP($D2666,'TABLE DES MATIERES'!$A$3:$C$69,3,FALSE)</f>
        <v>Encaissement</v>
      </c>
    </row>
    <row r="2667" spans="1:5" ht="15" x14ac:dyDescent="0.25">
      <c r="A2667" s="115" t="str">
        <f>VLOOKUP(D2667,'TABLE DES MATIERES'!$A$3:$B$69,2,FALSE)</f>
        <v>Loyers de non occupation</v>
      </c>
      <c r="B2667" s="116">
        <v>42644</v>
      </c>
      <c r="C2667" s="117"/>
      <c r="D2667" s="118" t="s">
        <v>176</v>
      </c>
      <c r="E2667" s="1" t="str">
        <f>VLOOKUP($D2667,'TABLE DES MATIERES'!$A$3:$C$69,3,FALSE)</f>
        <v>Encaissement</v>
      </c>
    </row>
    <row r="2668" spans="1:5" ht="15" x14ac:dyDescent="0.25">
      <c r="A2668" s="115" t="str">
        <f>VLOOKUP(D2668,'TABLE DES MATIERES'!$A$3:$B$69,2,FALSE)</f>
        <v>Nbs locs debiteurs</v>
      </c>
      <c r="B2668" s="116">
        <v>42644</v>
      </c>
      <c r="C2668" s="117"/>
      <c r="D2668" s="118" t="s">
        <v>11</v>
      </c>
      <c r="E2668" s="1" t="str">
        <f>VLOOKUP($D2668,'TABLE DES MATIERES'!$A$3:$C$69,3,FALSE)</f>
        <v>Contentieux</v>
      </c>
    </row>
    <row r="2669" spans="1:5" ht="15" x14ac:dyDescent="0.25">
      <c r="A2669" s="115" t="str">
        <f>VLOOKUP(D2669,'TABLE DES MATIERES'!$A$3:$B$69,2,FALSE)</f>
        <v>Montants Debiteurs</v>
      </c>
      <c r="B2669" s="116">
        <v>42644</v>
      </c>
      <c r="C2669" s="117"/>
      <c r="D2669" s="118" t="s">
        <v>12</v>
      </c>
      <c r="E2669" s="1" t="str">
        <f>VLOOKUP($D2669,'TABLE DES MATIERES'!$A$3:$C$69,3,FALSE)</f>
        <v>Contentieux</v>
      </c>
    </row>
    <row r="2670" spans="1:5" ht="15" x14ac:dyDescent="0.25">
      <c r="A2670" s="115" t="str">
        <f>VLOOKUP(D2670,'TABLE DES MATIERES'!$A$3:$B$69,2,FALSE)</f>
        <v>Locs Presents</v>
      </c>
      <c r="B2670" s="116">
        <v>42644</v>
      </c>
      <c r="C2670" s="117"/>
      <c r="D2670" s="118" t="s">
        <v>13</v>
      </c>
      <c r="E2670" s="1" t="str">
        <f>VLOOKUP($D2670,'TABLE DES MATIERES'!$A$3:$C$69,3,FALSE)</f>
        <v>Contentieux</v>
      </c>
    </row>
    <row r="2671" spans="1:5" ht="15" x14ac:dyDescent="0.25">
      <c r="A2671" s="115" t="str">
        <f>VLOOKUP(D2671,'TABLE DES MATIERES'!$A$3:$B$69,2,FALSE)</f>
        <v>Montants Presents</v>
      </c>
      <c r="B2671" s="116">
        <v>42644</v>
      </c>
      <c r="C2671" s="117"/>
      <c r="D2671" s="118" t="s">
        <v>15</v>
      </c>
      <c r="E2671" s="1" t="str">
        <f>VLOOKUP($D2671,'TABLE DES MATIERES'!$A$3:$C$69,3,FALSE)</f>
        <v>Contentieux</v>
      </c>
    </row>
    <row r="2672" spans="1:5" ht="15" x14ac:dyDescent="0.25">
      <c r="A2672" s="115" t="str">
        <f>VLOOKUP(D2672,'TABLE DES MATIERES'!$A$3:$B$69,2,FALSE)</f>
        <v>Locs Sortis</v>
      </c>
      <c r="B2672" s="116">
        <v>42644</v>
      </c>
      <c r="C2672" s="117"/>
      <c r="D2672" s="118" t="s">
        <v>14</v>
      </c>
      <c r="E2672" s="1" t="str">
        <f>VLOOKUP($D2672,'TABLE DES MATIERES'!$A$3:$C$69,3,FALSE)</f>
        <v>Contentieux</v>
      </c>
    </row>
    <row r="2673" spans="1:5" ht="15" x14ac:dyDescent="0.25">
      <c r="A2673" s="115" t="str">
        <f>VLOOKUP(D2673,'TABLE DES MATIERES'!$A$3:$B$69,2,FALSE)</f>
        <v>Montants Sortis</v>
      </c>
      <c r="B2673" s="116">
        <v>42644</v>
      </c>
      <c r="C2673" s="117"/>
      <c r="D2673" s="118" t="s">
        <v>16</v>
      </c>
      <c r="E2673" s="1" t="str">
        <f>VLOOKUP($D2673,'TABLE DES MATIERES'!$A$3:$C$69,3,FALSE)</f>
        <v>Contentieux</v>
      </c>
    </row>
    <row r="2674" spans="1:5" ht="15" x14ac:dyDescent="0.25">
      <c r="A2674" s="115" t="str">
        <f>VLOOKUP(D2674,'TABLE DES MATIERES'!$A$3:$B$69,2,FALSE)</f>
        <v>Nouvelles dettes des nouveaux entrants</v>
      </c>
      <c r="B2674" s="116">
        <v>42644</v>
      </c>
      <c r="C2674" s="117"/>
      <c r="D2674" s="118" t="s">
        <v>37</v>
      </c>
      <c r="E2674" s="1" t="str">
        <f>VLOOKUP($D2674,'TABLE DES MATIERES'!$A$3:$C$69,3,FALSE)</f>
        <v>Contentieux</v>
      </c>
    </row>
    <row r="2675" spans="1:5" ht="15" x14ac:dyDescent="0.25">
      <c r="A2675" s="115" t="str">
        <f>VLOOKUP(D2675,'TABLE DES MATIERES'!$A$3:$B$69,2,FALSE)</f>
        <v>Montants dettes des nouveaux entrants</v>
      </c>
      <c r="B2675" s="116">
        <v>42644</v>
      </c>
      <c r="C2675" s="117"/>
      <c r="D2675" s="118" t="s">
        <v>38</v>
      </c>
      <c r="E2675" s="1" t="str">
        <f>VLOOKUP($D2675,'TABLE DES MATIERES'!$A$3:$C$69,3,FALSE)</f>
        <v>Contentieux</v>
      </c>
    </row>
    <row r="2676" spans="1:5" ht="15" x14ac:dyDescent="0.25">
      <c r="A2676" s="115" t="str">
        <f>VLOOKUP(D2676,'TABLE DES MATIERES'!$A$3:$B$69,2,FALSE)</f>
        <v>Profits</v>
      </c>
      <c r="B2676" s="116">
        <v>42644</v>
      </c>
      <c r="C2676" s="117"/>
      <c r="D2676" s="118" t="s">
        <v>36</v>
      </c>
      <c r="E2676" s="1" t="str">
        <f>VLOOKUP($D2676,'TABLE DES MATIERES'!$A$3:$C$69,3,FALSE)</f>
        <v>Contentieux</v>
      </c>
    </row>
    <row r="2677" spans="1:5" ht="15" x14ac:dyDescent="0.25">
      <c r="A2677" s="115" t="str">
        <f>VLOOKUP(D2677,'TABLE DES MATIERES'!$A$3:$B$69,2,FALSE)</f>
        <v>Pertes</v>
      </c>
      <c r="B2677" s="116">
        <v>42644</v>
      </c>
      <c r="C2677" s="117"/>
      <c r="D2677" s="118" t="s">
        <v>35</v>
      </c>
      <c r="E2677" s="1" t="str">
        <f>VLOOKUP($D2677,'TABLE DES MATIERES'!$A$3:$C$69,3,FALSE)</f>
        <v>Contentieux</v>
      </c>
    </row>
    <row r="2678" spans="1:5" ht="15" x14ac:dyDescent="0.25">
      <c r="A2678" s="115" t="str">
        <f>VLOOKUP(D2678,'TABLE DES MATIERES'!$A$3:$B$69,2,FALSE)</f>
        <v>Protocoles établis</v>
      </c>
      <c r="B2678" s="116">
        <v>42644</v>
      </c>
      <c r="C2678" s="117"/>
      <c r="D2678" s="118" t="s">
        <v>17</v>
      </c>
      <c r="E2678" s="1" t="str">
        <f>VLOOKUP($D2678,'TABLE DES MATIERES'!$A$3:$C$69,3,FALSE)</f>
        <v>Contentieux</v>
      </c>
    </row>
    <row r="2679" spans="1:5" ht="15" x14ac:dyDescent="0.25">
      <c r="A2679" s="115" t="str">
        <f>VLOOKUP(D2679,'TABLE DES MATIERES'!$A$3:$B$69,2,FALSE)</f>
        <v>Protocoles terminés</v>
      </c>
      <c r="B2679" s="116">
        <v>42644</v>
      </c>
      <c r="C2679" s="117"/>
      <c r="D2679" s="118" t="s">
        <v>18</v>
      </c>
      <c r="E2679" s="1" t="str">
        <f>VLOOKUP($D2679,'TABLE DES MATIERES'!$A$3:$C$69,3,FALSE)</f>
        <v>Contentieux</v>
      </c>
    </row>
    <row r="2680" spans="1:5" x14ac:dyDescent="0.2">
      <c r="A2680" s="115" t="str">
        <f>VLOOKUP(D2680,'TABLE DES MATIERES'!$A$3:$B$69,2,FALSE)</f>
        <v>Protocoles en cours</v>
      </c>
      <c r="B2680" s="116">
        <v>42644</v>
      </c>
      <c r="C2680" s="117"/>
      <c r="D2680" s="115" t="s">
        <v>61</v>
      </c>
      <c r="E2680" s="1" t="str">
        <f>VLOOKUP($D2680,'TABLE DES MATIERES'!$A$3:$C$69,3,FALSE)</f>
        <v>Contentieux</v>
      </c>
    </row>
    <row r="2681" spans="1:5" x14ac:dyDescent="0.2">
      <c r="A2681" s="115" t="str">
        <f>VLOOKUP(D2681,'TABLE DES MATIERES'!$A$3:$B$69,2,FALSE)</f>
        <v>Montants Protocoles établis</v>
      </c>
      <c r="B2681" s="116">
        <v>42644</v>
      </c>
      <c r="C2681" s="117"/>
      <c r="D2681" s="115" t="s">
        <v>53</v>
      </c>
      <c r="E2681" s="1" t="str">
        <f>VLOOKUP($D2681,'TABLE DES MATIERES'!$A$3:$C$69,3,FALSE)</f>
        <v>Contentieux</v>
      </c>
    </row>
    <row r="2682" spans="1:5" ht="15" x14ac:dyDescent="0.25">
      <c r="A2682" s="119" t="str">
        <f>VLOOKUP(D2682,'TABLE DES MATIERES'!$A$3:$B$69,2,FALSE)</f>
        <v>Nouveaux Dossiers Confiés SOFRA</v>
      </c>
      <c r="B2682" s="120">
        <v>42644</v>
      </c>
      <c r="D2682" s="121" t="s">
        <v>19</v>
      </c>
      <c r="E2682" s="1" t="str">
        <f>VLOOKUP($D2682,'TABLE DES MATIERES'!$A$3:$C$69,3,FALSE)</f>
        <v>Contentieux</v>
      </c>
    </row>
    <row r="2683" spans="1:5" ht="15" x14ac:dyDescent="0.25">
      <c r="A2683" s="119" t="str">
        <f>VLOOKUP(D2683,'TABLE DES MATIERES'!$A$3:$B$69,2,FALSE)</f>
        <v>Nbs dossiers Actifs SOFRA</v>
      </c>
      <c r="B2683" s="120">
        <v>42644</v>
      </c>
      <c r="D2683" s="121" t="s">
        <v>63</v>
      </c>
      <c r="E2683" s="1" t="str">
        <f>VLOOKUP($D2683,'TABLE DES MATIERES'!$A$3:$C$69,3,FALSE)</f>
        <v>Contentieux</v>
      </c>
    </row>
    <row r="2684" spans="1:5" x14ac:dyDescent="0.2">
      <c r="A2684" s="119" t="str">
        <f>VLOOKUP(D2684,'TABLE DES MATIERES'!$A$3:$B$69,2,FALSE)</f>
        <v>Montants Dossiers SOFRA Ouverts</v>
      </c>
      <c r="B2684" s="120">
        <v>42644</v>
      </c>
      <c r="D2684" s="119" t="s">
        <v>54</v>
      </c>
      <c r="E2684" s="1" t="str">
        <f>VLOOKUP($D2684,'TABLE DES MATIERES'!$A$3:$C$69,3,FALSE)</f>
        <v>Contentieux</v>
      </c>
    </row>
    <row r="2685" spans="1:5" ht="15" x14ac:dyDescent="0.25">
      <c r="A2685" s="119" t="str">
        <f>VLOOKUP(D2685,'TABLE DES MATIERES'!$A$3:$B$69,2,FALSE)</f>
        <v>Encaissements SOFRA</v>
      </c>
      <c r="B2685" s="120">
        <v>42644</v>
      </c>
      <c r="D2685" s="121" t="s">
        <v>64</v>
      </c>
      <c r="E2685" s="1" t="str">
        <f>VLOOKUP($D2685,'TABLE DES MATIERES'!$A$3:$C$69,3,FALSE)</f>
        <v>Contentieux</v>
      </c>
    </row>
    <row r="2686" spans="1:5" ht="15" x14ac:dyDescent="0.25">
      <c r="A2686" s="123" t="str">
        <f>VLOOKUP(D2686,'TABLE DES MATIERES'!$A$3:$B$69,2,FALSE)</f>
        <v>Nouveaux Dossiers Confiés FLEMMING</v>
      </c>
      <c r="B2686" s="124">
        <v>42644</v>
      </c>
      <c r="C2686" s="125"/>
      <c r="D2686" s="126" t="s">
        <v>183</v>
      </c>
      <c r="E2686" s="1" t="str">
        <f>VLOOKUP($D2686,'TABLE DES MATIERES'!$A$3:$C$69,3,FALSE)</f>
        <v>contentieux</v>
      </c>
    </row>
    <row r="2687" spans="1:5" ht="15" x14ac:dyDescent="0.25">
      <c r="A2687" s="123" t="str">
        <f>VLOOKUP(D2687,'TABLE DES MATIERES'!$A$3:$B$69,2,FALSE)</f>
        <v>Nbs dossiers Actifs FLEMMING</v>
      </c>
      <c r="B2687" s="124">
        <v>42644</v>
      </c>
      <c r="C2687" s="125"/>
      <c r="D2687" s="126" t="s">
        <v>186</v>
      </c>
      <c r="E2687" s="1" t="str">
        <f>VLOOKUP($D2687,'TABLE DES MATIERES'!$A$3:$C$69,3,FALSE)</f>
        <v>contentieux</v>
      </c>
    </row>
    <row r="2688" spans="1:5" ht="15" x14ac:dyDescent="0.25">
      <c r="A2688" s="123" t="str">
        <f>VLOOKUP(D2688,'TABLE DES MATIERES'!$A$3:$B$69,2,FALSE)</f>
        <v>Montants Dossiers FLEMMING Ouverts</v>
      </c>
      <c r="B2688" s="124">
        <v>42644</v>
      </c>
      <c r="C2688" s="125"/>
      <c r="D2688" s="126" t="s">
        <v>188</v>
      </c>
      <c r="E2688" s="1" t="str">
        <f>VLOOKUP($D2688,'TABLE DES MATIERES'!$A$3:$C$69,3,FALSE)</f>
        <v>contentieux</v>
      </c>
    </row>
    <row r="2689" spans="1:5" ht="15" x14ac:dyDescent="0.25">
      <c r="A2689" s="123" t="str">
        <f>VLOOKUP(D2689,'TABLE DES MATIERES'!$A$3:$B$69,2,FALSE)</f>
        <v>Encaissements FLEMMING</v>
      </c>
      <c r="B2689" s="124">
        <v>42644</v>
      </c>
      <c r="C2689" s="125"/>
      <c r="D2689" s="126" t="s">
        <v>190</v>
      </c>
      <c r="E2689" s="1" t="str">
        <f>VLOOKUP($D2689,'TABLE DES MATIERES'!$A$3:$C$69,3,FALSE)</f>
        <v>contentieux</v>
      </c>
    </row>
    <row r="2690" spans="1:5" ht="15" x14ac:dyDescent="0.25">
      <c r="A2690" s="108" t="str">
        <f>VLOOKUP(D2690,'TABLE DES MATIERES'!$A$3:$B$69,2,FALSE)</f>
        <v>Nbs Prelevements</v>
      </c>
      <c r="B2690" s="109">
        <v>42644</v>
      </c>
      <c r="C2690" s="110"/>
      <c r="D2690" s="135" t="s">
        <v>20</v>
      </c>
      <c r="E2690" s="1" t="str">
        <f>VLOOKUP($D2690,'TABLE DES MATIERES'!$A$3:$C$69,3,FALSE)</f>
        <v>Contentieux</v>
      </c>
    </row>
    <row r="2691" spans="1:5" ht="15" x14ac:dyDescent="0.25">
      <c r="A2691" s="108" t="str">
        <f>VLOOKUP(D2691,'TABLE DES MATIERES'!$A$3:$B$69,2,FALSE)</f>
        <v>Montants Prelevements</v>
      </c>
      <c r="B2691" s="109">
        <v>42644</v>
      </c>
      <c r="C2691" s="110"/>
      <c r="D2691" s="135" t="s">
        <v>21</v>
      </c>
      <c r="E2691" s="1" t="str">
        <f>VLOOKUP($D2691,'TABLE DES MATIERES'!$A$3:$C$69,3,FALSE)</f>
        <v>Contentieux</v>
      </c>
    </row>
    <row r="2692" spans="1:5" ht="15" x14ac:dyDescent="0.25">
      <c r="A2692" s="108" t="str">
        <f>VLOOKUP(D2692,'TABLE DES MATIERES'!$A$3:$B$69,2,FALSE)</f>
        <v>Nbs Rejets Prlv</v>
      </c>
      <c r="B2692" s="109">
        <v>42644</v>
      </c>
      <c r="C2692" s="110"/>
      <c r="D2692" s="135" t="s">
        <v>22</v>
      </c>
      <c r="E2692" s="1" t="str">
        <f>VLOOKUP($D2692,'TABLE DES MATIERES'!$A$3:$C$69,3,FALSE)</f>
        <v>Contentieux</v>
      </c>
    </row>
    <row r="2693" spans="1:5" ht="15" x14ac:dyDescent="0.25">
      <c r="A2693" s="108" t="str">
        <f>VLOOKUP(D2693,'TABLE DES MATIERES'!$A$3:$B$69,2,FALSE)</f>
        <v>Montants des Rjts Prlv</v>
      </c>
      <c r="B2693" s="109">
        <v>42644</v>
      </c>
      <c r="C2693" s="110"/>
      <c r="D2693" s="135" t="s">
        <v>23</v>
      </c>
      <c r="E2693" s="1" t="str">
        <f>VLOOKUP($D2693,'TABLE DES MATIERES'!$A$3:$C$69,3,FALSE)</f>
        <v>Contentieux</v>
      </c>
    </row>
    <row r="2694" spans="1:5" ht="15" x14ac:dyDescent="0.25">
      <c r="A2694" s="108" t="str">
        <f>VLOOKUP(D2694,'TABLE DES MATIERES'!$A$3:$B$69,2,FALSE)</f>
        <v>% impayés Prlv</v>
      </c>
      <c r="B2694" s="109">
        <v>42644</v>
      </c>
      <c r="C2694" s="110"/>
      <c r="D2694" s="135" t="s">
        <v>65</v>
      </c>
      <c r="E2694" s="1" t="str">
        <f>VLOOKUP($D2694,'TABLE DES MATIERES'!$A$3:$C$69,3,FALSE)</f>
        <v>Contentieux</v>
      </c>
    </row>
    <row r="2695" spans="1:5" ht="15" x14ac:dyDescent="0.25">
      <c r="A2695" s="108" t="str">
        <f>VLOOKUP(D2695,'TABLE DES MATIERES'!$A$3:$B$69,2,FALSE)</f>
        <v>Dette &lt; 3mois</v>
      </c>
      <c r="B2695" s="109">
        <v>42644</v>
      </c>
      <c r="C2695" s="110"/>
      <c r="D2695" s="135" t="s">
        <v>24</v>
      </c>
      <c r="E2695" s="1" t="str">
        <f>VLOOKUP($D2695,'TABLE DES MATIERES'!$A$3:$C$69,3,FALSE)</f>
        <v>Contentieux</v>
      </c>
    </row>
    <row r="2696" spans="1:5" ht="15" x14ac:dyDescent="0.25">
      <c r="A2696" s="108" t="str">
        <f>VLOOKUP(D2696,'TABLE DES MATIERES'!$A$3:$B$69,2,FALSE)</f>
        <v>Dette 3 à 6 mois</v>
      </c>
      <c r="B2696" s="109">
        <v>42644</v>
      </c>
      <c r="C2696" s="110"/>
      <c r="D2696" s="135" t="s">
        <v>25</v>
      </c>
      <c r="E2696" s="1" t="str">
        <f>VLOOKUP($D2696,'TABLE DES MATIERES'!$A$3:$C$69,3,FALSE)</f>
        <v>Contentieux</v>
      </c>
    </row>
    <row r="2697" spans="1:5" ht="15" x14ac:dyDescent="0.25">
      <c r="A2697" s="108" t="str">
        <f>VLOOKUP(D2697,'TABLE DES MATIERES'!$A$3:$B$69,2,FALSE)</f>
        <v>Dette &gt; 6 mois</v>
      </c>
      <c r="B2697" s="109">
        <v>42644</v>
      </c>
      <c r="C2697" s="110"/>
      <c r="D2697" s="135" t="s">
        <v>26</v>
      </c>
      <c r="E2697" s="1" t="str">
        <f>VLOOKUP($D2697,'TABLE DES MATIERES'!$A$3:$C$69,3,FALSE)</f>
        <v>Contentieux</v>
      </c>
    </row>
    <row r="2698" spans="1:5" ht="15" x14ac:dyDescent="0.25">
      <c r="A2698" s="25" t="str">
        <f>VLOOKUP(D2698,'TABLE DES MATIERES'!$A$3:$B$69,2,FALSE)</f>
        <v>Vacants ACL PME</v>
      </c>
      <c r="B2698" s="128">
        <v>42644</v>
      </c>
      <c r="C2698" s="129"/>
      <c r="D2698" s="130" t="s">
        <v>28</v>
      </c>
      <c r="E2698" s="1" t="str">
        <f>VLOOKUP($D2698,'TABLE DES MATIERES'!$A$3:$C$69,3,FALSE)</f>
        <v>Vacant</v>
      </c>
    </row>
    <row r="2699" spans="1:5" x14ac:dyDescent="0.2">
      <c r="A2699" s="25" t="str">
        <f>VLOOKUP(D2699,'TABLE DES MATIERES'!$A$3:$B$69,2,FALSE)</f>
        <v>% vacant ACL PME</v>
      </c>
      <c r="B2699" s="128">
        <v>42644</v>
      </c>
      <c r="C2699" s="129"/>
      <c r="D2699" s="131" t="s">
        <v>47</v>
      </c>
      <c r="E2699" s="1" t="str">
        <f>VLOOKUP($D2699,'TABLE DES MATIERES'!$A$3:$C$69,3,FALSE)</f>
        <v>Vacant</v>
      </c>
    </row>
    <row r="2700" spans="1:5" ht="15" x14ac:dyDescent="0.25">
      <c r="A2700" s="25" t="str">
        <f>VLOOKUP(D2700,'TABLE DES MATIERES'!$A$3:$B$69,2,FALSE)</f>
        <v>Vacant technique</v>
      </c>
      <c r="B2700" s="128">
        <v>42644</v>
      </c>
      <c r="C2700" s="129"/>
      <c r="D2700" s="130" t="s">
        <v>29</v>
      </c>
      <c r="E2700" s="1" t="str">
        <f>VLOOKUP($D2700,'TABLE DES MATIERES'!$A$3:$C$69,3,FALSE)</f>
        <v>Vacant</v>
      </c>
    </row>
    <row r="2701" spans="1:5" x14ac:dyDescent="0.2">
      <c r="A2701" s="25" t="str">
        <f>VLOOKUP(D2701,'TABLE DES MATIERES'!$A$3:$B$69,2,FALSE)</f>
        <v>% vacant technique</v>
      </c>
      <c r="B2701" s="128">
        <v>42644</v>
      </c>
      <c r="C2701" s="129"/>
      <c r="D2701" s="131" t="s">
        <v>48</v>
      </c>
      <c r="E2701" s="1" t="str">
        <f>VLOOKUP($D2701,'TABLE DES MATIERES'!$A$3:$C$69,3,FALSE)</f>
        <v>Vacant</v>
      </c>
    </row>
    <row r="2702" spans="1:5" ht="15" x14ac:dyDescent="0.25">
      <c r="A2702" s="25" t="str">
        <f>VLOOKUP(D2702,'TABLE DES MATIERES'!$A$3:$B$69,2,FALSE)</f>
        <v>Nbs de lots Roanne</v>
      </c>
      <c r="B2702" s="128">
        <v>42644</v>
      </c>
      <c r="C2702" s="129"/>
      <c r="D2702" s="130" t="s">
        <v>30</v>
      </c>
      <c r="E2702" s="1" t="str">
        <f>VLOOKUP($D2702,'TABLE DES MATIERES'!$A$3:$C$69,3,FALSE)</f>
        <v>Vacant</v>
      </c>
    </row>
    <row r="2703" spans="1:5" ht="15" x14ac:dyDescent="0.25">
      <c r="A2703" s="25" t="str">
        <f>VLOOKUP(D2703,'TABLE DES MATIERES'!$A$3:$B$69,2,FALSE)</f>
        <v>Vacants_Gestion Roanne</v>
      </c>
      <c r="B2703" s="128">
        <v>42644</v>
      </c>
      <c r="C2703" s="129"/>
      <c r="D2703" s="130" t="s">
        <v>31</v>
      </c>
      <c r="E2703" s="1" t="str">
        <f>VLOOKUP($D2703,'TABLE DES MATIERES'!$A$3:$C$69,3,FALSE)</f>
        <v>Vacant</v>
      </c>
    </row>
    <row r="2704" spans="1:5" x14ac:dyDescent="0.2">
      <c r="A2704" s="25" t="str">
        <f>VLOOKUP(D2704,'TABLE DES MATIERES'!$A$3:$B$69,2,FALSE)</f>
        <v>% vacant Roanne</v>
      </c>
      <c r="B2704" s="128">
        <v>42644</v>
      </c>
      <c r="C2704" s="129"/>
      <c r="D2704" s="131" t="s">
        <v>49</v>
      </c>
      <c r="E2704" s="1" t="str">
        <f>VLOOKUP($D2704,'TABLE DES MATIERES'!$A$3:$C$69,3,FALSE)</f>
        <v>Vacant</v>
      </c>
    </row>
    <row r="2705" spans="1:5" ht="15" x14ac:dyDescent="0.25">
      <c r="A2705" s="25" t="str">
        <f>VLOOKUP(D2705,'TABLE DES MATIERES'!$A$3:$B$69,2,FALSE)</f>
        <v>Total Vacant Exploitation</v>
      </c>
      <c r="B2705" s="128">
        <v>42644</v>
      </c>
      <c r="C2705" s="129"/>
      <c r="D2705" s="130" t="s">
        <v>66</v>
      </c>
      <c r="E2705" s="1" t="str">
        <f>VLOOKUP($D2705,'TABLE DES MATIERES'!$A$3:$C$69,3,FALSE)</f>
        <v>Vacant</v>
      </c>
    </row>
    <row r="2706" spans="1:5" ht="15" x14ac:dyDescent="0.25">
      <c r="A2706" s="25" t="str">
        <f>VLOOKUP(D2706,'TABLE DES MATIERES'!$A$3:$B$69,2,FALSE)</f>
        <v>% Exploitation</v>
      </c>
      <c r="B2706" s="128">
        <v>42644</v>
      </c>
      <c r="C2706" s="129"/>
      <c r="D2706" s="130" t="s">
        <v>67</v>
      </c>
      <c r="E2706" s="1" t="str">
        <f>VLOOKUP($D2706,'TABLE DES MATIERES'!$A$3:$C$69,3,FALSE)</f>
        <v>Vacant</v>
      </c>
    </row>
    <row r="2707" spans="1:5" ht="15" x14ac:dyDescent="0.25">
      <c r="A2707" s="25" t="str">
        <f>VLOOKUP(D2707,'TABLE DES MATIERES'!$A$3:$B$69,2,FALSE)</f>
        <v>Vacant HE</v>
      </c>
      <c r="B2707" s="128">
        <v>42644</v>
      </c>
      <c r="C2707" s="129"/>
      <c r="D2707" s="130" t="s">
        <v>58</v>
      </c>
      <c r="E2707" s="1" t="str">
        <f>VLOOKUP($D2707,'TABLE DES MATIERES'!$A$3:$C$69,3,FALSE)</f>
        <v>Vacant</v>
      </c>
    </row>
    <row r="2708" spans="1:5" ht="15" x14ac:dyDescent="0.25">
      <c r="A2708" s="25" t="str">
        <f>VLOOKUP(D2708,'TABLE DES MATIERES'!$A$3:$B$69,2,FALSE)</f>
        <v>% vacant HE</v>
      </c>
      <c r="B2708" s="128">
        <v>42644</v>
      </c>
      <c r="C2708" s="129"/>
      <c r="D2708" s="130" t="s">
        <v>68</v>
      </c>
      <c r="E2708" s="1" t="str">
        <f>VLOOKUP($D2708,'TABLE DES MATIERES'!$A$3:$C$69,3,FALSE)</f>
        <v>Vacant</v>
      </c>
    </row>
    <row r="2709" spans="1:5" ht="15" x14ac:dyDescent="0.25">
      <c r="A2709" s="25" t="str">
        <f>VLOOKUP(D2709,'TABLE DES MATIERES'!$A$3:$B$69,2,FALSE)</f>
        <v>Nbs logements Roanne</v>
      </c>
      <c r="B2709" s="128">
        <v>42644</v>
      </c>
      <c r="C2709" s="129"/>
      <c r="D2709" s="130" t="s">
        <v>69</v>
      </c>
      <c r="E2709" s="1" t="str">
        <f>VLOOKUP($D2709,'TABLE DES MATIERES'!$A$3:$C$69,3,FALSE)</f>
        <v>Vacant</v>
      </c>
    </row>
    <row r="2710" spans="1:5" ht="15" x14ac:dyDescent="0.25">
      <c r="A2710" s="25" t="str">
        <f>VLOOKUP(D2710,'TABLE DES MATIERES'!$A$3:$B$69,2,FALSE)</f>
        <v>Nbs vacants Exploitation/HE</v>
      </c>
      <c r="B2710" s="128">
        <v>42644</v>
      </c>
      <c r="C2710" s="129"/>
      <c r="D2710" s="130" t="s">
        <v>57</v>
      </c>
      <c r="E2710" s="1" t="str">
        <f>VLOOKUP($D2710,'TABLE DES MATIERES'!$A$3:$C$69,3,FALSE)</f>
        <v>Vacant</v>
      </c>
    </row>
    <row r="2711" spans="1:5" ht="15" x14ac:dyDescent="0.25">
      <c r="A2711" s="25" t="str">
        <f>VLOOKUP(D2711,'TABLE DES MATIERES'!$A$3:$B$69,2,FALSE)</f>
        <v>% Vacance Exploitation/HE</v>
      </c>
      <c r="B2711" s="128">
        <v>42644</v>
      </c>
      <c r="C2711" s="129"/>
      <c r="D2711" s="130" t="s">
        <v>59</v>
      </c>
      <c r="E2711" s="1" t="str">
        <f>VLOOKUP($D2711,'TABLE DES MATIERES'!$A$3:$C$69,3,FALSE)</f>
        <v>Vacant</v>
      </c>
    </row>
    <row r="2712" spans="1:5" ht="15" x14ac:dyDescent="0.25">
      <c r="A2712" s="25" t="str">
        <f>VLOOKUP(D2712,'TABLE DES MATIERES'!$A$3:$B$69,2,FALSE)</f>
        <v>%Occupation</v>
      </c>
      <c r="B2712" s="128">
        <v>42644</v>
      </c>
      <c r="C2712" s="129"/>
      <c r="D2712" s="130" t="s">
        <v>60</v>
      </c>
      <c r="E2712" s="1" t="str">
        <f>VLOOKUP($D2712,'TABLE DES MATIERES'!$A$3:$C$69,3,FALSE)</f>
        <v>Vacant</v>
      </c>
    </row>
    <row r="2713" spans="1:5" ht="15" x14ac:dyDescent="0.25">
      <c r="A2713" s="136" t="str">
        <f>VLOOKUP(D2713,'TABLE DES MATIERES'!$A$3:$B$69,2,FALSE)</f>
        <v>Nbs loc Entrants</v>
      </c>
      <c r="B2713" s="132">
        <v>42644</v>
      </c>
      <c r="C2713" s="133"/>
      <c r="D2713" s="134" t="s">
        <v>32</v>
      </c>
      <c r="E2713" s="1" t="str">
        <f>VLOOKUP($D2713,'TABLE DES MATIERES'!$A$3:$C$69,3,FALSE)</f>
        <v>Vacant</v>
      </c>
    </row>
    <row r="2714" spans="1:5" ht="15" x14ac:dyDescent="0.25">
      <c r="A2714" s="136" t="str">
        <f>VLOOKUP(D2714,'TABLE DES MATIERES'!$A$3:$B$69,2,FALSE)</f>
        <v>Nbs locs Sortants</v>
      </c>
      <c r="B2714" s="132">
        <v>42644</v>
      </c>
      <c r="C2714" s="133"/>
      <c r="D2714" s="134" t="s">
        <v>33</v>
      </c>
      <c r="E2714" s="1" t="str">
        <f>VLOOKUP($D2714,'TABLE DES MATIERES'!$A$3:$C$69,3,FALSE)</f>
        <v>Vacant</v>
      </c>
    </row>
    <row r="2715" spans="1:5" ht="15" x14ac:dyDescent="0.25">
      <c r="A2715" s="136" t="str">
        <f>VLOOKUP(D2715,'TABLE DES MATIERES'!$A$3:$B$69,2,FALSE)</f>
        <v>Nbs locs en preavis</v>
      </c>
      <c r="B2715" s="132">
        <v>42644</v>
      </c>
      <c r="C2715" s="133"/>
      <c r="D2715" s="134" t="s">
        <v>34</v>
      </c>
      <c r="E2715" s="1" t="str">
        <f>VLOOKUP($D2715,'TABLE DES MATIERES'!$A$3:$C$69,3,FALSE)</f>
        <v>Vacant</v>
      </c>
    </row>
    <row r="2716" spans="1:5" ht="15" x14ac:dyDescent="0.25">
      <c r="A2716" s="137" t="str">
        <f>VLOOKUP(D2716,'TABLE DES MATIERES'!$A$3:$B$69,2,FALSE)</f>
        <v>Compta_provisions_Primexis</v>
      </c>
      <c r="B2716" s="138">
        <v>42644</v>
      </c>
      <c r="C2716" s="139"/>
      <c r="D2716" s="140" t="s">
        <v>169</v>
      </c>
      <c r="E2716" s="1" t="str">
        <f>VLOOKUP($D2716,'TABLE DES MATIERES'!$A$3:$C$69,3,FALSE)</f>
        <v>comptable</v>
      </c>
    </row>
    <row r="2717" spans="1:5" ht="15" x14ac:dyDescent="0.25">
      <c r="A2717" s="137" t="str">
        <f>VLOOKUP(D2717,'TABLE DES MATIERES'!$A$3:$B$69,2,FALSE)</f>
        <v>Compta_provisions_Socalog</v>
      </c>
      <c r="B2717" s="138">
        <v>42644</v>
      </c>
      <c r="C2717" s="139"/>
      <c r="D2717" s="140" t="s">
        <v>171</v>
      </c>
      <c r="E2717" s="1" t="str">
        <f>VLOOKUP($D2717,'TABLE DES MATIERES'!$A$3:$C$69,3,FALSE)</f>
        <v>comptable</v>
      </c>
    </row>
    <row r="2718" spans="1:5" ht="15" x14ac:dyDescent="0.25">
      <c r="A2718" s="105" t="str">
        <f>VLOOKUP(D2718,'TABLE DES MATIERES'!$A$3:$B$69,2,FALSE)</f>
        <v>Loyer App</v>
      </c>
      <c r="B2718" s="106">
        <v>42675</v>
      </c>
      <c r="C2718" s="107">
        <v>875</v>
      </c>
      <c r="D2718" s="122" t="s">
        <v>4</v>
      </c>
      <c r="E2718" s="1" t="str">
        <f>VLOOKUP($D2718,'TABLE DES MATIERES'!$A$3:$C$69,3,FALSE)</f>
        <v>Quittancement</v>
      </c>
    </row>
    <row r="2719" spans="1:5" ht="15" x14ac:dyDescent="0.25">
      <c r="A2719" s="105" t="str">
        <f>VLOOKUP(D2719,'TABLE DES MATIERES'!$A$3:$B$69,2,FALSE)</f>
        <v>Nouveaux Loyers</v>
      </c>
      <c r="B2719" s="106">
        <v>42675</v>
      </c>
      <c r="C2719" s="107"/>
      <c r="D2719" s="122" t="s">
        <v>1</v>
      </c>
      <c r="E2719" s="1" t="str">
        <f>VLOOKUP($D2719,'TABLE DES MATIERES'!$A$3:$C$69,3,FALSE)</f>
        <v>Quittancement</v>
      </c>
    </row>
    <row r="2720" spans="1:5" ht="15" x14ac:dyDescent="0.25">
      <c r="A2720" s="105" t="str">
        <f>VLOOKUP(D2720,'TABLE DES MATIERES'!$A$3:$B$69,2,FALSE)</f>
        <v>Loyer PK</v>
      </c>
      <c r="B2720" s="106">
        <v>42675</v>
      </c>
      <c r="C2720" s="107">
        <v>555</v>
      </c>
      <c r="D2720" s="122" t="s">
        <v>5</v>
      </c>
      <c r="E2720" s="1" t="str">
        <f>VLOOKUP($D2720,'TABLE DES MATIERES'!$A$3:$C$69,3,FALSE)</f>
        <v>Quittancement</v>
      </c>
    </row>
    <row r="2721" spans="1:5" ht="15" x14ac:dyDescent="0.25">
      <c r="A2721" s="105" t="str">
        <f>VLOOKUP(D2721,'TABLE DES MATIERES'!$A$3:$B$69,2,FALSE)</f>
        <v>Total Loyer</v>
      </c>
      <c r="B2721" s="106">
        <v>42675</v>
      </c>
      <c r="C2721" s="107"/>
      <c r="D2721" s="122" t="s">
        <v>62</v>
      </c>
      <c r="E2721" s="1" t="str">
        <f>VLOOKUP($D2721,'TABLE DES MATIERES'!$A$3:$C$69,3,FALSE)</f>
        <v>Quittancement</v>
      </c>
    </row>
    <row r="2722" spans="1:5" ht="15" x14ac:dyDescent="0.25">
      <c r="A2722" s="105" t="str">
        <f>VLOOKUP(D2722,'TABLE DES MATIERES'!$A$3:$B$69,2,FALSE)</f>
        <v>Provisions sur charge</v>
      </c>
      <c r="B2722" s="106">
        <v>42675</v>
      </c>
      <c r="C2722" s="107">
        <v>111</v>
      </c>
      <c r="D2722" s="122" t="s">
        <v>2</v>
      </c>
      <c r="E2722" s="1" t="str">
        <f>VLOOKUP($D2722,'TABLE DES MATIERES'!$A$3:$C$69,3,FALSE)</f>
        <v>Quittancement</v>
      </c>
    </row>
    <row r="2723" spans="1:5" ht="15" x14ac:dyDescent="0.25">
      <c r="A2723" s="105" t="str">
        <f>VLOOKUP(D2723,'TABLE DES MATIERES'!$A$3:$B$69,2,FALSE)</f>
        <v>Quitt toutes rubriques</v>
      </c>
      <c r="B2723" s="106">
        <v>42675</v>
      </c>
      <c r="C2723" s="107"/>
      <c r="D2723" s="122" t="s">
        <v>50</v>
      </c>
      <c r="E2723" s="1" t="str">
        <f>VLOOKUP($D2723,'TABLE DES MATIERES'!$A$3:$C$69,3,FALSE)</f>
        <v>Quittancement</v>
      </c>
    </row>
    <row r="2724" spans="1:5" ht="15" x14ac:dyDescent="0.25">
      <c r="A2724" s="105" t="str">
        <f>VLOOKUP(D2724,'TABLE DES MATIERES'!$A$3:$B$69,2,FALSE)</f>
        <v>Quittance Moyenne</v>
      </c>
      <c r="B2724" s="106">
        <v>42675</v>
      </c>
      <c r="C2724" s="107"/>
      <c r="D2724" s="122" t="s">
        <v>192</v>
      </c>
      <c r="E2724" s="1" t="s">
        <v>178</v>
      </c>
    </row>
    <row r="2725" spans="1:5" ht="15" x14ac:dyDescent="0.25">
      <c r="A2725" s="105" t="str">
        <f>VLOOKUP(D2725,'TABLE DES MATIERES'!$A$3:$B$69,2,FALSE)</f>
        <v>Lots quittancé (total app-vacant)</v>
      </c>
      <c r="B2725" s="106">
        <v>42675</v>
      </c>
      <c r="C2725" s="107"/>
      <c r="D2725" s="122" t="s">
        <v>193</v>
      </c>
      <c r="E2725" s="1" t="s">
        <v>178</v>
      </c>
    </row>
    <row r="2726" spans="1:5" ht="15" x14ac:dyDescent="0.25">
      <c r="A2726" s="105" t="str">
        <f>VLOOKUP(D2726,'TABLE DES MATIERES'!$A$3:$B$69,2,FALSE)</f>
        <v>Loyers encaissers</v>
      </c>
      <c r="B2726" s="106">
        <v>42675</v>
      </c>
      <c r="C2726" s="107"/>
      <c r="D2726" s="122" t="s">
        <v>3</v>
      </c>
      <c r="E2726" s="1" t="str">
        <f>VLOOKUP($D2726,'TABLE DES MATIERES'!$A$3:$C$69,3,FALSE)</f>
        <v>Encaissement</v>
      </c>
    </row>
    <row r="2727" spans="1:5" ht="15" x14ac:dyDescent="0.25">
      <c r="A2727" s="63" t="str">
        <f>VLOOKUP(D2727,'TABLE DES MATIERES'!$A$3:$B$69,2,FALSE)</f>
        <v>APL</v>
      </c>
      <c r="B2727" s="104">
        <v>42675</v>
      </c>
      <c r="C2727" s="111"/>
      <c r="D2727" s="89" t="s">
        <v>6</v>
      </c>
      <c r="E2727" s="1" t="str">
        <f>VLOOKUP($D2727,'TABLE DES MATIERES'!$A$3:$C$69,3,FALSE)</f>
        <v>Encaissement</v>
      </c>
    </row>
    <row r="2728" spans="1:5" ht="15" x14ac:dyDescent="0.25">
      <c r="A2728" s="63" t="str">
        <f>VLOOKUP(D2728,'TABLE DES MATIERES'!$A$3:$B$69,2,FALSE)</f>
        <v>AL</v>
      </c>
      <c r="B2728" s="104">
        <v>42675</v>
      </c>
      <c r="C2728" s="111"/>
      <c r="D2728" s="89" t="s">
        <v>7</v>
      </c>
      <c r="E2728" s="1" t="str">
        <f>VLOOKUP($D2728,'TABLE DES MATIERES'!$A$3:$C$69,3,FALSE)</f>
        <v>Encaissement</v>
      </c>
    </row>
    <row r="2729" spans="1:5" ht="15" x14ac:dyDescent="0.25">
      <c r="A2729" s="112" t="str">
        <f>VLOOKUP(D2729,'TABLE DES MATIERES'!$A$3:$B$69,2,FALSE)</f>
        <v>DG Factures</v>
      </c>
      <c r="B2729" s="113">
        <v>42675</v>
      </c>
      <c r="C2729" s="114"/>
      <c r="D2729" s="127" t="s">
        <v>8</v>
      </c>
      <c r="E2729" s="1" t="str">
        <f>VLOOKUP($D2729,'TABLE DES MATIERES'!$A$3:$C$69,3,FALSE)</f>
        <v>Encaissement</v>
      </c>
    </row>
    <row r="2730" spans="1:5" ht="15" x14ac:dyDescent="0.25">
      <c r="A2730" s="112" t="str">
        <f>VLOOKUP(D2730,'TABLE DES MATIERES'!$A$3:$B$69,2,FALSE)</f>
        <v>DG Rembourser</v>
      </c>
      <c r="B2730" s="113">
        <v>42675</v>
      </c>
      <c r="C2730" s="114"/>
      <c r="D2730" s="127" t="s">
        <v>9</v>
      </c>
      <c r="E2730" s="1" t="str">
        <f>VLOOKUP($D2730,'TABLE DES MATIERES'!$A$3:$C$69,3,FALSE)</f>
        <v>Encaissement</v>
      </c>
    </row>
    <row r="2731" spans="1:5" ht="15" x14ac:dyDescent="0.25">
      <c r="A2731" s="115" t="str">
        <f>VLOOKUP(D2731,'TABLE DES MATIERES'!$A$3:$B$69,2,FALSE)</f>
        <v>BANQUE</v>
      </c>
      <c r="B2731" s="116">
        <v>42675</v>
      </c>
      <c r="C2731" s="117"/>
      <c r="D2731" s="118" t="s">
        <v>10</v>
      </c>
      <c r="E2731" s="1" t="str">
        <f>VLOOKUP($D2731,'TABLE DES MATIERES'!$A$3:$C$69,3,FALSE)</f>
        <v>Encaissement</v>
      </c>
    </row>
    <row r="2732" spans="1:5" ht="15" x14ac:dyDescent="0.25">
      <c r="A2732" s="115" t="str">
        <f>VLOOKUP(D2732,'TABLE DES MATIERES'!$A$3:$B$69,2,FALSE)</f>
        <v>Loyers de non occupation</v>
      </c>
      <c r="B2732" s="116">
        <v>42675</v>
      </c>
      <c r="C2732" s="117"/>
      <c r="D2732" s="118" t="s">
        <v>176</v>
      </c>
      <c r="E2732" s="1" t="str">
        <f>VLOOKUP($D2732,'TABLE DES MATIERES'!$A$3:$C$69,3,FALSE)</f>
        <v>Encaissement</v>
      </c>
    </row>
    <row r="2733" spans="1:5" ht="15" x14ac:dyDescent="0.25">
      <c r="A2733" s="115" t="str">
        <f>VLOOKUP(D2733,'TABLE DES MATIERES'!$A$3:$B$69,2,FALSE)</f>
        <v>Nbs locs debiteurs</v>
      </c>
      <c r="B2733" s="116">
        <v>42675</v>
      </c>
      <c r="C2733" s="117"/>
      <c r="D2733" s="118" t="s">
        <v>11</v>
      </c>
      <c r="E2733" s="1" t="str">
        <f>VLOOKUP($D2733,'TABLE DES MATIERES'!$A$3:$C$69,3,FALSE)</f>
        <v>Contentieux</v>
      </c>
    </row>
    <row r="2734" spans="1:5" ht="15" x14ac:dyDescent="0.25">
      <c r="A2734" s="115" t="str">
        <f>VLOOKUP(D2734,'TABLE DES MATIERES'!$A$3:$B$69,2,FALSE)</f>
        <v>Montants Debiteurs</v>
      </c>
      <c r="B2734" s="116">
        <v>42675</v>
      </c>
      <c r="C2734" s="117"/>
      <c r="D2734" s="118" t="s">
        <v>12</v>
      </c>
      <c r="E2734" s="1" t="str">
        <f>VLOOKUP($D2734,'TABLE DES MATIERES'!$A$3:$C$69,3,FALSE)</f>
        <v>Contentieux</v>
      </c>
    </row>
    <row r="2735" spans="1:5" ht="15" x14ac:dyDescent="0.25">
      <c r="A2735" s="115" t="str">
        <f>VLOOKUP(D2735,'TABLE DES MATIERES'!$A$3:$B$69,2,FALSE)</f>
        <v>Locs Presents</v>
      </c>
      <c r="B2735" s="116">
        <v>42675</v>
      </c>
      <c r="C2735" s="117"/>
      <c r="D2735" s="118" t="s">
        <v>13</v>
      </c>
      <c r="E2735" s="1" t="str">
        <f>VLOOKUP($D2735,'TABLE DES MATIERES'!$A$3:$C$69,3,FALSE)</f>
        <v>Contentieux</v>
      </c>
    </row>
    <row r="2736" spans="1:5" ht="15" x14ac:dyDescent="0.25">
      <c r="A2736" s="115" t="str">
        <f>VLOOKUP(D2736,'TABLE DES MATIERES'!$A$3:$B$69,2,FALSE)</f>
        <v>Montants Presents</v>
      </c>
      <c r="B2736" s="116">
        <v>42675</v>
      </c>
      <c r="C2736" s="117"/>
      <c r="D2736" s="118" t="s">
        <v>15</v>
      </c>
      <c r="E2736" s="1" t="str">
        <f>VLOOKUP($D2736,'TABLE DES MATIERES'!$A$3:$C$69,3,FALSE)</f>
        <v>Contentieux</v>
      </c>
    </row>
    <row r="2737" spans="1:5" ht="15" x14ac:dyDescent="0.25">
      <c r="A2737" s="115" t="str">
        <f>VLOOKUP(D2737,'TABLE DES MATIERES'!$A$3:$B$69,2,FALSE)</f>
        <v>Locs Sortis</v>
      </c>
      <c r="B2737" s="116">
        <v>42675</v>
      </c>
      <c r="C2737" s="117"/>
      <c r="D2737" s="118" t="s">
        <v>14</v>
      </c>
      <c r="E2737" s="1" t="str">
        <f>VLOOKUP($D2737,'TABLE DES MATIERES'!$A$3:$C$69,3,FALSE)</f>
        <v>Contentieux</v>
      </c>
    </row>
    <row r="2738" spans="1:5" ht="15" x14ac:dyDescent="0.25">
      <c r="A2738" s="115" t="str">
        <f>VLOOKUP(D2738,'TABLE DES MATIERES'!$A$3:$B$69,2,FALSE)</f>
        <v>Montants Sortis</v>
      </c>
      <c r="B2738" s="116">
        <v>42675</v>
      </c>
      <c r="C2738" s="117"/>
      <c r="D2738" s="118" t="s">
        <v>16</v>
      </c>
      <c r="E2738" s="1" t="str">
        <f>VLOOKUP($D2738,'TABLE DES MATIERES'!$A$3:$C$69,3,FALSE)</f>
        <v>Contentieux</v>
      </c>
    </row>
    <row r="2739" spans="1:5" ht="15" x14ac:dyDescent="0.25">
      <c r="A2739" s="115" t="str">
        <f>VLOOKUP(D2739,'TABLE DES MATIERES'!$A$3:$B$69,2,FALSE)</f>
        <v>Nouvelles dettes des nouveaux entrants</v>
      </c>
      <c r="B2739" s="116">
        <v>42675</v>
      </c>
      <c r="C2739" s="117"/>
      <c r="D2739" s="118" t="s">
        <v>37</v>
      </c>
      <c r="E2739" s="1" t="str">
        <f>VLOOKUP($D2739,'TABLE DES MATIERES'!$A$3:$C$69,3,FALSE)</f>
        <v>Contentieux</v>
      </c>
    </row>
    <row r="2740" spans="1:5" ht="15" x14ac:dyDescent="0.25">
      <c r="A2740" s="115" t="str">
        <f>VLOOKUP(D2740,'TABLE DES MATIERES'!$A$3:$B$69,2,FALSE)</f>
        <v>Montants dettes des nouveaux entrants</v>
      </c>
      <c r="B2740" s="116">
        <v>42675</v>
      </c>
      <c r="C2740" s="117"/>
      <c r="D2740" s="118" t="s">
        <v>38</v>
      </c>
      <c r="E2740" s="1" t="str">
        <f>VLOOKUP($D2740,'TABLE DES MATIERES'!$A$3:$C$69,3,FALSE)</f>
        <v>Contentieux</v>
      </c>
    </row>
    <row r="2741" spans="1:5" ht="15" x14ac:dyDescent="0.25">
      <c r="A2741" s="115" t="str">
        <f>VLOOKUP(D2741,'TABLE DES MATIERES'!$A$3:$B$69,2,FALSE)</f>
        <v>Profits</v>
      </c>
      <c r="B2741" s="116">
        <v>42675</v>
      </c>
      <c r="C2741" s="117"/>
      <c r="D2741" s="118" t="s">
        <v>36</v>
      </c>
      <c r="E2741" s="1" t="str">
        <f>VLOOKUP($D2741,'TABLE DES MATIERES'!$A$3:$C$69,3,FALSE)</f>
        <v>Contentieux</v>
      </c>
    </row>
    <row r="2742" spans="1:5" ht="15" x14ac:dyDescent="0.25">
      <c r="A2742" s="115" t="str">
        <f>VLOOKUP(D2742,'TABLE DES MATIERES'!$A$3:$B$69,2,FALSE)</f>
        <v>Pertes</v>
      </c>
      <c r="B2742" s="116">
        <v>42675</v>
      </c>
      <c r="C2742" s="117"/>
      <c r="D2742" s="118" t="s">
        <v>35</v>
      </c>
      <c r="E2742" s="1" t="str">
        <f>VLOOKUP($D2742,'TABLE DES MATIERES'!$A$3:$C$69,3,FALSE)</f>
        <v>Contentieux</v>
      </c>
    </row>
    <row r="2743" spans="1:5" ht="15" x14ac:dyDescent="0.25">
      <c r="A2743" s="115" t="str">
        <f>VLOOKUP(D2743,'TABLE DES MATIERES'!$A$3:$B$69,2,FALSE)</f>
        <v>Protocoles établis</v>
      </c>
      <c r="B2743" s="116">
        <v>42675</v>
      </c>
      <c r="C2743" s="117"/>
      <c r="D2743" s="118" t="s">
        <v>17</v>
      </c>
      <c r="E2743" s="1" t="str">
        <f>VLOOKUP($D2743,'TABLE DES MATIERES'!$A$3:$C$69,3,FALSE)</f>
        <v>Contentieux</v>
      </c>
    </row>
    <row r="2744" spans="1:5" ht="15" x14ac:dyDescent="0.25">
      <c r="A2744" s="115" t="str">
        <f>VLOOKUP(D2744,'TABLE DES MATIERES'!$A$3:$B$69,2,FALSE)</f>
        <v>Protocoles terminés</v>
      </c>
      <c r="B2744" s="116">
        <v>42675</v>
      </c>
      <c r="C2744" s="117"/>
      <c r="D2744" s="118" t="s">
        <v>18</v>
      </c>
      <c r="E2744" s="1" t="str">
        <f>VLOOKUP($D2744,'TABLE DES MATIERES'!$A$3:$C$69,3,FALSE)</f>
        <v>Contentieux</v>
      </c>
    </row>
    <row r="2745" spans="1:5" x14ac:dyDescent="0.2">
      <c r="A2745" s="115" t="str">
        <f>VLOOKUP(D2745,'TABLE DES MATIERES'!$A$3:$B$69,2,FALSE)</f>
        <v>Protocoles en cours</v>
      </c>
      <c r="B2745" s="116">
        <v>42675</v>
      </c>
      <c r="C2745" s="117"/>
      <c r="D2745" s="115" t="s">
        <v>61</v>
      </c>
      <c r="E2745" s="1" t="str">
        <f>VLOOKUP($D2745,'TABLE DES MATIERES'!$A$3:$C$69,3,FALSE)</f>
        <v>Contentieux</v>
      </c>
    </row>
    <row r="2746" spans="1:5" x14ac:dyDescent="0.2">
      <c r="A2746" s="119" t="str">
        <f>VLOOKUP(D2746,'TABLE DES MATIERES'!$A$3:$B$69,2,FALSE)</f>
        <v>Montants Protocoles établis</v>
      </c>
      <c r="B2746" s="120">
        <v>42675</v>
      </c>
      <c r="D2746" s="119" t="s">
        <v>53</v>
      </c>
      <c r="E2746" s="1" t="str">
        <f>VLOOKUP($D2746,'TABLE DES MATIERES'!$A$3:$C$69,3,FALSE)</f>
        <v>Contentieux</v>
      </c>
    </row>
    <row r="2747" spans="1:5" ht="15" x14ac:dyDescent="0.25">
      <c r="A2747" s="119" t="str">
        <f>VLOOKUP(D2747,'TABLE DES MATIERES'!$A$3:$B$69,2,FALSE)</f>
        <v>Nouveaux Dossiers Confiés SOFRA</v>
      </c>
      <c r="B2747" s="120">
        <v>42675</v>
      </c>
      <c r="D2747" s="121" t="s">
        <v>19</v>
      </c>
      <c r="E2747" s="1" t="str">
        <f>VLOOKUP($D2747,'TABLE DES MATIERES'!$A$3:$C$69,3,FALSE)</f>
        <v>Contentieux</v>
      </c>
    </row>
    <row r="2748" spans="1:5" ht="15" x14ac:dyDescent="0.25">
      <c r="A2748" s="119" t="str">
        <f>VLOOKUP(D2748,'TABLE DES MATIERES'!$A$3:$B$69,2,FALSE)</f>
        <v>Nbs dossiers Actifs SOFRA</v>
      </c>
      <c r="B2748" s="120">
        <v>42675</v>
      </c>
      <c r="D2748" s="121" t="s">
        <v>63</v>
      </c>
      <c r="E2748" s="1" t="str">
        <f>VLOOKUP($D2748,'TABLE DES MATIERES'!$A$3:$C$69,3,FALSE)</f>
        <v>Contentieux</v>
      </c>
    </row>
    <row r="2749" spans="1:5" x14ac:dyDescent="0.2">
      <c r="A2749" s="119" t="str">
        <f>VLOOKUP(D2749,'TABLE DES MATIERES'!$A$3:$B$69,2,FALSE)</f>
        <v>Montants Dossiers SOFRA Ouverts</v>
      </c>
      <c r="B2749" s="120">
        <v>42675</v>
      </c>
      <c r="D2749" s="119" t="s">
        <v>54</v>
      </c>
      <c r="E2749" s="1" t="str">
        <f>VLOOKUP($D2749,'TABLE DES MATIERES'!$A$3:$C$69,3,FALSE)</f>
        <v>Contentieux</v>
      </c>
    </row>
    <row r="2750" spans="1:5" ht="15" x14ac:dyDescent="0.25">
      <c r="A2750" s="119" t="str">
        <f>VLOOKUP(D2750,'TABLE DES MATIERES'!$A$3:$B$69,2,FALSE)</f>
        <v>Encaissements SOFRA</v>
      </c>
      <c r="B2750" s="120">
        <v>42675</v>
      </c>
      <c r="D2750" s="121" t="s">
        <v>64</v>
      </c>
      <c r="E2750" s="1" t="str">
        <f>VLOOKUP($D2750,'TABLE DES MATIERES'!$A$3:$C$69,3,FALSE)</f>
        <v>Contentieux</v>
      </c>
    </row>
    <row r="2751" spans="1:5" ht="15" x14ac:dyDescent="0.25">
      <c r="A2751" s="123" t="str">
        <f>VLOOKUP(D2751,'TABLE DES MATIERES'!$A$3:$B$69,2,FALSE)</f>
        <v>Nouveaux Dossiers Confiés FLEMMING</v>
      </c>
      <c r="B2751" s="124">
        <v>42675</v>
      </c>
      <c r="C2751" s="125"/>
      <c r="D2751" s="126" t="s">
        <v>183</v>
      </c>
      <c r="E2751" s="1" t="str">
        <f>VLOOKUP($D2751,'TABLE DES MATIERES'!$A$3:$C$69,3,FALSE)</f>
        <v>contentieux</v>
      </c>
    </row>
    <row r="2752" spans="1:5" ht="15" x14ac:dyDescent="0.25">
      <c r="A2752" s="123" t="str">
        <f>VLOOKUP(D2752,'TABLE DES MATIERES'!$A$3:$B$69,2,FALSE)</f>
        <v>Nbs dossiers Actifs FLEMMING</v>
      </c>
      <c r="B2752" s="124">
        <v>42675</v>
      </c>
      <c r="C2752" s="125"/>
      <c r="D2752" s="126" t="s">
        <v>186</v>
      </c>
      <c r="E2752" s="1" t="str">
        <f>VLOOKUP($D2752,'TABLE DES MATIERES'!$A$3:$C$69,3,FALSE)</f>
        <v>contentieux</v>
      </c>
    </row>
    <row r="2753" spans="1:9" ht="15" x14ac:dyDescent="0.25">
      <c r="A2753" s="123" t="str">
        <f>VLOOKUP(D2753,'TABLE DES MATIERES'!$A$3:$B$69,2,FALSE)</f>
        <v>Montants Dossiers FLEMMING Ouverts</v>
      </c>
      <c r="B2753" s="124">
        <v>42675</v>
      </c>
      <c r="C2753" s="125"/>
      <c r="D2753" s="126" t="s">
        <v>188</v>
      </c>
      <c r="E2753" s="1" t="str">
        <f>VLOOKUP($D2753,'TABLE DES MATIERES'!$A$3:$C$69,3,FALSE)</f>
        <v>contentieux</v>
      </c>
    </row>
    <row r="2754" spans="1:9" ht="15" x14ac:dyDescent="0.25">
      <c r="A2754" s="123" t="str">
        <f>VLOOKUP(D2754,'TABLE DES MATIERES'!$A$3:$B$69,2,FALSE)</f>
        <v>Encaissements FLEMMING</v>
      </c>
      <c r="B2754" s="124">
        <v>42675</v>
      </c>
      <c r="C2754" s="125"/>
      <c r="D2754" s="126" t="s">
        <v>190</v>
      </c>
      <c r="E2754" s="1" t="str">
        <f>VLOOKUP($D2754,'TABLE DES MATIERES'!$A$3:$C$69,3,FALSE)</f>
        <v>contentieux</v>
      </c>
    </row>
    <row r="2755" spans="1:9" ht="15" x14ac:dyDescent="0.25">
      <c r="A2755" s="115" t="str">
        <f>VLOOKUP(D2755,'TABLE DES MATIERES'!$A$3:$B$69,2,FALSE)</f>
        <v>Nbs Prelevements</v>
      </c>
      <c r="B2755" s="116">
        <v>42675</v>
      </c>
      <c r="C2755" s="117"/>
      <c r="D2755" s="118" t="s">
        <v>20</v>
      </c>
      <c r="E2755" s="1" t="str">
        <f>VLOOKUP($D2755,'TABLE DES MATIERES'!$A$3:$C$69,3,FALSE)</f>
        <v>Contentieux</v>
      </c>
    </row>
    <row r="2756" spans="1:9" ht="15" x14ac:dyDescent="0.25">
      <c r="A2756" s="115" t="str">
        <f>VLOOKUP(D2756,'TABLE DES MATIERES'!$A$3:$B$69,2,FALSE)</f>
        <v>Montants Prelevements</v>
      </c>
      <c r="B2756" s="116">
        <v>42675</v>
      </c>
      <c r="C2756" s="117"/>
      <c r="D2756" s="118" t="s">
        <v>21</v>
      </c>
      <c r="E2756" s="1" t="str">
        <f>VLOOKUP($D2756,'TABLE DES MATIERES'!$A$3:$C$69,3,FALSE)</f>
        <v>Contentieux</v>
      </c>
    </row>
    <row r="2757" spans="1:9" ht="15" x14ac:dyDescent="0.25">
      <c r="A2757" s="115" t="str">
        <f>VLOOKUP(D2757,'TABLE DES MATIERES'!$A$3:$B$69,2,FALSE)</f>
        <v>Nbs Rejets Prlv</v>
      </c>
      <c r="B2757" s="116">
        <v>42675</v>
      </c>
      <c r="C2757" s="117"/>
      <c r="D2757" s="118" t="s">
        <v>22</v>
      </c>
      <c r="E2757" s="1" t="str">
        <f>VLOOKUP($D2757,'TABLE DES MATIERES'!$A$3:$C$69,3,FALSE)</f>
        <v>Contentieux</v>
      </c>
    </row>
    <row r="2758" spans="1:9" ht="15" x14ac:dyDescent="0.25">
      <c r="A2758" s="115" t="str">
        <f>VLOOKUP(D2758,'TABLE DES MATIERES'!$A$3:$B$69,2,FALSE)</f>
        <v>Montants des Rjts Prlv</v>
      </c>
      <c r="B2758" s="116">
        <v>42675</v>
      </c>
      <c r="C2758" s="117"/>
      <c r="D2758" s="118" t="s">
        <v>23</v>
      </c>
      <c r="E2758" s="1" t="str">
        <f>VLOOKUP($D2758,'TABLE DES MATIERES'!$A$3:$C$69,3,FALSE)</f>
        <v>Contentieux</v>
      </c>
    </row>
    <row r="2759" spans="1:9" ht="15" x14ac:dyDescent="0.25">
      <c r="A2759" s="115" t="str">
        <f>VLOOKUP(D2759,'TABLE DES MATIERES'!$A$3:$B$69,2,FALSE)</f>
        <v>% impayés Prlv</v>
      </c>
      <c r="B2759" s="116">
        <v>42675</v>
      </c>
      <c r="C2759" s="117"/>
      <c r="D2759" s="118" t="s">
        <v>65</v>
      </c>
      <c r="E2759" s="1" t="str">
        <f>VLOOKUP($D2759,'TABLE DES MATIERES'!$A$3:$C$69,3,FALSE)</f>
        <v>Contentieux</v>
      </c>
    </row>
    <row r="2760" spans="1:9" ht="15" x14ac:dyDescent="0.25">
      <c r="A2760" s="115" t="str">
        <f>VLOOKUP(D2760,'TABLE DES MATIERES'!$A$3:$B$69,2,FALSE)</f>
        <v>Dette &lt; 3mois</v>
      </c>
      <c r="B2760" s="116">
        <v>42675</v>
      </c>
      <c r="C2760" s="117"/>
      <c r="D2760" s="118" t="s">
        <v>24</v>
      </c>
      <c r="E2760" s="1" t="str">
        <f>VLOOKUP($D2760,'TABLE DES MATIERES'!$A$3:$C$69,3,FALSE)</f>
        <v>Contentieux</v>
      </c>
      <c r="I2760" s="141"/>
    </row>
    <row r="2761" spans="1:9" ht="15" x14ac:dyDescent="0.25">
      <c r="A2761" s="115" t="str">
        <f>VLOOKUP(D2761,'TABLE DES MATIERES'!$A$3:$B$69,2,FALSE)</f>
        <v>Dette 3 à 6 mois</v>
      </c>
      <c r="B2761" s="116">
        <v>42675</v>
      </c>
      <c r="C2761" s="117"/>
      <c r="D2761" s="118" t="s">
        <v>25</v>
      </c>
      <c r="E2761" s="1" t="str">
        <f>VLOOKUP($D2761,'TABLE DES MATIERES'!$A$3:$C$69,3,FALSE)</f>
        <v>Contentieux</v>
      </c>
    </row>
    <row r="2762" spans="1:9" ht="15" x14ac:dyDescent="0.25">
      <c r="A2762" s="115" t="str">
        <f>VLOOKUP(D2762,'TABLE DES MATIERES'!$A$3:$B$69,2,FALSE)</f>
        <v>Dette &gt; 6 mois</v>
      </c>
      <c r="B2762" s="116">
        <v>42675</v>
      </c>
      <c r="C2762" s="117"/>
      <c r="D2762" s="118" t="s">
        <v>26</v>
      </c>
      <c r="E2762" s="1" t="str">
        <f>VLOOKUP($D2762,'TABLE DES MATIERES'!$A$3:$C$69,3,FALSE)</f>
        <v>Contentieux</v>
      </c>
    </row>
    <row r="2763" spans="1:9" ht="15" x14ac:dyDescent="0.25">
      <c r="A2763" s="25" t="str">
        <f>VLOOKUP(D2763,'TABLE DES MATIERES'!$A$3:$B$69,2,FALSE)</f>
        <v>Vacants ACL PME</v>
      </c>
      <c r="B2763" s="128">
        <v>42675</v>
      </c>
      <c r="C2763" s="129"/>
      <c r="D2763" s="130" t="s">
        <v>28</v>
      </c>
      <c r="E2763" s="1" t="str">
        <f>VLOOKUP($D2763,'TABLE DES MATIERES'!$A$3:$C$69,3,FALSE)</f>
        <v>Vacant</v>
      </c>
    </row>
    <row r="2764" spans="1:9" x14ac:dyDescent="0.2">
      <c r="A2764" s="25" t="str">
        <f>VLOOKUP(D2764,'TABLE DES MATIERES'!$A$3:$B$69,2,FALSE)</f>
        <v>% vacant ACL PME</v>
      </c>
      <c r="B2764" s="128">
        <v>42675</v>
      </c>
      <c r="C2764" s="129"/>
      <c r="D2764" s="131" t="s">
        <v>47</v>
      </c>
      <c r="E2764" s="1" t="str">
        <f>VLOOKUP($D2764,'TABLE DES MATIERES'!$A$3:$C$69,3,FALSE)</f>
        <v>Vacant</v>
      </c>
    </row>
    <row r="2765" spans="1:9" ht="15" x14ac:dyDescent="0.25">
      <c r="A2765" s="25" t="str">
        <f>VLOOKUP(D2765,'TABLE DES MATIERES'!$A$3:$B$69,2,FALSE)</f>
        <v>Vacant technique</v>
      </c>
      <c r="B2765" s="128">
        <v>42675</v>
      </c>
      <c r="C2765" s="129"/>
      <c r="D2765" s="130" t="s">
        <v>29</v>
      </c>
      <c r="E2765" s="1" t="str">
        <f>VLOOKUP($D2765,'TABLE DES MATIERES'!$A$3:$C$69,3,FALSE)</f>
        <v>Vacant</v>
      </c>
    </row>
    <row r="2766" spans="1:9" x14ac:dyDescent="0.2">
      <c r="A2766" s="25" t="str">
        <f>VLOOKUP(D2766,'TABLE DES MATIERES'!$A$3:$B$69,2,FALSE)</f>
        <v>% vacant technique</v>
      </c>
      <c r="B2766" s="128">
        <v>42675</v>
      </c>
      <c r="C2766" s="129"/>
      <c r="D2766" s="131" t="s">
        <v>48</v>
      </c>
      <c r="E2766" s="1" t="str">
        <f>VLOOKUP($D2766,'TABLE DES MATIERES'!$A$3:$C$69,3,FALSE)</f>
        <v>Vacant</v>
      </c>
    </row>
    <row r="2767" spans="1:9" ht="15" x14ac:dyDescent="0.25">
      <c r="A2767" s="25" t="str">
        <f>VLOOKUP(D2767,'TABLE DES MATIERES'!$A$3:$B$69,2,FALSE)</f>
        <v>Nbs de lots Roanne</v>
      </c>
      <c r="B2767" s="128">
        <v>42675</v>
      </c>
      <c r="C2767" s="129"/>
      <c r="D2767" s="130" t="s">
        <v>30</v>
      </c>
      <c r="E2767" s="1" t="str">
        <f>VLOOKUP($D2767,'TABLE DES MATIERES'!$A$3:$C$69,3,FALSE)</f>
        <v>Vacant</v>
      </c>
    </row>
    <row r="2768" spans="1:9" ht="15" x14ac:dyDescent="0.25">
      <c r="A2768" s="25" t="str">
        <f>VLOOKUP(D2768,'TABLE DES MATIERES'!$A$3:$B$69,2,FALSE)</f>
        <v>Vacants_Gestion Roanne</v>
      </c>
      <c r="B2768" s="128">
        <v>42675</v>
      </c>
      <c r="C2768" s="129"/>
      <c r="D2768" s="130" t="s">
        <v>31</v>
      </c>
      <c r="E2768" s="1" t="str">
        <f>VLOOKUP($D2768,'TABLE DES MATIERES'!$A$3:$C$69,3,FALSE)</f>
        <v>Vacant</v>
      </c>
    </row>
    <row r="2769" spans="1:10" x14ac:dyDescent="0.2">
      <c r="A2769" s="25" t="str">
        <f>VLOOKUP(D2769,'TABLE DES MATIERES'!$A$3:$B$69,2,FALSE)</f>
        <v>% vacant Roanne</v>
      </c>
      <c r="B2769" s="128">
        <v>42675</v>
      </c>
      <c r="C2769" s="129"/>
      <c r="D2769" s="131" t="s">
        <v>49</v>
      </c>
      <c r="E2769" s="1" t="str">
        <f>VLOOKUP($D2769,'TABLE DES MATIERES'!$A$3:$C$69,3,FALSE)</f>
        <v>Vacant</v>
      </c>
    </row>
    <row r="2770" spans="1:10" ht="15" x14ac:dyDescent="0.25">
      <c r="A2770" s="25" t="str">
        <f>VLOOKUP(D2770,'TABLE DES MATIERES'!$A$3:$B$69,2,FALSE)</f>
        <v>Total Vacant Exploitation</v>
      </c>
      <c r="B2770" s="128">
        <v>42675</v>
      </c>
      <c r="C2770" s="129"/>
      <c r="D2770" s="130" t="s">
        <v>66</v>
      </c>
      <c r="E2770" s="1" t="str">
        <f>VLOOKUP($D2770,'TABLE DES MATIERES'!$A$3:$C$69,3,FALSE)</f>
        <v>Vacant</v>
      </c>
    </row>
    <row r="2771" spans="1:10" ht="15" x14ac:dyDescent="0.25">
      <c r="A2771" s="25" t="str">
        <f>VLOOKUP(D2771,'TABLE DES MATIERES'!$A$3:$B$69,2,FALSE)</f>
        <v>% Exploitation</v>
      </c>
      <c r="B2771" s="128">
        <v>42675</v>
      </c>
      <c r="C2771" s="129"/>
      <c r="D2771" s="130" t="s">
        <v>67</v>
      </c>
      <c r="E2771" s="1" t="str">
        <f>VLOOKUP($D2771,'TABLE DES MATIERES'!$A$3:$C$69,3,FALSE)</f>
        <v>Vacant</v>
      </c>
    </row>
    <row r="2772" spans="1:10" ht="15" x14ac:dyDescent="0.25">
      <c r="A2772" s="25" t="str">
        <f>VLOOKUP(D2772,'TABLE DES MATIERES'!$A$3:$B$69,2,FALSE)</f>
        <v>Vacant HE</v>
      </c>
      <c r="B2772" s="128">
        <v>42675</v>
      </c>
      <c r="C2772" s="129"/>
      <c r="D2772" s="130" t="s">
        <v>58</v>
      </c>
      <c r="E2772" s="1" t="str">
        <f>VLOOKUP($D2772,'TABLE DES MATIERES'!$A$3:$C$69,3,FALSE)</f>
        <v>Vacant</v>
      </c>
      <c r="J2772" s="141"/>
    </row>
    <row r="2773" spans="1:10" ht="15" x14ac:dyDescent="0.25">
      <c r="A2773" s="25" t="str">
        <f>VLOOKUP(D2773,'TABLE DES MATIERES'!$A$3:$B$69,2,FALSE)</f>
        <v>% vacant HE</v>
      </c>
      <c r="B2773" s="128">
        <v>42675</v>
      </c>
      <c r="C2773" s="129"/>
      <c r="D2773" s="130" t="s">
        <v>68</v>
      </c>
      <c r="E2773" s="1" t="str">
        <f>VLOOKUP($D2773,'TABLE DES MATIERES'!$A$3:$C$69,3,FALSE)</f>
        <v>Vacant</v>
      </c>
    </row>
    <row r="2774" spans="1:10" ht="15" x14ac:dyDescent="0.25">
      <c r="A2774" s="25" t="str">
        <f>VLOOKUP(D2774,'TABLE DES MATIERES'!$A$3:$B$69,2,FALSE)</f>
        <v>Nbs logements Roanne</v>
      </c>
      <c r="B2774" s="128">
        <v>42675</v>
      </c>
      <c r="C2774" s="129"/>
      <c r="D2774" s="130" t="s">
        <v>69</v>
      </c>
      <c r="E2774" s="1" t="str">
        <f>VLOOKUP($D2774,'TABLE DES MATIERES'!$A$3:$C$69,3,FALSE)</f>
        <v>Vacant</v>
      </c>
    </row>
    <row r="2775" spans="1:10" ht="15" x14ac:dyDescent="0.25">
      <c r="A2775" s="25" t="str">
        <f>VLOOKUP(D2775,'TABLE DES MATIERES'!$A$3:$B$69,2,FALSE)</f>
        <v>Nbs vacants Exploitation/HE</v>
      </c>
      <c r="B2775" s="128">
        <v>42675</v>
      </c>
      <c r="C2775" s="129"/>
      <c r="D2775" s="130" t="s">
        <v>57</v>
      </c>
      <c r="E2775" s="1" t="str">
        <f>VLOOKUP($D2775,'TABLE DES MATIERES'!$A$3:$C$69,3,FALSE)</f>
        <v>Vacant</v>
      </c>
    </row>
    <row r="2776" spans="1:10" ht="15" x14ac:dyDescent="0.25">
      <c r="A2776" s="25" t="str">
        <f>VLOOKUP(D2776,'TABLE DES MATIERES'!$A$3:$B$69,2,FALSE)</f>
        <v>% Vacance Exploitation/HE</v>
      </c>
      <c r="B2776" s="128">
        <v>42675</v>
      </c>
      <c r="C2776" s="129"/>
      <c r="D2776" s="130" t="s">
        <v>59</v>
      </c>
      <c r="E2776" s="1" t="str">
        <f>VLOOKUP($D2776,'TABLE DES MATIERES'!$A$3:$C$69,3,FALSE)</f>
        <v>Vacant</v>
      </c>
    </row>
    <row r="2777" spans="1:10" ht="15" x14ac:dyDescent="0.25">
      <c r="A2777" s="25" t="str">
        <f>VLOOKUP(D2777,'TABLE DES MATIERES'!$A$3:$B$69,2,FALSE)</f>
        <v>%Occupation</v>
      </c>
      <c r="B2777" s="128">
        <v>42675</v>
      </c>
      <c r="C2777" s="129"/>
      <c r="D2777" s="130" t="s">
        <v>60</v>
      </c>
      <c r="E2777" s="1" t="str">
        <f>VLOOKUP($D2777,'TABLE DES MATIERES'!$A$3:$C$69,3,FALSE)</f>
        <v>Vacant</v>
      </c>
    </row>
    <row r="2778" spans="1:10" ht="15" x14ac:dyDescent="0.25">
      <c r="A2778" s="136" t="str">
        <f>VLOOKUP(D2778,'TABLE DES MATIERES'!$A$3:$B$69,2,FALSE)</f>
        <v>Nbs loc Entrants</v>
      </c>
      <c r="B2778" s="132">
        <v>42675</v>
      </c>
      <c r="C2778" s="133"/>
      <c r="D2778" s="134" t="s">
        <v>32</v>
      </c>
      <c r="E2778" s="1" t="str">
        <f>VLOOKUP($D2778,'TABLE DES MATIERES'!$A$3:$C$69,3,FALSE)</f>
        <v>Vacant</v>
      </c>
    </row>
    <row r="2779" spans="1:10" ht="15" x14ac:dyDescent="0.25">
      <c r="A2779" s="136" t="str">
        <f>VLOOKUP(D2779,'TABLE DES MATIERES'!$A$3:$B$69,2,FALSE)</f>
        <v>Nbs locs Sortants</v>
      </c>
      <c r="B2779" s="132">
        <v>42675</v>
      </c>
      <c r="C2779" s="133"/>
      <c r="D2779" s="134" t="s">
        <v>33</v>
      </c>
      <c r="E2779" s="1" t="str">
        <f>VLOOKUP($D2779,'TABLE DES MATIERES'!$A$3:$C$69,3,FALSE)</f>
        <v>Vacant</v>
      </c>
    </row>
    <row r="2780" spans="1:10" ht="15" x14ac:dyDescent="0.25">
      <c r="A2780" s="136" t="str">
        <f>VLOOKUP(D2780,'TABLE DES MATIERES'!$A$3:$B$69,2,FALSE)</f>
        <v>Nbs locs en preavis</v>
      </c>
      <c r="B2780" s="132">
        <v>42675</v>
      </c>
      <c r="C2780" s="133"/>
      <c r="D2780" s="134" t="s">
        <v>34</v>
      </c>
      <c r="E2780" s="1" t="str">
        <f>VLOOKUP($D2780,'TABLE DES MATIERES'!$A$3:$C$69,3,FALSE)</f>
        <v>Vacant</v>
      </c>
    </row>
    <row r="2781" spans="1:10" ht="15" x14ac:dyDescent="0.25">
      <c r="A2781" s="137" t="str">
        <f>VLOOKUP(D2781,'TABLE DES MATIERES'!$A$3:$B$69,2,FALSE)</f>
        <v>Compta_provisions_Primexis</v>
      </c>
      <c r="B2781" s="138">
        <v>42675</v>
      </c>
      <c r="C2781" s="139"/>
      <c r="D2781" s="140" t="s">
        <v>169</v>
      </c>
      <c r="E2781" s="1" t="str">
        <f>VLOOKUP($D2781,'TABLE DES MATIERES'!$A$3:$C$69,3,FALSE)</f>
        <v>comptable</v>
      </c>
    </row>
    <row r="2782" spans="1:10" ht="15" x14ac:dyDescent="0.25">
      <c r="A2782" s="137" t="str">
        <f>VLOOKUP(D2782,'TABLE DES MATIERES'!$A$3:$B$69,2,FALSE)</f>
        <v>Compta_provisions_Socalog</v>
      </c>
      <c r="B2782" s="138">
        <v>42675</v>
      </c>
      <c r="C2782" s="139"/>
      <c r="D2782" s="140" t="s">
        <v>171</v>
      </c>
      <c r="E2782" s="1" t="str">
        <f>VLOOKUP($D2782,'TABLE DES MATIERES'!$A$3:$C$69,3,FALSE)</f>
        <v>comptable</v>
      </c>
    </row>
    <row r="2783" spans="1:10" ht="15" x14ac:dyDescent="0.25">
      <c r="A2783" s="99" t="str">
        <f>VLOOKUP(D2783,'TABLE DES MATIERES'!$A$3:$B$69,2,FALSE)</f>
        <v>Loyer App</v>
      </c>
      <c r="B2783" s="103">
        <v>42705</v>
      </c>
      <c r="C2783" s="101">
        <v>1111</v>
      </c>
      <c r="D2783" s="102" t="s">
        <v>4</v>
      </c>
      <c r="E2783" s="1" t="str">
        <f>VLOOKUP($D2783,'TABLE DES MATIERES'!$A$3:$C$69,3,FALSE)</f>
        <v>Quittancement</v>
      </c>
    </row>
    <row r="2784" spans="1:10" ht="15" x14ac:dyDescent="0.25">
      <c r="A2784" s="84" t="str">
        <f>VLOOKUP(D2784,'TABLE DES MATIERES'!$A$3:$B$69,2,FALSE)</f>
        <v>Nouveaux Loyers</v>
      </c>
      <c r="B2784" s="98">
        <v>42705</v>
      </c>
      <c r="D2784" s="89" t="s">
        <v>1</v>
      </c>
      <c r="E2784" s="1" t="str">
        <f>VLOOKUP($D2784,'TABLE DES MATIERES'!$A$3:$C$69,3,FALSE)</f>
        <v>Quittancement</v>
      </c>
    </row>
    <row r="2785" spans="1:5" ht="15" x14ac:dyDescent="0.25">
      <c r="A2785" s="84" t="str">
        <f>VLOOKUP(D2785,'TABLE DES MATIERES'!$A$3:$B$69,2,FALSE)</f>
        <v>Loyer PK</v>
      </c>
      <c r="B2785" s="98">
        <v>42705</v>
      </c>
      <c r="C2785" s="69">
        <v>111</v>
      </c>
      <c r="D2785" s="89" t="s">
        <v>5</v>
      </c>
      <c r="E2785" s="1" t="str">
        <f>VLOOKUP($D2785,'TABLE DES MATIERES'!$A$3:$C$69,3,FALSE)</f>
        <v>Quittancement</v>
      </c>
    </row>
    <row r="2786" spans="1:5" ht="15" x14ac:dyDescent="0.25">
      <c r="A2786" s="84" t="str">
        <f>VLOOKUP(D2786,'TABLE DES MATIERES'!$A$3:$B$69,2,FALSE)</f>
        <v>Total Loyer</v>
      </c>
      <c r="B2786" s="98">
        <v>42705</v>
      </c>
      <c r="D2786" s="89" t="s">
        <v>62</v>
      </c>
      <c r="E2786" s="1" t="str">
        <f>VLOOKUP($D2786,'TABLE DES MATIERES'!$A$3:$C$69,3,FALSE)</f>
        <v>Quittancement</v>
      </c>
    </row>
    <row r="2787" spans="1:5" ht="15" x14ac:dyDescent="0.25">
      <c r="A2787" s="84" t="str">
        <f>VLOOKUP(D2787,'TABLE DES MATIERES'!$A$3:$B$69,2,FALSE)</f>
        <v>Provisions sur charge</v>
      </c>
      <c r="B2787" s="98">
        <v>42705</v>
      </c>
      <c r="C2787" s="69">
        <v>555</v>
      </c>
      <c r="D2787" s="89" t="s">
        <v>2</v>
      </c>
      <c r="E2787" s="1" t="str">
        <f>VLOOKUP($D2787,'TABLE DES MATIERES'!$A$3:$C$69,3,FALSE)</f>
        <v>Quittancement</v>
      </c>
    </row>
    <row r="2788" spans="1:5" ht="15" x14ac:dyDescent="0.25">
      <c r="A2788" s="84" t="str">
        <f>VLOOKUP(D2788,'TABLE DES MATIERES'!$A$3:$B$69,2,FALSE)</f>
        <v>Quitt toutes rubriques</v>
      </c>
      <c r="B2788" s="98">
        <v>42705</v>
      </c>
      <c r="D2788" s="89" t="s">
        <v>50</v>
      </c>
      <c r="E2788" s="1" t="str">
        <f>VLOOKUP($D2788,'TABLE DES MATIERES'!$A$3:$C$69,3,FALSE)</f>
        <v>Quittancement</v>
      </c>
    </row>
    <row r="2789" spans="1:5" ht="15" x14ac:dyDescent="0.25">
      <c r="A2789" s="84" t="str">
        <f>VLOOKUP(D2789,'TABLE DES MATIERES'!$A$3:$B$69,2,FALSE)</f>
        <v>Quittance Moyenne</v>
      </c>
      <c r="B2789" s="98">
        <v>42705</v>
      </c>
      <c r="D2789" s="89" t="s">
        <v>192</v>
      </c>
      <c r="E2789" s="1" t="str">
        <f>VLOOKUP($D2789,'TABLE DES MATIERES'!$A$3:$C$69,3,FALSE)</f>
        <v>Quittancement</v>
      </c>
    </row>
    <row r="2790" spans="1:5" ht="15" x14ac:dyDescent="0.25">
      <c r="A2790" s="84" t="str">
        <f>VLOOKUP(D2790,'TABLE DES MATIERES'!$A$3:$B$69,2,FALSE)</f>
        <v>Lots quittancé (total app-vacant)</v>
      </c>
      <c r="B2790" s="98">
        <v>42705</v>
      </c>
      <c r="D2790" s="89" t="s">
        <v>193</v>
      </c>
      <c r="E2790" s="1" t="str">
        <f>VLOOKUP($D2790,'TABLE DES MATIERES'!$A$3:$C$69,3,FALSE)</f>
        <v>Quittancement</v>
      </c>
    </row>
    <row r="2791" spans="1:5" ht="15" x14ac:dyDescent="0.25">
      <c r="A2791" s="84" t="str">
        <f>VLOOKUP(D2791,'TABLE DES MATIERES'!$A$3:$B$69,2,FALSE)</f>
        <v>Loyers encaissers</v>
      </c>
      <c r="B2791" s="98">
        <v>42705</v>
      </c>
      <c r="D2791" s="89" t="s">
        <v>3</v>
      </c>
      <c r="E2791" s="1" t="str">
        <f>VLOOKUP($D2791,'TABLE DES MATIERES'!$A$3:$C$69,3,FALSE)</f>
        <v>Encaissement</v>
      </c>
    </row>
    <row r="2792" spans="1:5" ht="15" x14ac:dyDescent="0.25">
      <c r="A2792" s="84" t="str">
        <f>VLOOKUP(D2792,'TABLE DES MATIERES'!$A$3:$B$69,2,FALSE)</f>
        <v>APL</v>
      </c>
      <c r="B2792" s="98">
        <v>42705</v>
      </c>
      <c r="D2792" s="89" t="s">
        <v>6</v>
      </c>
      <c r="E2792" s="1" t="str">
        <f>VLOOKUP($D2792,'TABLE DES MATIERES'!$A$3:$C$69,3,FALSE)</f>
        <v>Encaissement</v>
      </c>
    </row>
    <row r="2793" spans="1:5" ht="15" x14ac:dyDescent="0.25">
      <c r="A2793" s="84" t="str">
        <f>VLOOKUP(D2793,'TABLE DES MATIERES'!$A$3:$B$69,2,FALSE)</f>
        <v>AL</v>
      </c>
      <c r="B2793" s="98">
        <v>42705</v>
      </c>
      <c r="D2793" s="89" t="s">
        <v>7</v>
      </c>
      <c r="E2793" s="1" t="str">
        <f>VLOOKUP($D2793,'TABLE DES MATIERES'!$A$3:$C$69,3,FALSE)</f>
        <v>Encaissement</v>
      </c>
    </row>
    <row r="2794" spans="1:5" ht="15" x14ac:dyDescent="0.25">
      <c r="A2794" s="84" t="str">
        <f>VLOOKUP(D2794,'TABLE DES MATIERES'!$A$3:$B$69,2,FALSE)</f>
        <v>DG Factures</v>
      </c>
      <c r="B2794" s="98">
        <v>42705</v>
      </c>
      <c r="D2794" s="89" t="s">
        <v>8</v>
      </c>
      <c r="E2794" s="1" t="str">
        <f>VLOOKUP($D2794,'TABLE DES MATIERES'!$A$3:$C$69,3,FALSE)</f>
        <v>Encaissement</v>
      </c>
    </row>
    <row r="2795" spans="1:5" ht="15" x14ac:dyDescent="0.25">
      <c r="A2795" s="84" t="str">
        <f>VLOOKUP(D2795,'TABLE DES MATIERES'!$A$3:$B$69,2,FALSE)</f>
        <v>DG Rembourser</v>
      </c>
      <c r="B2795" s="98">
        <v>42705</v>
      </c>
      <c r="D2795" s="89" t="s">
        <v>9</v>
      </c>
      <c r="E2795" s="1" t="str">
        <f>VLOOKUP($D2795,'TABLE DES MATIERES'!$A$3:$C$69,3,FALSE)</f>
        <v>Encaissement</v>
      </c>
    </row>
    <row r="2796" spans="1:5" ht="15" x14ac:dyDescent="0.25">
      <c r="A2796" s="84" t="str">
        <f>VLOOKUP(D2796,'TABLE DES MATIERES'!$A$3:$B$69,2,FALSE)</f>
        <v>BANQUE</v>
      </c>
      <c r="B2796" s="98">
        <v>42705</v>
      </c>
      <c r="D2796" s="89" t="s">
        <v>10</v>
      </c>
      <c r="E2796" s="1" t="str">
        <f>VLOOKUP($D2796,'TABLE DES MATIERES'!$A$3:$C$69,3,FALSE)</f>
        <v>Encaissement</v>
      </c>
    </row>
    <row r="2797" spans="1:5" ht="15" x14ac:dyDescent="0.25">
      <c r="A2797" s="84" t="str">
        <f>VLOOKUP(D2797,'TABLE DES MATIERES'!$A$3:$B$69,2,FALSE)</f>
        <v>Loyers de non occupation</v>
      </c>
      <c r="B2797" s="98">
        <v>42705</v>
      </c>
      <c r="D2797" s="89" t="s">
        <v>176</v>
      </c>
      <c r="E2797" s="1" t="str">
        <f>VLOOKUP($D2797,'TABLE DES MATIERES'!$A$3:$C$69,3,FALSE)</f>
        <v>Encaissement</v>
      </c>
    </row>
    <row r="2798" spans="1:5" ht="15" x14ac:dyDescent="0.25">
      <c r="A2798" s="84" t="str">
        <f>VLOOKUP(D2798,'TABLE DES MATIERES'!$A$3:$B$69,2,FALSE)</f>
        <v>Nbs locs debiteurs</v>
      </c>
      <c r="B2798" s="98">
        <v>42705</v>
      </c>
      <c r="D2798" s="89" t="s">
        <v>11</v>
      </c>
      <c r="E2798" s="1" t="str">
        <f>VLOOKUP($D2798,'TABLE DES MATIERES'!$A$3:$C$69,3,FALSE)</f>
        <v>Contentieux</v>
      </c>
    </row>
    <row r="2799" spans="1:5" ht="15" x14ac:dyDescent="0.25">
      <c r="A2799" s="84" t="str">
        <f>VLOOKUP(D2799,'TABLE DES MATIERES'!$A$3:$B$69,2,FALSE)</f>
        <v>Montants Debiteurs</v>
      </c>
      <c r="B2799" s="98">
        <v>42705</v>
      </c>
      <c r="D2799" s="89" t="s">
        <v>12</v>
      </c>
      <c r="E2799" s="1" t="str">
        <f>VLOOKUP($D2799,'TABLE DES MATIERES'!$A$3:$C$69,3,FALSE)</f>
        <v>Contentieux</v>
      </c>
    </row>
    <row r="2800" spans="1:5" ht="15" x14ac:dyDescent="0.25">
      <c r="A2800" s="84" t="str">
        <f>VLOOKUP(D2800,'TABLE DES MATIERES'!$A$3:$B$69,2,FALSE)</f>
        <v>Locs Presents</v>
      </c>
      <c r="B2800" s="98">
        <v>42705</v>
      </c>
      <c r="D2800" s="89" t="s">
        <v>13</v>
      </c>
      <c r="E2800" s="1" t="str">
        <f>VLOOKUP($D2800,'TABLE DES MATIERES'!$A$3:$C$69,3,FALSE)</f>
        <v>Contentieux</v>
      </c>
    </row>
    <row r="2801" spans="1:5" ht="15" x14ac:dyDescent="0.25">
      <c r="A2801" s="84" t="str">
        <f>VLOOKUP(D2801,'TABLE DES MATIERES'!$A$3:$B$69,2,FALSE)</f>
        <v>Montants Presents</v>
      </c>
      <c r="B2801" s="98">
        <v>42705</v>
      </c>
      <c r="D2801" s="89" t="s">
        <v>15</v>
      </c>
      <c r="E2801" s="1" t="str">
        <f>VLOOKUP($D2801,'TABLE DES MATIERES'!$A$3:$C$69,3,FALSE)</f>
        <v>Contentieux</v>
      </c>
    </row>
    <row r="2802" spans="1:5" ht="15" x14ac:dyDescent="0.25">
      <c r="A2802" s="84" t="str">
        <f>VLOOKUP(D2802,'TABLE DES MATIERES'!$A$3:$B$69,2,FALSE)</f>
        <v>Locs Sortis</v>
      </c>
      <c r="B2802" s="98">
        <v>42705</v>
      </c>
      <c r="D2802" s="89" t="s">
        <v>14</v>
      </c>
      <c r="E2802" s="1" t="str">
        <f>VLOOKUP($D2802,'TABLE DES MATIERES'!$A$3:$C$69,3,FALSE)</f>
        <v>Contentieux</v>
      </c>
    </row>
    <row r="2803" spans="1:5" ht="15" x14ac:dyDescent="0.25">
      <c r="A2803" s="84" t="str">
        <f>VLOOKUP(D2803,'TABLE DES MATIERES'!$A$3:$B$69,2,FALSE)</f>
        <v>Montants Sortis</v>
      </c>
      <c r="B2803" s="98">
        <v>42705</v>
      </c>
      <c r="D2803" s="89" t="s">
        <v>16</v>
      </c>
      <c r="E2803" s="1" t="str">
        <f>VLOOKUP($D2803,'TABLE DES MATIERES'!$A$3:$C$69,3,FALSE)</f>
        <v>Contentieux</v>
      </c>
    </row>
    <row r="2804" spans="1:5" ht="15" x14ac:dyDescent="0.25">
      <c r="A2804" s="84" t="str">
        <f>VLOOKUP(D2804,'TABLE DES MATIERES'!$A$3:$B$69,2,FALSE)</f>
        <v>Nouvelles dettes des nouveaux entrants</v>
      </c>
      <c r="B2804" s="98">
        <v>42705</v>
      </c>
      <c r="D2804" s="89" t="s">
        <v>37</v>
      </c>
      <c r="E2804" s="1" t="str">
        <f>VLOOKUP($D2804,'TABLE DES MATIERES'!$A$3:$C$69,3,FALSE)</f>
        <v>Contentieux</v>
      </c>
    </row>
    <row r="2805" spans="1:5" ht="15" x14ac:dyDescent="0.25">
      <c r="A2805" s="84" t="str">
        <f>VLOOKUP(D2805,'TABLE DES MATIERES'!$A$3:$B$69,2,FALSE)</f>
        <v>Montants dettes des nouveaux entrants</v>
      </c>
      <c r="B2805" s="98">
        <v>42705</v>
      </c>
      <c r="D2805" s="89" t="s">
        <v>38</v>
      </c>
      <c r="E2805" s="1" t="str">
        <f>VLOOKUP($D2805,'TABLE DES MATIERES'!$A$3:$C$69,3,FALSE)</f>
        <v>Contentieux</v>
      </c>
    </row>
    <row r="2806" spans="1:5" ht="15" x14ac:dyDescent="0.25">
      <c r="A2806" s="84" t="str">
        <f>VLOOKUP(D2806,'TABLE DES MATIERES'!$A$3:$B$69,2,FALSE)</f>
        <v>Profits</v>
      </c>
      <c r="B2806" s="98">
        <v>42705</v>
      </c>
      <c r="D2806" s="89" t="s">
        <v>36</v>
      </c>
      <c r="E2806" s="1" t="str">
        <f>VLOOKUP($D2806,'TABLE DES MATIERES'!$A$3:$C$69,3,FALSE)</f>
        <v>Contentieux</v>
      </c>
    </row>
    <row r="2807" spans="1:5" ht="15" x14ac:dyDescent="0.25">
      <c r="A2807" s="84" t="str">
        <f>VLOOKUP(D2807,'TABLE DES MATIERES'!$A$3:$B$69,2,FALSE)</f>
        <v>Pertes</v>
      </c>
      <c r="B2807" s="98">
        <v>42705</v>
      </c>
      <c r="D2807" s="89" t="s">
        <v>35</v>
      </c>
      <c r="E2807" s="1" t="str">
        <f>VLOOKUP($D2807,'TABLE DES MATIERES'!$A$3:$C$69,3,FALSE)</f>
        <v>Contentieux</v>
      </c>
    </row>
    <row r="2808" spans="1:5" ht="15" x14ac:dyDescent="0.25">
      <c r="A2808" s="84" t="str">
        <f>VLOOKUP(D2808,'TABLE DES MATIERES'!$A$3:$B$69,2,FALSE)</f>
        <v>Protocoles établis</v>
      </c>
      <c r="B2808" s="98">
        <v>42705</v>
      </c>
      <c r="D2808" s="89" t="s">
        <v>17</v>
      </c>
      <c r="E2808" s="1" t="str">
        <f>VLOOKUP($D2808,'TABLE DES MATIERES'!$A$3:$C$69,3,FALSE)</f>
        <v>Contentieux</v>
      </c>
    </row>
    <row r="2809" spans="1:5" ht="15" x14ac:dyDescent="0.25">
      <c r="A2809" s="84" t="str">
        <f>VLOOKUP(D2809,'TABLE DES MATIERES'!$A$3:$B$69,2,FALSE)</f>
        <v>Protocoles terminés</v>
      </c>
      <c r="B2809" s="98">
        <v>42705</v>
      </c>
      <c r="D2809" s="89" t="s">
        <v>18</v>
      </c>
      <c r="E2809" s="1" t="str">
        <f>VLOOKUP($D2809,'TABLE DES MATIERES'!$A$3:$C$69,3,FALSE)</f>
        <v>Contentieux</v>
      </c>
    </row>
    <row r="2810" spans="1:5" x14ac:dyDescent="0.2">
      <c r="A2810" s="84" t="str">
        <f>VLOOKUP(D2810,'TABLE DES MATIERES'!$A$3:$B$69,2,FALSE)</f>
        <v>Protocoles en cours</v>
      </c>
      <c r="B2810" s="98">
        <v>42705</v>
      </c>
      <c r="D2810" s="63" t="s">
        <v>61</v>
      </c>
      <c r="E2810" s="1" t="str">
        <f>VLOOKUP($D2810,'TABLE DES MATIERES'!$A$3:$C$69,3,FALSE)</f>
        <v>Contentieux</v>
      </c>
    </row>
    <row r="2811" spans="1:5" x14ac:dyDescent="0.2">
      <c r="A2811" s="84" t="str">
        <f>VLOOKUP(D2811,'TABLE DES MATIERES'!$A$3:$B$69,2,FALSE)</f>
        <v>Montants Protocoles établis</v>
      </c>
      <c r="B2811" s="98">
        <v>42705</v>
      </c>
      <c r="D2811" s="63" t="s">
        <v>53</v>
      </c>
      <c r="E2811" s="1" t="str">
        <f>VLOOKUP($D2811,'TABLE DES MATIERES'!$A$3:$C$69,3,FALSE)</f>
        <v>Contentieux</v>
      </c>
    </row>
    <row r="2812" spans="1:5" ht="15" x14ac:dyDescent="0.25">
      <c r="A2812" s="84" t="str">
        <f>VLOOKUP(D2812,'TABLE DES MATIERES'!$A$3:$B$69,2,FALSE)</f>
        <v>Nouveaux Dossiers Confiés SOFRA</v>
      </c>
      <c r="B2812" s="98">
        <v>42705</v>
      </c>
      <c r="D2812" s="89" t="s">
        <v>19</v>
      </c>
      <c r="E2812" s="1" t="str">
        <f>VLOOKUP($D2812,'TABLE DES MATIERES'!$A$3:$C$69,3,FALSE)</f>
        <v>Contentieux</v>
      </c>
    </row>
    <row r="2813" spans="1:5" ht="15" x14ac:dyDescent="0.25">
      <c r="A2813" s="84" t="str">
        <f>VLOOKUP(D2813,'TABLE DES MATIERES'!$A$3:$B$69,2,FALSE)</f>
        <v>Nbs dossiers Actifs SOFRA</v>
      </c>
      <c r="B2813" s="98">
        <v>42705</v>
      </c>
      <c r="D2813" s="89" t="s">
        <v>63</v>
      </c>
      <c r="E2813" s="1" t="str">
        <f>VLOOKUP($D2813,'TABLE DES MATIERES'!$A$3:$C$69,3,FALSE)</f>
        <v>Contentieux</v>
      </c>
    </row>
    <row r="2814" spans="1:5" x14ac:dyDescent="0.2">
      <c r="A2814" s="84" t="str">
        <f>VLOOKUP(D2814,'TABLE DES MATIERES'!$A$3:$B$69,2,FALSE)</f>
        <v>Montants Dossiers SOFRA Ouverts</v>
      </c>
      <c r="B2814" s="98">
        <v>42705</v>
      </c>
      <c r="D2814" s="63" t="s">
        <v>54</v>
      </c>
      <c r="E2814" s="1" t="str">
        <f>VLOOKUP($D2814,'TABLE DES MATIERES'!$A$3:$C$69,3,FALSE)</f>
        <v>Contentieux</v>
      </c>
    </row>
    <row r="2815" spans="1:5" ht="15" x14ac:dyDescent="0.25">
      <c r="A2815" s="84" t="str">
        <f>VLOOKUP(D2815,'TABLE DES MATIERES'!$A$3:$B$69,2,FALSE)</f>
        <v>Encaissements SOFRA</v>
      </c>
      <c r="B2815" s="98">
        <v>42705</v>
      </c>
      <c r="D2815" s="89" t="s">
        <v>64</v>
      </c>
      <c r="E2815" s="1" t="str">
        <f>VLOOKUP($D2815,'TABLE DES MATIERES'!$A$3:$C$69,3,FALSE)</f>
        <v>Contentieux</v>
      </c>
    </row>
    <row r="2816" spans="1:5" ht="15" x14ac:dyDescent="0.25">
      <c r="A2816" s="84" t="str">
        <f>VLOOKUP(D2816,'TABLE DES MATIERES'!$A$3:$B$69,2,FALSE)</f>
        <v>Nouveaux Dossiers Confiés FLEMMING</v>
      </c>
      <c r="B2816" s="98">
        <v>42705</v>
      </c>
      <c r="D2816" s="89" t="s">
        <v>183</v>
      </c>
      <c r="E2816" s="1" t="str">
        <f>VLOOKUP($D2816,'TABLE DES MATIERES'!$A$3:$C$69,3,FALSE)</f>
        <v>contentieux</v>
      </c>
    </row>
    <row r="2817" spans="1:5" ht="15" x14ac:dyDescent="0.25">
      <c r="A2817" s="84" t="str">
        <f>VLOOKUP(D2817,'TABLE DES MATIERES'!$A$3:$B$69,2,FALSE)</f>
        <v>Nbs dossiers Actifs FLEMMING</v>
      </c>
      <c r="B2817" s="98">
        <v>42705</v>
      </c>
      <c r="D2817" s="89" t="s">
        <v>186</v>
      </c>
      <c r="E2817" s="1" t="str">
        <f>VLOOKUP($D2817,'TABLE DES MATIERES'!$A$3:$C$69,3,FALSE)</f>
        <v>contentieux</v>
      </c>
    </row>
    <row r="2818" spans="1:5" ht="15" x14ac:dyDescent="0.25">
      <c r="A2818" s="84" t="str">
        <f>VLOOKUP(D2818,'TABLE DES MATIERES'!$A$3:$B$69,2,FALSE)</f>
        <v>Montants Dossiers FLEMMING Ouverts</v>
      </c>
      <c r="B2818" s="98">
        <v>42705</v>
      </c>
      <c r="D2818" s="89" t="s">
        <v>188</v>
      </c>
      <c r="E2818" s="1" t="str">
        <f>VLOOKUP($D2818,'TABLE DES MATIERES'!$A$3:$C$69,3,FALSE)</f>
        <v>contentieux</v>
      </c>
    </row>
    <row r="2819" spans="1:5" ht="15" x14ac:dyDescent="0.25">
      <c r="A2819" s="84" t="str">
        <f>VLOOKUP(D2819,'TABLE DES MATIERES'!$A$3:$B$69,2,FALSE)</f>
        <v>Encaissements FLEMMING</v>
      </c>
      <c r="B2819" s="98">
        <v>42705</v>
      </c>
      <c r="D2819" s="89" t="s">
        <v>190</v>
      </c>
      <c r="E2819" s="1" t="str">
        <f>VLOOKUP($D2819,'TABLE DES MATIERES'!$A$3:$C$69,3,FALSE)</f>
        <v>contentieux</v>
      </c>
    </row>
    <row r="2820" spans="1:5" ht="15" x14ac:dyDescent="0.25">
      <c r="A2820" s="84" t="str">
        <f>VLOOKUP(D2820,'TABLE DES MATIERES'!$A$3:$B$69,2,FALSE)</f>
        <v>Nbs Prelevements</v>
      </c>
      <c r="B2820" s="98">
        <v>42705</v>
      </c>
      <c r="D2820" s="89" t="s">
        <v>20</v>
      </c>
      <c r="E2820" s="1" t="str">
        <f>VLOOKUP($D2820,'TABLE DES MATIERES'!$A$3:$C$69,3,FALSE)</f>
        <v>Contentieux</v>
      </c>
    </row>
    <row r="2821" spans="1:5" ht="15" x14ac:dyDescent="0.25">
      <c r="A2821" s="84" t="str">
        <f>VLOOKUP(D2821,'TABLE DES MATIERES'!$A$3:$B$69,2,FALSE)</f>
        <v>Montants Prelevements</v>
      </c>
      <c r="B2821" s="98">
        <v>42705</v>
      </c>
      <c r="D2821" s="89" t="s">
        <v>21</v>
      </c>
      <c r="E2821" s="1" t="str">
        <f>VLOOKUP($D2821,'TABLE DES MATIERES'!$A$3:$C$69,3,FALSE)</f>
        <v>Contentieux</v>
      </c>
    </row>
    <row r="2822" spans="1:5" ht="15" x14ac:dyDescent="0.25">
      <c r="A2822" s="84" t="str">
        <f>VLOOKUP(D2822,'TABLE DES MATIERES'!$A$3:$B$69,2,FALSE)</f>
        <v>Nbs Rejets Prlv</v>
      </c>
      <c r="B2822" s="98">
        <v>42705</v>
      </c>
      <c r="D2822" s="89" t="s">
        <v>22</v>
      </c>
      <c r="E2822" s="1" t="str">
        <f>VLOOKUP($D2822,'TABLE DES MATIERES'!$A$3:$C$69,3,FALSE)</f>
        <v>Contentieux</v>
      </c>
    </row>
    <row r="2823" spans="1:5" ht="15" x14ac:dyDescent="0.25">
      <c r="A2823" s="84" t="str">
        <f>VLOOKUP(D2823,'TABLE DES MATIERES'!$A$3:$B$69,2,FALSE)</f>
        <v>Montants des Rjts Prlv</v>
      </c>
      <c r="B2823" s="98">
        <v>42705</v>
      </c>
      <c r="D2823" s="89" t="s">
        <v>23</v>
      </c>
      <c r="E2823" s="1" t="str">
        <f>VLOOKUP($D2823,'TABLE DES MATIERES'!$A$3:$C$69,3,FALSE)</f>
        <v>Contentieux</v>
      </c>
    </row>
    <row r="2824" spans="1:5" ht="15" x14ac:dyDescent="0.25">
      <c r="A2824" s="84" t="str">
        <f>VLOOKUP(D2824,'TABLE DES MATIERES'!$A$3:$B$69,2,FALSE)</f>
        <v>% impayés Prlv</v>
      </c>
      <c r="B2824" s="98">
        <v>42705</v>
      </c>
      <c r="D2824" s="89" t="s">
        <v>65</v>
      </c>
      <c r="E2824" s="1" t="str">
        <f>VLOOKUP($D2824,'TABLE DES MATIERES'!$A$3:$C$69,3,FALSE)</f>
        <v>Contentieux</v>
      </c>
    </row>
    <row r="2825" spans="1:5" ht="15" x14ac:dyDescent="0.25">
      <c r="A2825" s="84" t="str">
        <f>VLOOKUP(D2825,'TABLE DES MATIERES'!$A$3:$B$69,2,FALSE)</f>
        <v>Dette &lt; 3mois</v>
      </c>
      <c r="B2825" s="98">
        <v>42705</v>
      </c>
      <c r="D2825" s="89" t="s">
        <v>24</v>
      </c>
      <c r="E2825" s="1" t="str">
        <f>VLOOKUP($D2825,'TABLE DES MATIERES'!$A$3:$C$69,3,FALSE)</f>
        <v>Contentieux</v>
      </c>
    </row>
    <row r="2826" spans="1:5" ht="15" x14ac:dyDescent="0.25">
      <c r="A2826" s="84" t="str">
        <f>VLOOKUP(D2826,'TABLE DES MATIERES'!$A$3:$B$69,2,FALSE)</f>
        <v>Dette 3 à 6 mois</v>
      </c>
      <c r="B2826" s="98">
        <v>42705</v>
      </c>
      <c r="D2826" s="89" t="s">
        <v>25</v>
      </c>
      <c r="E2826" s="1" t="str">
        <f>VLOOKUP($D2826,'TABLE DES MATIERES'!$A$3:$C$69,3,FALSE)</f>
        <v>Contentieux</v>
      </c>
    </row>
    <row r="2827" spans="1:5" ht="15" x14ac:dyDescent="0.25">
      <c r="A2827" s="84" t="str">
        <f>VLOOKUP(D2827,'TABLE DES MATIERES'!$A$3:$B$69,2,FALSE)</f>
        <v>Dette &gt; 6 mois</v>
      </c>
      <c r="B2827" s="98">
        <v>42705</v>
      </c>
      <c r="D2827" s="89" t="s">
        <v>26</v>
      </c>
      <c r="E2827" s="1" t="str">
        <f>VLOOKUP($D2827,'TABLE DES MATIERES'!$A$3:$C$69,3,FALSE)</f>
        <v>Contentieux</v>
      </c>
    </row>
    <row r="2828" spans="1:5" ht="15" x14ac:dyDescent="0.25">
      <c r="A2828" s="84" t="str">
        <f>VLOOKUP(D2828,'TABLE DES MATIERES'!$A$3:$B$69,2,FALSE)</f>
        <v>Vacants ACL PME</v>
      </c>
      <c r="B2828" s="98">
        <v>42705</v>
      </c>
      <c r="D2828" s="89" t="s">
        <v>28</v>
      </c>
      <c r="E2828" s="1" t="str">
        <f>VLOOKUP($D2828,'TABLE DES MATIERES'!$A$3:$C$69,3,FALSE)</f>
        <v>Vacant</v>
      </c>
    </row>
    <row r="2829" spans="1:5" x14ac:dyDescent="0.2">
      <c r="A2829" s="84" t="str">
        <f>VLOOKUP(D2829,'TABLE DES MATIERES'!$A$3:$B$69,2,FALSE)</f>
        <v>% vacant ACL PME</v>
      </c>
      <c r="B2829" s="98">
        <v>42705</v>
      </c>
      <c r="D2829" s="88" t="s">
        <v>47</v>
      </c>
      <c r="E2829" s="1" t="str">
        <f>VLOOKUP($D2829,'TABLE DES MATIERES'!$A$3:$C$69,3,FALSE)</f>
        <v>Vacant</v>
      </c>
    </row>
    <row r="2830" spans="1:5" ht="15" x14ac:dyDescent="0.25">
      <c r="A2830" s="84" t="str">
        <f>VLOOKUP(D2830,'TABLE DES MATIERES'!$A$3:$B$69,2,FALSE)</f>
        <v>Vacant technique</v>
      </c>
      <c r="B2830" s="98">
        <v>42705</v>
      </c>
      <c r="D2830" s="89" t="s">
        <v>29</v>
      </c>
      <c r="E2830" s="1" t="str">
        <f>VLOOKUP($D2830,'TABLE DES MATIERES'!$A$3:$C$69,3,FALSE)</f>
        <v>Vacant</v>
      </c>
    </row>
    <row r="2831" spans="1:5" x14ac:dyDescent="0.2">
      <c r="A2831" s="84" t="str">
        <f>VLOOKUP(D2831,'TABLE DES MATIERES'!$A$3:$B$69,2,FALSE)</f>
        <v>% vacant technique</v>
      </c>
      <c r="B2831" s="98">
        <v>42705</v>
      </c>
      <c r="D2831" s="88" t="s">
        <v>48</v>
      </c>
      <c r="E2831" s="1" t="str">
        <f>VLOOKUP($D2831,'TABLE DES MATIERES'!$A$3:$C$69,3,FALSE)</f>
        <v>Vacant</v>
      </c>
    </row>
    <row r="2832" spans="1:5" ht="15" x14ac:dyDescent="0.25">
      <c r="A2832" s="84" t="str">
        <f>VLOOKUP(D2832,'TABLE DES MATIERES'!$A$3:$B$69,2,FALSE)</f>
        <v>Nbs de lots Roanne</v>
      </c>
      <c r="B2832" s="98">
        <v>42705</v>
      </c>
      <c r="D2832" s="89" t="s">
        <v>30</v>
      </c>
      <c r="E2832" s="1" t="str">
        <f>VLOOKUP($D2832,'TABLE DES MATIERES'!$A$3:$C$69,3,FALSE)</f>
        <v>Vacant</v>
      </c>
    </row>
    <row r="2833" spans="1:5" ht="15" x14ac:dyDescent="0.25">
      <c r="A2833" s="84" t="str">
        <f>VLOOKUP(D2833,'TABLE DES MATIERES'!$A$3:$B$69,2,FALSE)</f>
        <v>Vacants_Gestion Roanne</v>
      </c>
      <c r="B2833" s="98">
        <v>42705</v>
      </c>
      <c r="D2833" s="89" t="s">
        <v>31</v>
      </c>
      <c r="E2833" s="1" t="str">
        <f>VLOOKUP($D2833,'TABLE DES MATIERES'!$A$3:$C$69,3,FALSE)</f>
        <v>Vacant</v>
      </c>
    </row>
    <row r="2834" spans="1:5" x14ac:dyDescent="0.2">
      <c r="A2834" s="84" t="str">
        <f>VLOOKUP(D2834,'TABLE DES MATIERES'!$A$3:$B$69,2,FALSE)</f>
        <v>% vacant Roanne</v>
      </c>
      <c r="B2834" s="98">
        <v>42705</v>
      </c>
      <c r="D2834" s="88" t="s">
        <v>49</v>
      </c>
      <c r="E2834" s="1" t="str">
        <f>VLOOKUP($D2834,'TABLE DES MATIERES'!$A$3:$C$69,3,FALSE)</f>
        <v>Vacant</v>
      </c>
    </row>
    <row r="2835" spans="1:5" ht="15" x14ac:dyDescent="0.25">
      <c r="A2835" s="84" t="str">
        <f>VLOOKUP(D2835,'TABLE DES MATIERES'!$A$3:$B$69,2,FALSE)</f>
        <v>Total Vacant Exploitation</v>
      </c>
      <c r="B2835" s="98">
        <v>42705</v>
      </c>
      <c r="D2835" s="89" t="s">
        <v>66</v>
      </c>
      <c r="E2835" s="1" t="str">
        <f>VLOOKUP($D2835,'TABLE DES MATIERES'!$A$3:$C$69,3,FALSE)</f>
        <v>Vacant</v>
      </c>
    </row>
    <row r="2836" spans="1:5" ht="15" x14ac:dyDescent="0.25">
      <c r="A2836" s="84" t="str">
        <f>VLOOKUP(D2836,'TABLE DES MATIERES'!$A$3:$B$69,2,FALSE)</f>
        <v>% Exploitation</v>
      </c>
      <c r="B2836" s="98">
        <v>42705</v>
      </c>
      <c r="D2836" s="89" t="s">
        <v>67</v>
      </c>
      <c r="E2836" s="1" t="str">
        <f>VLOOKUP($D2836,'TABLE DES MATIERES'!$A$3:$C$69,3,FALSE)</f>
        <v>Vacant</v>
      </c>
    </row>
    <row r="2837" spans="1:5" ht="15" x14ac:dyDescent="0.25">
      <c r="A2837" s="84" t="str">
        <f>VLOOKUP(D2837,'TABLE DES MATIERES'!$A$3:$B$69,2,FALSE)</f>
        <v>Vacant HE</v>
      </c>
      <c r="B2837" s="98">
        <v>42705</v>
      </c>
      <c r="D2837" s="89" t="s">
        <v>58</v>
      </c>
      <c r="E2837" s="1" t="str">
        <f>VLOOKUP($D2837,'TABLE DES MATIERES'!$A$3:$C$69,3,FALSE)</f>
        <v>Vacant</v>
      </c>
    </row>
    <row r="2838" spans="1:5" ht="15" x14ac:dyDescent="0.25">
      <c r="A2838" s="84" t="str">
        <f>VLOOKUP(D2838,'TABLE DES MATIERES'!$A$3:$B$69,2,FALSE)</f>
        <v>% vacant HE</v>
      </c>
      <c r="B2838" s="98">
        <v>42705</v>
      </c>
      <c r="D2838" s="89" t="s">
        <v>68</v>
      </c>
      <c r="E2838" s="1" t="str">
        <f>VLOOKUP($D2838,'TABLE DES MATIERES'!$A$3:$C$69,3,FALSE)</f>
        <v>Vacant</v>
      </c>
    </row>
    <row r="2839" spans="1:5" ht="15" x14ac:dyDescent="0.25">
      <c r="A2839" s="84" t="str">
        <f>VLOOKUP(D2839,'TABLE DES MATIERES'!$A$3:$B$69,2,FALSE)</f>
        <v>Nbs logements Roanne</v>
      </c>
      <c r="B2839" s="98">
        <v>42705</v>
      </c>
      <c r="D2839" s="89" t="s">
        <v>69</v>
      </c>
      <c r="E2839" s="1" t="str">
        <f>VLOOKUP($D2839,'TABLE DES MATIERES'!$A$3:$C$69,3,FALSE)</f>
        <v>Vacant</v>
      </c>
    </row>
    <row r="2840" spans="1:5" ht="15" x14ac:dyDescent="0.25">
      <c r="A2840" s="84" t="str">
        <f>VLOOKUP(D2840,'TABLE DES MATIERES'!$A$3:$B$69,2,FALSE)</f>
        <v>Nbs vacants Exploitation/HE</v>
      </c>
      <c r="B2840" s="98">
        <v>42705</v>
      </c>
      <c r="D2840" s="89" t="s">
        <v>57</v>
      </c>
      <c r="E2840" s="1" t="str">
        <f>VLOOKUP($D2840,'TABLE DES MATIERES'!$A$3:$C$69,3,FALSE)</f>
        <v>Vacant</v>
      </c>
    </row>
    <row r="2841" spans="1:5" ht="15" x14ac:dyDescent="0.25">
      <c r="A2841" s="84" t="str">
        <f>VLOOKUP(D2841,'TABLE DES MATIERES'!$A$3:$B$69,2,FALSE)</f>
        <v>% Vacance Exploitation/HE</v>
      </c>
      <c r="B2841" s="98">
        <v>42705</v>
      </c>
      <c r="D2841" s="89" t="s">
        <v>59</v>
      </c>
      <c r="E2841" s="1" t="str">
        <f>VLOOKUP($D2841,'TABLE DES MATIERES'!$A$3:$C$69,3,FALSE)</f>
        <v>Vacant</v>
      </c>
    </row>
    <row r="2842" spans="1:5" ht="15" x14ac:dyDescent="0.25">
      <c r="A2842" s="84" t="str">
        <f>VLOOKUP(D2842,'TABLE DES MATIERES'!$A$3:$B$69,2,FALSE)</f>
        <v>%Occupation</v>
      </c>
      <c r="B2842" s="98">
        <v>42705</v>
      </c>
      <c r="D2842" s="89" t="s">
        <v>60</v>
      </c>
      <c r="E2842" s="1" t="str">
        <f>VLOOKUP($D2842,'TABLE DES MATIERES'!$A$3:$C$69,3,FALSE)</f>
        <v>Vacant</v>
      </c>
    </row>
    <row r="2843" spans="1:5" ht="15" x14ac:dyDescent="0.25">
      <c r="A2843" s="84" t="str">
        <f>VLOOKUP(D2843,'TABLE DES MATIERES'!$A$3:$B$69,2,FALSE)</f>
        <v>Nbs loc Entrants</v>
      </c>
      <c r="B2843" s="98">
        <v>42705</v>
      </c>
      <c r="D2843" s="89" t="s">
        <v>32</v>
      </c>
      <c r="E2843" s="1" t="str">
        <f>VLOOKUP($D2843,'TABLE DES MATIERES'!$A$3:$C$69,3,FALSE)</f>
        <v>Vacant</v>
      </c>
    </row>
    <row r="2844" spans="1:5" ht="15" x14ac:dyDescent="0.25">
      <c r="A2844" s="84" t="str">
        <f>VLOOKUP(D2844,'TABLE DES MATIERES'!$A$3:$B$69,2,FALSE)</f>
        <v>Nbs locs Sortants</v>
      </c>
      <c r="B2844" s="98">
        <v>42705</v>
      </c>
      <c r="D2844" s="89" t="s">
        <v>33</v>
      </c>
      <c r="E2844" s="1" t="str">
        <f>VLOOKUP($D2844,'TABLE DES MATIERES'!$A$3:$C$69,3,FALSE)</f>
        <v>Vacant</v>
      </c>
    </row>
    <row r="2845" spans="1:5" ht="15" x14ac:dyDescent="0.25">
      <c r="A2845" s="84" t="str">
        <f>VLOOKUP(D2845,'TABLE DES MATIERES'!$A$3:$B$69,2,FALSE)</f>
        <v>Nbs locs en preavis</v>
      </c>
      <c r="B2845" s="98">
        <v>42705</v>
      </c>
      <c r="D2845" s="89" t="s">
        <v>34</v>
      </c>
      <c r="E2845" s="1" t="str">
        <f>VLOOKUP($D2845,'TABLE DES MATIERES'!$A$3:$C$69,3,FALSE)</f>
        <v>Vacant</v>
      </c>
    </row>
    <row r="2846" spans="1:5" ht="15" x14ac:dyDescent="0.25">
      <c r="A2846" s="84" t="str">
        <f>VLOOKUP(D2846,'TABLE DES MATIERES'!$A$3:$B$69,2,FALSE)</f>
        <v>Compta_provisions_Primexis</v>
      </c>
      <c r="B2846" s="98">
        <v>42705</v>
      </c>
      <c r="D2846" s="89" t="s">
        <v>169</v>
      </c>
      <c r="E2846" s="1" t="str">
        <f>VLOOKUP($D2846,'TABLE DES MATIERES'!$A$3:$C$69,3,FALSE)</f>
        <v>comptable</v>
      </c>
    </row>
    <row r="2847" spans="1:5" ht="15" x14ac:dyDescent="0.25">
      <c r="A2847" s="84" t="str">
        <f>VLOOKUP(D2847,'TABLE DES MATIERES'!$A$3:$B$69,2,FALSE)</f>
        <v>Compta_provisions_Socalog</v>
      </c>
      <c r="B2847" s="98">
        <v>42705</v>
      </c>
      <c r="D2847" s="89" t="s">
        <v>171</v>
      </c>
      <c r="E2847" s="1" t="str">
        <f>VLOOKUP($D2847,'TABLE DES MATIERES'!$A$3:$C$69,3,FALSE)</f>
        <v>comptable</v>
      </c>
    </row>
    <row r="2848" spans="1:5" ht="15" hidden="1" x14ac:dyDescent="0.25">
      <c r="A2848" s="84" t="str">
        <f>VLOOKUP(D2848,'TABLE DES MATIERES'!$A$3:$B$69,2,FALSE)</f>
        <v>Loyer App</v>
      </c>
      <c r="B2848" s="98">
        <v>42736</v>
      </c>
      <c r="D2848" s="89" t="s">
        <v>4</v>
      </c>
      <c r="E2848" s="1" t="str">
        <f>VLOOKUP($D2848,'TABLE DES MATIERES'!$A$3:$C$69,3,FALSE)</f>
        <v>Quittancement</v>
      </c>
    </row>
    <row r="2849" spans="1:5" ht="15" hidden="1" x14ac:dyDescent="0.25">
      <c r="A2849" s="84" t="str">
        <f>VLOOKUP(D2849,'TABLE DES MATIERES'!$A$3:$B$69,2,FALSE)</f>
        <v>Nouveaux Loyers</v>
      </c>
      <c r="B2849" s="98">
        <v>42736</v>
      </c>
      <c r="D2849" s="89" t="s">
        <v>1</v>
      </c>
      <c r="E2849" s="1" t="str">
        <f>VLOOKUP($D2849,'TABLE DES MATIERES'!$A$3:$C$69,3,FALSE)</f>
        <v>Quittancement</v>
      </c>
    </row>
    <row r="2850" spans="1:5" ht="15" hidden="1" x14ac:dyDescent="0.25">
      <c r="A2850" s="84" t="str">
        <f>VLOOKUP(D2850,'TABLE DES MATIERES'!$A$3:$B$69,2,FALSE)</f>
        <v>Loyer PK</v>
      </c>
      <c r="B2850" s="98">
        <v>42736</v>
      </c>
      <c r="D2850" s="89" t="s">
        <v>5</v>
      </c>
      <c r="E2850" s="1" t="str">
        <f>VLOOKUP($D2850,'TABLE DES MATIERES'!$A$3:$C$69,3,FALSE)</f>
        <v>Quittancement</v>
      </c>
    </row>
    <row r="2851" spans="1:5" ht="15" hidden="1" x14ac:dyDescent="0.25">
      <c r="A2851" s="84" t="str">
        <f>VLOOKUP(D2851,'TABLE DES MATIERES'!$A$3:$B$69,2,FALSE)</f>
        <v>Total Loyer</v>
      </c>
      <c r="B2851" s="98">
        <v>42736</v>
      </c>
      <c r="D2851" s="89" t="s">
        <v>62</v>
      </c>
      <c r="E2851" s="1" t="str">
        <f>VLOOKUP($D2851,'TABLE DES MATIERES'!$A$3:$C$69,3,FALSE)</f>
        <v>Quittancement</v>
      </c>
    </row>
    <row r="2852" spans="1:5" ht="15" hidden="1" x14ac:dyDescent="0.25">
      <c r="A2852" s="84" t="str">
        <f>VLOOKUP(D2852,'TABLE DES MATIERES'!$A$3:$B$69,2,FALSE)</f>
        <v>Provisions sur charge</v>
      </c>
      <c r="B2852" s="98">
        <v>42736</v>
      </c>
      <c r="D2852" s="89" t="s">
        <v>2</v>
      </c>
      <c r="E2852" s="1" t="str">
        <f>VLOOKUP($D2852,'TABLE DES MATIERES'!$A$3:$C$69,3,FALSE)</f>
        <v>Quittancement</v>
      </c>
    </row>
    <row r="2853" spans="1:5" ht="15" hidden="1" x14ac:dyDescent="0.25">
      <c r="A2853" s="84" t="str">
        <f>VLOOKUP(D2853,'TABLE DES MATIERES'!$A$3:$B$69,2,FALSE)</f>
        <v>Quitt toutes rubriques</v>
      </c>
      <c r="B2853" s="98">
        <v>42736</v>
      </c>
      <c r="D2853" s="89" t="s">
        <v>50</v>
      </c>
      <c r="E2853" s="1" t="str">
        <f>VLOOKUP($D2853,'TABLE DES MATIERES'!$A$3:$C$69,3,FALSE)</f>
        <v>Quittancement</v>
      </c>
    </row>
    <row r="2854" spans="1:5" ht="15" hidden="1" x14ac:dyDescent="0.25">
      <c r="A2854" s="84" t="str">
        <f>VLOOKUP(D2854,'TABLE DES MATIERES'!$A$3:$B$69,2,FALSE)</f>
        <v>Quittance Moyenne</v>
      </c>
      <c r="B2854" s="98">
        <v>42736</v>
      </c>
      <c r="D2854" s="89" t="s">
        <v>192</v>
      </c>
      <c r="E2854" s="1" t="str">
        <f>VLOOKUP($D2854,'TABLE DES MATIERES'!$A$3:$C$69,3,FALSE)</f>
        <v>Quittancement</v>
      </c>
    </row>
    <row r="2855" spans="1:5" ht="15" hidden="1" x14ac:dyDescent="0.25">
      <c r="A2855" s="84" t="str">
        <f>VLOOKUP(D2855,'TABLE DES MATIERES'!$A$3:$B$69,2,FALSE)</f>
        <v>Lots quittancé (total app-vacant)</v>
      </c>
      <c r="B2855" s="98">
        <v>42736</v>
      </c>
      <c r="D2855" s="89" t="s">
        <v>193</v>
      </c>
      <c r="E2855" s="1" t="str">
        <f>VLOOKUP($D2855,'TABLE DES MATIERES'!$A$3:$C$69,3,FALSE)</f>
        <v>Quittancement</v>
      </c>
    </row>
    <row r="2856" spans="1:5" ht="15" hidden="1" x14ac:dyDescent="0.25">
      <c r="A2856" s="84" t="str">
        <f>VLOOKUP(D2856,'TABLE DES MATIERES'!$A$3:$B$69,2,FALSE)</f>
        <v>Loyers encaissers</v>
      </c>
      <c r="B2856" s="98">
        <v>42736</v>
      </c>
      <c r="D2856" s="121" t="s">
        <v>3</v>
      </c>
      <c r="E2856" s="1" t="str">
        <f>VLOOKUP($D2856,'TABLE DES MATIERES'!$A$3:$C$69,3,FALSE)</f>
        <v>Encaissement</v>
      </c>
    </row>
    <row r="2857" spans="1:5" ht="15" hidden="1" x14ac:dyDescent="0.25">
      <c r="A2857" s="84" t="str">
        <f>VLOOKUP(D2857,'TABLE DES MATIERES'!$A$3:$B$69,2,FALSE)</f>
        <v>APL</v>
      </c>
      <c r="B2857" s="98">
        <v>42736</v>
      </c>
      <c r="D2857" s="121" t="s">
        <v>6</v>
      </c>
      <c r="E2857" s="1" t="str">
        <f>VLOOKUP($D2857,'TABLE DES MATIERES'!$A$3:$C$69,3,FALSE)</f>
        <v>Encaissement</v>
      </c>
    </row>
    <row r="2858" spans="1:5" ht="15" hidden="1" x14ac:dyDescent="0.25">
      <c r="A2858" s="84" t="str">
        <f>VLOOKUP(D2858,'TABLE DES MATIERES'!$A$3:$B$69,2,FALSE)</f>
        <v>AL</v>
      </c>
      <c r="B2858" s="98">
        <v>42736</v>
      </c>
      <c r="D2858" s="121" t="s">
        <v>7</v>
      </c>
      <c r="E2858" s="1" t="str">
        <f>VLOOKUP($D2858,'TABLE DES MATIERES'!$A$3:$C$69,3,FALSE)</f>
        <v>Encaissement</v>
      </c>
    </row>
    <row r="2859" spans="1:5" ht="15" hidden="1" x14ac:dyDescent="0.25">
      <c r="A2859" s="84" t="str">
        <f>VLOOKUP(D2859,'TABLE DES MATIERES'!$A$3:$B$69,2,FALSE)</f>
        <v>DG Factures</v>
      </c>
      <c r="B2859" s="98">
        <v>42736</v>
      </c>
      <c r="D2859" s="121" t="s">
        <v>8</v>
      </c>
      <c r="E2859" s="1" t="str">
        <f>VLOOKUP($D2859,'TABLE DES MATIERES'!$A$3:$C$69,3,FALSE)</f>
        <v>Encaissement</v>
      </c>
    </row>
    <row r="2860" spans="1:5" ht="15" hidden="1" x14ac:dyDescent="0.25">
      <c r="A2860" s="84" t="str">
        <f>VLOOKUP(D2860,'TABLE DES MATIERES'!$A$3:$B$69,2,FALSE)</f>
        <v>DG Rembourser</v>
      </c>
      <c r="B2860" s="98">
        <v>42736</v>
      </c>
      <c r="D2860" s="121" t="s">
        <v>9</v>
      </c>
      <c r="E2860" s="1" t="str">
        <f>VLOOKUP($D2860,'TABLE DES MATIERES'!$A$3:$C$69,3,FALSE)</f>
        <v>Encaissement</v>
      </c>
    </row>
    <row r="2861" spans="1:5" ht="15" hidden="1" x14ac:dyDescent="0.25">
      <c r="A2861" s="84" t="str">
        <f>VLOOKUP(D2861,'TABLE DES MATIERES'!$A$3:$B$69,2,FALSE)</f>
        <v>BANQUE</v>
      </c>
      <c r="B2861" s="98">
        <v>42736</v>
      </c>
      <c r="D2861" s="121" t="s">
        <v>10</v>
      </c>
      <c r="E2861" s="1" t="str">
        <f>VLOOKUP($D2861,'TABLE DES MATIERES'!$A$3:$C$69,3,FALSE)</f>
        <v>Encaissement</v>
      </c>
    </row>
    <row r="2862" spans="1:5" ht="15" hidden="1" x14ac:dyDescent="0.25">
      <c r="A2862" s="84" t="str">
        <f>VLOOKUP(D2862,'TABLE DES MATIERES'!$A$3:$B$69,2,FALSE)</f>
        <v>Loyers de non occupation</v>
      </c>
      <c r="B2862" s="98">
        <v>42736</v>
      </c>
      <c r="D2862" s="121" t="s">
        <v>176</v>
      </c>
      <c r="E2862" s="1" t="str">
        <f>VLOOKUP($D2862,'TABLE DES MATIERES'!$A$3:$C$69,3,FALSE)</f>
        <v>Encaissement</v>
      </c>
    </row>
    <row r="2863" spans="1:5" ht="15" hidden="1" x14ac:dyDescent="0.25">
      <c r="A2863" s="84" t="str">
        <f>VLOOKUP(D2863,'TABLE DES MATIERES'!$A$3:$B$69,2,FALSE)</f>
        <v>Nbs locs debiteurs</v>
      </c>
      <c r="B2863" s="98">
        <v>42736</v>
      </c>
      <c r="D2863" s="142" t="s">
        <v>11</v>
      </c>
      <c r="E2863" s="1" t="str">
        <f>VLOOKUP($D2863,'TABLE DES MATIERES'!$A$3:$C$69,3,FALSE)</f>
        <v>Contentieux</v>
      </c>
    </row>
    <row r="2864" spans="1:5" ht="15" hidden="1" x14ac:dyDescent="0.25">
      <c r="A2864" s="84" t="str">
        <f>VLOOKUP(D2864,'TABLE DES MATIERES'!$A$3:$B$69,2,FALSE)</f>
        <v>Montants Debiteurs</v>
      </c>
      <c r="B2864" s="98">
        <v>42736</v>
      </c>
      <c r="D2864" s="142" t="s">
        <v>12</v>
      </c>
      <c r="E2864" s="1" t="str">
        <f>VLOOKUP($D2864,'TABLE DES MATIERES'!$A$3:$C$69,3,FALSE)</f>
        <v>Contentieux</v>
      </c>
    </row>
    <row r="2865" spans="1:5" ht="15" hidden="1" x14ac:dyDescent="0.25">
      <c r="A2865" s="84" t="str">
        <f>VLOOKUP(D2865,'TABLE DES MATIERES'!$A$3:$B$69,2,FALSE)</f>
        <v>Locs Presents</v>
      </c>
      <c r="B2865" s="98">
        <v>42736</v>
      </c>
      <c r="D2865" s="142" t="s">
        <v>13</v>
      </c>
      <c r="E2865" s="1" t="str">
        <f>VLOOKUP($D2865,'TABLE DES MATIERES'!$A$3:$C$69,3,FALSE)</f>
        <v>Contentieux</v>
      </c>
    </row>
    <row r="2866" spans="1:5" ht="15" hidden="1" x14ac:dyDescent="0.25">
      <c r="A2866" s="84" t="str">
        <f>VLOOKUP(D2866,'TABLE DES MATIERES'!$A$3:$B$69,2,FALSE)</f>
        <v>Montants Presents</v>
      </c>
      <c r="B2866" s="98">
        <v>42736</v>
      </c>
      <c r="D2866" s="142" t="s">
        <v>15</v>
      </c>
      <c r="E2866" s="1" t="str">
        <f>VLOOKUP($D2866,'TABLE DES MATIERES'!$A$3:$C$69,3,FALSE)</f>
        <v>Contentieux</v>
      </c>
    </row>
    <row r="2867" spans="1:5" ht="15" hidden="1" x14ac:dyDescent="0.25">
      <c r="A2867" s="84" t="str">
        <f>VLOOKUP(D2867,'TABLE DES MATIERES'!$A$3:$B$69,2,FALSE)</f>
        <v>Locs Sortis</v>
      </c>
      <c r="B2867" s="98">
        <v>42736</v>
      </c>
      <c r="D2867" s="142" t="s">
        <v>14</v>
      </c>
      <c r="E2867" s="1" t="str">
        <f>VLOOKUP($D2867,'TABLE DES MATIERES'!$A$3:$C$69,3,FALSE)</f>
        <v>Contentieux</v>
      </c>
    </row>
    <row r="2868" spans="1:5" ht="15" hidden="1" x14ac:dyDescent="0.25">
      <c r="A2868" s="84" t="str">
        <f>VLOOKUP(D2868,'TABLE DES MATIERES'!$A$3:$B$69,2,FALSE)</f>
        <v>Montants Sortis</v>
      </c>
      <c r="B2868" s="98">
        <v>42736</v>
      </c>
      <c r="D2868" s="142" t="s">
        <v>16</v>
      </c>
      <c r="E2868" s="1" t="str">
        <f>VLOOKUP($D2868,'TABLE DES MATIERES'!$A$3:$C$69,3,FALSE)</f>
        <v>Contentieux</v>
      </c>
    </row>
    <row r="2869" spans="1:5" ht="15" hidden="1" x14ac:dyDescent="0.25">
      <c r="A2869" s="84" t="str">
        <f>VLOOKUP(D2869,'TABLE DES MATIERES'!$A$3:$B$69,2,FALSE)</f>
        <v>Nouvelles dettes des nouveaux entrants</v>
      </c>
      <c r="B2869" s="98">
        <v>42736</v>
      </c>
      <c r="D2869" s="142" t="s">
        <v>37</v>
      </c>
      <c r="E2869" s="1" t="str">
        <f>VLOOKUP($D2869,'TABLE DES MATIERES'!$A$3:$C$69,3,FALSE)</f>
        <v>Contentieux</v>
      </c>
    </row>
    <row r="2870" spans="1:5" ht="15" hidden="1" x14ac:dyDescent="0.25">
      <c r="A2870" s="84" t="str">
        <f>VLOOKUP(D2870,'TABLE DES MATIERES'!$A$3:$B$69,2,FALSE)</f>
        <v>Montants dettes des nouveaux entrants</v>
      </c>
      <c r="B2870" s="98">
        <v>42736</v>
      </c>
      <c r="D2870" s="142" t="s">
        <v>38</v>
      </c>
      <c r="E2870" s="1" t="str">
        <f>VLOOKUP($D2870,'TABLE DES MATIERES'!$A$3:$C$69,3,FALSE)</f>
        <v>Contentieux</v>
      </c>
    </row>
    <row r="2871" spans="1:5" ht="15" hidden="1" x14ac:dyDescent="0.25">
      <c r="A2871" s="84" t="str">
        <f>VLOOKUP(D2871,'TABLE DES MATIERES'!$A$3:$B$69,2,FALSE)</f>
        <v>Profits</v>
      </c>
      <c r="B2871" s="98">
        <v>42736</v>
      </c>
      <c r="D2871" s="142" t="s">
        <v>36</v>
      </c>
      <c r="E2871" s="1" t="str">
        <f>VLOOKUP($D2871,'TABLE DES MATIERES'!$A$3:$C$69,3,FALSE)</f>
        <v>Contentieux</v>
      </c>
    </row>
    <row r="2872" spans="1:5" ht="15" hidden="1" x14ac:dyDescent="0.25">
      <c r="A2872" s="84" t="str">
        <f>VLOOKUP(D2872,'TABLE DES MATIERES'!$A$3:$B$69,2,FALSE)</f>
        <v>Pertes</v>
      </c>
      <c r="B2872" s="98">
        <v>42736</v>
      </c>
      <c r="D2872" s="142" t="s">
        <v>35</v>
      </c>
      <c r="E2872" s="1" t="str">
        <f>VLOOKUP($D2872,'TABLE DES MATIERES'!$A$3:$C$69,3,FALSE)</f>
        <v>Contentieux</v>
      </c>
    </row>
    <row r="2873" spans="1:5" ht="15" hidden="1" x14ac:dyDescent="0.25">
      <c r="A2873" s="84" t="str">
        <f>VLOOKUP(D2873,'TABLE DES MATIERES'!$A$3:$B$69,2,FALSE)</f>
        <v>Protocoles établis</v>
      </c>
      <c r="B2873" s="98">
        <v>42736</v>
      </c>
      <c r="D2873" s="142" t="s">
        <v>17</v>
      </c>
      <c r="E2873" s="1" t="str">
        <f>VLOOKUP($D2873,'TABLE DES MATIERES'!$A$3:$C$69,3,FALSE)</f>
        <v>Contentieux</v>
      </c>
    </row>
    <row r="2874" spans="1:5" ht="15" hidden="1" x14ac:dyDescent="0.25">
      <c r="A2874" s="84" t="str">
        <f>VLOOKUP(D2874,'TABLE DES MATIERES'!$A$3:$B$69,2,FALSE)</f>
        <v>Protocoles terminés</v>
      </c>
      <c r="B2874" s="98">
        <v>42736</v>
      </c>
      <c r="D2874" s="142" t="s">
        <v>18</v>
      </c>
      <c r="E2874" s="1" t="str">
        <f>VLOOKUP($D2874,'TABLE DES MATIERES'!$A$3:$C$69,3,FALSE)</f>
        <v>Contentieux</v>
      </c>
    </row>
    <row r="2875" spans="1:5" hidden="1" x14ac:dyDescent="0.2">
      <c r="A2875" s="84" t="str">
        <f>VLOOKUP(D2875,'TABLE DES MATIERES'!$A$3:$B$69,2,FALSE)</f>
        <v>Protocoles en cours</v>
      </c>
      <c r="B2875" s="98">
        <v>42736</v>
      </c>
      <c r="D2875" s="143" t="s">
        <v>61</v>
      </c>
      <c r="E2875" s="1" t="str">
        <f>VLOOKUP($D2875,'TABLE DES MATIERES'!$A$3:$C$69,3,FALSE)</f>
        <v>Contentieux</v>
      </c>
    </row>
    <row r="2876" spans="1:5" hidden="1" x14ac:dyDescent="0.2">
      <c r="A2876" s="84" t="str">
        <f>VLOOKUP(D2876,'TABLE DES MATIERES'!$A$3:$B$69,2,FALSE)</f>
        <v>Montants Protocoles établis</v>
      </c>
      <c r="B2876" s="98">
        <v>42736</v>
      </c>
      <c r="D2876" s="143" t="s">
        <v>53</v>
      </c>
      <c r="E2876" s="1" t="str">
        <f>VLOOKUP($D2876,'TABLE DES MATIERES'!$A$3:$C$69,3,FALSE)</f>
        <v>Contentieux</v>
      </c>
    </row>
    <row r="2877" spans="1:5" ht="15" hidden="1" x14ac:dyDescent="0.25">
      <c r="A2877" s="84" t="str">
        <f>VLOOKUP(D2877,'TABLE DES MATIERES'!$A$3:$B$69,2,FALSE)</f>
        <v>Nouveaux Dossiers Confiés SOFRA</v>
      </c>
      <c r="B2877" s="98">
        <v>42736</v>
      </c>
      <c r="D2877" s="142" t="s">
        <v>19</v>
      </c>
      <c r="E2877" s="1" t="str">
        <f>VLOOKUP($D2877,'TABLE DES MATIERES'!$A$3:$C$69,3,FALSE)</f>
        <v>Contentieux</v>
      </c>
    </row>
    <row r="2878" spans="1:5" ht="15" hidden="1" x14ac:dyDescent="0.25">
      <c r="A2878" s="84" t="str">
        <f>VLOOKUP(D2878,'TABLE DES MATIERES'!$A$3:$B$69,2,FALSE)</f>
        <v>Nbs dossiers Actifs SOFRA</v>
      </c>
      <c r="B2878" s="98">
        <v>42736</v>
      </c>
      <c r="D2878" s="142" t="s">
        <v>63</v>
      </c>
      <c r="E2878" s="1" t="str">
        <f>VLOOKUP($D2878,'TABLE DES MATIERES'!$A$3:$C$69,3,FALSE)</f>
        <v>Contentieux</v>
      </c>
    </row>
    <row r="2879" spans="1:5" hidden="1" x14ac:dyDescent="0.2">
      <c r="A2879" s="84" t="str">
        <f>VLOOKUP(D2879,'TABLE DES MATIERES'!$A$3:$B$69,2,FALSE)</f>
        <v>Montants Dossiers SOFRA Ouverts</v>
      </c>
      <c r="B2879" s="98">
        <v>42736</v>
      </c>
      <c r="D2879" s="143" t="s">
        <v>54</v>
      </c>
      <c r="E2879" s="1" t="str">
        <f>VLOOKUP($D2879,'TABLE DES MATIERES'!$A$3:$C$69,3,FALSE)</f>
        <v>Contentieux</v>
      </c>
    </row>
    <row r="2880" spans="1:5" ht="15" hidden="1" x14ac:dyDescent="0.25">
      <c r="A2880" s="84" t="str">
        <f>VLOOKUP(D2880,'TABLE DES MATIERES'!$A$3:$B$69,2,FALSE)</f>
        <v>Encaissements SOFRA</v>
      </c>
      <c r="B2880" s="98">
        <v>42736</v>
      </c>
      <c r="D2880" s="142" t="s">
        <v>64</v>
      </c>
      <c r="E2880" s="1" t="str">
        <f>VLOOKUP($D2880,'TABLE DES MATIERES'!$A$3:$C$69,3,FALSE)</f>
        <v>Contentieux</v>
      </c>
    </row>
    <row r="2881" spans="1:5" ht="15" hidden="1" x14ac:dyDescent="0.25">
      <c r="A2881" s="84" t="str">
        <f>VLOOKUP(D2881,'TABLE DES MATIERES'!$A$3:$B$69,2,FALSE)</f>
        <v>Nouveaux Dossiers Confiés FLEMMING</v>
      </c>
      <c r="B2881" s="98">
        <v>42736</v>
      </c>
      <c r="D2881" s="142" t="s">
        <v>183</v>
      </c>
      <c r="E2881" s="1" t="str">
        <f>VLOOKUP($D2881,'TABLE DES MATIERES'!$A$3:$C$69,3,FALSE)</f>
        <v>contentieux</v>
      </c>
    </row>
    <row r="2882" spans="1:5" ht="15" hidden="1" x14ac:dyDescent="0.25">
      <c r="A2882" s="84" t="str">
        <f>VLOOKUP(D2882,'TABLE DES MATIERES'!$A$3:$B$69,2,FALSE)</f>
        <v>Nbs dossiers Actifs FLEMMING</v>
      </c>
      <c r="B2882" s="98">
        <v>42736</v>
      </c>
      <c r="D2882" s="142" t="s">
        <v>186</v>
      </c>
      <c r="E2882" s="1" t="str">
        <f>VLOOKUP($D2882,'TABLE DES MATIERES'!$A$3:$C$69,3,FALSE)</f>
        <v>contentieux</v>
      </c>
    </row>
    <row r="2883" spans="1:5" ht="15" hidden="1" x14ac:dyDescent="0.25">
      <c r="A2883" s="84" t="str">
        <f>VLOOKUP(D2883,'TABLE DES MATIERES'!$A$3:$B$69,2,FALSE)</f>
        <v>Montants Dossiers FLEMMING Ouverts</v>
      </c>
      <c r="B2883" s="98">
        <v>42736</v>
      </c>
      <c r="D2883" s="142" t="s">
        <v>188</v>
      </c>
      <c r="E2883" s="1" t="str">
        <f>VLOOKUP($D2883,'TABLE DES MATIERES'!$A$3:$C$69,3,FALSE)</f>
        <v>contentieux</v>
      </c>
    </row>
    <row r="2884" spans="1:5" ht="15" hidden="1" x14ac:dyDescent="0.25">
      <c r="A2884" s="84" t="str">
        <f>VLOOKUP(D2884,'TABLE DES MATIERES'!$A$3:$B$69,2,FALSE)</f>
        <v>Encaissements FLEMMING</v>
      </c>
      <c r="B2884" s="98">
        <v>42736</v>
      </c>
      <c r="D2884" s="142" t="s">
        <v>190</v>
      </c>
      <c r="E2884" s="1" t="str">
        <f>VLOOKUP($D2884,'TABLE DES MATIERES'!$A$3:$C$69,3,FALSE)</f>
        <v>contentieux</v>
      </c>
    </row>
    <row r="2885" spans="1:5" ht="15" hidden="1" x14ac:dyDescent="0.25">
      <c r="A2885" s="84" t="str">
        <f>VLOOKUP(D2885,'TABLE DES MATIERES'!$A$3:$B$69,2,FALSE)</f>
        <v>Nbs Prelevements</v>
      </c>
      <c r="B2885" s="98">
        <v>42736</v>
      </c>
      <c r="D2885" s="142" t="s">
        <v>20</v>
      </c>
      <c r="E2885" s="1" t="str">
        <f>VLOOKUP($D2885,'TABLE DES MATIERES'!$A$3:$C$69,3,FALSE)</f>
        <v>Contentieux</v>
      </c>
    </row>
    <row r="2886" spans="1:5" ht="15" hidden="1" x14ac:dyDescent="0.25">
      <c r="A2886" s="84" t="str">
        <f>VLOOKUP(D2886,'TABLE DES MATIERES'!$A$3:$B$69,2,FALSE)</f>
        <v>Montants Prelevements</v>
      </c>
      <c r="B2886" s="98">
        <v>42736</v>
      </c>
      <c r="D2886" s="142" t="s">
        <v>21</v>
      </c>
      <c r="E2886" s="1" t="str">
        <f>VLOOKUP($D2886,'TABLE DES MATIERES'!$A$3:$C$69,3,FALSE)</f>
        <v>Contentieux</v>
      </c>
    </row>
    <row r="2887" spans="1:5" ht="15" hidden="1" x14ac:dyDescent="0.25">
      <c r="A2887" s="84" t="str">
        <f>VLOOKUP(D2887,'TABLE DES MATIERES'!$A$3:$B$69,2,FALSE)</f>
        <v>Nbs Rejets Prlv</v>
      </c>
      <c r="B2887" s="98">
        <v>42736</v>
      </c>
      <c r="D2887" s="142" t="s">
        <v>22</v>
      </c>
      <c r="E2887" s="1" t="str">
        <f>VLOOKUP($D2887,'TABLE DES MATIERES'!$A$3:$C$69,3,FALSE)</f>
        <v>Contentieux</v>
      </c>
    </row>
    <row r="2888" spans="1:5" ht="15" hidden="1" x14ac:dyDescent="0.25">
      <c r="A2888" s="84" t="str">
        <f>VLOOKUP(D2888,'TABLE DES MATIERES'!$A$3:$B$69,2,FALSE)</f>
        <v>Montants des Rjts Prlv</v>
      </c>
      <c r="B2888" s="98">
        <v>42736</v>
      </c>
      <c r="D2888" s="142" t="s">
        <v>23</v>
      </c>
      <c r="E2888" s="1" t="str">
        <f>VLOOKUP($D2888,'TABLE DES MATIERES'!$A$3:$C$69,3,FALSE)</f>
        <v>Contentieux</v>
      </c>
    </row>
    <row r="2889" spans="1:5" ht="15" hidden="1" x14ac:dyDescent="0.25">
      <c r="A2889" s="84" t="str">
        <f>VLOOKUP(D2889,'TABLE DES MATIERES'!$A$3:$B$69,2,FALSE)</f>
        <v>% impayés Prlv</v>
      </c>
      <c r="B2889" s="98">
        <v>42736</v>
      </c>
      <c r="D2889" s="142" t="s">
        <v>65</v>
      </c>
      <c r="E2889" s="1" t="str">
        <f>VLOOKUP($D2889,'TABLE DES MATIERES'!$A$3:$C$69,3,FALSE)</f>
        <v>Contentieux</v>
      </c>
    </row>
    <row r="2890" spans="1:5" ht="15" hidden="1" x14ac:dyDescent="0.25">
      <c r="A2890" s="84" t="str">
        <f>VLOOKUP(D2890,'TABLE DES MATIERES'!$A$3:$B$69,2,FALSE)</f>
        <v>Dette &lt; 3mois</v>
      </c>
      <c r="B2890" s="98">
        <v>42736</v>
      </c>
      <c r="D2890" s="142" t="s">
        <v>24</v>
      </c>
      <c r="E2890" s="1" t="str">
        <f>VLOOKUP($D2890,'TABLE DES MATIERES'!$A$3:$C$69,3,FALSE)</f>
        <v>Contentieux</v>
      </c>
    </row>
    <row r="2891" spans="1:5" ht="15" hidden="1" x14ac:dyDescent="0.25">
      <c r="A2891" s="84" t="str">
        <f>VLOOKUP(D2891,'TABLE DES MATIERES'!$A$3:$B$69,2,FALSE)</f>
        <v>Dette 3 à 6 mois</v>
      </c>
      <c r="B2891" s="98">
        <v>42736</v>
      </c>
      <c r="D2891" s="142" t="s">
        <v>25</v>
      </c>
      <c r="E2891" s="1" t="str">
        <f>VLOOKUP($D2891,'TABLE DES MATIERES'!$A$3:$C$69,3,FALSE)</f>
        <v>Contentieux</v>
      </c>
    </row>
    <row r="2892" spans="1:5" ht="15" hidden="1" x14ac:dyDescent="0.25">
      <c r="A2892" s="84" t="str">
        <f>VLOOKUP(D2892,'TABLE DES MATIERES'!$A$3:$B$69,2,FALSE)</f>
        <v>Dette &gt; 6 mois</v>
      </c>
      <c r="B2892" s="98">
        <v>42736</v>
      </c>
      <c r="D2892" s="142" t="s">
        <v>26</v>
      </c>
      <c r="E2892" s="1" t="str">
        <f>VLOOKUP($D2892,'TABLE DES MATIERES'!$A$3:$C$69,3,FALSE)</f>
        <v>Contentieux</v>
      </c>
    </row>
    <row r="2893" spans="1:5" ht="15" hidden="1" x14ac:dyDescent="0.25">
      <c r="A2893" s="84" t="str">
        <f>VLOOKUP(D2893,'TABLE DES MATIERES'!$A$3:$B$69,2,FALSE)</f>
        <v>Vacants_Gestion Paris</v>
      </c>
      <c r="B2893" s="98">
        <v>42736</v>
      </c>
      <c r="D2893" s="144" t="s">
        <v>27</v>
      </c>
      <c r="E2893" s="1" t="str">
        <f>VLOOKUP($D2893,'TABLE DES MATIERES'!$A$3:$C$69,3,FALSE)</f>
        <v>Vacant</v>
      </c>
    </row>
    <row r="2894" spans="1:5" hidden="1" x14ac:dyDescent="0.2">
      <c r="A2894" s="84" t="str">
        <f>VLOOKUP(D2894,'TABLE DES MATIERES'!$A$3:$B$69,2,FALSE)</f>
        <v>% vacant Paris</v>
      </c>
      <c r="B2894" s="98">
        <v>42736</v>
      </c>
      <c r="D2894" s="145" t="s">
        <v>46</v>
      </c>
      <c r="E2894" s="1" t="str">
        <f>VLOOKUP($D2894,'TABLE DES MATIERES'!$A$3:$C$69,3,FALSE)</f>
        <v>Vacant</v>
      </c>
    </row>
    <row r="2895" spans="1:5" ht="15" hidden="1" x14ac:dyDescent="0.25">
      <c r="A2895" s="84" t="str">
        <f>VLOOKUP(D2895,'TABLE DES MATIERES'!$A$3:$B$69,2,FALSE)</f>
        <v>Vacants ACL PME</v>
      </c>
      <c r="B2895" s="98">
        <v>42736</v>
      </c>
      <c r="D2895" s="144" t="s">
        <v>28</v>
      </c>
      <c r="E2895" s="1" t="str">
        <f>VLOOKUP($D2895,'TABLE DES MATIERES'!$A$3:$C$69,3,FALSE)</f>
        <v>Vacant</v>
      </c>
    </row>
    <row r="2896" spans="1:5" hidden="1" x14ac:dyDescent="0.2">
      <c r="A2896" s="84" t="str">
        <f>VLOOKUP(D2896,'TABLE DES MATIERES'!$A$3:$B$69,2,FALSE)</f>
        <v>% vacant ACL PME</v>
      </c>
      <c r="B2896" s="98">
        <v>42736</v>
      </c>
      <c r="D2896" s="145" t="s">
        <v>47</v>
      </c>
      <c r="E2896" s="1" t="str">
        <f>VLOOKUP($D2896,'TABLE DES MATIERES'!$A$3:$C$69,3,FALSE)</f>
        <v>Vacant</v>
      </c>
    </row>
    <row r="2897" spans="1:5" ht="15" hidden="1" x14ac:dyDescent="0.25">
      <c r="A2897" s="84" t="str">
        <f>VLOOKUP(D2897,'TABLE DES MATIERES'!$A$3:$B$69,2,FALSE)</f>
        <v>Vacant technique</v>
      </c>
      <c r="B2897" s="98">
        <v>42736</v>
      </c>
      <c r="D2897" s="144" t="s">
        <v>29</v>
      </c>
      <c r="E2897" s="1" t="str">
        <f>VLOOKUP($D2897,'TABLE DES MATIERES'!$A$3:$C$69,3,FALSE)</f>
        <v>Vacant</v>
      </c>
    </row>
    <row r="2898" spans="1:5" hidden="1" x14ac:dyDescent="0.2">
      <c r="A2898" s="84" t="str">
        <f>VLOOKUP(D2898,'TABLE DES MATIERES'!$A$3:$B$69,2,FALSE)</f>
        <v>% vacant technique</v>
      </c>
      <c r="B2898" s="98">
        <v>42736</v>
      </c>
      <c r="D2898" s="145" t="s">
        <v>48</v>
      </c>
      <c r="E2898" s="1" t="str">
        <f>VLOOKUP($D2898,'TABLE DES MATIERES'!$A$3:$C$69,3,FALSE)</f>
        <v>Vacant</v>
      </c>
    </row>
    <row r="2899" spans="1:5" ht="15" hidden="1" x14ac:dyDescent="0.25">
      <c r="A2899" s="84" t="str">
        <f>VLOOKUP(D2899,'TABLE DES MATIERES'!$A$3:$B$69,2,FALSE)</f>
        <v>Nbs de lots Roanne</v>
      </c>
      <c r="B2899" s="98">
        <v>42736</v>
      </c>
      <c r="D2899" s="144" t="s">
        <v>30</v>
      </c>
      <c r="E2899" s="1" t="str">
        <f>VLOOKUP($D2899,'TABLE DES MATIERES'!$A$3:$C$69,3,FALSE)</f>
        <v>Vacant</v>
      </c>
    </row>
    <row r="2900" spans="1:5" ht="15" hidden="1" x14ac:dyDescent="0.25">
      <c r="A2900" s="84" t="str">
        <f>VLOOKUP(D2900,'TABLE DES MATIERES'!$A$3:$B$69,2,FALSE)</f>
        <v>Vacants_Gestion Roanne</v>
      </c>
      <c r="B2900" s="98">
        <v>42736</v>
      </c>
      <c r="D2900" s="144" t="s">
        <v>31</v>
      </c>
      <c r="E2900" s="1" t="str">
        <f>VLOOKUP($D2900,'TABLE DES MATIERES'!$A$3:$C$69,3,FALSE)</f>
        <v>Vacant</v>
      </c>
    </row>
    <row r="2901" spans="1:5" hidden="1" x14ac:dyDescent="0.2">
      <c r="A2901" s="84" t="str">
        <f>VLOOKUP(D2901,'TABLE DES MATIERES'!$A$3:$B$69,2,FALSE)</f>
        <v>% vacant Roanne</v>
      </c>
      <c r="B2901" s="98">
        <v>42736</v>
      </c>
      <c r="D2901" s="145" t="s">
        <v>49</v>
      </c>
      <c r="E2901" s="1" t="str">
        <f>VLOOKUP($D2901,'TABLE DES MATIERES'!$A$3:$C$69,3,FALSE)</f>
        <v>Vacant</v>
      </c>
    </row>
    <row r="2902" spans="1:5" ht="15" hidden="1" x14ac:dyDescent="0.25">
      <c r="A2902" s="84" t="str">
        <f>VLOOKUP(D2902,'TABLE DES MATIERES'!$A$3:$B$69,2,FALSE)</f>
        <v>Total Vacant Exploitation</v>
      </c>
      <c r="B2902" s="98">
        <v>42736</v>
      </c>
      <c r="D2902" s="144" t="s">
        <v>66</v>
      </c>
      <c r="E2902" s="1" t="str">
        <f>VLOOKUP($D2902,'TABLE DES MATIERES'!$A$3:$C$69,3,FALSE)</f>
        <v>Vacant</v>
      </c>
    </row>
    <row r="2903" spans="1:5" ht="15" hidden="1" x14ac:dyDescent="0.25">
      <c r="A2903" s="84" t="str">
        <f>VLOOKUP(D2903,'TABLE DES MATIERES'!$A$3:$B$69,2,FALSE)</f>
        <v>% Exploitation</v>
      </c>
      <c r="B2903" s="98">
        <v>42736</v>
      </c>
      <c r="D2903" s="144" t="s">
        <v>67</v>
      </c>
      <c r="E2903" s="1" t="str">
        <f>VLOOKUP($D2903,'TABLE DES MATIERES'!$A$3:$C$69,3,FALSE)</f>
        <v>Vacant</v>
      </c>
    </row>
    <row r="2904" spans="1:5" ht="15" hidden="1" x14ac:dyDescent="0.25">
      <c r="A2904" s="84" t="str">
        <f>VLOOKUP(D2904,'TABLE DES MATIERES'!$A$3:$B$69,2,FALSE)</f>
        <v>Vacant HE</v>
      </c>
      <c r="B2904" s="98">
        <v>42736</v>
      </c>
      <c r="D2904" s="144" t="s">
        <v>58</v>
      </c>
      <c r="E2904" s="1" t="str">
        <f>VLOOKUP($D2904,'TABLE DES MATIERES'!$A$3:$C$69,3,FALSE)</f>
        <v>Vacant</v>
      </c>
    </row>
    <row r="2905" spans="1:5" ht="15" hidden="1" x14ac:dyDescent="0.25">
      <c r="A2905" s="84" t="str">
        <f>VLOOKUP(D2905,'TABLE DES MATIERES'!$A$3:$B$69,2,FALSE)</f>
        <v>% vacant HE</v>
      </c>
      <c r="B2905" s="98">
        <v>42736</v>
      </c>
      <c r="D2905" s="144" t="s">
        <v>68</v>
      </c>
      <c r="E2905" s="1" t="str">
        <f>VLOOKUP($D2905,'TABLE DES MATIERES'!$A$3:$C$69,3,FALSE)</f>
        <v>Vacant</v>
      </c>
    </row>
    <row r="2906" spans="1:5" ht="15" hidden="1" x14ac:dyDescent="0.25">
      <c r="A2906" s="84" t="str">
        <f>VLOOKUP(D2906,'TABLE DES MATIERES'!$A$3:$B$69,2,FALSE)</f>
        <v>Nbs logements Roanne</v>
      </c>
      <c r="B2906" s="98">
        <v>42736</v>
      </c>
      <c r="D2906" s="144" t="s">
        <v>69</v>
      </c>
      <c r="E2906" s="1" t="str">
        <f>VLOOKUP($D2906,'TABLE DES MATIERES'!$A$3:$C$69,3,FALSE)</f>
        <v>Vacant</v>
      </c>
    </row>
    <row r="2907" spans="1:5" ht="15" hidden="1" x14ac:dyDescent="0.25">
      <c r="A2907" s="84" t="str">
        <f>VLOOKUP(D2907,'TABLE DES MATIERES'!$A$3:$B$69,2,FALSE)</f>
        <v>Nbs vacants Exploitation/HE</v>
      </c>
      <c r="B2907" s="98">
        <v>42736</v>
      </c>
      <c r="D2907" s="144" t="s">
        <v>57</v>
      </c>
      <c r="E2907" s="1" t="str">
        <f>VLOOKUP($D2907,'TABLE DES MATIERES'!$A$3:$C$69,3,FALSE)</f>
        <v>Vacant</v>
      </c>
    </row>
    <row r="2908" spans="1:5" ht="15" hidden="1" x14ac:dyDescent="0.25">
      <c r="A2908" s="84" t="str">
        <f>VLOOKUP(D2908,'TABLE DES MATIERES'!$A$3:$B$69,2,FALSE)</f>
        <v>% Vacance Exploitation/HE</v>
      </c>
      <c r="B2908" s="98">
        <v>42736</v>
      </c>
      <c r="D2908" s="144" t="s">
        <v>59</v>
      </c>
      <c r="E2908" s="1" t="str">
        <f>VLOOKUP($D2908,'TABLE DES MATIERES'!$A$3:$C$69,3,FALSE)</f>
        <v>Vacant</v>
      </c>
    </row>
    <row r="2909" spans="1:5" ht="15" hidden="1" x14ac:dyDescent="0.25">
      <c r="A2909" s="84" t="str">
        <f>VLOOKUP(D2909,'TABLE DES MATIERES'!$A$3:$B$69,2,FALSE)</f>
        <v>%Occupation</v>
      </c>
      <c r="B2909" s="98">
        <v>42736</v>
      </c>
      <c r="D2909" s="144" t="s">
        <v>60</v>
      </c>
      <c r="E2909" s="1" t="str">
        <f>VLOOKUP($D2909,'TABLE DES MATIERES'!$A$3:$C$69,3,FALSE)</f>
        <v>Vacant</v>
      </c>
    </row>
    <row r="2910" spans="1:5" ht="15" hidden="1" x14ac:dyDescent="0.25">
      <c r="A2910" s="84" t="str">
        <f>VLOOKUP(D2910,'TABLE DES MATIERES'!$A$3:$B$69,2,FALSE)</f>
        <v>Nbs loc Entrants</v>
      </c>
      <c r="B2910" s="98">
        <v>42736</v>
      </c>
      <c r="D2910" s="144" t="s">
        <v>32</v>
      </c>
      <c r="E2910" s="1" t="str">
        <f>VLOOKUP($D2910,'TABLE DES MATIERES'!$A$3:$C$69,3,FALSE)</f>
        <v>Vacant</v>
      </c>
    </row>
    <row r="2911" spans="1:5" ht="15" hidden="1" x14ac:dyDescent="0.25">
      <c r="A2911" s="84" t="str">
        <f>VLOOKUP(D2911,'TABLE DES MATIERES'!$A$3:$B$69,2,FALSE)</f>
        <v>Nbs locs Sortants</v>
      </c>
      <c r="B2911" s="98">
        <v>42736</v>
      </c>
      <c r="D2911" s="144" t="s">
        <v>33</v>
      </c>
      <c r="E2911" s="1" t="str">
        <f>VLOOKUP($D2911,'TABLE DES MATIERES'!$A$3:$C$69,3,FALSE)</f>
        <v>Vacant</v>
      </c>
    </row>
    <row r="2912" spans="1:5" ht="15" hidden="1" x14ac:dyDescent="0.25">
      <c r="A2912" s="84" t="str">
        <f>VLOOKUP(D2912,'TABLE DES MATIERES'!$A$3:$B$69,2,FALSE)</f>
        <v>Nbs locs en preavis</v>
      </c>
      <c r="B2912" s="98">
        <v>42736</v>
      </c>
      <c r="D2912" s="144" t="s">
        <v>34</v>
      </c>
      <c r="E2912" s="1" t="str">
        <f>VLOOKUP($D2912,'TABLE DES MATIERES'!$A$3:$C$69,3,FALSE)</f>
        <v>Vacant</v>
      </c>
    </row>
    <row r="2913" spans="1:5" ht="15" hidden="1" x14ac:dyDescent="0.25">
      <c r="A2913" s="84" t="str">
        <f>VLOOKUP(D2913,'TABLE DES MATIERES'!$A$3:$B$69,2,FALSE)</f>
        <v>Compta_provisions_Primexis</v>
      </c>
      <c r="B2913" s="98">
        <v>42736</v>
      </c>
      <c r="D2913" s="89" t="s">
        <v>169</v>
      </c>
      <c r="E2913" s="1" t="str">
        <f>VLOOKUP($D2913,'TABLE DES MATIERES'!$A$3:$C$69,3,FALSE)</f>
        <v>comptable</v>
      </c>
    </row>
    <row r="2914" spans="1:5" ht="15" hidden="1" x14ac:dyDescent="0.25">
      <c r="A2914" s="84" t="str">
        <f>VLOOKUP(D2914,'TABLE DES MATIERES'!$A$3:$B$69,2,FALSE)</f>
        <v>Compta_provisions_Socalog</v>
      </c>
      <c r="B2914" s="98">
        <v>42736</v>
      </c>
      <c r="D2914" s="89" t="s">
        <v>171</v>
      </c>
      <c r="E2914" s="1" t="str">
        <f>VLOOKUP($D2914,'TABLE DES MATIERES'!$A$3:$C$69,3,FALSE)</f>
        <v>comptable</v>
      </c>
    </row>
    <row r="2915" spans="1:5" ht="15" hidden="1" x14ac:dyDescent="0.25">
      <c r="A2915" s="84" t="str">
        <f>VLOOKUP(D2915,'TABLE DES MATIERES'!$A$3:$B$69,2,FALSE)</f>
        <v>Loyer App</v>
      </c>
      <c r="B2915" s="98">
        <v>42767</v>
      </c>
      <c r="D2915" s="89" t="s">
        <v>4</v>
      </c>
      <c r="E2915" s="1" t="str">
        <f>VLOOKUP($D2915,'TABLE DES MATIERES'!$A$3:$C$69,3,FALSE)</f>
        <v>Quittancement</v>
      </c>
    </row>
    <row r="2916" spans="1:5" ht="15" hidden="1" x14ac:dyDescent="0.25">
      <c r="A2916" s="84" t="str">
        <f>VLOOKUP(D2916,'TABLE DES MATIERES'!$A$3:$B$69,2,FALSE)</f>
        <v>Nouveaux Loyers</v>
      </c>
      <c r="B2916" s="98">
        <v>42767</v>
      </c>
      <c r="D2916" s="89" t="s">
        <v>1</v>
      </c>
      <c r="E2916" s="1" t="str">
        <f>VLOOKUP($D2916,'TABLE DES MATIERES'!$A$3:$C$69,3,FALSE)</f>
        <v>Quittancement</v>
      </c>
    </row>
    <row r="2917" spans="1:5" ht="15" hidden="1" x14ac:dyDescent="0.25">
      <c r="A2917" s="84" t="str">
        <f>VLOOKUP(D2917,'TABLE DES MATIERES'!$A$3:$B$69,2,FALSE)</f>
        <v>Loyer PK</v>
      </c>
      <c r="B2917" s="98">
        <v>42767</v>
      </c>
      <c r="D2917" s="89" t="s">
        <v>5</v>
      </c>
      <c r="E2917" s="1" t="str">
        <f>VLOOKUP($D2917,'TABLE DES MATIERES'!$A$3:$C$69,3,FALSE)</f>
        <v>Quittancement</v>
      </c>
    </row>
    <row r="2918" spans="1:5" ht="15" hidden="1" x14ac:dyDescent="0.25">
      <c r="A2918" s="84" t="str">
        <f>VLOOKUP(D2918,'TABLE DES MATIERES'!$A$3:$B$69,2,FALSE)</f>
        <v>Total Loyer</v>
      </c>
      <c r="B2918" s="98">
        <v>42767</v>
      </c>
      <c r="D2918" s="89" t="s">
        <v>62</v>
      </c>
      <c r="E2918" s="1" t="str">
        <f>VLOOKUP($D2918,'TABLE DES MATIERES'!$A$3:$C$69,3,FALSE)</f>
        <v>Quittancement</v>
      </c>
    </row>
    <row r="2919" spans="1:5" ht="15" hidden="1" x14ac:dyDescent="0.25">
      <c r="A2919" s="84" t="str">
        <f>VLOOKUP(D2919,'TABLE DES MATIERES'!$A$3:$B$69,2,FALSE)</f>
        <v>Provisions sur charge</v>
      </c>
      <c r="B2919" s="98">
        <v>42767</v>
      </c>
      <c r="D2919" s="89" t="s">
        <v>2</v>
      </c>
      <c r="E2919" s="1" t="str">
        <f>VLOOKUP($D2919,'TABLE DES MATIERES'!$A$3:$C$69,3,FALSE)</f>
        <v>Quittancement</v>
      </c>
    </row>
    <row r="2920" spans="1:5" ht="15" hidden="1" x14ac:dyDescent="0.25">
      <c r="A2920" s="84" t="str">
        <f>VLOOKUP(D2920,'TABLE DES MATIERES'!$A$3:$B$69,2,FALSE)</f>
        <v>Quitt toutes rubriques</v>
      </c>
      <c r="B2920" s="98">
        <v>42767</v>
      </c>
      <c r="D2920" s="89" t="s">
        <v>50</v>
      </c>
      <c r="E2920" s="1" t="str">
        <f>VLOOKUP($D2920,'TABLE DES MATIERES'!$A$3:$C$69,3,FALSE)</f>
        <v>Quittancement</v>
      </c>
    </row>
    <row r="2921" spans="1:5" ht="15" hidden="1" x14ac:dyDescent="0.25">
      <c r="A2921" s="84" t="str">
        <f>VLOOKUP(D2921,'TABLE DES MATIERES'!$A$3:$B$69,2,FALSE)</f>
        <v>Quittance Moyenne</v>
      </c>
      <c r="B2921" s="98">
        <v>42767</v>
      </c>
      <c r="D2921" s="89" t="s">
        <v>192</v>
      </c>
      <c r="E2921" s="1" t="str">
        <f>VLOOKUP($D2921,'TABLE DES MATIERES'!$A$3:$C$69,3,FALSE)</f>
        <v>Quittancement</v>
      </c>
    </row>
    <row r="2922" spans="1:5" ht="15" hidden="1" x14ac:dyDescent="0.25">
      <c r="A2922" s="84" t="str">
        <f>VLOOKUP(D2922,'TABLE DES MATIERES'!$A$3:$B$69,2,FALSE)</f>
        <v>Lots quittancé (total app-vacant)</v>
      </c>
      <c r="B2922" s="98">
        <v>42767</v>
      </c>
      <c r="D2922" s="89" t="s">
        <v>193</v>
      </c>
      <c r="E2922" s="1" t="str">
        <f>VLOOKUP($D2922,'TABLE DES MATIERES'!$A$3:$C$69,3,FALSE)</f>
        <v>Quittancement</v>
      </c>
    </row>
    <row r="2923" spans="1:5" ht="15" hidden="1" x14ac:dyDescent="0.25">
      <c r="A2923" s="84" t="str">
        <f>VLOOKUP(D2923,'TABLE DES MATIERES'!$A$3:$B$69,2,FALSE)</f>
        <v>Loyers encaissers</v>
      </c>
      <c r="B2923" s="98">
        <v>42767</v>
      </c>
      <c r="D2923" s="121" t="s">
        <v>3</v>
      </c>
      <c r="E2923" s="1" t="str">
        <f>VLOOKUP($D2923,'TABLE DES MATIERES'!$A$3:$C$69,3,FALSE)</f>
        <v>Encaissement</v>
      </c>
    </row>
    <row r="2924" spans="1:5" ht="15" hidden="1" x14ac:dyDescent="0.25">
      <c r="A2924" s="84" t="str">
        <f>VLOOKUP(D2924,'TABLE DES MATIERES'!$A$3:$B$69,2,FALSE)</f>
        <v>APL</v>
      </c>
      <c r="B2924" s="98">
        <v>42767</v>
      </c>
      <c r="D2924" s="121" t="s">
        <v>6</v>
      </c>
      <c r="E2924" s="1" t="str">
        <f>VLOOKUP($D2924,'TABLE DES MATIERES'!$A$3:$C$69,3,FALSE)</f>
        <v>Encaissement</v>
      </c>
    </row>
    <row r="2925" spans="1:5" ht="15" hidden="1" x14ac:dyDescent="0.25">
      <c r="A2925" s="84" t="str">
        <f>VLOOKUP(D2925,'TABLE DES MATIERES'!$A$3:$B$69,2,FALSE)</f>
        <v>AL</v>
      </c>
      <c r="B2925" s="98">
        <v>42767</v>
      </c>
      <c r="D2925" s="121" t="s">
        <v>7</v>
      </c>
      <c r="E2925" s="1" t="str">
        <f>VLOOKUP($D2925,'TABLE DES MATIERES'!$A$3:$C$69,3,FALSE)</f>
        <v>Encaissement</v>
      </c>
    </row>
    <row r="2926" spans="1:5" ht="15" hidden="1" x14ac:dyDescent="0.25">
      <c r="A2926" s="84" t="str">
        <f>VLOOKUP(D2926,'TABLE DES MATIERES'!$A$3:$B$69,2,FALSE)</f>
        <v>DG Factures</v>
      </c>
      <c r="B2926" s="98">
        <v>42767</v>
      </c>
      <c r="D2926" s="121" t="s">
        <v>8</v>
      </c>
      <c r="E2926" s="1" t="str">
        <f>VLOOKUP($D2926,'TABLE DES MATIERES'!$A$3:$C$69,3,FALSE)</f>
        <v>Encaissement</v>
      </c>
    </row>
    <row r="2927" spans="1:5" ht="15" hidden="1" x14ac:dyDescent="0.25">
      <c r="A2927" s="84" t="str">
        <f>VLOOKUP(D2927,'TABLE DES MATIERES'!$A$3:$B$69,2,FALSE)</f>
        <v>DG Rembourser</v>
      </c>
      <c r="B2927" s="98">
        <v>42767</v>
      </c>
      <c r="D2927" s="121" t="s">
        <v>9</v>
      </c>
      <c r="E2927" s="1" t="str">
        <f>VLOOKUP($D2927,'TABLE DES MATIERES'!$A$3:$C$69,3,FALSE)</f>
        <v>Encaissement</v>
      </c>
    </row>
    <row r="2928" spans="1:5" ht="15" hidden="1" x14ac:dyDescent="0.25">
      <c r="A2928" s="84" t="str">
        <f>VLOOKUP(D2928,'TABLE DES MATIERES'!$A$3:$B$69,2,FALSE)</f>
        <v>BANQUE</v>
      </c>
      <c r="B2928" s="98">
        <v>42767</v>
      </c>
      <c r="D2928" s="121" t="s">
        <v>10</v>
      </c>
      <c r="E2928" s="1" t="str">
        <f>VLOOKUP($D2928,'TABLE DES MATIERES'!$A$3:$C$69,3,FALSE)</f>
        <v>Encaissement</v>
      </c>
    </row>
    <row r="2929" spans="1:5" ht="15" hidden="1" x14ac:dyDescent="0.25">
      <c r="A2929" s="84" t="str">
        <f>VLOOKUP(D2929,'TABLE DES MATIERES'!$A$3:$B$69,2,FALSE)</f>
        <v>Loyers de non occupation</v>
      </c>
      <c r="B2929" s="98">
        <v>42767</v>
      </c>
      <c r="D2929" s="121" t="s">
        <v>176</v>
      </c>
      <c r="E2929" s="1" t="str">
        <f>VLOOKUP($D2929,'TABLE DES MATIERES'!$A$3:$C$69,3,FALSE)</f>
        <v>Encaissement</v>
      </c>
    </row>
    <row r="2930" spans="1:5" ht="15" hidden="1" x14ac:dyDescent="0.25">
      <c r="A2930" s="84" t="str">
        <f>VLOOKUP(D2930,'TABLE DES MATIERES'!$A$3:$B$69,2,FALSE)</f>
        <v>Nbs locs debiteurs</v>
      </c>
      <c r="B2930" s="98">
        <v>42767</v>
      </c>
      <c r="D2930" s="142" t="s">
        <v>11</v>
      </c>
      <c r="E2930" s="1" t="str">
        <f>VLOOKUP($D2930,'TABLE DES MATIERES'!$A$3:$C$69,3,FALSE)</f>
        <v>Contentieux</v>
      </c>
    </row>
    <row r="2931" spans="1:5" ht="15" hidden="1" x14ac:dyDescent="0.25">
      <c r="A2931" s="84" t="str">
        <f>VLOOKUP(D2931,'TABLE DES MATIERES'!$A$3:$B$69,2,FALSE)</f>
        <v>Montants Debiteurs</v>
      </c>
      <c r="B2931" s="98">
        <v>42767</v>
      </c>
      <c r="D2931" s="142" t="s">
        <v>12</v>
      </c>
      <c r="E2931" s="1" t="str">
        <f>VLOOKUP($D2931,'TABLE DES MATIERES'!$A$3:$C$69,3,FALSE)</f>
        <v>Contentieux</v>
      </c>
    </row>
    <row r="2932" spans="1:5" ht="15" hidden="1" x14ac:dyDescent="0.25">
      <c r="A2932" s="84" t="str">
        <f>VLOOKUP(D2932,'TABLE DES MATIERES'!$A$3:$B$69,2,FALSE)</f>
        <v>Locs Presents</v>
      </c>
      <c r="B2932" s="98">
        <v>42767</v>
      </c>
      <c r="D2932" s="142" t="s">
        <v>13</v>
      </c>
      <c r="E2932" s="1" t="str">
        <f>VLOOKUP($D2932,'TABLE DES MATIERES'!$A$3:$C$69,3,FALSE)</f>
        <v>Contentieux</v>
      </c>
    </row>
    <row r="2933" spans="1:5" ht="15" hidden="1" x14ac:dyDescent="0.25">
      <c r="A2933" s="84" t="str">
        <f>VLOOKUP(D2933,'TABLE DES MATIERES'!$A$3:$B$69,2,FALSE)</f>
        <v>Montants Presents</v>
      </c>
      <c r="B2933" s="98">
        <v>42767</v>
      </c>
      <c r="D2933" s="142" t="s">
        <v>15</v>
      </c>
      <c r="E2933" s="1" t="str">
        <f>VLOOKUP($D2933,'TABLE DES MATIERES'!$A$3:$C$69,3,FALSE)</f>
        <v>Contentieux</v>
      </c>
    </row>
    <row r="2934" spans="1:5" ht="15" hidden="1" x14ac:dyDescent="0.25">
      <c r="A2934" s="84" t="str">
        <f>VLOOKUP(D2934,'TABLE DES MATIERES'!$A$3:$B$69,2,FALSE)</f>
        <v>Locs Sortis</v>
      </c>
      <c r="B2934" s="98">
        <v>42767</v>
      </c>
      <c r="D2934" s="142" t="s">
        <v>14</v>
      </c>
      <c r="E2934" s="1" t="str">
        <f>VLOOKUP($D2934,'TABLE DES MATIERES'!$A$3:$C$69,3,FALSE)</f>
        <v>Contentieux</v>
      </c>
    </row>
    <row r="2935" spans="1:5" ht="15" hidden="1" x14ac:dyDescent="0.25">
      <c r="A2935" s="84" t="str">
        <f>VLOOKUP(D2935,'TABLE DES MATIERES'!$A$3:$B$69,2,FALSE)</f>
        <v>Montants Sortis</v>
      </c>
      <c r="B2935" s="98">
        <v>42767</v>
      </c>
      <c r="D2935" s="142" t="s">
        <v>16</v>
      </c>
      <c r="E2935" s="1" t="str">
        <f>VLOOKUP($D2935,'TABLE DES MATIERES'!$A$3:$C$69,3,FALSE)</f>
        <v>Contentieux</v>
      </c>
    </row>
    <row r="2936" spans="1:5" ht="15" hidden="1" x14ac:dyDescent="0.25">
      <c r="A2936" s="84" t="str">
        <f>VLOOKUP(D2936,'TABLE DES MATIERES'!$A$3:$B$69,2,FALSE)</f>
        <v>Nouvelles dettes des nouveaux entrants</v>
      </c>
      <c r="B2936" s="98">
        <v>42767</v>
      </c>
      <c r="D2936" s="142" t="s">
        <v>37</v>
      </c>
      <c r="E2936" s="1" t="str">
        <f>VLOOKUP($D2936,'TABLE DES MATIERES'!$A$3:$C$69,3,FALSE)</f>
        <v>Contentieux</v>
      </c>
    </row>
    <row r="2937" spans="1:5" ht="15" hidden="1" x14ac:dyDescent="0.25">
      <c r="A2937" s="84" t="str">
        <f>VLOOKUP(D2937,'TABLE DES MATIERES'!$A$3:$B$69,2,FALSE)</f>
        <v>Montants dettes des nouveaux entrants</v>
      </c>
      <c r="B2937" s="98">
        <v>42767</v>
      </c>
      <c r="D2937" s="142" t="s">
        <v>38</v>
      </c>
      <c r="E2937" s="1" t="str">
        <f>VLOOKUP($D2937,'TABLE DES MATIERES'!$A$3:$C$69,3,FALSE)</f>
        <v>Contentieux</v>
      </c>
    </row>
    <row r="2938" spans="1:5" ht="15" hidden="1" x14ac:dyDescent="0.25">
      <c r="A2938" s="84" t="str">
        <f>VLOOKUP(D2938,'TABLE DES MATIERES'!$A$3:$B$69,2,FALSE)</f>
        <v>Profits</v>
      </c>
      <c r="B2938" s="98">
        <v>42767</v>
      </c>
      <c r="D2938" s="142" t="s">
        <v>36</v>
      </c>
      <c r="E2938" s="1" t="str">
        <f>VLOOKUP($D2938,'TABLE DES MATIERES'!$A$3:$C$69,3,FALSE)</f>
        <v>Contentieux</v>
      </c>
    </row>
    <row r="2939" spans="1:5" ht="15" hidden="1" x14ac:dyDescent="0.25">
      <c r="A2939" s="84" t="str">
        <f>VLOOKUP(D2939,'TABLE DES MATIERES'!$A$3:$B$69,2,FALSE)</f>
        <v>Pertes</v>
      </c>
      <c r="B2939" s="98">
        <v>42767</v>
      </c>
      <c r="D2939" s="142" t="s">
        <v>35</v>
      </c>
      <c r="E2939" s="1" t="str">
        <f>VLOOKUP($D2939,'TABLE DES MATIERES'!$A$3:$C$69,3,FALSE)</f>
        <v>Contentieux</v>
      </c>
    </row>
    <row r="2940" spans="1:5" ht="15" hidden="1" x14ac:dyDescent="0.25">
      <c r="A2940" s="84" t="str">
        <f>VLOOKUP(D2940,'TABLE DES MATIERES'!$A$3:$B$69,2,FALSE)</f>
        <v>Protocoles établis</v>
      </c>
      <c r="B2940" s="98">
        <v>42767</v>
      </c>
      <c r="D2940" s="142" t="s">
        <v>17</v>
      </c>
      <c r="E2940" s="1" t="str">
        <f>VLOOKUP($D2940,'TABLE DES MATIERES'!$A$3:$C$69,3,FALSE)</f>
        <v>Contentieux</v>
      </c>
    </row>
    <row r="2941" spans="1:5" ht="15" hidden="1" x14ac:dyDescent="0.25">
      <c r="A2941" s="84" t="str">
        <f>VLOOKUP(D2941,'TABLE DES MATIERES'!$A$3:$B$69,2,FALSE)</f>
        <v>Protocoles terminés</v>
      </c>
      <c r="B2941" s="98">
        <v>42767</v>
      </c>
      <c r="D2941" s="142" t="s">
        <v>18</v>
      </c>
      <c r="E2941" s="1" t="str">
        <f>VLOOKUP($D2941,'TABLE DES MATIERES'!$A$3:$C$69,3,FALSE)</f>
        <v>Contentieux</v>
      </c>
    </row>
    <row r="2942" spans="1:5" hidden="1" x14ac:dyDescent="0.2">
      <c r="A2942" s="84" t="str">
        <f>VLOOKUP(D2942,'TABLE DES MATIERES'!$A$3:$B$69,2,FALSE)</f>
        <v>Protocoles en cours</v>
      </c>
      <c r="B2942" s="98">
        <v>42767</v>
      </c>
      <c r="D2942" s="143" t="s">
        <v>61</v>
      </c>
      <c r="E2942" s="1" t="str">
        <f>VLOOKUP($D2942,'TABLE DES MATIERES'!$A$3:$C$69,3,FALSE)</f>
        <v>Contentieux</v>
      </c>
    </row>
    <row r="2943" spans="1:5" hidden="1" x14ac:dyDescent="0.2">
      <c r="A2943" s="84" t="str">
        <f>VLOOKUP(D2943,'TABLE DES MATIERES'!$A$3:$B$69,2,FALSE)</f>
        <v>Montants Protocoles établis</v>
      </c>
      <c r="B2943" s="98">
        <v>42767</v>
      </c>
      <c r="D2943" s="143" t="s">
        <v>53</v>
      </c>
      <c r="E2943" s="1" t="str">
        <f>VLOOKUP($D2943,'TABLE DES MATIERES'!$A$3:$C$69,3,FALSE)</f>
        <v>Contentieux</v>
      </c>
    </row>
    <row r="2944" spans="1:5" ht="15" hidden="1" x14ac:dyDescent="0.25">
      <c r="A2944" s="84" t="str">
        <f>VLOOKUP(D2944,'TABLE DES MATIERES'!$A$3:$B$69,2,FALSE)</f>
        <v>Nouveaux Dossiers Confiés SOFRA</v>
      </c>
      <c r="B2944" s="98">
        <v>42767</v>
      </c>
      <c r="D2944" s="142" t="s">
        <v>19</v>
      </c>
      <c r="E2944" s="1" t="str">
        <f>VLOOKUP($D2944,'TABLE DES MATIERES'!$A$3:$C$69,3,FALSE)</f>
        <v>Contentieux</v>
      </c>
    </row>
    <row r="2945" spans="1:5" ht="15" hidden="1" x14ac:dyDescent="0.25">
      <c r="A2945" s="84" t="str">
        <f>VLOOKUP(D2945,'TABLE DES MATIERES'!$A$3:$B$69,2,FALSE)</f>
        <v>Nbs dossiers Actifs SOFRA</v>
      </c>
      <c r="B2945" s="98">
        <v>42767</v>
      </c>
      <c r="D2945" s="142" t="s">
        <v>63</v>
      </c>
      <c r="E2945" s="1" t="str">
        <f>VLOOKUP($D2945,'TABLE DES MATIERES'!$A$3:$C$69,3,FALSE)</f>
        <v>Contentieux</v>
      </c>
    </row>
    <row r="2946" spans="1:5" hidden="1" x14ac:dyDescent="0.2">
      <c r="A2946" s="84" t="str">
        <f>VLOOKUP(D2946,'TABLE DES MATIERES'!$A$3:$B$69,2,FALSE)</f>
        <v>Montants Dossiers SOFRA Ouverts</v>
      </c>
      <c r="B2946" s="98">
        <v>42767</v>
      </c>
      <c r="D2946" s="143" t="s">
        <v>54</v>
      </c>
      <c r="E2946" s="1" t="str">
        <f>VLOOKUP($D2946,'TABLE DES MATIERES'!$A$3:$C$69,3,FALSE)</f>
        <v>Contentieux</v>
      </c>
    </row>
    <row r="2947" spans="1:5" ht="15" hidden="1" x14ac:dyDescent="0.25">
      <c r="A2947" s="84" t="str">
        <f>VLOOKUP(D2947,'TABLE DES MATIERES'!$A$3:$B$69,2,FALSE)</f>
        <v>Encaissements SOFRA</v>
      </c>
      <c r="B2947" s="98">
        <v>42767</v>
      </c>
      <c r="D2947" s="142" t="s">
        <v>64</v>
      </c>
      <c r="E2947" s="1" t="str">
        <f>VLOOKUP($D2947,'TABLE DES MATIERES'!$A$3:$C$69,3,FALSE)</f>
        <v>Contentieux</v>
      </c>
    </row>
    <row r="2948" spans="1:5" ht="15" hidden="1" x14ac:dyDescent="0.25">
      <c r="A2948" s="84" t="str">
        <f>VLOOKUP(D2948,'TABLE DES MATIERES'!$A$3:$B$69,2,FALSE)</f>
        <v>Nouveaux Dossiers Confiés FLEMMING</v>
      </c>
      <c r="B2948" s="98">
        <v>42767</v>
      </c>
      <c r="D2948" s="142" t="s">
        <v>183</v>
      </c>
      <c r="E2948" s="1" t="str">
        <f>VLOOKUP($D2948,'TABLE DES MATIERES'!$A$3:$C$69,3,FALSE)</f>
        <v>contentieux</v>
      </c>
    </row>
    <row r="2949" spans="1:5" ht="15" hidden="1" x14ac:dyDescent="0.25">
      <c r="A2949" s="84" t="str">
        <f>VLOOKUP(D2949,'TABLE DES MATIERES'!$A$3:$B$69,2,FALSE)</f>
        <v>Nbs dossiers Actifs FLEMMING</v>
      </c>
      <c r="B2949" s="98">
        <v>42767</v>
      </c>
      <c r="D2949" s="142" t="s">
        <v>186</v>
      </c>
      <c r="E2949" s="1" t="str">
        <f>VLOOKUP($D2949,'TABLE DES MATIERES'!$A$3:$C$69,3,FALSE)</f>
        <v>contentieux</v>
      </c>
    </row>
    <row r="2950" spans="1:5" ht="15" hidden="1" x14ac:dyDescent="0.25">
      <c r="A2950" s="84" t="str">
        <f>VLOOKUP(D2950,'TABLE DES MATIERES'!$A$3:$B$69,2,FALSE)</f>
        <v>Montants Dossiers FLEMMING Ouverts</v>
      </c>
      <c r="B2950" s="98">
        <v>42767</v>
      </c>
      <c r="D2950" s="142" t="s">
        <v>188</v>
      </c>
      <c r="E2950" s="1" t="str">
        <f>VLOOKUP($D2950,'TABLE DES MATIERES'!$A$3:$C$69,3,FALSE)</f>
        <v>contentieux</v>
      </c>
    </row>
    <row r="2951" spans="1:5" ht="15" hidden="1" x14ac:dyDescent="0.25">
      <c r="A2951" s="84" t="str">
        <f>VLOOKUP(D2951,'TABLE DES MATIERES'!$A$3:$B$69,2,FALSE)</f>
        <v>Encaissements FLEMMING</v>
      </c>
      <c r="B2951" s="98">
        <v>42767</v>
      </c>
      <c r="D2951" s="142" t="s">
        <v>190</v>
      </c>
      <c r="E2951" s="1" t="str">
        <f>VLOOKUP($D2951,'TABLE DES MATIERES'!$A$3:$C$69,3,FALSE)</f>
        <v>contentieux</v>
      </c>
    </row>
    <row r="2952" spans="1:5" ht="15" hidden="1" x14ac:dyDescent="0.25">
      <c r="A2952" s="84" t="str">
        <f>VLOOKUP(D2952,'TABLE DES MATIERES'!$A$3:$B$69,2,FALSE)</f>
        <v>Nbs Prelevements</v>
      </c>
      <c r="B2952" s="98">
        <v>42767</v>
      </c>
      <c r="D2952" s="142" t="s">
        <v>20</v>
      </c>
      <c r="E2952" s="1" t="str">
        <f>VLOOKUP($D2952,'TABLE DES MATIERES'!$A$3:$C$69,3,FALSE)</f>
        <v>Contentieux</v>
      </c>
    </row>
    <row r="2953" spans="1:5" ht="15" hidden="1" x14ac:dyDescent="0.25">
      <c r="A2953" s="84" t="str">
        <f>VLOOKUP(D2953,'TABLE DES MATIERES'!$A$3:$B$69,2,FALSE)</f>
        <v>Montants Prelevements</v>
      </c>
      <c r="B2953" s="98">
        <v>42767</v>
      </c>
      <c r="D2953" s="142" t="s">
        <v>21</v>
      </c>
      <c r="E2953" s="1" t="str">
        <f>VLOOKUP($D2953,'TABLE DES MATIERES'!$A$3:$C$69,3,FALSE)</f>
        <v>Contentieux</v>
      </c>
    </row>
    <row r="2954" spans="1:5" ht="15" hidden="1" x14ac:dyDescent="0.25">
      <c r="A2954" s="84" t="str">
        <f>VLOOKUP(D2954,'TABLE DES MATIERES'!$A$3:$B$69,2,FALSE)</f>
        <v>Nbs Rejets Prlv</v>
      </c>
      <c r="B2954" s="98">
        <v>42767</v>
      </c>
      <c r="D2954" s="142" t="s">
        <v>22</v>
      </c>
      <c r="E2954" s="1" t="str">
        <f>VLOOKUP($D2954,'TABLE DES MATIERES'!$A$3:$C$69,3,FALSE)</f>
        <v>Contentieux</v>
      </c>
    </row>
    <row r="2955" spans="1:5" ht="15" hidden="1" x14ac:dyDescent="0.25">
      <c r="A2955" s="84" t="str">
        <f>VLOOKUP(D2955,'TABLE DES MATIERES'!$A$3:$B$69,2,FALSE)</f>
        <v>Montants des Rjts Prlv</v>
      </c>
      <c r="B2955" s="98">
        <v>42767</v>
      </c>
      <c r="D2955" s="142" t="s">
        <v>23</v>
      </c>
      <c r="E2955" s="1" t="str">
        <f>VLOOKUP($D2955,'TABLE DES MATIERES'!$A$3:$C$69,3,FALSE)</f>
        <v>Contentieux</v>
      </c>
    </row>
    <row r="2956" spans="1:5" ht="15" hidden="1" x14ac:dyDescent="0.25">
      <c r="A2956" s="84" t="str">
        <f>VLOOKUP(D2956,'TABLE DES MATIERES'!$A$3:$B$69,2,FALSE)</f>
        <v>% impayés Prlv</v>
      </c>
      <c r="B2956" s="98">
        <v>42767</v>
      </c>
      <c r="D2956" s="142" t="s">
        <v>65</v>
      </c>
      <c r="E2956" s="1" t="str">
        <f>VLOOKUP($D2956,'TABLE DES MATIERES'!$A$3:$C$69,3,FALSE)</f>
        <v>Contentieux</v>
      </c>
    </row>
    <row r="2957" spans="1:5" ht="15" hidden="1" x14ac:dyDescent="0.25">
      <c r="A2957" s="84" t="str">
        <f>VLOOKUP(D2957,'TABLE DES MATIERES'!$A$3:$B$69,2,FALSE)</f>
        <v>Dette &lt; 3mois</v>
      </c>
      <c r="B2957" s="98">
        <v>42767</v>
      </c>
      <c r="D2957" s="142" t="s">
        <v>24</v>
      </c>
      <c r="E2957" s="1" t="str">
        <f>VLOOKUP($D2957,'TABLE DES MATIERES'!$A$3:$C$69,3,FALSE)</f>
        <v>Contentieux</v>
      </c>
    </row>
    <row r="2958" spans="1:5" ht="15" hidden="1" x14ac:dyDescent="0.25">
      <c r="A2958" s="84" t="str">
        <f>VLOOKUP(D2958,'TABLE DES MATIERES'!$A$3:$B$69,2,FALSE)</f>
        <v>Dette 3 à 6 mois</v>
      </c>
      <c r="B2958" s="98">
        <v>42767</v>
      </c>
      <c r="D2958" s="142" t="s">
        <v>25</v>
      </c>
      <c r="E2958" s="1" t="str">
        <f>VLOOKUP($D2958,'TABLE DES MATIERES'!$A$3:$C$69,3,FALSE)</f>
        <v>Contentieux</v>
      </c>
    </row>
    <row r="2959" spans="1:5" ht="15" hidden="1" x14ac:dyDescent="0.25">
      <c r="A2959" s="84" t="str">
        <f>VLOOKUP(D2959,'TABLE DES MATIERES'!$A$3:$B$69,2,FALSE)</f>
        <v>Dette &gt; 6 mois</v>
      </c>
      <c r="B2959" s="98">
        <v>42767</v>
      </c>
      <c r="D2959" s="142" t="s">
        <v>26</v>
      </c>
      <c r="E2959" s="1" t="str">
        <f>VLOOKUP($D2959,'TABLE DES MATIERES'!$A$3:$C$69,3,FALSE)</f>
        <v>Contentieux</v>
      </c>
    </row>
    <row r="2960" spans="1:5" ht="15" hidden="1" x14ac:dyDescent="0.25">
      <c r="A2960" s="84" t="str">
        <f>VLOOKUP(D2960,'TABLE DES MATIERES'!$A$3:$B$69,2,FALSE)</f>
        <v>Vacants_Gestion Paris</v>
      </c>
      <c r="B2960" s="98">
        <v>42767</v>
      </c>
      <c r="D2960" s="144" t="s">
        <v>27</v>
      </c>
      <c r="E2960" s="1" t="str">
        <f>VLOOKUP($D2960,'TABLE DES MATIERES'!$A$3:$C$69,3,FALSE)</f>
        <v>Vacant</v>
      </c>
    </row>
    <row r="2961" spans="1:5" hidden="1" x14ac:dyDescent="0.2">
      <c r="A2961" s="84" t="str">
        <f>VLOOKUP(D2961,'TABLE DES MATIERES'!$A$3:$B$69,2,FALSE)</f>
        <v>% vacant Paris</v>
      </c>
      <c r="B2961" s="98">
        <v>42767</v>
      </c>
      <c r="D2961" s="145" t="s">
        <v>46</v>
      </c>
      <c r="E2961" s="1" t="str">
        <f>VLOOKUP($D2961,'TABLE DES MATIERES'!$A$3:$C$69,3,FALSE)</f>
        <v>Vacant</v>
      </c>
    </row>
    <row r="2962" spans="1:5" ht="15" hidden="1" x14ac:dyDescent="0.25">
      <c r="A2962" s="84" t="str">
        <f>VLOOKUP(D2962,'TABLE DES MATIERES'!$A$3:$B$69,2,FALSE)</f>
        <v>Vacants ACL PME</v>
      </c>
      <c r="B2962" s="98">
        <v>42767</v>
      </c>
      <c r="D2962" s="144" t="s">
        <v>28</v>
      </c>
      <c r="E2962" s="1" t="str">
        <f>VLOOKUP($D2962,'TABLE DES MATIERES'!$A$3:$C$69,3,FALSE)</f>
        <v>Vacant</v>
      </c>
    </row>
    <row r="2963" spans="1:5" hidden="1" x14ac:dyDescent="0.2">
      <c r="A2963" s="84" t="str">
        <f>VLOOKUP(D2963,'TABLE DES MATIERES'!$A$3:$B$69,2,FALSE)</f>
        <v>% vacant ACL PME</v>
      </c>
      <c r="B2963" s="98">
        <v>42767</v>
      </c>
      <c r="D2963" s="145" t="s">
        <v>47</v>
      </c>
      <c r="E2963" s="1" t="str">
        <f>VLOOKUP($D2963,'TABLE DES MATIERES'!$A$3:$C$69,3,FALSE)</f>
        <v>Vacant</v>
      </c>
    </row>
    <row r="2964" spans="1:5" ht="15" hidden="1" x14ac:dyDescent="0.25">
      <c r="A2964" s="84" t="str">
        <f>VLOOKUP(D2964,'TABLE DES MATIERES'!$A$3:$B$69,2,FALSE)</f>
        <v>Vacant technique</v>
      </c>
      <c r="B2964" s="98">
        <v>42767</v>
      </c>
      <c r="D2964" s="144" t="s">
        <v>29</v>
      </c>
      <c r="E2964" s="1" t="str">
        <f>VLOOKUP($D2964,'TABLE DES MATIERES'!$A$3:$C$69,3,FALSE)</f>
        <v>Vacant</v>
      </c>
    </row>
    <row r="2965" spans="1:5" hidden="1" x14ac:dyDescent="0.2">
      <c r="A2965" s="84" t="str">
        <f>VLOOKUP(D2965,'TABLE DES MATIERES'!$A$3:$B$69,2,FALSE)</f>
        <v>% vacant technique</v>
      </c>
      <c r="B2965" s="98">
        <v>42767</v>
      </c>
      <c r="D2965" s="145" t="s">
        <v>48</v>
      </c>
      <c r="E2965" s="1" t="str">
        <f>VLOOKUP($D2965,'TABLE DES MATIERES'!$A$3:$C$69,3,FALSE)</f>
        <v>Vacant</v>
      </c>
    </row>
    <row r="2966" spans="1:5" ht="15" hidden="1" x14ac:dyDescent="0.25">
      <c r="A2966" s="84" t="str">
        <f>VLOOKUP(D2966,'TABLE DES MATIERES'!$A$3:$B$69,2,FALSE)</f>
        <v>Nbs de lots Roanne</v>
      </c>
      <c r="B2966" s="98">
        <v>42767</v>
      </c>
      <c r="D2966" s="144" t="s">
        <v>30</v>
      </c>
      <c r="E2966" s="1" t="str">
        <f>VLOOKUP($D2966,'TABLE DES MATIERES'!$A$3:$C$69,3,FALSE)</f>
        <v>Vacant</v>
      </c>
    </row>
    <row r="2967" spans="1:5" ht="15" hidden="1" x14ac:dyDescent="0.25">
      <c r="A2967" s="84" t="str">
        <f>VLOOKUP(D2967,'TABLE DES MATIERES'!$A$3:$B$69,2,FALSE)</f>
        <v>Vacants_Gestion Roanne</v>
      </c>
      <c r="B2967" s="98">
        <v>42767</v>
      </c>
      <c r="D2967" s="144" t="s">
        <v>31</v>
      </c>
      <c r="E2967" s="1" t="str">
        <f>VLOOKUP($D2967,'TABLE DES MATIERES'!$A$3:$C$69,3,FALSE)</f>
        <v>Vacant</v>
      </c>
    </row>
    <row r="2968" spans="1:5" hidden="1" x14ac:dyDescent="0.2">
      <c r="A2968" s="84" t="str">
        <f>VLOOKUP(D2968,'TABLE DES MATIERES'!$A$3:$B$69,2,FALSE)</f>
        <v>% vacant Roanne</v>
      </c>
      <c r="B2968" s="98">
        <v>42767</v>
      </c>
      <c r="D2968" s="145" t="s">
        <v>49</v>
      </c>
      <c r="E2968" s="1" t="str">
        <f>VLOOKUP($D2968,'TABLE DES MATIERES'!$A$3:$C$69,3,FALSE)</f>
        <v>Vacant</v>
      </c>
    </row>
    <row r="2969" spans="1:5" ht="15" hidden="1" x14ac:dyDescent="0.25">
      <c r="A2969" s="84" t="str">
        <f>VLOOKUP(D2969,'TABLE DES MATIERES'!$A$3:$B$69,2,FALSE)</f>
        <v>Total Vacant Exploitation</v>
      </c>
      <c r="B2969" s="98">
        <v>42767</v>
      </c>
      <c r="D2969" s="144" t="s">
        <v>66</v>
      </c>
      <c r="E2969" s="1" t="str">
        <f>VLOOKUP($D2969,'TABLE DES MATIERES'!$A$3:$C$69,3,FALSE)</f>
        <v>Vacant</v>
      </c>
    </row>
    <row r="2970" spans="1:5" ht="15" hidden="1" x14ac:dyDescent="0.25">
      <c r="A2970" s="84" t="str">
        <f>VLOOKUP(D2970,'TABLE DES MATIERES'!$A$3:$B$69,2,FALSE)</f>
        <v>% Exploitation</v>
      </c>
      <c r="B2970" s="98">
        <v>42767</v>
      </c>
      <c r="D2970" s="144" t="s">
        <v>67</v>
      </c>
      <c r="E2970" s="1" t="str">
        <f>VLOOKUP($D2970,'TABLE DES MATIERES'!$A$3:$C$69,3,FALSE)</f>
        <v>Vacant</v>
      </c>
    </row>
    <row r="2971" spans="1:5" ht="15" hidden="1" x14ac:dyDescent="0.25">
      <c r="A2971" s="84" t="str">
        <f>VLOOKUP(D2971,'TABLE DES MATIERES'!$A$3:$B$69,2,FALSE)</f>
        <v>Vacant HE</v>
      </c>
      <c r="B2971" s="98">
        <v>42767</v>
      </c>
      <c r="D2971" s="144" t="s">
        <v>58</v>
      </c>
      <c r="E2971" s="1" t="str">
        <f>VLOOKUP($D2971,'TABLE DES MATIERES'!$A$3:$C$69,3,FALSE)</f>
        <v>Vacant</v>
      </c>
    </row>
    <row r="2972" spans="1:5" ht="15" hidden="1" x14ac:dyDescent="0.25">
      <c r="A2972" s="84" t="str">
        <f>VLOOKUP(D2972,'TABLE DES MATIERES'!$A$3:$B$69,2,FALSE)</f>
        <v>% vacant HE</v>
      </c>
      <c r="B2972" s="98">
        <v>42767</v>
      </c>
      <c r="D2972" s="144" t="s">
        <v>68</v>
      </c>
      <c r="E2972" s="1" t="str">
        <f>VLOOKUP($D2972,'TABLE DES MATIERES'!$A$3:$C$69,3,FALSE)</f>
        <v>Vacant</v>
      </c>
    </row>
    <row r="2973" spans="1:5" ht="15" hidden="1" x14ac:dyDescent="0.25">
      <c r="A2973" s="84" t="str">
        <f>VLOOKUP(D2973,'TABLE DES MATIERES'!$A$3:$B$69,2,FALSE)</f>
        <v>Nbs logements Roanne</v>
      </c>
      <c r="B2973" s="98">
        <v>42767</v>
      </c>
      <c r="D2973" s="144" t="s">
        <v>69</v>
      </c>
      <c r="E2973" s="1" t="str">
        <f>VLOOKUP($D2973,'TABLE DES MATIERES'!$A$3:$C$69,3,FALSE)</f>
        <v>Vacant</v>
      </c>
    </row>
    <row r="2974" spans="1:5" ht="15" hidden="1" x14ac:dyDescent="0.25">
      <c r="A2974" s="84" t="str">
        <f>VLOOKUP(D2974,'TABLE DES MATIERES'!$A$3:$B$69,2,FALSE)</f>
        <v>Nbs vacants Exploitation/HE</v>
      </c>
      <c r="B2974" s="98">
        <v>42767</v>
      </c>
      <c r="D2974" s="144" t="s">
        <v>57</v>
      </c>
      <c r="E2974" s="1" t="str">
        <f>VLOOKUP($D2974,'TABLE DES MATIERES'!$A$3:$C$69,3,FALSE)</f>
        <v>Vacant</v>
      </c>
    </row>
    <row r="2975" spans="1:5" ht="15" hidden="1" x14ac:dyDescent="0.25">
      <c r="A2975" s="84" t="str">
        <f>VLOOKUP(D2975,'TABLE DES MATIERES'!$A$3:$B$69,2,FALSE)</f>
        <v>% Vacance Exploitation/HE</v>
      </c>
      <c r="B2975" s="98">
        <v>42767</v>
      </c>
      <c r="D2975" s="144" t="s">
        <v>59</v>
      </c>
      <c r="E2975" s="1" t="str">
        <f>VLOOKUP($D2975,'TABLE DES MATIERES'!$A$3:$C$69,3,FALSE)</f>
        <v>Vacant</v>
      </c>
    </row>
    <row r="2976" spans="1:5" ht="15" hidden="1" x14ac:dyDescent="0.25">
      <c r="A2976" s="84" t="str">
        <f>VLOOKUP(D2976,'TABLE DES MATIERES'!$A$3:$B$69,2,FALSE)</f>
        <v>%Occupation</v>
      </c>
      <c r="B2976" s="98">
        <v>42767</v>
      </c>
      <c r="D2976" s="144" t="s">
        <v>60</v>
      </c>
      <c r="E2976" s="1" t="str">
        <f>VLOOKUP($D2976,'TABLE DES MATIERES'!$A$3:$C$69,3,FALSE)</f>
        <v>Vacant</v>
      </c>
    </row>
    <row r="2977" spans="1:5" ht="15" hidden="1" x14ac:dyDescent="0.25">
      <c r="A2977" s="84" t="str">
        <f>VLOOKUP(D2977,'TABLE DES MATIERES'!$A$3:$B$69,2,FALSE)</f>
        <v>Nbs loc Entrants</v>
      </c>
      <c r="B2977" s="98">
        <v>42767</v>
      </c>
      <c r="D2977" s="144" t="s">
        <v>32</v>
      </c>
      <c r="E2977" s="1" t="str">
        <f>VLOOKUP($D2977,'TABLE DES MATIERES'!$A$3:$C$69,3,FALSE)</f>
        <v>Vacant</v>
      </c>
    </row>
    <row r="2978" spans="1:5" ht="15" hidden="1" x14ac:dyDescent="0.25">
      <c r="A2978" s="84" t="str">
        <f>VLOOKUP(D2978,'TABLE DES MATIERES'!$A$3:$B$69,2,FALSE)</f>
        <v>Nbs locs Sortants</v>
      </c>
      <c r="B2978" s="98">
        <v>42767</v>
      </c>
      <c r="D2978" s="144" t="s">
        <v>33</v>
      </c>
      <c r="E2978" s="1" t="str">
        <f>VLOOKUP($D2978,'TABLE DES MATIERES'!$A$3:$C$69,3,FALSE)</f>
        <v>Vacant</v>
      </c>
    </row>
    <row r="2979" spans="1:5" ht="15" hidden="1" x14ac:dyDescent="0.25">
      <c r="A2979" s="84" t="str">
        <f>VLOOKUP(D2979,'TABLE DES MATIERES'!$A$3:$B$69,2,FALSE)</f>
        <v>Nbs locs en preavis</v>
      </c>
      <c r="B2979" s="98">
        <v>42767</v>
      </c>
      <c r="D2979" s="144" t="s">
        <v>34</v>
      </c>
      <c r="E2979" s="1" t="str">
        <f>VLOOKUP($D2979,'TABLE DES MATIERES'!$A$3:$C$69,3,FALSE)</f>
        <v>Vacant</v>
      </c>
    </row>
    <row r="2980" spans="1:5" ht="15" hidden="1" x14ac:dyDescent="0.25">
      <c r="A2980" s="84" t="str">
        <f>VLOOKUP(D2980,'TABLE DES MATIERES'!$A$3:$B$69,2,FALSE)</f>
        <v>Compta_provisions_Primexis</v>
      </c>
      <c r="B2980" s="98">
        <v>42767</v>
      </c>
      <c r="D2980" s="89" t="s">
        <v>169</v>
      </c>
      <c r="E2980" s="1" t="str">
        <f>VLOOKUP($D2980,'TABLE DES MATIERES'!$A$3:$C$69,3,FALSE)</f>
        <v>comptable</v>
      </c>
    </row>
    <row r="2981" spans="1:5" ht="15" hidden="1" x14ac:dyDescent="0.25">
      <c r="A2981" s="84" t="str">
        <f>VLOOKUP(D2981,'TABLE DES MATIERES'!$A$3:$B$69,2,FALSE)</f>
        <v>Compta_provisions_Socalog</v>
      </c>
      <c r="B2981" s="98">
        <v>42767</v>
      </c>
      <c r="D2981" s="89" t="s">
        <v>171</v>
      </c>
      <c r="E2981" s="1" t="str">
        <f>VLOOKUP($D2981,'TABLE DES MATIERES'!$A$3:$C$69,3,FALSE)</f>
        <v>comptable</v>
      </c>
    </row>
    <row r="2982" spans="1:5" ht="15" hidden="1" x14ac:dyDescent="0.25">
      <c r="A2982" s="84" t="str">
        <f>VLOOKUP(D2982,'TABLE DES MATIERES'!$A$3:$B$69,2,FALSE)</f>
        <v>Loyer App</v>
      </c>
      <c r="B2982" s="98">
        <v>42795</v>
      </c>
      <c r="D2982" s="89" t="s">
        <v>4</v>
      </c>
      <c r="E2982" s="1" t="str">
        <f>VLOOKUP($D2982,'TABLE DES MATIERES'!$A$3:$C$69,3,FALSE)</f>
        <v>Quittancement</v>
      </c>
    </row>
    <row r="2983" spans="1:5" ht="15" hidden="1" x14ac:dyDescent="0.25">
      <c r="A2983" s="84" t="str">
        <f>VLOOKUP(D2983,'TABLE DES MATIERES'!$A$3:$B$69,2,FALSE)</f>
        <v>Nouveaux Loyers</v>
      </c>
      <c r="B2983" s="98">
        <v>42795</v>
      </c>
      <c r="D2983" s="89" t="s">
        <v>1</v>
      </c>
      <c r="E2983" s="1" t="str">
        <f>VLOOKUP($D2983,'TABLE DES MATIERES'!$A$3:$C$69,3,FALSE)</f>
        <v>Quittancement</v>
      </c>
    </row>
    <row r="2984" spans="1:5" ht="15" hidden="1" x14ac:dyDescent="0.25">
      <c r="A2984" s="84" t="str">
        <f>VLOOKUP(D2984,'TABLE DES MATIERES'!$A$3:$B$69,2,FALSE)</f>
        <v>Loyer PK</v>
      </c>
      <c r="B2984" s="98">
        <v>42795</v>
      </c>
      <c r="D2984" s="89" t="s">
        <v>5</v>
      </c>
      <c r="E2984" s="1" t="str">
        <f>VLOOKUP($D2984,'TABLE DES MATIERES'!$A$3:$C$69,3,FALSE)</f>
        <v>Quittancement</v>
      </c>
    </row>
    <row r="2985" spans="1:5" ht="15" hidden="1" x14ac:dyDescent="0.25">
      <c r="A2985" s="84" t="str">
        <f>VLOOKUP(D2985,'TABLE DES MATIERES'!$A$3:$B$69,2,FALSE)</f>
        <v>Total Loyer</v>
      </c>
      <c r="B2985" s="98">
        <v>42795</v>
      </c>
      <c r="D2985" s="89" t="s">
        <v>62</v>
      </c>
      <c r="E2985" s="1" t="str">
        <f>VLOOKUP($D2985,'TABLE DES MATIERES'!$A$3:$C$69,3,FALSE)</f>
        <v>Quittancement</v>
      </c>
    </row>
    <row r="2986" spans="1:5" ht="15" hidden="1" x14ac:dyDescent="0.25">
      <c r="A2986" s="84" t="str">
        <f>VLOOKUP(D2986,'TABLE DES MATIERES'!$A$3:$B$69,2,FALSE)</f>
        <v>Provisions sur charge</v>
      </c>
      <c r="B2986" s="98">
        <v>42795</v>
      </c>
      <c r="D2986" s="89" t="s">
        <v>2</v>
      </c>
      <c r="E2986" s="1" t="str">
        <f>VLOOKUP($D2986,'TABLE DES MATIERES'!$A$3:$C$69,3,FALSE)</f>
        <v>Quittancement</v>
      </c>
    </row>
    <row r="2987" spans="1:5" ht="15" hidden="1" x14ac:dyDescent="0.25">
      <c r="A2987" s="84" t="str">
        <f>VLOOKUP(D2987,'TABLE DES MATIERES'!$A$3:$B$69,2,FALSE)</f>
        <v>Quitt toutes rubriques</v>
      </c>
      <c r="B2987" s="98">
        <v>42795</v>
      </c>
      <c r="D2987" s="89" t="s">
        <v>50</v>
      </c>
      <c r="E2987" s="1" t="str">
        <f>VLOOKUP($D2987,'TABLE DES MATIERES'!$A$3:$C$69,3,FALSE)</f>
        <v>Quittancement</v>
      </c>
    </row>
    <row r="2988" spans="1:5" ht="15" hidden="1" x14ac:dyDescent="0.25">
      <c r="A2988" s="84" t="str">
        <f>VLOOKUP(D2988,'TABLE DES MATIERES'!$A$3:$B$69,2,FALSE)</f>
        <v>Quittance Moyenne</v>
      </c>
      <c r="B2988" s="98">
        <v>42795</v>
      </c>
      <c r="D2988" s="89" t="s">
        <v>192</v>
      </c>
      <c r="E2988" s="1" t="str">
        <f>VLOOKUP($D2988,'TABLE DES MATIERES'!$A$3:$C$69,3,FALSE)</f>
        <v>Quittancement</v>
      </c>
    </row>
    <row r="2989" spans="1:5" ht="15" hidden="1" x14ac:dyDescent="0.25">
      <c r="A2989" s="84" t="str">
        <f>VLOOKUP(D2989,'TABLE DES MATIERES'!$A$3:$B$69,2,FALSE)</f>
        <v>Lots quittancé (total app-vacant)</v>
      </c>
      <c r="B2989" s="98">
        <v>42795</v>
      </c>
      <c r="D2989" s="89" t="s">
        <v>193</v>
      </c>
      <c r="E2989" s="1" t="str">
        <f>VLOOKUP($D2989,'TABLE DES MATIERES'!$A$3:$C$69,3,FALSE)</f>
        <v>Quittancement</v>
      </c>
    </row>
    <row r="2990" spans="1:5" ht="15" hidden="1" x14ac:dyDescent="0.25">
      <c r="A2990" s="84" t="str">
        <f>VLOOKUP(D2990,'TABLE DES MATIERES'!$A$3:$B$69,2,FALSE)</f>
        <v>Loyers encaissers</v>
      </c>
      <c r="B2990" s="98">
        <v>42795</v>
      </c>
      <c r="D2990" s="121" t="s">
        <v>3</v>
      </c>
      <c r="E2990" s="1" t="str">
        <f>VLOOKUP($D2990,'TABLE DES MATIERES'!$A$3:$C$69,3,FALSE)</f>
        <v>Encaissement</v>
      </c>
    </row>
    <row r="2991" spans="1:5" ht="15" hidden="1" x14ac:dyDescent="0.25">
      <c r="A2991" s="84" t="str">
        <f>VLOOKUP(D2991,'TABLE DES MATIERES'!$A$3:$B$69,2,FALSE)</f>
        <v>APL</v>
      </c>
      <c r="B2991" s="98">
        <v>42795</v>
      </c>
      <c r="D2991" s="121" t="s">
        <v>6</v>
      </c>
      <c r="E2991" s="1" t="str">
        <f>VLOOKUP($D2991,'TABLE DES MATIERES'!$A$3:$C$69,3,FALSE)</f>
        <v>Encaissement</v>
      </c>
    </row>
    <row r="2992" spans="1:5" ht="15" hidden="1" x14ac:dyDescent="0.25">
      <c r="A2992" s="84" t="str">
        <f>VLOOKUP(D2992,'TABLE DES MATIERES'!$A$3:$B$69,2,FALSE)</f>
        <v>AL</v>
      </c>
      <c r="B2992" s="98">
        <v>42795</v>
      </c>
      <c r="D2992" s="121" t="s">
        <v>7</v>
      </c>
      <c r="E2992" s="1" t="str">
        <f>VLOOKUP($D2992,'TABLE DES MATIERES'!$A$3:$C$69,3,FALSE)</f>
        <v>Encaissement</v>
      </c>
    </row>
    <row r="2993" spans="1:5" ht="15" hidden="1" x14ac:dyDescent="0.25">
      <c r="A2993" s="84" t="str">
        <f>VLOOKUP(D2993,'TABLE DES MATIERES'!$A$3:$B$69,2,FALSE)</f>
        <v>DG Factures</v>
      </c>
      <c r="B2993" s="98">
        <v>42795</v>
      </c>
      <c r="D2993" s="121" t="s">
        <v>8</v>
      </c>
      <c r="E2993" s="1" t="str">
        <f>VLOOKUP($D2993,'TABLE DES MATIERES'!$A$3:$C$69,3,FALSE)</f>
        <v>Encaissement</v>
      </c>
    </row>
    <row r="2994" spans="1:5" ht="15" hidden="1" x14ac:dyDescent="0.25">
      <c r="A2994" s="84" t="str">
        <f>VLOOKUP(D2994,'TABLE DES MATIERES'!$A$3:$B$69,2,FALSE)</f>
        <v>DG Rembourser</v>
      </c>
      <c r="B2994" s="98">
        <v>42795</v>
      </c>
      <c r="D2994" s="121" t="s">
        <v>9</v>
      </c>
      <c r="E2994" s="1" t="str">
        <f>VLOOKUP($D2994,'TABLE DES MATIERES'!$A$3:$C$69,3,FALSE)</f>
        <v>Encaissement</v>
      </c>
    </row>
    <row r="2995" spans="1:5" ht="15" hidden="1" x14ac:dyDescent="0.25">
      <c r="A2995" s="84" t="str">
        <f>VLOOKUP(D2995,'TABLE DES MATIERES'!$A$3:$B$69,2,FALSE)</f>
        <v>BANQUE</v>
      </c>
      <c r="B2995" s="98">
        <v>42795</v>
      </c>
      <c r="D2995" s="121" t="s">
        <v>10</v>
      </c>
      <c r="E2995" s="1" t="str">
        <f>VLOOKUP($D2995,'TABLE DES MATIERES'!$A$3:$C$69,3,FALSE)</f>
        <v>Encaissement</v>
      </c>
    </row>
    <row r="2996" spans="1:5" ht="15" hidden="1" x14ac:dyDescent="0.25">
      <c r="A2996" s="84" t="str">
        <f>VLOOKUP(D2996,'TABLE DES MATIERES'!$A$3:$B$69,2,FALSE)</f>
        <v>Loyers de non occupation</v>
      </c>
      <c r="B2996" s="98">
        <v>42795</v>
      </c>
      <c r="D2996" s="121" t="s">
        <v>176</v>
      </c>
      <c r="E2996" s="1" t="str">
        <f>VLOOKUP($D2996,'TABLE DES MATIERES'!$A$3:$C$69,3,FALSE)</f>
        <v>Encaissement</v>
      </c>
    </row>
    <row r="2997" spans="1:5" ht="15" hidden="1" x14ac:dyDescent="0.25">
      <c r="A2997" s="84" t="str">
        <f>VLOOKUP(D2997,'TABLE DES MATIERES'!$A$3:$B$69,2,FALSE)</f>
        <v>Nbs locs debiteurs</v>
      </c>
      <c r="B2997" s="98">
        <v>42795</v>
      </c>
      <c r="D2997" s="142" t="s">
        <v>11</v>
      </c>
      <c r="E2997" s="1" t="str">
        <f>VLOOKUP($D2997,'TABLE DES MATIERES'!$A$3:$C$69,3,FALSE)</f>
        <v>Contentieux</v>
      </c>
    </row>
    <row r="2998" spans="1:5" ht="15" hidden="1" x14ac:dyDescent="0.25">
      <c r="A2998" s="84" t="str">
        <f>VLOOKUP(D2998,'TABLE DES MATIERES'!$A$3:$B$69,2,FALSE)</f>
        <v>Montants Debiteurs</v>
      </c>
      <c r="B2998" s="98">
        <v>42795</v>
      </c>
      <c r="D2998" s="142" t="s">
        <v>12</v>
      </c>
      <c r="E2998" s="1" t="str">
        <f>VLOOKUP($D2998,'TABLE DES MATIERES'!$A$3:$C$69,3,FALSE)</f>
        <v>Contentieux</v>
      </c>
    </row>
    <row r="2999" spans="1:5" ht="15" hidden="1" x14ac:dyDescent="0.25">
      <c r="A2999" s="84" t="str">
        <f>VLOOKUP(D2999,'TABLE DES MATIERES'!$A$3:$B$69,2,FALSE)</f>
        <v>Locs Presents</v>
      </c>
      <c r="B2999" s="98">
        <v>42795</v>
      </c>
      <c r="D2999" s="142" t="s">
        <v>13</v>
      </c>
      <c r="E2999" s="1" t="str">
        <f>VLOOKUP($D2999,'TABLE DES MATIERES'!$A$3:$C$69,3,FALSE)</f>
        <v>Contentieux</v>
      </c>
    </row>
    <row r="3000" spans="1:5" ht="15" hidden="1" x14ac:dyDescent="0.25">
      <c r="A3000" s="84" t="str">
        <f>VLOOKUP(D3000,'TABLE DES MATIERES'!$A$3:$B$69,2,FALSE)</f>
        <v>Montants Presents</v>
      </c>
      <c r="B3000" s="98">
        <v>42795</v>
      </c>
      <c r="D3000" s="142" t="s">
        <v>15</v>
      </c>
      <c r="E3000" s="1" t="str">
        <f>VLOOKUP($D3000,'TABLE DES MATIERES'!$A$3:$C$69,3,FALSE)</f>
        <v>Contentieux</v>
      </c>
    </row>
    <row r="3001" spans="1:5" ht="15" hidden="1" x14ac:dyDescent="0.25">
      <c r="A3001" s="84" t="str">
        <f>VLOOKUP(D3001,'TABLE DES MATIERES'!$A$3:$B$69,2,FALSE)</f>
        <v>Locs Sortis</v>
      </c>
      <c r="B3001" s="98">
        <v>42795</v>
      </c>
      <c r="D3001" s="142" t="s">
        <v>14</v>
      </c>
      <c r="E3001" s="1" t="str">
        <f>VLOOKUP($D3001,'TABLE DES MATIERES'!$A$3:$C$69,3,FALSE)</f>
        <v>Contentieux</v>
      </c>
    </row>
    <row r="3002" spans="1:5" ht="15" hidden="1" x14ac:dyDescent="0.25">
      <c r="A3002" s="84" t="str">
        <f>VLOOKUP(D3002,'TABLE DES MATIERES'!$A$3:$B$69,2,FALSE)</f>
        <v>Montants Sortis</v>
      </c>
      <c r="B3002" s="98">
        <v>42795</v>
      </c>
      <c r="D3002" s="142" t="s">
        <v>16</v>
      </c>
      <c r="E3002" s="1" t="str">
        <f>VLOOKUP($D3002,'TABLE DES MATIERES'!$A$3:$C$69,3,FALSE)</f>
        <v>Contentieux</v>
      </c>
    </row>
    <row r="3003" spans="1:5" ht="15" hidden="1" x14ac:dyDescent="0.25">
      <c r="A3003" s="84" t="str">
        <f>VLOOKUP(D3003,'TABLE DES MATIERES'!$A$3:$B$69,2,FALSE)</f>
        <v>Nouvelles dettes des nouveaux entrants</v>
      </c>
      <c r="B3003" s="98">
        <v>42795</v>
      </c>
      <c r="D3003" s="142" t="s">
        <v>37</v>
      </c>
      <c r="E3003" s="1" t="str">
        <f>VLOOKUP($D3003,'TABLE DES MATIERES'!$A$3:$C$69,3,FALSE)</f>
        <v>Contentieux</v>
      </c>
    </row>
    <row r="3004" spans="1:5" ht="15" hidden="1" x14ac:dyDescent="0.25">
      <c r="A3004" s="84" t="str">
        <f>VLOOKUP(D3004,'TABLE DES MATIERES'!$A$3:$B$69,2,FALSE)</f>
        <v>Montants dettes des nouveaux entrants</v>
      </c>
      <c r="B3004" s="98">
        <v>42795</v>
      </c>
      <c r="D3004" s="142" t="s">
        <v>38</v>
      </c>
      <c r="E3004" s="1" t="str">
        <f>VLOOKUP($D3004,'TABLE DES MATIERES'!$A$3:$C$69,3,FALSE)</f>
        <v>Contentieux</v>
      </c>
    </row>
    <row r="3005" spans="1:5" ht="15" hidden="1" x14ac:dyDescent="0.25">
      <c r="A3005" s="84" t="str">
        <f>VLOOKUP(D3005,'TABLE DES MATIERES'!$A$3:$B$69,2,FALSE)</f>
        <v>Profits</v>
      </c>
      <c r="B3005" s="98">
        <v>42795</v>
      </c>
      <c r="D3005" s="142" t="s">
        <v>36</v>
      </c>
      <c r="E3005" s="1" t="str">
        <f>VLOOKUP($D3005,'TABLE DES MATIERES'!$A$3:$C$69,3,FALSE)</f>
        <v>Contentieux</v>
      </c>
    </row>
    <row r="3006" spans="1:5" ht="15" hidden="1" x14ac:dyDescent="0.25">
      <c r="A3006" s="84" t="str">
        <f>VLOOKUP(D3006,'TABLE DES MATIERES'!$A$3:$B$69,2,FALSE)</f>
        <v>Pertes</v>
      </c>
      <c r="B3006" s="98">
        <v>42795</v>
      </c>
      <c r="D3006" s="142" t="s">
        <v>35</v>
      </c>
      <c r="E3006" s="1" t="str">
        <f>VLOOKUP($D3006,'TABLE DES MATIERES'!$A$3:$C$69,3,FALSE)</f>
        <v>Contentieux</v>
      </c>
    </row>
    <row r="3007" spans="1:5" ht="15" hidden="1" x14ac:dyDescent="0.25">
      <c r="A3007" s="84" t="str">
        <f>VLOOKUP(D3007,'TABLE DES MATIERES'!$A$3:$B$69,2,FALSE)</f>
        <v>Protocoles établis</v>
      </c>
      <c r="B3007" s="98">
        <v>42795</v>
      </c>
      <c r="D3007" s="142" t="s">
        <v>17</v>
      </c>
      <c r="E3007" s="1" t="str">
        <f>VLOOKUP($D3007,'TABLE DES MATIERES'!$A$3:$C$69,3,FALSE)</f>
        <v>Contentieux</v>
      </c>
    </row>
    <row r="3008" spans="1:5" ht="15" hidden="1" x14ac:dyDescent="0.25">
      <c r="A3008" s="84" t="str">
        <f>VLOOKUP(D3008,'TABLE DES MATIERES'!$A$3:$B$69,2,FALSE)</f>
        <v>Protocoles terminés</v>
      </c>
      <c r="B3008" s="98">
        <v>42795</v>
      </c>
      <c r="D3008" s="142" t="s">
        <v>18</v>
      </c>
      <c r="E3008" s="1" t="str">
        <f>VLOOKUP($D3008,'TABLE DES MATIERES'!$A$3:$C$69,3,FALSE)</f>
        <v>Contentieux</v>
      </c>
    </row>
    <row r="3009" spans="1:5" hidden="1" x14ac:dyDescent="0.2">
      <c r="A3009" s="84" t="str">
        <f>VLOOKUP(D3009,'TABLE DES MATIERES'!$A$3:$B$69,2,FALSE)</f>
        <v>Protocoles en cours</v>
      </c>
      <c r="B3009" s="98">
        <v>42795</v>
      </c>
      <c r="D3009" s="143" t="s">
        <v>61</v>
      </c>
      <c r="E3009" s="1" t="str">
        <f>VLOOKUP($D3009,'TABLE DES MATIERES'!$A$3:$C$69,3,FALSE)</f>
        <v>Contentieux</v>
      </c>
    </row>
    <row r="3010" spans="1:5" hidden="1" x14ac:dyDescent="0.2">
      <c r="A3010" s="84" t="str">
        <f>VLOOKUP(D3010,'TABLE DES MATIERES'!$A$3:$B$69,2,FALSE)</f>
        <v>Montants Protocoles établis</v>
      </c>
      <c r="B3010" s="98">
        <v>42795</v>
      </c>
      <c r="D3010" s="143" t="s">
        <v>53</v>
      </c>
      <c r="E3010" s="1" t="str">
        <f>VLOOKUP($D3010,'TABLE DES MATIERES'!$A$3:$C$69,3,FALSE)</f>
        <v>Contentieux</v>
      </c>
    </row>
    <row r="3011" spans="1:5" ht="15" hidden="1" x14ac:dyDescent="0.25">
      <c r="A3011" s="84" t="str">
        <f>VLOOKUP(D3011,'TABLE DES MATIERES'!$A$3:$B$69,2,FALSE)</f>
        <v>Nouveaux Dossiers Confiés SOFRA</v>
      </c>
      <c r="B3011" s="98">
        <v>42795</v>
      </c>
      <c r="D3011" s="142" t="s">
        <v>19</v>
      </c>
      <c r="E3011" s="1" t="str">
        <f>VLOOKUP($D3011,'TABLE DES MATIERES'!$A$3:$C$69,3,FALSE)</f>
        <v>Contentieux</v>
      </c>
    </row>
    <row r="3012" spans="1:5" ht="15" hidden="1" x14ac:dyDescent="0.25">
      <c r="A3012" s="84" t="str">
        <f>VLOOKUP(D3012,'TABLE DES MATIERES'!$A$3:$B$69,2,FALSE)</f>
        <v>Nbs dossiers Actifs SOFRA</v>
      </c>
      <c r="B3012" s="98">
        <v>42795</v>
      </c>
      <c r="D3012" s="142" t="s">
        <v>63</v>
      </c>
      <c r="E3012" s="1" t="str">
        <f>VLOOKUP($D3012,'TABLE DES MATIERES'!$A$3:$C$69,3,FALSE)</f>
        <v>Contentieux</v>
      </c>
    </row>
    <row r="3013" spans="1:5" hidden="1" x14ac:dyDescent="0.2">
      <c r="A3013" s="84" t="str">
        <f>VLOOKUP(D3013,'TABLE DES MATIERES'!$A$3:$B$69,2,FALSE)</f>
        <v>Montants Dossiers SOFRA Ouverts</v>
      </c>
      <c r="B3013" s="98">
        <v>42795</v>
      </c>
      <c r="D3013" s="143" t="s">
        <v>54</v>
      </c>
      <c r="E3013" s="1" t="str">
        <f>VLOOKUP($D3013,'TABLE DES MATIERES'!$A$3:$C$69,3,FALSE)</f>
        <v>Contentieux</v>
      </c>
    </row>
    <row r="3014" spans="1:5" ht="15" hidden="1" x14ac:dyDescent="0.25">
      <c r="A3014" s="84" t="str">
        <f>VLOOKUP(D3014,'TABLE DES MATIERES'!$A$3:$B$69,2,FALSE)</f>
        <v>Encaissements SOFRA</v>
      </c>
      <c r="B3014" s="98">
        <v>42795</v>
      </c>
      <c r="D3014" s="142" t="s">
        <v>64</v>
      </c>
      <c r="E3014" s="1" t="str">
        <f>VLOOKUP($D3014,'TABLE DES MATIERES'!$A$3:$C$69,3,FALSE)</f>
        <v>Contentieux</v>
      </c>
    </row>
    <row r="3015" spans="1:5" ht="15" hidden="1" x14ac:dyDescent="0.25">
      <c r="A3015" s="84" t="str">
        <f>VLOOKUP(D3015,'TABLE DES MATIERES'!$A$3:$B$69,2,FALSE)</f>
        <v>Nouveaux Dossiers Confiés FLEMMING</v>
      </c>
      <c r="B3015" s="98">
        <v>42795</v>
      </c>
      <c r="D3015" s="142" t="s">
        <v>183</v>
      </c>
      <c r="E3015" s="1" t="str">
        <f>VLOOKUP($D3015,'TABLE DES MATIERES'!$A$3:$C$69,3,FALSE)</f>
        <v>contentieux</v>
      </c>
    </row>
    <row r="3016" spans="1:5" ht="15" hidden="1" x14ac:dyDescent="0.25">
      <c r="A3016" s="84" t="str">
        <f>VLOOKUP(D3016,'TABLE DES MATIERES'!$A$3:$B$69,2,FALSE)</f>
        <v>Nbs dossiers Actifs FLEMMING</v>
      </c>
      <c r="B3016" s="98">
        <v>42795</v>
      </c>
      <c r="D3016" s="142" t="s">
        <v>186</v>
      </c>
      <c r="E3016" s="1" t="str">
        <f>VLOOKUP($D3016,'TABLE DES MATIERES'!$A$3:$C$69,3,FALSE)</f>
        <v>contentieux</v>
      </c>
    </row>
    <row r="3017" spans="1:5" ht="15" hidden="1" x14ac:dyDescent="0.25">
      <c r="A3017" s="84" t="str">
        <f>VLOOKUP(D3017,'TABLE DES MATIERES'!$A$3:$B$69,2,FALSE)</f>
        <v>Montants Dossiers FLEMMING Ouverts</v>
      </c>
      <c r="B3017" s="98">
        <v>42795</v>
      </c>
      <c r="D3017" s="142" t="s">
        <v>188</v>
      </c>
      <c r="E3017" s="1" t="str">
        <f>VLOOKUP($D3017,'TABLE DES MATIERES'!$A$3:$C$69,3,FALSE)</f>
        <v>contentieux</v>
      </c>
    </row>
    <row r="3018" spans="1:5" ht="15" hidden="1" x14ac:dyDescent="0.25">
      <c r="A3018" s="84" t="str">
        <f>VLOOKUP(D3018,'TABLE DES MATIERES'!$A$3:$B$69,2,FALSE)</f>
        <v>Encaissements FLEMMING</v>
      </c>
      <c r="B3018" s="98">
        <v>42795</v>
      </c>
      <c r="D3018" s="142" t="s">
        <v>190</v>
      </c>
      <c r="E3018" s="1" t="str">
        <f>VLOOKUP($D3018,'TABLE DES MATIERES'!$A$3:$C$69,3,FALSE)</f>
        <v>contentieux</v>
      </c>
    </row>
    <row r="3019" spans="1:5" ht="15" hidden="1" x14ac:dyDescent="0.25">
      <c r="A3019" s="84" t="str">
        <f>VLOOKUP(D3019,'TABLE DES MATIERES'!$A$3:$B$69,2,FALSE)</f>
        <v>Nbs Prelevements</v>
      </c>
      <c r="B3019" s="98">
        <v>42795</v>
      </c>
      <c r="D3019" s="142" t="s">
        <v>20</v>
      </c>
      <c r="E3019" s="1" t="str">
        <f>VLOOKUP($D3019,'TABLE DES MATIERES'!$A$3:$C$69,3,FALSE)</f>
        <v>Contentieux</v>
      </c>
    </row>
    <row r="3020" spans="1:5" ht="15" hidden="1" x14ac:dyDescent="0.25">
      <c r="A3020" s="84" t="str">
        <f>VLOOKUP(D3020,'TABLE DES MATIERES'!$A$3:$B$69,2,FALSE)</f>
        <v>Montants Prelevements</v>
      </c>
      <c r="B3020" s="98">
        <v>42795</v>
      </c>
      <c r="D3020" s="142" t="s">
        <v>21</v>
      </c>
      <c r="E3020" s="1" t="str">
        <f>VLOOKUP($D3020,'TABLE DES MATIERES'!$A$3:$C$69,3,FALSE)</f>
        <v>Contentieux</v>
      </c>
    </row>
    <row r="3021" spans="1:5" ht="15" hidden="1" x14ac:dyDescent="0.25">
      <c r="A3021" s="84" t="str">
        <f>VLOOKUP(D3021,'TABLE DES MATIERES'!$A$3:$B$69,2,FALSE)</f>
        <v>Nbs Rejets Prlv</v>
      </c>
      <c r="B3021" s="98">
        <v>42795</v>
      </c>
      <c r="D3021" s="142" t="s">
        <v>22</v>
      </c>
      <c r="E3021" s="1" t="str">
        <f>VLOOKUP($D3021,'TABLE DES MATIERES'!$A$3:$C$69,3,FALSE)</f>
        <v>Contentieux</v>
      </c>
    </row>
    <row r="3022" spans="1:5" ht="15" hidden="1" x14ac:dyDescent="0.25">
      <c r="A3022" s="84" t="str">
        <f>VLOOKUP(D3022,'TABLE DES MATIERES'!$A$3:$B$69,2,FALSE)</f>
        <v>Montants des Rjts Prlv</v>
      </c>
      <c r="B3022" s="98">
        <v>42795</v>
      </c>
      <c r="D3022" s="142" t="s">
        <v>23</v>
      </c>
      <c r="E3022" s="1" t="str">
        <f>VLOOKUP($D3022,'TABLE DES MATIERES'!$A$3:$C$69,3,FALSE)</f>
        <v>Contentieux</v>
      </c>
    </row>
    <row r="3023" spans="1:5" ht="15" hidden="1" x14ac:dyDescent="0.25">
      <c r="A3023" s="84" t="str">
        <f>VLOOKUP(D3023,'TABLE DES MATIERES'!$A$3:$B$69,2,FALSE)</f>
        <v>% impayés Prlv</v>
      </c>
      <c r="B3023" s="98">
        <v>42795</v>
      </c>
      <c r="D3023" s="142" t="s">
        <v>65</v>
      </c>
      <c r="E3023" s="1" t="str">
        <f>VLOOKUP($D3023,'TABLE DES MATIERES'!$A$3:$C$69,3,FALSE)</f>
        <v>Contentieux</v>
      </c>
    </row>
    <row r="3024" spans="1:5" ht="15" hidden="1" x14ac:dyDescent="0.25">
      <c r="A3024" s="84" t="str">
        <f>VLOOKUP(D3024,'TABLE DES MATIERES'!$A$3:$B$69,2,FALSE)</f>
        <v>Dette &lt; 3mois</v>
      </c>
      <c r="B3024" s="98">
        <v>42795</v>
      </c>
      <c r="D3024" s="142" t="s">
        <v>24</v>
      </c>
      <c r="E3024" s="1" t="str">
        <f>VLOOKUP($D3024,'TABLE DES MATIERES'!$A$3:$C$69,3,FALSE)</f>
        <v>Contentieux</v>
      </c>
    </row>
    <row r="3025" spans="1:5" ht="15" hidden="1" x14ac:dyDescent="0.25">
      <c r="A3025" s="84" t="str">
        <f>VLOOKUP(D3025,'TABLE DES MATIERES'!$A$3:$B$69,2,FALSE)</f>
        <v>Dette 3 à 6 mois</v>
      </c>
      <c r="B3025" s="98">
        <v>42795</v>
      </c>
      <c r="D3025" s="142" t="s">
        <v>25</v>
      </c>
      <c r="E3025" s="1" t="str">
        <f>VLOOKUP($D3025,'TABLE DES MATIERES'!$A$3:$C$69,3,FALSE)</f>
        <v>Contentieux</v>
      </c>
    </row>
    <row r="3026" spans="1:5" ht="15" hidden="1" x14ac:dyDescent="0.25">
      <c r="A3026" s="84" t="str">
        <f>VLOOKUP(D3026,'TABLE DES MATIERES'!$A$3:$B$69,2,FALSE)</f>
        <v>Dette &gt; 6 mois</v>
      </c>
      <c r="B3026" s="98">
        <v>42795</v>
      </c>
      <c r="D3026" s="142" t="s">
        <v>26</v>
      </c>
      <c r="E3026" s="1" t="str">
        <f>VLOOKUP($D3026,'TABLE DES MATIERES'!$A$3:$C$69,3,FALSE)</f>
        <v>Contentieux</v>
      </c>
    </row>
    <row r="3027" spans="1:5" ht="15" hidden="1" x14ac:dyDescent="0.25">
      <c r="A3027" s="84" t="str">
        <f>VLOOKUP(D3027,'TABLE DES MATIERES'!$A$3:$B$69,2,FALSE)</f>
        <v>Vacants_Gestion Paris</v>
      </c>
      <c r="B3027" s="98">
        <v>42795</v>
      </c>
      <c r="D3027" s="144" t="s">
        <v>27</v>
      </c>
      <c r="E3027" s="1" t="str">
        <f>VLOOKUP($D3027,'TABLE DES MATIERES'!$A$3:$C$69,3,FALSE)</f>
        <v>Vacant</v>
      </c>
    </row>
    <row r="3028" spans="1:5" hidden="1" x14ac:dyDescent="0.2">
      <c r="A3028" s="84" t="str">
        <f>VLOOKUP(D3028,'TABLE DES MATIERES'!$A$3:$B$69,2,FALSE)</f>
        <v>% vacant Paris</v>
      </c>
      <c r="B3028" s="98">
        <v>42795</v>
      </c>
      <c r="D3028" s="145" t="s">
        <v>46</v>
      </c>
      <c r="E3028" s="1" t="str">
        <f>VLOOKUP($D3028,'TABLE DES MATIERES'!$A$3:$C$69,3,FALSE)</f>
        <v>Vacant</v>
      </c>
    </row>
    <row r="3029" spans="1:5" ht="15" hidden="1" x14ac:dyDescent="0.25">
      <c r="A3029" s="84" t="str">
        <f>VLOOKUP(D3029,'TABLE DES MATIERES'!$A$3:$B$69,2,FALSE)</f>
        <v>Vacants ACL PME</v>
      </c>
      <c r="B3029" s="98">
        <v>42795</v>
      </c>
      <c r="D3029" s="144" t="s">
        <v>28</v>
      </c>
      <c r="E3029" s="1" t="str">
        <f>VLOOKUP($D3029,'TABLE DES MATIERES'!$A$3:$C$69,3,FALSE)</f>
        <v>Vacant</v>
      </c>
    </row>
    <row r="3030" spans="1:5" hidden="1" x14ac:dyDescent="0.2">
      <c r="A3030" s="84" t="str">
        <f>VLOOKUP(D3030,'TABLE DES MATIERES'!$A$3:$B$69,2,FALSE)</f>
        <v>% vacant ACL PME</v>
      </c>
      <c r="B3030" s="98">
        <v>42795</v>
      </c>
      <c r="D3030" s="145" t="s">
        <v>47</v>
      </c>
      <c r="E3030" s="1" t="str">
        <f>VLOOKUP($D3030,'TABLE DES MATIERES'!$A$3:$C$69,3,FALSE)</f>
        <v>Vacant</v>
      </c>
    </row>
    <row r="3031" spans="1:5" ht="15" hidden="1" x14ac:dyDescent="0.25">
      <c r="A3031" s="84" t="str">
        <f>VLOOKUP(D3031,'TABLE DES MATIERES'!$A$3:$B$69,2,FALSE)</f>
        <v>Vacant technique</v>
      </c>
      <c r="B3031" s="98">
        <v>42795</v>
      </c>
      <c r="D3031" s="144" t="s">
        <v>29</v>
      </c>
      <c r="E3031" s="1" t="str">
        <f>VLOOKUP($D3031,'TABLE DES MATIERES'!$A$3:$C$69,3,FALSE)</f>
        <v>Vacant</v>
      </c>
    </row>
    <row r="3032" spans="1:5" hidden="1" x14ac:dyDescent="0.2">
      <c r="A3032" s="84" t="str">
        <f>VLOOKUP(D3032,'TABLE DES MATIERES'!$A$3:$B$69,2,FALSE)</f>
        <v>% vacant technique</v>
      </c>
      <c r="B3032" s="98">
        <v>42795</v>
      </c>
      <c r="D3032" s="145" t="s">
        <v>48</v>
      </c>
      <c r="E3032" s="1" t="str">
        <f>VLOOKUP($D3032,'TABLE DES MATIERES'!$A$3:$C$69,3,FALSE)</f>
        <v>Vacant</v>
      </c>
    </row>
    <row r="3033" spans="1:5" ht="15" hidden="1" x14ac:dyDescent="0.25">
      <c r="A3033" s="84" t="str">
        <f>VLOOKUP(D3033,'TABLE DES MATIERES'!$A$3:$B$69,2,FALSE)</f>
        <v>Nbs de lots Roanne</v>
      </c>
      <c r="B3033" s="98">
        <v>42795</v>
      </c>
      <c r="D3033" s="144" t="s">
        <v>30</v>
      </c>
      <c r="E3033" s="1" t="str">
        <f>VLOOKUP($D3033,'TABLE DES MATIERES'!$A$3:$C$69,3,FALSE)</f>
        <v>Vacant</v>
      </c>
    </row>
    <row r="3034" spans="1:5" ht="15" hidden="1" x14ac:dyDescent="0.25">
      <c r="A3034" s="84" t="str">
        <f>VLOOKUP(D3034,'TABLE DES MATIERES'!$A$3:$B$69,2,FALSE)</f>
        <v>Vacants_Gestion Roanne</v>
      </c>
      <c r="B3034" s="98">
        <v>42795</v>
      </c>
      <c r="D3034" s="144" t="s">
        <v>31</v>
      </c>
      <c r="E3034" s="1" t="str">
        <f>VLOOKUP($D3034,'TABLE DES MATIERES'!$A$3:$C$69,3,FALSE)</f>
        <v>Vacant</v>
      </c>
    </row>
    <row r="3035" spans="1:5" hidden="1" x14ac:dyDescent="0.2">
      <c r="A3035" s="84" t="str">
        <f>VLOOKUP(D3035,'TABLE DES MATIERES'!$A$3:$B$69,2,FALSE)</f>
        <v>% vacant Roanne</v>
      </c>
      <c r="B3035" s="98">
        <v>42795</v>
      </c>
      <c r="D3035" s="145" t="s">
        <v>49</v>
      </c>
      <c r="E3035" s="1" t="str">
        <f>VLOOKUP($D3035,'TABLE DES MATIERES'!$A$3:$C$69,3,FALSE)</f>
        <v>Vacant</v>
      </c>
    </row>
    <row r="3036" spans="1:5" ht="15" hidden="1" x14ac:dyDescent="0.25">
      <c r="A3036" s="84" t="str">
        <f>VLOOKUP(D3036,'TABLE DES MATIERES'!$A$3:$B$69,2,FALSE)</f>
        <v>Total Vacant Exploitation</v>
      </c>
      <c r="B3036" s="98">
        <v>42795</v>
      </c>
      <c r="D3036" s="144" t="s">
        <v>66</v>
      </c>
      <c r="E3036" s="1" t="str">
        <f>VLOOKUP($D3036,'TABLE DES MATIERES'!$A$3:$C$69,3,FALSE)</f>
        <v>Vacant</v>
      </c>
    </row>
    <row r="3037" spans="1:5" ht="15" hidden="1" x14ac:dyDescent="0.25">
      <c r="A3037" s="84" t="str">
        <f>VLOOKUP(D3037,'TABLE DES MATIERES'!$A$3:$B$69,2,FALSE)</f>
        <v>% Exploitation</v>
      </c>
      <c r="B3037" s="98">
        <v>42795</v>
      </c>
      <c r="D3037" s="144" t="s">
        <v>67</v>
      </c>
      <c r="E3037" s="1" t="str">
        <f>VLOOKUP($D3037,'TABLE DES MATIERES'!$A$3:$C$69,3,FALSE)</f>
        <v>Vacant</v>
      </c>
    </row>
    <row r="3038" spans="1:5" ht="15" hidden="1" x14ac:dyDescent="0.25">
      <c r="A3038" s="84" t="str">
        <f>VLOOKUP(D3038,'TABLE DES MATIERES'!$A$3:$B$69,2,FALSE)</f>
        <v>Vacant HE</v>
      </c>
      <c r="B3038" s="98">
        <v>42795</v>
      </c>
      <c r="D3038" s="144" t="s">
        <v>58</v>
      </c>
      <c r="E3038" s="1" t="str">
        <f>VLOOKUP($D3038,'TABLE DES MATIERES'!$A$3:$C$69,3,FALSE)</f>
        <v>Vacant</v>
      </c>
    </row>
    <row r="3039" spans="1:5" ht="15" hidden="1" x14ac:dyDescent="0.25">
      <c r="A3039" s="84" t="str">
        <f>VLOOKUP(D3039,'TABLE DES MATIERES'!$A$3:$B$69,2,FALSE)</f>
        <v>% vacant HE</v>
      </c>
      <c r="B3039" s="98">
        <v>42795</v>
      </c>
      <c r="D3039" s="144" t="s">
        <v>68</v>
      </c>
      <c r="E3039" s="1" t="str">
        <f>VLOOKUP($D3039,'TABLE DES MATIERES'!$A$3:$C$69,3,FALSE)</f>
        <v>Vacant</v>
      </c>
    </row>
    <row r="3040" spans="1:5" ht="15" hidden="1" x14ac:dyDescent="0.25">
      <c r="A3040" s="84" t="str">
        <f>VLOOKUP(D3040,'TABLE DES MATIERES'!$A$3:$B$69,2,FALSE)</f>
        <v>Nbs logements Roanne</v>
      </c>
      <c r="B3040" s="98">
        <v>42795</v>
      </c>
      <c r="D3040" s="144" t="s">
        <v>69</v>
      </c>
      <c r="E3040" s="1" t="str">
        <f>VLOOKUP($D3040,'TABLE DES MATIERES'!$A$3:$C$69,3,FALSE)</f>
        <v>Vacant</v>
      </c>
    </row>
    <row r="3041" spans="1:5" ht="15" hidden="1" x14ac:dyDescent="0.25">
      <c r="A3041" s="84" t="str">
        <f>VLOOKUP(D3041,'TABLE DES MATIERES'!$A$3:$B$69,2,FALSE)</f>
        <v>Nbs vacants Exploitation/HE</v>
      </c>
      <c r="B3041" s="98">
        <v>42795</v>
      </c>
      <c r="D3041" s="144" t="s">
        <v>57</v>
      </c>
      <c r="E3041" s="1" t="str">
        <f>VLOOKUP($D3041,'TABLE DES MATIERES'!$A$3:$C$69,3,FALSE)</f>
        <v>Vacant</v>
      </c>
    </row>
    <row r="3042" spans="1:5" ht="15" hidden="1" x14ac:dyDescent="0.25">
      <c r="A3042" s="84" t="str">
        <f>VLOOKUP(D3042,'TABLE DES MATIERES'!$A$3:$B$69,2,FALSE)</f>
        <v>% Vacance Exploitation/HE</v>
      </c>
      <c r="B3042" s="98">
        <v>42795</v>
      </c>
      <c r="D3042" s="144" t="s">
        <v>59</v>
      </c>
      <c r="E3042" s="1" t="str">
        <f>VLOOKUP($D3042,'TABLE DES MATIERES'!$A$3:$C$69,3,FALSE)</f>
        <v>Vacant</v>
      </c>
    </row>
    <row r="3043" spans="1:5" ht="15" hidden="1" x14ac:dyDescent="0.25">
      <c r="A3043" s="84" t="str">
        <f>VLOOKUP(D3043,'TABLE DES MATIERES'!$A$3:$B$69,2,FALSE)</f>
        <v>%Occupation</v>
      </c>
      <c r="B3043" s="98">
        <v>42795</v>
      </c>
      <c r="D3043" s="144" t="s">
        <v>60</v>
      </c>
      <c r="E3043" s="1" t="str">
        <f>VLOOKUP($D3043,'TABLE DES MATIERES'!$A$3:$C$69,3,FALSE)</f>
        <v>Vacant</v>
      </c>
    </row>
    <row r="3044" spans="1:5" ht="15" hidden="1" x14ac:dyDescent="0.25">
      <c r="A3044" s="84" t="str">
        <f>VLOOKUP(D3044,'TABLE DES MATIERES'!$A$3:$B$69,2,FALSE)</f>
        <v>Nbs loc Entrants</v>
      </c>
      <c r="B3044" s="98">
        <v>42795</v>
      </c>
      <c r="D3044" s="144" t="s">
        <v>32</v>
      </c>
      <c r="E3044" s="1" t="str">
        <f>VLOOKUP($D3044,'TABLE DES MATIERES'!$A$3:$C$69,3,FALSE)</f>
        <v>Vacant</v>
      </c>
    </row>
    <row r="3045" spans="1:5" ht="15" hidden="1" x14ac:dyDescent="0.25">
      <c r="A3045" s="84" t="str">
        <f>VLOOKUP(D3045,'TABLE DES MATIERES'!$A$3:$B$69,2,FALSE)</f>
        <v>Nbs locs Sortants</v>
      </c>
      <c r="B3045" s="98">
        <v>42795</v>
      </c>
      <c r="D3045" s="144" t="s">
        <v>33</v>
      </c>
      <c r="E3045" s="1" t="str">
        <f>VLOOKUP($D3045,'TABLE DES MATIERES'!$A$3:$C$69,3,FALSE)</f>
        <v>Vacant</v>
      </c>
    </row>
    <row r="3046" spans="1:5" ht="15" hidden="1" x14ac:dyDescent="0.25">
      <c r="A3046" s="84" t="str">
        <f>VLOOKUP(D3046,'TABLE DES MATIERES'!$A$3:$B$69,2,FALSE)</f>
        <v>Nbs locs en preavis</v>
      </c>
      <c r="B3046" s="98">
        <v>42795</v>
      </c>
      <c r="D3046" s="144" t="s">
        <v>34</v>
      </c>
      <c r="E3046" s="1" t="str">
        <f>VLOOKUP($D3046,'TABLE DES MATIERES'!$A$3:$C$69,3,FALSE)</f>
        <v>Vacant</v>
      </c>
    </row>
    <row r="3047" spans="1:5" ht="15" hidden="1" x14ac:dyDescent="0.25">
      <c r="A3047" s="84" t="str">
        <f>VLOOKUP(D3047,'TABLE DES MATIERES'!$A$3:$B$69,2,FALSE)</f>
        <v>Compta_provisions_Primexis</v>
      </c>
      <c r="B3047" s="98">
        <v>42795</v>
      </c>
      <c r="D3047" s="89" t="s">
        <v>169</v>
      </c>
      <c r="E3047" s="1" t="str">
        <f>VLOOKUP($D3047,'TABLE DES MATIERES'!$A$3:$C$69,3,FALSE)</f>
        <v>comptable</v>
      </c>
    </row>
    <row r="3048" spans="1:5" ht="15" hidden="1" x14ac:dyDescent="0.25">
      <c r="A3048" s="84" t="str">
        <f>VLOOKUP(D3048,'TABLE DES MATIERES'!$A$3:$B$69,2,FALSE)</f>
        <v>Compta_provisions_Socalog</v>
      </c>
      <c r="B3048" s="98">
        <v>42795</v>
      </c>
      <c r="D3048" s="89" t="s">
        <v>171</v>
      </c>
      <c r="E3048" s="1" t="str">
        <f>VLOOKUP($D3048,'TABLE DES MATIERES'!$A$3:$C$69,3,FALSE)</f>
        <v>comptable</v>
      </c>
    </row>
  </sheetData>
  <autoFilter ref="A10:E3048">
    <filterColumn colId="1">
      <filters>
        <dateGroupItem year="2016" dateTimeGrouping="year"/>
        <dateGroupItem year="2015" dateTimeGrouping="year"/>
      </filters>
    </filterColumn>
  </autoFilter>
  <customSheetViews>
    <customSheetView guid="{78FE081D-2F7A-4341-837F-35931EE2381A}" showAutoFilter="1">
      <pane ySplit="11" topLeftCell="A879" activePane="bottomLeft" state="frozen"/>
      <selection pane="bottomLeft" activeCell="B886" sqref="B886"/>
      <pageMargins left="0.7" right="0.7" top="0.75" bottom="0.75" header="0.3" footer="0.3"/>
      <pageSetup paperSize="9" orientation="portrait" r:id="rId1"/>
      <autoFilter ref="B11:D11"/>
    </customSheetView>
    <customSheetView guid="{5FF248AD-B9E6-4DAA-8497-EBAF9F498FA7}" showAutoFilter="1">
      <pane ySplit="11" topLeftCell="A879" activePane="bottomLeft" state="frozen"/>
      <selection pane="bottomLeft" activeCell="B886" sqref="B886"/>
      <pageMargins left="0.7" right="0.7" top="0.75" bottom="0.75" header="0.3" footer="0.3"/>
      <pageSetup paperSize="9" orientation="portrait" r:id="rId2"/>
      <autoFilter ref="B11:D11"/>
    </customSheetView>
  </customSheetViews>
  <pageMargins left="0.70866141732283472" right="0.70866141732283472" top="0.74803149606299213" bottom="0.74803149606299213" header="0.31496062992125984" footer="0.31496062992125984"/>
  <pageSetup paperSize="9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9"/>
  <sheetViews>
    <sheetView topLeftCell="A64" workbookViewId="0">
      <selection activeCell="A3" sqref="A3:A69"/>
    </sheetView>
  </sheetViews>
  <sheetFormatPr baseColWidth="10" defaultRowHeight="15" x14ac:dyDescent="0.25"/>
  <cols>
    <col min="1" max="1" width="35.28515625" style="24" bestFit="1" customWidth="1"/>
    <col min="2" max="2" width="11.5703125" style="92"/>
  </cols>
  <sheetData>
    <row r="1" spans="1:3" x14ac:dyDescent="0.25">
      <c r="A1" s="47" t="s">
        <v>76</v>
      </c>
    </row>
    <row r="3" spans="1:3" x14ac:dyDescent="0.25">
      <c r="A3" s="89" t="s">
        <v>4</v>
      </c>
      <c r="B3" s="92" t="s">
        <v>77</v>
      </c>
      <c r="C3" t="s">
        <v>178</v>
      </c>
    </row>
    <row r="4" spans="1:3" ht="30" x14ac:dyDescent="0.25">
      <c r="A4" s="89" t="s">
        <v>1</v>
      </c>
      <c r="B4" s="92" t="s">
        <v>42</v>
      </c>
      <c r="C4" t="s">
        <v>178</v>
      </c>
    </row>
    <row r="5" spans="1:3" x14ac:dyDescent="0.25">
      <c r="A5" s="89" t="s">
        <v>5</v>
      </c>
      <c r="B5" s="92" t="s">
        <v>78</v>
      </c>
      <c r="C5" t="s">
        <v>178</v>
      </c>
    </row>
    <row r="6" spans="1:3" x14ac:dyDescent="0.25">
      <c r="A6" s="89" t="s">
        <v>62</v>
      </c>
      <c r="B6" s="92" t="s">
        <v>79</v>
      </c>
      <c r="C6" t="s">
        <v>178</v>
      </c>
    </row>
    <row r="7" spans="1:3" ht="30" x14ac:dyDescent="0.25">
      <c r="A7" s="89" t="s">
        <v>2</v>
      </c>
      <c r="B7" s="92" t="s">
        <v>80</v>
      </c>
      <c r="C7" t="s">
        <v>178</v>
      </c>
    </row>
    <row r="8" spans="1:3" ht="45" x14ac:dyDescent="0.25">
      <c r="A8" s="89" t="s">
        <v>50</v>
      </c>
      <c r="B8" s="92" t="s">
        <v>81</v>
      </c>
      <c r="C8" t="s">
        <v>178</v>
      </c>
    </row>
    <row r="9" spans="1:3" x14ac:dyDescent="0.25">
      <c r="A9" s="89" t="s">
        <v>192</v>
      </c>
      <c r="B9" s="97" t="s">
        <v>192</v>
      </c>
      <c r="C9" t="s">
        <v>178</v>
      </c>
    </row>
    <row r="10" spans="1:3" x14ac:dyDescent="0.25">
      <c r="A10" s="89" t="s">
        <v>193</v>
      </c>
      <c r="B10" s="97" t="s">
        <v>194</v>
      </c>
      <c r="C10" t="s">
        <v>178</v>
      </c>
    </row>
    <row r="11" spans="1:3" ht="30" x14ac:dyDescent="0.25">
      <c r="A11" s="121" t="s">
        <v>3</v>
      </c>
      <c r="B11" s="92" t="s">
        <v>82</v>
      </c>
      <c r="C11" t="s">
        <v>179</v>
      </c>
    </row>
    <row r="12" spans="1:3" x14ac:dyDescent="0.25">
      <c r="A12" s="121" t="s">
        <v>6</v>
      </c>
      <c r="B12" s="92" t="s">
        <v>83</v>
      </c>
      <c r="C12" t="s">
        <v>179</v>
      </c>
    </row>
    <row r="13" spans="1:3" x14ac:dyDescent="0.25">
      <c r="A13" s="121" t="s">
        <v>7</v>
      </c>
      <c r="B13" s="92" t="s">
        <v>84</v>
      </c>
      <c r="C13" t="s">
        <v>179</v>
      </c>
    </row>
    <row r="14" spans="1:3" x14ac:dyDescent="0.25">
      <c r="A14" s="121" t="s">
        <v>8</v>
      </c>
      <c r="B14" s="92" t="s">
        <v>85</v>
      </c>
      <c r="C14" t="s">
        <v>179</v>
      </c>
    </row>
    <row r="15" spans="1:3" ht="45" x14ac:dyDescent="0.25">
      <c r="A15" s="121" t="s">
        <v>9</v>
      </c>
      <c r="B15" s="92" t="s">
        <v>86</v>
      </c>
      <c r="C15" t="s">
        <v>179</v>
      </c>
    </row>
    <row r="16" spans="1:3" x14ac:dyDescent="0.25">
      <c r="A16" s="121" t="s">
        <v>10</v>
      </c>
      <c r="B16" s="92" t="s">
        <v>87</v>
      </c>
      <c r="C16" t="s">
        <v>179</v>
      </c>
    </row>
    <row r="17" spans="1:8" ht="45" x14ac:dyDescent="0.25">
      <c r="A17" s="121" t="s">
        <v>176</v>
      </c>
      <c r="B17" s="92" t="s">
        <v>177</v>
      </c>
      <c r="C17" t="s">
        <v>179</v>
      </c>
    </row>
    <row r="18" spans="1:8" ht="30" x14ac:dyDescent="0.25">
      <c r="A18" s="142" t="s">
        <v>11</v>
      </c>
      <c r="B18" s="92" t="s">
        <v>88</v>
      </c>
      <c r="C18" t="s">
        <v>180</v>
      </c>
    </row>
    <row r="19" spans="1:8" ht="30" x14ac:dyDescent="0.25">
      <c r="A19" s="142" t="s">
        <v>12</v>
      </c>
      <c r="B19" s="92" t="s">
        <v>89</v>
      </c>
      <c r="C19" t="s">
        <v>180</v>
      </c>
    </row>
    <row r="20" spans="1:8" ht="30" x14ac:dyDescent="0.25">
      <c r="A20" s="142" t="s">
        <v>13</v>
      </c>
      <c r="B20" s="92" t="s">
        <v>90</v>
      </c>
      <c r="C20" t="s">
        <v>180</v>
      </c>
    </row>
    <row r="21" spans="1:8" ht="30" x14ac:dyDescent="0.25">
      <c r="A21" s="142" t="s">
        <v>15</v>
      </c>
      <c r="B21" s="92" t="s">
        <v>91</v>
      </c>
      <c r="C21" t="s">
        <v>180</v>
      </c>
    </row>
    <row r="22" spans="1:8" x14ac:dyDescent="0.25">
      <c r="A22" s="142" t="s">
        <v>14</v>
      </c>
      <c r="B22" s="92" t="s">
        <v>92</v>
      </c>
      <c r="C22" t="s">
        <v>180</v>
      </c>
    </row>
    <row r="23" spans="1:8" ht="30" x14ac:dyDescent="0.25">
      <c r="A23" s="142" t="s">
        <v>16</v>
      </c>
      <c r="B23" s="92" t="s">
        <v>93</v>
      </c>
      <c r="C23" t="s">
        <v>180</v>
      </c>
    </row>
    <row r="24" spans="1:8" ht="60" x14ac:dyDescent="0.25">
      <c r="A24" s="142" t="s">
        <v>37</v>
      </c>
      <c r="B24" s="92" t="s">
        <v>94</v>
      </c>
      <c r="C24" t="s">
        <v>180</v>
      </c>
    </row>
    <row r="25" spans="1:8" ht="60" x14ac:dyDescent="0.25">
      <c r="A25" s="142" t="s">
        <v>38</v>
      </c>
      <c r="B25" s="92" t="s">
        <v>95</v>
      </c>
      <c r="C25" t="s">
        <v>180</v>
      </c>
    </row>
    <row r="26" spans="1:8" x14ac:dyDescent="0.25">
      <c r="A26" s="142" t="s">
        <v>36</v>
      </c>
      <c r="B26" s="92" t="s">
        <v>96</v>
      </c>
      <c r="C26" t="s">
        <v>180</v>
      </c>
    </row>
    <row r="27" spans="1:8" x14ac:dyDescent="0.25">
      <c r="A27" s="142" t="s">
        <v>35</v>
      </c>
      <c r="B27" s="92" t="s">
        <v>97</v>
      </c>
      <c r="C27" t="s">
        <v>180</v>
      </c>
    </row>
    <row r="28" spans="1:8" ht="30" x14ac:dyDescent="0.25">
      <c r="A28" s="142" t="s">
        <v>17</v>
      </c>
      <c r="B28" s="92" t="s">
        <v>98</v>
      </c>
      <c r="C28" t="s">
        <v>180</v>
      </c>
    </row>
    <row r="29" spans="1:8" ht="30" x14ac:dyDescent="0.25">
      <c r="A29" s="142" t="s">
        <v>18</v>
      </c>
      <c r="B29" s="92" t="s">
        <v>99</v>
      </c>
      <c r="C29" t="s">
        <v>180</v>
      </c>
    </row>
    <row r="30" spans="1:8" ht="30" x14ac:dyDescent="0.25">
      <c r="A30" s="143" t="s">
        <v>61</v>
      </c>
      <c r="B30" s="92" t="s">
        <v>100</v>
      </c>
      <c r="C30" t="s">
        <v>180</v>
      </c>
      <c r="H30" s="52"/>
    </row>
    <row r="31" spans="1:8" ht="45" x14ac:dyDescent="0.25">
      <c r="A31" s="143" t="s">
        <v>53</v>
      </c>
      <c r="B31" s="92" t="s">
        <v>101</v>
      </c>
      <c r="C31" t="s">
        <v>180</v>
      </c>
    </row>
    <row r="32" spans="1:8" ht="60" x14ac:dyDescent="0.25">
      <c r="A32" s="142" t="s">
        <v>19</v>
      </c>
      <c r="B32" s="92" t="s">
        <v>102</v>
      </c>
      <c r="C32" t="s">
        <v>180</v>
      </c>
    </row>
    <row r="33" spans="1:3" ht="60" x14ac:dyDescent="0.25">
      <c r="A33" s="142" t="s">
        <v>63</v>
      </c>
      <c r="B33" s="92" t="s">
        <v>103</v>
      </c>
      <c r="C33" t="s">
        <v>180</v>
      </c>
    </row>
    <row r="34" spans="1:3" ht="60" x14ac:dyDescent="0.25">
      <c r="A34" s="143" t="s">
        <v>54</v>
      </c>
      <c r="B34" s="92" t="s">
        <v>104</v>
      </c>
      <c r="C34" t="s">
        <v>180</v>
      </c>
    </row>
    <row r="35" spans="1:3" ht="30" x14ac:dyDescent="0.25">
      <c r="A35" s="142" t="s">
        <v>64</v>
      </c>
      <c r="B35" s="92" t="s">
        <v>105</v>
      </c>
      <c r="C35" t="s">
        <v>180</v>
      </c>
    </row>
    <row r="36" spans="1:3" x14ac:dyDescent="0.25">
      <c r="A36" s="142" t="s">
        <v>183</v>
      </c>
      <c r="B36" s="97" t="s">
        <v>184</v>
      </c>
      <c r="C36" t="s">
        <v>185</v>
      </c>
    </row>
    <row r="37" spans="1:3" x14ac:dyDescent="0.25">
      <c r="A37" s="142" t="s">
        <v>186</v>
      </c>
      <c r="B37" s="97" t="s">
        <v>187</v>
      </c>
      <c r="C37" t="s">
        <v>185</v>
      </c>
    </row>
    <row r="38" spans="1:3" x14ac:dyDescent="0.25">
      <c r="A38" s="142" t="s">
        <v>188</v>
      </c>
      <c r="B38" s="97" t="s">
        <v>189</v>
      </c>
      <c r="C38" t="s">
        <v>185</v>
      </c>
    </row>
    <row r="39" spans="1:3" x14ac:dyDescent="0.25">
      <c r="A39" s="142" t="s">
        <v>190</v>
      </c>
      <c r="B39" s="97" t="s">
        <v>191</v>
      </c>
      <c r="C39" t="s">
        <v>185</v>
      </c>
    </row>
    <row r="40" spans="1:3" ht="45" x14ac:dyDescent="0.25">
      <c r="A40" s="142" t="s">
        <v>20</v>
      </c>
      <c r="B40" s="92" t="s">
        <v>106</v>
      </c>
      <c r="C40" t="s">
        <v>180</v>
      </c>
    </row>
    <row r="41" spans="1:3" ht="45" x14ac:dyDescent="0.25">
      <c r="A41" s="142" t="s">
        <v>21</v>
      </c>
      <c r="B41" s="92" t="s">
        <v>107</v>
      </c>
      <c r="C41" t="s">
        <v>180</v>
      </c>
    </row>
    <row r="42" spans="1:3" ht="30" x14ac:dyDescent="0.25">
      <c r="A42" s="142" t="s">
        <v>22</v>
      </c>
      <c r="B42" s="92" t="s">
        <v>108</v>
      </c>
      <c r="C42" t="s">
        <v>180</v>
      </c>
    </row>
    <row r="43" spans="1:3" ht="45" x14ac:dyDescent="0.25">
      <c r="A43" s="142" t="s">
        <v>23</v>
      </c>
      <c r="B43" s="92" t="s">
        <v>110</v>
      </c>
      <c r="C43" t="s">
        <v>180</v>
      </c>
    </row>
    <row r="44" spans="1:3" ht="30" x14ac:dyDescent="0.25">
      <c r="A44" s="142" t="s">
        <v>65</v>
      </c>
      <c r="B44" s="92" t="s">
        <v>109</v>
      </c>
      <c r="C44" t="s">
        <v>180</v>
      </c>
    </row>
    <row r="45" spans="1:3" ht="30" x14ac:dyDescent="0.25">
      <c r="A45" s="142" t="s">
        <v>24</v>
      </c>
      <c r="B45" s="93" t="s">
        <v>24</v>
      </c>
      <c r="C45" t="s">
        <v>180</v>
      </c>
    </row>
    <row r="46" spans="1:3" ht="30" x14ac:dyDescent="0.25">
      <c r="A46" s="142" t="s">
        <v>25</v>
      </c>
      <c r="B46" s="93" t="s">
        <v>25</v>
      </c>
      <c r="C46" t="s">
        <v>180</v>
      </c>
    </row>
    <row r="47" spans="1:3" ht="30" x14ac:dyDescent="0.25">
      <c r="A47" s="142" t="s">
        <v>26</v>
      </c>
      <c r="B47" s="93" t="s">
        <v>26</v>
      </c>
      <c r="C47" t="s">
        <v>180</v>
      </c>
    </row>
    <row r="48" spans="1:3" ht="30" x14ac:dyDescent="0.25">
      <c r="A48" s="144" t="s">
        <v>27</v>
      </c>
      <c r="B48" s="93" t="s">
        <v>111</v>
      </c>
      <c r="C48" t="s">
        <v>181</v>
      </c>
    </row>
    <row r="49" spans="1:3" ht="30" x14ac:dyDescent="0.25">
      <c r="A49" s="145" t="s">
        <v>46</v>
      </c>
      <c r="B49" s="93" t="s">
        <v>112</v>
      </c>
      <c r="C49" t="s">
        <v>181</v>
      </c>
    </row>
    <row r="50" spans="1:3" ht="30" x14ac:dyDescent="0.25">
      <c r="A50" s="144" t="s">
        <v>28</v>
      </c>
      <c r="B50" s="93" t="s">
        <v>113</v>
      </c>
      <c r="C50" t="s">
        <v>181</v>
      </c>
    </row>
    <row r="51" spans="1:3" ht="30" x14ac:dyDescent="0.25">
      <c r="A51" s="145" t="s">
        <v>47</v>
      </c>
      <c r="B51" s="93" t="s">
        <v>114</v>
      </c>
      <c r="C51" t="s">
        <v>181</v>
      </c>
    </row>
    <row r="52" spans="1:3" ht="30" x14ac:dyDescent="0.25">
      <c r="A52" s="144" t="s">
        <v>29</v>
      </c>
      <c r="B52" s="93" t="s">
        <v>115</v>
      </c>
      <c r="C52" t="s">
        <v>181</v>
      </c>
    </row>
    <row r="53" spans="1:3" ht="30" x14ac:dyDescent="0.25">
      <c r="A53" s="145" t="s">
        <v>48</v>
      </c>
      <c r="B53" s="93" t="s">
        <v>116</v>
      </c>
      <c r="C53" t="s">
        <v>181</v>
      </c>
    </row>
    <row r="54" spans="1:3" ht="30" x14ac:dyDescent="0.25">
      <c r="A54" s="144" t="s">
        <v>30</v>
      </c>
      <c r="B54" s="93" t="s">
        <v>117</v>
      </c>
      <c r="C54" t="s">
        <v>181</v>
      </c>
    </row>
    <row r="55" spans="1:3" ht="45" x14ac:dyDescent="0.25">
      <c r="A55" s="144" t="s">
        <v>31</v>
      </c>
      <c r="B55" s="93" t="s">
        <v>118</v>
      </c>
      <c r="C55" t="s">
        <v>181</v>
      </c>
    </row>
    <row r="56" spans="1:3" ht="30" x14ac:dyDescent="0.25">
      <c r="A56" s="145" t="s">
        <v>49</v>
      </c>
      <c r="B56" s="93" t="s">
        <v>119</v>
      </c>
      <c r="C56" t="s">
        <v>181</v>
      </c>
    </row>
    <row r="57" spans="1:3" ht="60" x14ac:dyDescent="0.25">
      <c r="A57" s="144" t="s">
        <v>66</v>
      </c>
      <c r="B57" s="93" t="s">
        <v>120</v>
      </c>
      <c r="C57" t="s">
        <v>181</v>
      </c>
    </row>
    <row r="58" spans="1:3" ht="45" x14ac:dyDescent="0.25">
      <c r="A58" s="144" t="s">
        <v>67</v>
      </c>
      <c r="B58" s="93" t="s">
        <v>67</v>
      </c>
      <c r="C58" t="s">
        <v>181</v>
      </c>
    </row>
    <row r="59" spans="1:3" x14ac:dyDescent="0.25">
      <c r="A59" s="144" t="s">
        <v>58</v>
      </c>
      <c r="B59" s="93" t="s">
        <v>121</v>
      </c>
      <c r="C59" t="s">
        <v>181</v>
      </c>
    </row>
    <row r="60" spans="1:3" x14ac:dyDescent="0.25">
      <c r="A60" s="144" t="s">
        <v>68</v>
      </c>
      <c r="B60" s="93" t="s">
        <v>122</v>
      </c>
      <c r="C60" t="s">
        <v>181</v>
      </c>
    </row>
    <row r="61" spans="1:3" ht="45" x14ac:dyDescent="0.25">
      <c r="A61" s="144" t="s">
        <v>69</v>
      </c>
      <c r="B61" s="93" t="s">
        <v>175</v>
      </c>
      <c r="C61" t="s">
        <v>181</v>
      </c>
    </row>
    <row r="62" spans="1:3" ht="45" x14ac:dyDescent="0.25">
      <c r="A62" s="144" t="s">
        <v>57</v>
      </c>
      <c r="B62" s="93" t="s">
        <v>123</v>
      </c>
      <c r="C62" t="s">
        <v>181</v>
      </c>
    </row>
    <row r="63" spans="1:3" ht="45" x14ac:dyDescent="0.25">
      <c r="A63" s="144" t="s">
        <v>59</v>
      </c>
      <c r="B63" s="93" t="s">
        <v>124</v>
      </c>
      <c r="C63" t="s">
        <v>181</v>
      </c>
    </row>
    <row r="64" spans="1:3" ht="30" x14ac:dyDescent="0.25">
      <c r="A64" s="144" t="s">
        <v>60</v>
      </c>
      <c r="B64" s="93" t="s">
        <v>125</v>
      </c>
      <c r="C64" t="s">
        <v>181</v>
      </c>
    </row>
    <row r="65" spans="1:3" ht="30" x14ac:dyDescent="0.25">
      <c r="A65" s="144" t="s">
        <v>32</v>
      </c>
      <c r="B65" s="93" t="s">
        <v>126</v>
      </c>
      <c r="C65" t="s">
        <v>181</v>
      </c>
    </row>
    <row r="66" spans="1:3" ht="30" x14ac:dyDescent="0.25">
      <c r="A66" s="144" t="s">
        <v>33</v>
      </c>
      <c r="B66" s="93" t="s">
        <v>127</v>
      </c>
      <c r="C66" t="s">
        <v>181</v>
      </c>
    </row>
    <row r="67" spans="1:3" ht="30" x14ac:dyDescent="0.25">
      <c r="A67" s="144" t="s">
        <v>34</v>
      </c>
      <c r="B67" s="93" t="s">
        <v>128</v>
      </c>
      <c r="C67" t="s">
        <v>181</v>
      </c>
    </row>
    <row r="68" spans="1:3" ht="45" x14ac:dyDescent="0.25">
      <c r="A68" s="89" t="s">
        <v>169</v>
      </c>
      <c r="B68" s="93" t="s">
        <v>170</v>
      </c>
      <c r="C68" t="s">
        <v>182</v>
      </c>
    </row>
    <row r="69" spans="1:3" ht="45" x14ac:dyDescent="0.25">
      <c r="A69" s="89" t="s">
        <v>171</v>
      </c>
      <c r="B69" s="93" t="s">
        <v>172</v>
      </c>
      <c r="C69" t="s">
        <v>182</v>
      </c>
    </row>
  </sheetData>
  <customSheetViews>
    <customSheetView guid="{78FE081D-2F7A-4341-837F-35931EE2381A}">
      <selection activeCell="B1" sqref="B1"/>
      <pageMargins left="0.7" right="0.7" top="0.75" bottom="0.75" header="0.3" footer="0.3"/>
    </customSheetView>
    <customSheetView guid="{5FF248AD-B9E6-4DAA-8497-EBAF9F498FA7}">
      <selection activeCell="B1" sqref="B1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3:M54"/>
  <sheetViews>
    <sheetView topLeftCell="A34" workbookViewId="0">
      <selection activeCell="M53" sqref="M53"/>
    </sheetView>
  </sheetViews>
  <sheetFormatPr baseColWidth="10" defaultColWidth="11.5703125" defaultRowHeight="15" x14ac:dyDescent="0.25"/>
  <cols>
    <col min="1" max="16384" width="11.5703125" style="16"/>
  </cols>
  <sheetData>
    <row r="3" spans="1:2" x14ac:dyDescent="0.25">
      <c r="A3" s="16" t="s">
        <v>129</v>
      </c>
    </row>
    <row r="4" spans="1:2" x14ac:dyDescent="0.25">
      <c r="A4" s="16" t="s">
        <v>130</v>
      </c>
    </row>
    <row r="6" spans="1:2" x14ac:dyDescent="0.25">
      <c r="A6" s="16" t="s">
        <v>131</v>
      </c>
      <c r="B6" s="16" t="s">
        <v>132</v>
      </c>
    </row>
    <row r="7" spans="1:2" x14ac:dyDescent="0.25">
      <c r="B7" s="16" t="s">
        <v>161</v>
      </c>
    </row>
    <row r="8" spans="1:2" x14ac:dyDescent="0.25">
      <c r="B8" s="16" t="s">
        <v>133</v>
      </c>
    </row>
    <row r="10" spans="1:2" x14ac:dyDescent="0.25">
      <c r="A10" s="16" t="s">
        <v>134</v>
      </c>
      <c r="B10" s="16" t="s">
        <v>135</v>
      </c>
    </row>
    <row r="11" spans="1:2" x14ac:dyDescent="0.25">
      <c r="B11" s="16" t="s">
        <v>136</v>
      </c>
    </row>
    <row r="12" spans="1:2" x14ac:dyDescent="0.25">
      <c r="B12" s="16" t="s">
        <v>165</v>
      </c>
    </row>
    <row r="13" spans="1:2" x14ac:dyDescent="0.25">
      <c r="B13" s="16" t="s">
        <v>166</v>
      </c>
    </row>
    <row r="15" spans="1:2" x14ac:dyDescent="0.25">
      <c r="A15" s="16" t="s">
        <v>137</v>
      </c>
      <c r="B15" s="16" t="s">
        <v>138</v>
      </c>
    </row>
    <row r="16" spans="1:2" x14ac:dyDescent="0.25">
      <c r="B16" s="16" t="s">
        <v>139</v>
      </c>
    </row>
    <row r="17" spans="1:2" x14ac:dyDescent="0.25">
      <c r="B17" s="16" t="s">
        <v>140</v>
      </c>
    </row>
    <row r="19" spans="1:2" x14ac:dyDescent="0.25">
      <c r="A19" s="16" t="s">
        <v>141</v>
      </c>
      <c r="B19" s="16" t="s">
        <v>142</v>
      </c>
    </row>
    <row r="20" spans="1:2" x14ac:dyDescent="0.25">
      <c r="B20" s="16" t="s">
        <v>143</v>
      </c>
    </row>
    <row r="21" spans="1:2" x14ac:dyDescent="0.25">
      <c r="B21" s="16" t="s">
        <v>144</v>
      </c>
    </row>
    <row r="22" spans="1:2" x14ac:dyDescent="0.25">
      <c r="B22" s="16" t="s">
        <v>145</v>
      </c>
    </row>
    <row r="23" spans="1:2" x14ac:dyDescent="0.25">
      <c r="B23" s="16" t="s">
        <v>146</v>
      </c>
    </row>
    <row r="25" spans="1:2" x14ac:dyDescent="0.25">
      <c r="A25" s="16" t="s">
        <v>147</v>
      </c>
      <c r="B25" s="16" t="s">
        <v>148</v>
      </c>
    </row>
    <row r="26" spans="1:2" x14ac:dyDescent="0.25">
      <c r="B26" s="16" t="s">
        <v>149</v>
      </c>
    </row>
    <row r="27" spans="1:2" x14ac:dyDescent="0.25">
      <c r="B27" s="16" t="s">
        <v>150</v>
      </c>
    </row>
    <row r="29" spans="1:2" x14ac:dyDescent="0.25">
      <c r="A29" s="16" t="s">
        <v>151</v>
      </c>
      <c r="B29" s="16" t="s">
        <v>152</v>
      </c>
    </row>
    <row r="30" spans="1:2" x14ac:dyDescent="0.25">
      <c r="B30" s="16" t="s">
        <v>153</v>
      </c>
    </row>
    <row r="31" spans="1:2" x14ac:dyDescent="0.25">
      <c r="B31" s="16" t="s">
        <v>154</v>
      </c>
    </row>
    <row r="33" spans="1:13" x14ac:dyDescent="0.25">
      <c r="A33" s="16" t="s">
        <v>155</v>
      </c>
      <c r="B33" s="16" t="s">
        <v>156</v>
      </c>
    </row>
    <row r="34" spans="1:13" x14ac:dyDescent="0.25">
      <c r="B34" s="16" t="s">
        <v>157</v>
      </c>
    </row>
    <row r="35" spans="1:13" x14ac:dyDescent="0.25">
      <c r="B35" s="16" t="s">
        <v>158</v>
      </c>
    </row>
    <row r="36" spans="1:13" x14ac:dyDescent="0.25">
      <c r="B36" s="16" t="s">
        <v>159</v>
      </c>
    </row>
    <row r="37" spans="1:13" x14ac:dyDescent="0.25">
      <c r="B37" s="16" t="s">
        <v>160</v>
      </c>
    </row>
    <row r="39" spans="1:13" x14ac:dyDescent="0.25">
      <c r="A39" s="16" t="s">
        <v>162</v>
      </c>
      <c r="B39" s="16" t="s">
        <v>163</v>
      </c>
    </row>
    <row r="40" spans="1:13" x14ac:dyDescent="0.25">
      <c r="B40" s="16" t="s">
        <v>164</v>
      </c>
    </row>
    <row r="43" spans="1:13" x14ac:dyDescent="0.25">
      <c r="I43" s="16">
        <v>155</v>
      </c>
      <c r="J43" s="16">
        <v>16</v>
      </c>
      <c r="K43" s="16">
        <f>I43-J43</f>
        <v>139</v>
      </c>
      <c r="L43" s="16">
        <v>58879.3</v>
      </c>
      <c r="M43" s="146">
        <f>L43/K43</f>
        <v>423.59208633093527</v>
      </c>
    </row>
    <row r="44" spans="1:13" x14ac:dyDescent="0.25">
      <c r="I44" s="16">
        <v>155</v>
      </c>
      <c r="J44" s="16">
        <v>19</v>
      </c>
      <c r="K44" s="16">
        <f t="shared" ref="K44:K54" si="0">I44-J44</f>
        <v>136</v>
      </c>
      <c r="L44" s="16">
        <v>61415.26</v>
      </c>
      <c r="M44" s="146">
        <f t="shared" ref="M44:M54" si="1">L44/K44</f>
        <v>451.5827941176471</v>
      </c>
    </row>
    <row r="45" spans="1:13" x14ac:dyDescent="0.25">
      <c r="I45" s="16">
        <v>155</v>
      </c>
      <c r="J45" s="16">
        <v>17</v>
      </c>
      <c r="K45" s="16">
        <f t="shared" si="0"/>
        <v>138</v>
      </c>
      <c r="L45" s="16">
        <v>61415.26</v>
      </c>
      <c r="M45" s="146">
        <f t="shared" si="1"/>
        <v>445.03811594202898</v>
      </c>
    </row>
    <row r="46" spans="1:13" x14ac:dyDescent="0.25">
      <c r="I46" s="16">
        <v>155</v>
      </c>
      <c r="J46" s="16">
        <v>17</v>
      </c>
      <c r="K46" s="16">
        <f t="shared" si="0"/>
        <v>138</v>
      </c>
      <c r="L46" s="16">
        <v>69778.2</v>
      </c>
      <c r="M46" s="146">
        <f t="shared" si="1"/>
        <v>505.6391304347826</v>
      </c>
    </row>
    <row r="47" spans="1:13" x14ac:dyDescent="0.25">
      <c r="I47" s="16">
        <v>155</v>
      </c>
      <c r="J47" s="16">
        <v>16</v>
      </c>
      <c r="K47" s="16">
        <f t="shared" si="0"/>
        <v>139</v>
      </c>
      <c r="L47" s="16">
        <v>60819.61</v>
      </c>
      <c r="M47" s="146">
        <f t="shared" si="1"/>
        <v>437.55115107913667</v>
      </c>
    </row>
    <row r="48" spans="1:13" x14ac:dyDescent="0.25">
      <c r="I48" s="16">
        <v>155</v>
      </c>
      <c r="J48" s="16">
        <v>15</v>
      </c>
      <c r="K48" s="16">
        <f t="shared" si="0"/>
        <v>140</v>
      </c>
      <c r="L48" s="16">
        <v>61347.46</v>
      </c>
      <c r="M48" s="146">
        <f t="shared" si="1"/>
        <v>438.19614285714283</v>
      </c>
    </row>
    <row r="49" spans="9:13" x14ac:dyDescent="0.25">
      <c r="I49" s="16">
        <v>155</v>
      </c>
      <c r="J49" s="16">
        <v>13</v>
      </c>
      <c r="K49" s="16">
        <f t="shared" si="0"/>
        <v>142</v>
      </c>
      <c r="L49" s="16">
        <v>69105.279999999999</v>
      </c>
      <c r="M49" s="146">
        <f t="shared" si="1"/>
        <v>486.65690140845072</v>
      </c>
    </row>
    <row r="50" spans="9:13" x14ac:dyDescent="0.25">
      <c r="I50" s="16">
        <v>155</v>
      </c>
      <c r="J50" s="16">
        <v>13</v>
      </c>
      <c r="K50" s="16">
        <f t="shared" si="0"/>
        <v>142</v>
      </c>
      <c r="L50" s="16">
        <v>62091.59</v>
      </c>
      <c r="M50" s="146">
        <f t="shared" si="1"/>
        <v>437.26471830985912</v>
      </c>
    </row>
    <row r="51" spans="9:13" x14ac:dyDescent="0.25">
      <c r="I51" s="16">
        <v>155</v>
      </c>
      <c r="J51" s="16">
        <v>14</v>
      </c>
      <c r="K51" s="16">
        <f t="shared" si="0"/>
        <v>141</v>
      </c>
      <c r="L51" s="16">
        <v>61050.33</v>
      </c>
      <c r="M51" s="146">
        <f t="shared" si="1"/>
        <v>432.98106382978727</v>
      </c>
    </row>
    <row r="52" spans="9:13" x14ac:dyDescent="0.25">
      <c r="I52" s="16">
        <v>155</v>
      </c>
      <c r="J52" s="16">
        <v>14</v>
      </c>
      <c r="K52" s="16">
        <f t="shared" si="0"/>
        <v>141</v>
      </c>
      <c r="L52" s="16">
        <v>69627.759999999995</v>
      </c>
      <c r="M52" s="146">
        <f t="shared" si="1"/>
        <v>493.81390070921981</v>
      </c>
    </row>
    <row r="53" spans="9:13" x14ac:dyDescent="0.25">
      <c r="I53" s="16">
        <v>155</v>
      </c>
      <c r="J53" s="16">
        <v>13</v>
      </c>
      <c r="K53" s="16">
        <f t="shared" si="0"/>
        <v>142</v>
      </c>
      <c r="L53" s="16">
        <v>62240.78</v>
      </c>
      <c r="M53" s="146">
        <f t="shared" si="1"/>
        <v>438.31535211267607</v>
      </c>
    </row>
    <row r="54" spans="9:13" x14ac:dyDescent="0.25">
      <c r="I54" s="16">
        <v>155</v>
      </c>
      <c r="J54" s="16">
        <v>14</v>
      </c>
      <c r="K54" s="16">
        <f t="shared" si="0"/>
        <v>141</v>
      </c>
      <c r="L54" s="16">
        <v>62595.73</v>
      </c>
      <c r="M54" s="146">
        <f t="shared" si="1"/>
        <v>443.94134751773049</v>
      </c>
    </row>
  </sheetData>
  <customSheetViews>
    <customSheetView guid="{78FE081D-2F7A-4341-837F-35931EE2381A}">
      <selection activeCell="E5" sqref="E5"/>
      <pageMargins left="0.7" right="0.7" top="0.75" bottom="0.75" header="0.3" footer="0.3"/>
    </customSheetView>
    <customSheetView guid="{5FF248AD-B9E6-4DAA-8497-EBAF9F498FA7}">
      <selection activeCell="E5" sqref="E5"/>
      <pageMargins left="0.7" right="0.7" top="0.75" bottom="0.75" header="0.3" footer="0.3"/>
    </customSheetView>
  </customSheetViews>
  <pageMargins left="0.7" right="0.7" top="0.75" bottom="0.75" header="0.3" footer="0.3"/>
  <pageSetup paperSize="9" scale="5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TDB</vt:lpstr>
      <vt:lpstr>Donnees</vt:lpstr>
      <vt:lpstr>TABLE DES MATIERES</vt:lpstr>
      <vt:lpstr>INFORMATION GENERAL</vt:lpstr>
      <vt:lpstr>'INFORMATION GENERAL'!Zone_d_impression</vt:lpstr>
      <vt:lpstr>TDB!Zone_d_impression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BLANC</dc:creator>
  <cp:lastModifiedBy>Adrien BLANC</cp:lastModifiedBy>
  <cp:lastPrinted>2017-01-17T09:30:45Z</cp:lastPrinted>
  <dcterms:created xsi:type="dcterms:W3CDTF">2014-08-28T13:32:34Z</dcterms:created>
  <dcterms:modified xsi:type="dcterms:W3CDTF">2017-01-20T07:42:06Z</dcterms:modified>
</cp:coreProperties>
</file>