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8395" windowHeight="12795" activeTab="1"/>
  </bookViews>
  <sheets>
    <sheet name="AP 2nde" sheetId="4" r:id="rId1"/>
    <sheet name="période 1" sheetId="5" r:id="rId2"/>
    <sheet name="Feuil3" sheetId="3" r:id="rId3"/>
  </sheets>
  <definedNames>
    <definedName name="_xlnm._FilterDatabase" localSheetId="0" hidden="1">'AP 2nde'!$A$12:$A$117</definedName>
    <definedName name="_xlnm.Criteria" localSheetId="0">'AP 2nde'!$O$11</definedName>
    <definedName name="_xlnm.Extract" localSheetId="0">'AP 2nde'!$O$12:$O$118</definedName>
    <definedName name="_xlnm.Print_Area" localSheetId="1">'période 1'!$F$1:$S$21</definedName>
  </definedNames>
  <calcPr calcId="125725" concurrentCalc="0"/>
</workbook>
</file>

<file path=xl/calcChain.xml><?xml version="1.0" encoding="utf-8"?>
<calcChain xmlns="http://schemas.openxmlformats.org/spreadsheetml/2006/main">
  <c r="B21" i="5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8"/>
  <c r="B9"/>
  <c r="B10"/>
  <c r="B11"/>
  <c r="B12"/>
  <c r="B13"/>
  <c r="B14"/>
  <c r="B15"/>
  <c r="B16"/>
  <c r="B17"/>
  <c r="B18"/>
  <c r="B19"/>
  <c r="B20"/>
  <c r="B7"/>
  <c r="V10"/>
  <c r="V11"/>
  <c r="V12"/>
  <c r="F6"/>
  <c r="F7"/>
  <c r="F8"/>
  <c r="F9"/>
  <c r="F10"/>
  <c r="F11"/>
  <c r="F12"/>
  <c r="F13"/>
  <c r="F14"/>
  <c r="F15"/>
  <c r="F16"/>
  <c r="F17"/>
  <c r="F18"/>
  <c r="F19"/>
  <c r="F20"/>
  <c r="X9"/>
  <c r="V9"/>
  <c r="X8"/>
  <c r="V8"/>
  <c r="X7"/>
  <c r="V7"/>
  <c r="X6"/>
  <c r="V6"/>
  <c r="H6"/>
  <c r="J6"/>
  <c r="L6"/>
  <c r="N6"/>
  <c r="P6"/>
  <c r="R6"/>
  <c r="T6"/>
  <c r="D36" i="4"/>
  <c r="D61"/>
  <c r="D87"/>
  <c r="D118"/>
  <c r="D119"/>
  <c r="L118"/>
  <c r="K118"/>
  <c r="J118"/>
  <c r="I118"/>
  <c r="H118"/>
  <c r="G118"/>
  <c r="F118"/>
  <c r="E118"/>
  <c r="M117"/>
  <c r="M116"/>
  <c r="M115"/>
  <c r="M114"/>
  <c r="M113"/>
  <c r="M112"/>
  <c r="M111"/>
  <c r="M110"/>
  <c r="M109"/>
  <c r="M108"/>
  <c r="M107"/>
  <c r="M106"/>
  <c r="M105"/>
  <c r="M104"/>
  <c r="M103"/>
  <c r="M102"/>
  <c r="M101"/>
  <c r="M100"/>
  <c r="M99"/>
  <c r="M98"/>
  <c r="M97"/>
  <c r="M96"/>
  <c r="M95"/>
  <c r="M94"/>
  <c r="M93"/>
  <c r="M92"/>
  <c r="M91"/>
  <c r="M90"/>
  <c r="M89"/>
  <c r="M88"/>
  <c r="L87"/>
  <c r="K87"/>
  <c r="J87"/>
  <c r="I87"/>
  <c r="H87"/>
  <c r="G87"/>
  <c r="F87"/>
  <c r="E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L61"/>
  <c r="K61"/>
  <c r="J61"/>
  <c r="I61"/>
  <c r="H61"/>
  <c r="G61"/>
  <c r="F61"/>
  <c r="E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L36"/>
  <c r="K36"/>
  <c r="J36"/>
  <c r="I36"/>
  <c r="H36"/>
  <c r="G36"/>
  <c r="F36"/>
  <c r="E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F10"/>
  <c r="G10"/>
  <c r="H10"/>
  <c r="I10"/>
  <c r="J10"/>
  <c r="K10"/>
  <c r="L10"/>
  <c r="M10"/>
  <c r="F9"/>
  <c r="G9"/>
  <c r="H9"/>
  <c r="I9"/>
  <c r="J9"/>
  <c r="K9"/>
  <c r="L9"/>
  <c r="I8"/>
  <c r="M9"/>
  <c r="F8"/>
  <c r="G8"/>
  <c r="H8"/>
  <c r="J8"/>
  <c r="K8"/>
  <c r="L8"/>
  <c r="M8"/>
  <c r="F7"/>
  <c r="G7"/>
  <c r="H7"/>
  <c r="I7"/>
  <c r="J7"/>
  <c r="K7"/>
  <c r="L7"/>
  <c r="F6"/>
  <c r="I6"/>
  <c r="M7"/>
  <c r="G6"/>
  <c r="H6"/>
  <c r="J6"/>
  <c r="K6"/>
  <c r="L6"/>
  <c r="M6"/>
  <c r="F5"/>
  <c r="G5"/>
  <c r="H5"/>
  <c r="I5"/>
  <c r="J5"/>
  <c r="K5"/>
  <c r="L5"/>
  <c r="F4"/>
  <c r="I4"/>
  <c r="M5"/>
  <c r="G4"/>
  <c r="H4"/>
  <c r="J4"/>
  <c r="K4"/>
  <c r="L4"/>
  <c r="M4"/>
</calcChain>
</file>

<file path=xl/sharedStrings.xml><?xml version="1.0" encoding="utf-8"?>
<sst xmlns="http://schemas.openxmlformats.org/spreadsheetml/2006/main" count="637" uniqueCount="237">
  <si>
    <t>App à app
Chardonnet/Couplan</t>
  </si>
  <si>
    <t>Com &amp; cult bilingue
Tamir/Defontaine</t>
  </si>
  <si>
    <t>Lire une consigne
Moulart/Bordes</t>
  </si>
  <si>
    <t>Prise de confiance
Denisse/Berthe</t>
  </si>
  <si>
    <t>Lire, dire et écrire des contes
Doremus/Lestrade</t>
  </si>
  <si>
    <t>FLE
Ibanez/Authiat</t>
  </si>
  <si>
    <t>ROLL
Abara/Floirac</t>
  </si>
  <si>
    <t>6 semaines / C15</t>
  </si>
  <si>
    <t>3 semaines / C27</t>
  </si>
  <si>
    <t>3 semaines / C14</t>
  </si>
  <si>
    <t>6 semaines / C24</t>
  </si>
  <si>
    <t>3 semaines / B30</t>
  </si>
  <si>
    <t>tte l'année / B39</t>
  </si>
  <si>
    <t>6 semaines / B32</t>
  </si>
  <si>
    <t>Total</t>
  </si>
  <si>
    <t xml:space="preserve">Total période </t>
  </si>
  <si>
    <t>Nom</t>
  </si>
  <si>
    <t>Prénom</t>
  </si>
  <si>
    <t>Classe</t>
  </si>
  <si>
    <t>Gpe</t>
  </si>
  <si>
    <t>Age</t>
  </si>
  <si>
    <t>Atelier 1</t>
  </si>
  <si>
    <t>Atelier 2</t>
  </si>
  <si>
    <t>Atelier 3</t>
  </si>
  <si>
    <t>Atelier 4</t>
  </si>
  <si>
    <t>Atelier 5</t>
  </si>
  <si>
    <t>atelier 6</t>
  </si>
  <si>
    <t>Atelier 7</t>
  </si>
  <si>
    <t>100</t>
  </si>
  <si>
    <t>BARBE</t>
  </si>
  <si>
    <t>Ronan</t>
  </si>
  <si>
    <t>SP1</t>
  </si>
  <si>
    <t>B</t>
  </si>
  <si>
    <t>BLENNER</t>
  </si>
  <si>
    <t>Louis</t>
  </si>
  <si>
    <t>BRABAN</t>
  </si>
  <si>
    <t>Mélanie</t>
  </si>
  <si>
    <t>DABONNEVILLE</t>
  </si>
  <si>
    <t>Camille</t>
  </si>
  <si>
    <t>DELGADO</t>
  </si>
  <si>
    <t>Nicolas</t>
  </si>
  <si>
    <t>DIOP</t>
  </si>
  <si>
    <t>Mariama</t>
  </si>
  <si>
    <t>DUCASTEL</t>
  </si>
  <si>
    <t>Teddy</t>
  </si>
  <si>
    <t>FERREIRA</t>
  </si>
  <si>
    <t>Marine</t>
  </si>
  <si>
    <t>A</t>
  </si>
  <si>
    <t>HADDADI</t>
  </si>
  <si>
    <t>Inès</t>
  </si>
  <si>
    <t>HOCHET</t>
  </si>
  <si>
    <t>Julien</t>
  </si>
  <si>
    <t>KEITA</t>
  </si>
  <si>
    <t>Sora</t>
  </si>
  <si>
    <t>LANCELOT</t>
  </si>
  <si>
    <t>Maxime</t>
  </si>
  <si>
    <t>LLOPIS</t>
  </si>
  <si>
    <t>Hugo</t>
  </si>
  <si>
    <t>LUCCHINACCI</t>
  </si>
  <si>
    <t>Laetitia</t>
  </si>
  <si>
    <t>LUNEL</t>
  </si>
  <si>
    <t>Léa</t>
  </si>
  <si>
    <t>MALONGA</t>
  </si>
  <si>
    <t>Erol</t>
  </si>
  <si>
    <t>MAREGA</t>
  </si>
  <si>
    <t>Sékou</t>
  </si>
  <si>
    <t>MARX</t>
  </si>
  <si>
    <t>Louana</t>
  </si>
  <si>
    <t>MENGUE-ZONO SERGE</t>
  </si>
  <si>
    <t>Noëdhy</t>
  </si>
  <si>
    <t>MOUZITA</t>
  </si>
  <si>
    <t>Audrey</t>
  </si>
  <si>
    <t>OYAHYA</t>
  </si>
  <si>
    <t>Syham</t>
  </si>
  <si>
    <t>SAUVEY</t>
  </si>
  <si>
    <t>Mélissa</t>
  </si>
  <si>
    <t>SISSOKO</t>
  </si>
  <si>
    <t>Aisseta</t>
  </si>
  <si>
    <t>TAURINO</t>
  </si>
  <si>
    <t>Laura</t>
  </si>
  <si>
    <t>AIT OUMGHAR</t>
  </si>
  <si>
    <t>Dalila</t>
  </si>
  <si>
    <t>SP2</t>
  </si>
  <si>
    <t>ALAND</t>
  </si>
  <si>
    <t>Damien</t>
  </si>
  <si>
    <t>BORIES</t>
  </si>
  <si>
    <t>Lucille</t>
  </si>
  <si>
    <t>BROYON</t>
  </si>
  <si>
    <t>CAFFIN</t>
  </si>
  <si>
    <t>Lisa</t>
  </si>
  <si>
    <t>COULIOU</t>
  </si>
  <si>
    <t>Florian</t>
  </si>
  <si>
    <t>DJEDIDI</t>
  </si>
  <si>
    <t>Nassim</t>
  </si>
  <si>
    <t>DO PACO DA CRUZ</t>
  </si>
  <si>
    <t>Andrea</t>
  </si>
  <si>
    <t>Thomas</t>
  </si>
  <si>
    <t>FUMEL</t>
  </si>
  <si>
    <t>Lea</t>
  </si>
  <si>
    <t>GONDLACH</t>
  </si>
  <si>
    <t>Jessica</t>
  </si>
  <si>
    <t>GUEREVE</t>
  </si>
  <si>
    <t>Wandé</t>
  </si>
  <si>
    <t>HUSSAIN</t>
  </si>
  <si>
    <t>Shabbir</t>
  </si>
  <si>
    <t>KOUADIO</t>
  </si>
  <si>
    <t>Ohinané</t>
  </si>
  <si>
    <t>LOPEZ NAVARRO</t>
  </si>
  <si>
    <t>Morgane</t>
  </si>
  <si>
    <t>MONTOUT</t>
  </si>
  <si>
    <t>Dylan</t>
  </si>
  <si>
    <t>MOREL</t>
  </si>
  <si>
    <t>Amandine</t>
  </si>
  <si>
    <t>NDONG MEMIAGHE</t>
  </si>
  <si>
    <t>Magalie</t>
  </si>
  <si>
    <t>PEREIRA BARBOSA</t>
  </si>
  <si>
    <t>Marline</t>
  </si>
  <si>
    <t>SAAVEDRA</t>
  </si>
  <si>
    <t>Aymeric</t>
  </si>
  <si>
    <t>STOLL</t>
  </si>
  <si>
    <t>TAMIMUL</t>
  </si>
  <si>
    <t>Muksith</t>
  </si>
  <si>
    <t>VIRAPIN</t>
  </si>
  <si>
    <t>Dennis</t>
  </si>
  <si>
    <t>ZOUAID</t>
  </si>
  <si>
    <t>Ibtissam</t>
  </si>
  <si>
    <t>ALIAS</t>
  </si>
  <si>
    <t>Arnaud</t>
  </si>
  <si>
    <t>SP3</t>
  </si>
  <si>
    <t>BLANCHET</t>
  </si>
  <si>
    <t>BOUTERFAS</t>
  </si>
  <si>
    <t>Sabrina</t>
  </si>
  <si>
    <t>COVINDARASSOU</t>
  </si>
  <si>
    <t>Divya Bharathi</t>
  </si>
  <si>
    <t>DAMAY</t>
  </si>
  <si>
    <t>Tiffany</t>
  </si>
  <si>
    <t>DIAS</t>
  </si>
  <si>
    <t>Victoria</t>
  </si>
  <si>
    <t>DUCROCQ</t>
  </si>
  <si>
    <t>FATREZ</t>
  </si>
  <si>
    <t>Pauline</t>
  </si>
  <si>
    <t>FELIX</t>
  </si>
  <si>
    <t>Ludovic</t>
  </si>
  <si>
    <t>FOSSE</t>
  </si>
  <si>
    <t>Charlotte</t>
  </si>
  <si>
    <t>FRAGOSO</t>
  </si>
  <si>
    <t>Kahlan</t>
  </si>
  <si>
    <t>GIBIERGE</t>
  </si>
  <si>
    <t>Christian</t>
  </si>
  <si>
    <t>LACROIX</t>
  </si>
  <si>
    <t>Célia</t>
  </si>
  <si>
    <t>MARCEL</t>
  </si>
  <si>
    <t>MARCHAL</t>
  </si>
  <si>
    <t>Alban</t>
  </si>
  <si>
    <t>MATERA</t>
  </si>
  <si>
    <t>Dhune</t>
  </si>
  <si>
    <t>MAYEUX</t>
  </si>
  <si>
    <t>Thibaut</t>
  </si>
  <si>
    <t>MIFUNINI</t>
  </si>
  <si>
    <t>Sylvere</t>
  </si>
  <si>
    <t>NKANSAH</t>
  </si>
  <si>
    <t>NSUNGU</t>
  </si>
  <si>
    <t>Peter</t>
  </si>
  <si>
    <t>PORTE</t>
  </si>
  <si>
    <t>SUDAGARAN</t>
  </si>
  <si>
    <t>Evangéline</t>
  </si>
  <si>
    <t>SYMKANYCH</t>
  </si>
  <si>
    <t xml:space="preserve">Total </t>
  </si>
  <si>
    <t>ADOUM</t>
  </si>
  <si>
    <t>Peji</t>
  </si>
  <si>
    <t>SGA</t>
  </si>
  <si>
    <t>AMALOUA</t>
  </si>
  <si>
    <t>Amine</t>
  </si>
  <si>
    <t>AZIZ</t>
  </si>
  <si>
    <t>Lydia</t>
  </si>
  <si>
    <t>BELARBIA</t>
  </si>
  <si>
    <t>Artwen</t>
  </si>
  <si>
    <t>09/10/1998</t>
  </si>
  <si>
    <t>BONNETERRE</t>
  </si>
  <si>
    <t>Julie</t>
  </si>
  <si>
    <t>DEROUBAIX</t>
  </si>
  <si>
    <t>Nathan</t>
  </si>
  <si>
    <t>DIALLO</t>
  </si>
  <si>
    <t>Sory</t>
  </si>
  <si>
    <t>DJIKPE</t>
  </si>
  <si>
    <t>Essenam</t>
  </si>
  <si>
    <t>GRASSE</t>
  </si>
  <si>
    <t>Kandjura Diabi</t>
  </si>
  <si>
    <t>HEURTELOUP</t>
  </si>
  <si>
    <t>Olivia</t>
  </si>
  <si>
    <t>KACEMI-LATRECHE</t>
  </si>
  <si>
    <t>Jasmine</t>
  </si>
  <si>
    <t>KANOUTE</t>
  </si>
  <si>
    <t>Alhassana</t>
  </si>
  <si>
    <t>KARI</t>
  </si>
  <si>
    <t>Mohamed</t>
  </si>
  <si>
    <t>SGA</t>
    <phoneticPr fontId="0" type="noConversion"/>
  </si>
  <si>
    <t>08/02/2000</t>
  </si>
  <si>
    <t>KEDIS</t>
  </si>
  <si>
    <t>Marie Elisabeth</t>
  </si>
  <si>
    <t>KHALFET</t>
  </si>
  <si>
    <t>Yasmine</t>
  </si>
  <si>
    <t>LABBACI</t>
  </si>
  <si>
    <t>Naïma</t>
  </si>
  <si>
    <t>MANSOURI</t>
  </si>
  <si>
    <t>Sarah</t>
  </si>
  <si>
    <t>MARIE-LOUISE</t>
  </si>
  <si>
    <t>Alicia</t>
  </si>
  <si>
    <t>MBOKOLO</t>
  </si>
  <si>
    <t>Joël</t>
  </si>
  <si>
    <t>MOUANGA</t>
  </si>
  <si>
    <t>Vanessa</t>
  </si>
  <si>
    <t>NDOM</t>
  </si>
  <si>
    <t>Amath</t>
  </si>
  <si>
    <t>OKORIE</t>
  </si>
  <si>
    <t>James</t>
  </si>
  <si>
    <t>PERIC</t>
  </si>
  <si>
    <t>Marina</t>
  </si>
  <si>
    <t>RODRIGUES</t>
  </si>
  <si>
    <t>Anaïs</t>
  </si>
  <si>
    <t>RZIK</t>
  </si>
  <si>
    <t>Marzouka</t>
  </si>
  <si>
    <t>Fincoura</t>
  </si>
  <si>
    <t>TAVARES BARBOSA</t>
  </si>
  <si>
    <t>Edmilson</t>
  </si>
  <si>
    <t>TOUNKARA</t>
  </si>
  <si>
    <t>Hawa</t>
  </si>
  <si>
    <t>URSULET</t>
  </si>
  <si>
    <t>ZEKOU</t>
  </si>
  <si>
    <t>Malone</t>
  </si>
  <si>
    <r>
      <t>AP 2</t>
    </r>
    <r>
      <rPr>
        <vertAlign val="superscript"/>
        <sz val="20"/>
        <color theme="1"/>
        <rFont val="Calibri"/>
        <family val="2"/>
        <scheme val="minor"/>
      </rPr>
      <t>nde</t>
    </r>
    <r>
      <rPr>
        <sz val="20"/>
        <color theme="1"/>
        <rFont val="Calibri"/>
        <family val="2"/>
        <scheme val="minor"/>
      </rPr>
      <t xml:space="preserve"> du 28 sep au 16 oct 2015</t>
    </r>
  </si>
  <si>
    <t>ATELIER</t>
  </si>
  <si>
    <t xml:space="preserve">FLE
Ibanez/Authiat
</t>
  </si>
  <si>
    <t>6 semaines / B37</t>
  </si>
  <si>
    <t>3 semaines / R32</t>
  </si>
  <si>
    <t>tte l'année / C03</t>
  </si>
  <si>
    <t>SANOKO</t>
  </si>
</sst>
</file>

<file path=xl/styles.xml><?xml version="1.0" encoding="utf-8"?>
<styleSheet xmlns="http://schemas.openxmlformats.org/spreadsheetml/2006/main">
  <numFmts count="3">
    <numFmt numFmtId="164" formatCode="[$-40C]General"/>
    <numFmt numFmtId="165" formatCode="[$-40C]d/m/yy"/>
    <numFmt numFmtId="166" formatCode="dd\/mm\/yyyy"/>
  </numFmts>
  <fonts count="27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Times New Roman"/>
      <family val="1"/>
    </font>
    <font>
      <sz val="11"/>
      <color theme="6" tint="-0.499984740745262"/>
      <name val="Calibri"/>
      <family val="2"/>
      <scheme val="minor"/>
    </font>
    <font>
      <sz val="11"/>
      <color theme="3" tint="-0.499984740745262"/>
      <name val="Calibri"/>
      <family val="2"/>
      <scheme val="minor"/>
    </font>
    <font>
      <sz val="11"/>
      <color theme="5" tint="-0.499984740745262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sz val="11"/>
      <color theme="7" tint="-0.499984740745262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sz val="11"/>
      <color theme="2" tint="-0.89999084444715716"/>
      <name val="Calibri"/>
      <family val="2"/>
      <scheme val="minor"/>
    </font>
    <font>
      <sz val="11"/>
      <name val="Arial"/>
      <family val="2"/>
    </font>
    <font>
      <sz val="10"/>
      <name val="Arial"/>
      <family val="2"/>
    </font>
    <font>
      <strike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.5"/>
      <name val="Calibri"/>
      <family val="2"/>
    </font>
    <font>
      <sz val="10.5"/>
      <color indexed="8"/>
      <name val="Calibri"/>
      <family val="2"/>
    </font>
    <font>
      <b/>
      <sz val="10.5"/>
      <color rgb="FFFF0000"/>
      <name val="Calibri"/>
      <family val="2"/>
    </font>
    <font>
      <b/>
      <sz val="11"/>
      <color rgb="FFFF0000"/>
      <name val="Calibri"/>
      <family val="2"/>
    </font>
    <font>
      <sz val="10"/>
      <color theme="1"/>
      <name val="Arial"/>
    </font>
    <font>
      <sz val="10"/>
      <color indexed="8"/>
      <name val="Arial"/>
    </font>
    <font>
      <sz val="11"/>
      <name val="Calibri"/>
      <family val="2"/>
    </font>
    <font>
      <sz val="20"/>
      <color theme="1"/>
      <name val="Calibri"/>
      <family val="2"/>
      <scheme val="minor"/>
    </font>
    <font>
      <vertAlign val="superscript"/>
      <sz val="2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name val="Calibri"/>
      <family val="2"/>
    </font>
    <font>
      <sz val="9"/>
      <color rgb="FF000000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22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164" fontId="13" fillId="0" borderId="0"/>
  </cellStyleXfs>
  <cellXfs count="151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3" fillId="3" borderId="2" xfId="0" applyFont="1" applyFill="1" applyBorder="1" applyAlignment="1">
      <alignment horizontal="right"/>
    </xf>
    <xf numFmtId="0" fontId="3" fillId="3" borderId="3" xfId="0" applyFont="1" applyFill="1" applyBorder="1" applyAlignment="1">
      <alignment horizontal="right"/>
    </xf>
    <xf numFmtId="0" fontId="3" fillId="3" borderId="4" xfId="0" applyFont="1" applyFill="1" applyBorder="1" applyAlignment="1">
      <alignment horizontal="left" vertical="center"/>
    </xf>
    <xf numFmtId="0" fontId="3" fillId="3" borderId="4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</xf>
    <xf numFmtId="0" fontId="4" fillId="4" borderId="2" xfId="0" applyFont="1" applyFill="1" applyBorder="1" applyAlignment="1">
      <alignment horizontal="right"/>
    </xf>
    <xf numFmtId="0" fontId="4" fillId="4" borderId="3" xfId="0" applyFont="1" applyFill="1" applyBorder="1" applyAlignment="1">
      <alignment horizontal="right"/>
    </xf>
    <xf numFmtId="0" fontId="4" fillId="4" borderId="4" xfId="0" applyFont="1" applyFill="1" applyBorder="1" applyAlignment="1">
      <alignment horizontal="left" vertical="center"/>
    </xf>
    <xf numFmtId="0" fontId="3" fillId="4" borderId="4" xfId="0" applyFont="1" applyFill="1" applyBorder="1" applyAlignment="1" applyProtection="1">
      <alignment horizontal="center" vertical="center"/>
    </xf>
    <xf numFmtId="0" fontId="3" fillId="4" borderId="1" xfId="0" applyFont="1" applyFill="1" applyBorder="1" applyAlignment="1" applyProtection="1">
      <alignment horizontal="center" vertical="center"/>
    </xf>
    <xf numFmtId="0" fontId="5" fillId="5" borderId="2" xfId="0" applyFont="1" applyFill="1" applyBorder="1" applyAlignment="1">
      <alignment horizontal="right"/>
    </xf>
    <xf numFmtId="0" fontId="5" fillId="5" borderId="3" xfId="0" applyFont="1" applyFill="1" applyBorder="1" applyAlignment="1">
      <alignment horizontal="right"/>
    </xf>
    <xf numFmtId="0" fontId="5" fillId="5" borderId="4" xfId="0" applyFont="1" applyFill="1" applyBorder="1" applyAlignment="1">
      <alignment horizontal="left" vertical="center"/>
    </xf>
    <xf numFmtId="0" fontId="3" fillId="5" borderId="4" xfId="0" applyFont="1" applyFill="1" applyBorder="1" applyAlignment="1" applyProtection="1">
      <alignment horizontal="center" vertical="center"/>
    </xf>
    <xf numFmtId="0" fontId="3" fillId="5" borderId="1" xfId="0" applyFont="1" applyFill="1" applyBorder="1" applyAlignment="1" applyProtection="1">
      <alignment horizontal="center" vertical="center"/>
    </xf>
    <xf numFmtId="0" fontId="6" fillId="6" borderId="2" xfId="0" applyFont="1" applyFill="1" applyBorder="1" applyAlignment="1">
      <alignment horizontal="right"/>
    </xf>
    <xf numFmtId="0" fontId="6" fillId="6" borderId="3" xfId="0" applyFont="1" applyFill="1" applyBorder="1" applyAlignment="1">
      <alignment horizontal="right"/>
    </xf>
    <xf numFmtId="0" fontId="6" fillId="6" borderId="4" xfId="0" applyFont="1" applyFill="1" applyBorder="1" applyAlignment="1">
      <alignment horizontal="left" vertical="center"/>
    </xf>
    <xf numFmtId="0" fontId="3" fillId="6" borderId="4" xfId="0" applyFont="1" applyFill="1" applyBorder="1" applyAlignment="1" applyProtection="1">
      <alignment horizontal="center" vertical="center"/>
    </xf>
    <xf numFmtId="0" fontId="3" fillId="6" borderId="1" xfId="0" applyFont="1" applyFill="1" applyBorder="1" applyAlignment="1" applyProtection="1">
      <alignment horizontal="center" vertical="center"/>
    </xf>
    <xf numFmtId="0" fontId="7" fillId="7" borderId="2" xfId="0" applyFont="1" applyFill="1" applyBorder="1" applyAlignment="1">
      <alignment horizontal="right"/>
    </xf>
    <xf numFmtId="0" fontId="7" fillId="7" borderId="3" xfId="0" applyFont="1" applyFill="1" applyBorder="1" applyAlignment="1">
      <alignment horizontal="right"/>
    </xf>
    <xf numFmtId="0" fontId="7" fillId="7" borderId="4" xfId="0" applyFont="1" applyFill="1" applyBorder="1" applyAlignment="1">
      <alignment horizontal="left" vertical="center"/>
    </xf>
    <xf numFmtId="0" fontId="3" fillId="7" borderId="4" xfId="0" applyFont="1" applyFill="1" applyBorder="1" applyAlignment="1" applyProtection="1">
      <alignment horizontal="center" vertical="center"/>
    </xf>
    <xf numFmtId="0" fontId="3" fillId="7" borderId="1" xfId="0" applyFont="1" applyFill="1" applyBorder="1" applyAlignment="1" applyProtection="1">
      <alignment horizontal="center" vertical="center"/>
    </xf>
    <xf numFmtId="0" fontId="8" fillId="8" borderId="2" xfId="0" applyFont="1" applyFill="1" applyBorder="1" applyAlignment="1">
      <alignment horizontal="right"/>
    </xf>
    <xf numFmtId="0" fontId="8" fillId="8" borderId="3" xfId="0" applyFont="1" applyFill="1" applyBorder="1" applyAlignment="1">
      <alignment horizontal="right"/>
    </xf>
    <xf numFmtId="0" fontId="8" fillId="8" borderId="4" xfId="0" applyFont="1" applyFill="1" applyBorder="1" applyAlignment="1">
      <alignment horizontal="left" vertical="center"/>
    </xf>
    <xf numFmtId="0" fontId="3" fillId="8" borderId="4" xfId="0" applyFont="1" applyFill="1" applyBorder="1" applyAlignment="1" applyProtection="1">
      <alignment horizontal="center" vertical="center"/>
    </xf>
    <xf numFmtId="0" fontId="3" fillId="8" borderId="1" xfId="0" applyFont="1" applyFill="1" applyBorder="1" applyAlignment="1" applyProtection="1">
      <alignment horizontal="center" vertical="center"/>
    </xf>
    <xf numFmtId="0" fontId="9" fillId="9" borderId="2" xfId="0" applyFont="1" applyFill="1" applyBorder="1" applyAlignment="1">
      <alignment horizontal="right"/>
    </xf>
    <xf numFmtId="0" fontId="9" fillId="9" borderId="3" xfId="0" applyFont="1" applyFill="1" applyBorder="1" applyAlignment="1">
      <alignment horizontal="right"/>
    </xf>
    <xf numFmtId="0" fontId="9" fillId="9" borderId="4" xfId="0" applyFont="1" applyFill="1" applyBorder="1" applyAlignment="1">
      <alignment horizontal="left" vertical="center"/>
    </xf>
    <xf numFmtId="0" fontId="3" fillId="9" borderId="4" xfId="0" applyFont="1" applyFill="1" applyBorder="1" applyAlignment="1" applyProtection="1">
      <alignment horizontal="center" vertical="center"/>
    </xf>
    <xf numFmtId="0" fontId="3" fillId="9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0" fillId="2" borderId="0" xfId="0" applyFill="1"/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center"/>
    </xf>
    <xf numFmtId="14" fontId="11" fillId="0" borderId="1" xfId="0" applyNumberFormat="1" applyFon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2" borderId="2" xfId="0" applyFont="1" applyFill="1" applyBorder="1" applyAlignment="1" applyProtection="1">
      <alignment horizontal="right" vertical="center" wrapText="1"/>
    </xf>
    <xf numFmtId="0" fontId="0" fillId="2" borderId="3" xfId="0" applyFill="1" applyBorder="1"/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0" fillId="2" borderId="1" xfId="0" applyNumberFormat="1" applyFill="1" applyBorder="1" applyAlignment="1">
      <alignment horizontal="center"/>
    </xf>
    <xf numFmtId="14" fontId="1" fillId="0" borderId="1" xfId="0" applyNumberFormat="1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>
      <alignment horizontal="right" vertical="center" wrapText="1"/>
    </xf>
    <xf numFmtId="0" fontId="12" fillId="0" borderId="1" xfId="0" applyFont="1" applyBorder="1" applyAlignment="1">
      <alignment horizontal="center"/>
    </xf>
    <xf numFmtId="0" fontId="1" fillId="2" borderId="5" xfId="0" applyFont="1" applyFill="1" applyBorder="1" applyAlignment="1" applyProtection="1">
      <alignment horizontal="center" vertical="center" wrapText="1"/>
    </xf>
    <xf numFmtId="0" fontId="0" fillId="2" borderId="6" xfId="0" applyFill="1" applyBorder="1" applyAlignment="1">
      <alignment horizontal="center"/>
    </xf>
    <xf numFmtId="0" fontId="1" fillId="2" borderId="6" xfId="0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center"/>
    </xf>
    <xf numFmtId="0" fontId="14" fillId="0" borderId="7" xfId="1" applyNumberFormat="1" applyFont="1" applyFill="1" applyBorder="1" applyAlignment="1">
      <alignment horizontal="center"/>
    </xf>
    <xf numFmtId="0" fontId="10" fillId="0" borderId="8" xfId="0" applyFont="1" applyBorder="1" applyAlignment="1">
      <alignment horizontal="center"/>
    </xf>
    <xf numFmtId="14" fontId="10" fillId="0" borderId="8" xfId="0" applyNumberFormat="1" applyFont="1" applyBorder="1" applyAlignment="1">
      <alignment horizontal="center"/>
    </xf>
    <xf numFmtId="0" fontId="15" fillId="0" borderId="9" xfId="1" applyNumberFormat="1" applyFont="1" applyFill="1" applyBorder="1" applyAlignment="1">
      <alignment horizontal="center" vertical="center"/>
    </xf>
    <xf numFmtId="0" fontId="15" fillId="0" borderId="10" xfId="1" applyNumberFormat="1" applyFont="1" applyFill="1" applyBorder="1" applyAlignment="1">
      <alignment horizontal="center"/>
    </xf>
    <xf numFmtId="0" fontId="14" fillId="0" borderId="0" xfId="1" applyNumberFormat="1" applyFont="1" applyFill="1" applyBorder="1" applyAlignment="1">
      <alignment horizontal="center"/>
    </xf>
    <xf numFmtId="0" fontId="15" fillId="0" borderId="1" xfId="1" applyNumberFormat="1" applyFont="1" applyFill="1" applyBorder="1" applyAlignment="1">
      <alignment horizontal="center"/>
    </xf>
    <xf numFmtId="0" fontId="14" fillId="0" borderId="11" xfId="1" applyNumberFormat="1" applyFont="1" applyFill="1" applyBorder="1" applyAlignment="1">
      <alignment horizontal="center"/>
    </xf>
    <xf numFmtId="0" fontId="16" fillId="0" borderId="11" xfId="1" applyNumberFormat="1" applyFont="1" applyFill="1" applyBorder="1" applyAlignment="1">
      <alignment horizontal="center" vertical="center"/>
    </xf>
    <xf numFmtId="0" fontId="15" fillId="0" borderId="11" xfId="1" applyNumberFormat="1" applyFont="1" applyFill="1" applyBorder="1" applyAlignment="1">
      <alignment horizontal="center" vertical="center"/>
    </xf>
    <xf numFmtId="0" fontId="15" fillId="0" borderId="11" xfId="1" applyNumberFormat="1" applyFont="1" applyFill="1" applyBorder="1" applyAlignment="1">
      <alignment horizontal="center"/>
    </xf>
    <xf numFmtId="0" fontId="15" fillId="0" borderId="0" xfId="1" applyNumberFormat="1" applyFont="1" applyFill="1"/>
    <xf numFmtId="0" fontId="14" fillId="0" borderId="11" xfId="1" applyNumberFormat="1" applyFont="1" applyFill="1" applyBorder="1" applyAlignment="1" applyProtection="1">
      <alignment horizontal="center" vertical="center" wrapText="1"/>
    </xf>
    <xf numFmtId="0" fontId="14" fillId="0" borderId="0" xfId="1" applyNumberFormat="1" applyFont="1" applyFill="1" applyBorder="1" applyAlignment="1">
      <alignment horizontal="center" vertical="center" wrapText="1"/>
    </xf>
    <xf numFmtId="164" fontId="13" fillId="0" borderId="11" xfId="1" applyFont="1" applyFill="1" applyBorder="1" applyAlignment="1" applyProtection="1">
      <alignment horizontal="center" vertical="center" wrapText="1"/>
    </xf>
    <xf numFmtId="0" fontId="13" fillId="0" borderId="11" xfId="1" applyNumberFormat="1" applyBorder="1" applyAlignment="1">
      <alignment horizontal="center"/>
    </xf>
    <xf numFmtId="0" fontId="15" fillId="0" borderId="0" xfId="1" applyNumberFormat="1" applyFont="1"/>
    <xf numFmtId="164" fontId="13" fillId="0" borderId="7" xfId="1" applyFont="1" applyFill="1" applyBorder="1" applyAlignment="1" applyProtection="1">
      <alignment horizontal="center" vertical="center" wrapText="1"/>
    </xf>
    <xf numFmtId="0" fontId="17" fillId="0" borderId="7" xfId="1" applyNumberFormat="1" applyFont="1" applyBorder="1" applyAlignment="1">
      <alignment horizontal="center"/>
    </xf>
    <xf numFmtId="0" fontId="13" fillId="0" borderId="7" xfId="1" applyNumberFormat="1" applyBorder="1" applyAlignment="1">
      <alignment horizontal="center"/>
    </xf>
    <xf numFmtId="0" fontId="13" fillId="0" borderId="12" xfId="1" applyNumberFormat="1" applyBorder="1" applyAlignment="1">
      <alignment horizontal="center"/>
    </xf>
    <xf numFmtId="165" fontId="13" fillId="0" borderId="7" xfId="1" applyNumberFormat="1" applyFont="1" applyFill="1" applyBorder="1" applyAlignment="1" applyProtection="1">
      <alignment horizontal="center" vertical="center" wrapText="1"/>
    </xf>
    <xf numFmtId="0" fontId="13" fillId="0" borderId="13" xfId="1" applyNumberFormat="1" applyBorder="1" applyAlignment="1">
      <alignment horizontal="center"/>
    </xf>
    <xf numFmtId="0" fontId="13" fillId="0" borderId="14" xfId="1" applyNumberFormat="1" applyBorder="1" applyAlignment="1">
      <alignment horizontal="center"/>
    </xf>
    <xf numFmtId="0" fontId="0" fillId="0" borderId="0" xfId="0" applyBorder="1"/>
    <xf numFmtId="0" fontId="1" fillId="2" borderId="15" xfId="0" applyFont="1" applyFill="1" applyBorder="1" applyAlignment="1" applyProtection="1">
      <alignment horizontal="center" vertical="center" wrapText="1"/>
    </xf>
    <xf numFmtId="0" fontId="0" fillId="2" borderId="16" xfId="0" applyFill="1" applyBorder="1" applyAlignment="1">
      <alignment horizontal="center"/>
    </xf>
    <xf numFmtId="0" fontId="1" fillId="2" borderId="16" xfId="0" applyFont="1" applyFill="1" applyBorder="1" applyAlignment="1" applyProtection="1">
      <alignment horizontal="center" vertical="center" wrapText="1"/>
    </xf>
    <xf numFmtId="0" fontId="1" fillId="2" borderId="17" xfId="0" applyFont="1" applyFill="1" applyBorder="1" applyAlignment="1" applyProtection="1">
      <alignment horizontal="center" vertical="center" wrapText="1"/>
    </xf>
    <xf numFmtId="0" fontId="13" fillId="2" borderId="1" xfId="1" applyNumberForma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18" fillId="11" borderId="1" xfId="0" applyFont="1" applyFill="1" applyBorder="1" applyAlignment="1">
      <alignment horizontal="center"/>
    </xf>
    <xf numFmtId="166" fontId="19" fillId="12" borderId="1" xfId="0" applyNumberFormat="1" applyFont="1" applyFill="1" applyBorder="1" applyAlignment="1">
      <alignment horizontal="right"/>
    </xf>
    <xf numFmtId="0" fontId="0" fillId="0" borderId="1" xfId="0" applyNumberFormat="1" applyFill="1" applyBorder="1" applyAlignment="1">
      <alignment horizontal="center"/>
    </xf>
    <xf numFmtId="49" fontId="18" fillId="0" borderId="1" xfId="0" applyNumberFormat="1" applyFont="1" applyBorder="1" applyAlignment="1">
      <alignment horizontal="right"/>
    </xf>
    <xf numFmtId="0" fontId="0" fillId="6" borderId="1" xfId="0" applyFill="1" applyBorder="1" applyAlignment="1">
      <alignment horizontal="center"/>
    </xf>
    <xf numFmtId="0" fontId="0" fillId="10" borderId="1" xfId="0" applyNumberFormat="1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0" fillId="15" borderId="1" xfId="0" applyFill="1" applyBorder="1" applyAlignment="1">
      <alignment horizontal="center"/>
    </xf>
    <xf numFmtId="0" fontId="20" fillId="0" borderId="1" xfId="0" applyFont="1" applyFill="1" applyBorder="1" applyAlignment="1" applyProtection="1">
      <alignment horizontal="center" vertical="center" wrapText="1"/>
    </xf>
    <xf numFmtId="0" fontId="0" fillId="16" borderId="1" xfId="0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18" fillId="0" borderId="1" xfId="0" applyFont="1" applyBorder="1" applyAlignment="1">
      <alignment horizontal="right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right" vertical="center" wrapText="1"/>
    </xf>
    <xf numFmtId="0" fontId="0" fillId="0" borderId="0" xfId="0" applyFill="1" applyBorder="1"/>
    <xf numFmtId="0" fontId="1" fillId="0" borderId="0" xfId="0" applyFont="1" applyFill="1" applyBorder="1" applyAlignment="1" applyProtection="1">
      <alignment horizontal="center" vertical="center" wrapText="1"/>
    </xf>
    <xf numFmtId="0" fontId="9" fillId="11" borderId="0" xfId="0" applyFont="1" applyFill="1" applyBorder="1" applyAlignment="1">
      <alignment horizontal="center"/>
    </xf>
    <xf numFmtId="0" fontId="1" fillId="0" borderId="0" xfId="0" applyFont="1" applyFill="1" applyBorder="1" applyAlignment="1" applyProtection="1">
      <alignment vertical="center" wrapText="1"/>
    </xf>
    <xf numFmtId="164" fontId="13" fillId="0" borderId="0" xfId="1" applyFont="1" applyFill="1" applyBorder="1" applyAlignment="1" applyProtection="1">
      <alignment horizontal="center" vertical="center" wrapText="1"/>
    </xf>
    <xf numFmtId="0" fontId="20" fillId="0" borderId="0" xfId="0" applyFont="1" applyFill="1" applyBorder="1" applyAlignment="1" applyProtection="1">
      <alignment horizontal="center" vertical="center" wrapText="1"/>
    </xf>
    <xf numFmtId="0" fontId="14" fillId="0" borderId="0" xfId="1" applyNumberFormat="1" applyFont="1" applyFill="1" applyBorder="1" applyAlignment="1" applyProtection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" fillId="2" borderId="15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4" fillId="4" borderId="3" xfId="0" applyFont="1" applyFill="1" applyBorder="1" applyAlignment="1">
      <alignment horizontal="left" vertical="center"/>
    </xf>
    <xf numFmtId="0" fontId="0" fillId="0" borderId="1" xfId="0" applyBorder="1"/>
    <xf numFmtId="0" fontId="23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 applyProtection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/>
    </xf>
    <xf numFmtId="0" fontId="25" fillId="0" borderId="11" xfId="1" applyNumberFormat="1" applyFont="1" applyFill="1" applyBorder="1" applyAlignment="1">
      <alignment horizontal="center"/>
    </xf>
    <xf numFmtId="164" fontId="26" fillId="0" borderId="11" xfId="1" applyNumberFormat="1" applyFont="1" applyFill="1" applyBorder="1" applyAlignment="1">
      <alignment horizontal="center" vertical="center" wrapText="1"/>
    </xf>
    <xf numFmtId="0" fontId="24" fillId="0" borderId="0" xfId="0" applyFont="1" applyFill="1" applyBorder="1" applyAlignment="1" applyProtection="1">
      <alignment horizontal="center" vertical="center" wrapText="1"/>
    </xf>
    <xf numFmtId="0" fontId="25" fillId="0" borderId="7" xfId="1" applyNumberFormat="1" applyFont="1" applyFill="1" applyBorder="1" applyAlignment="1">
      <alignment horizontal="center"/>
    </xf>
    <xf numFmtId="164" fontId="26" fillId="0" borderId="7" xfId="1" applyFont="1" applyFill="1" applyBorder="1" applyAlignment="1" applyProtection="1">
      <alignment horizontal="center" vertical="center" wrapText="1"/>
    </xf>
    <xf numFmtId="0" fontId="25" fillId="0" borderId="11" xfId="1" applyNumberFormat="1" applyFont="1" applyFill="1" applyBorder="1" applyAlignment="1" applyProtection="1">
      <alignment horizontal="center" vertical="center" wrapText="1"/>
    </xf>
    <xf numFmtId="164" fontId="26" fillId="0" borderId="7" xfId="1" applyNumberFormat="1" applyFont="1" applyFill="1" applyBorder="1" applyAlignment="1">
      <alignment horizontal="center" vertical="center" wrapText="1"/>
    </xf>
    <xf numFmtId="0" fontId="25" fillId="0" borderId="1" xfId="0" applyFont="1" applyFill="1" applyBorder="1" applyAlignment="1" applyProtection="1">
      <alignment horizontal="center" vertical="center" wrapText="1"/>
    </xf>
    <xf numFmtId="0" fontId="23" fillId="0" borderId="0" xfId="0" applyFont="1" applyFill="1" applyBorder="1" applyAlignment="1">
      <alignment horizontal="center"/>
    </xf>
    <xf numFmtId="0" fontId="23" fillId="0" borderId="0" xfId="0" applyFont="1" applyFill="1"/>
    <xf numFmtId="0" fontId="0" fillId="11" borderId="0" xfId="0" applyFont="1" applyFill="1" applyBorder="1" applyAlignment="1">
      <alignment horizontal="center"/>
    </xf>
    <xf numFmtId="0" fontId="1" fillId="18" borderId="0" xfId="0" applyFont="1" applyFill="1" applyBorder="1" applyAlignment="1">
      <alignment horizontal="center" vertical="center" wrapText="1"/>
    </xf>
    <xf numFmtId="0" fontId="1" fillId="11" borderId="0" xfId="0" applyFont="1" applyFill="1" applyBorder="1" applyAlignment="1" applyProtection="1">
      <alignment horizontal="center" vertical="center" wrapText="1"/>
    </xf>
    <xf numFmtId="0" fontId="0" fillId="0" borderId="0" xfId="0" applyFill="1"/>
    <xf numFmtId="0" fontId="14" fillId="19" borderId="0" xfId="1" applyNumberFormat="1" applyFont="1" applyFill="1" applyBorder="1" applyAlignment="1">
      <alignment horizontal="center"/>
    </xf>
    <xf numFmtId="0" fontId="1" fillId="0" borderId="0" xfId="0" applyFont="1" applyFill="1" applyBorder="1" applyAlignment="1" applyProtection="1">
      <alignment horizontal="right" vertical="center" wrapText="1"/>
    </xf>
    <xf numFmtId="0" fontId="0" fillId="4" borderId="1" xfId="0" applyFon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132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alignment horizontal="center" vertical="bottom" textRotation="0" wrapText="0" indent="0" relativeIndent="0" justifyLastLine="0" shrinkToFit="0" readingOrder="0"/>
    </dxf>
    <dxf>
      <fill>
        <patternFill patternType="solid">
          <fgColor indexed="64"/>
          <bgColor theme="0" tint="-0.249977111117893"/>
        </patternFill>
      </fill>
    </dxf>
    <dxf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25400</xdr:colOff>
      <xdr:row>93</xdr:row>
      <xdr:rowOff>76200</xdr:rowOff>
    </xdr:from>
    <xdr:to>
      <xdr:col>17</xdr:col>
      <xdr:colOff>355600</xdr:colOff>
      <xdr:row>99</xdr:row>
      <xdr:rowOff>63500</xdr:rowOff>
    </xdr:to>
    <xdr:sp macro="" textlink="">
      <xdr:nvSpPr>
        <xdr:cNvPr id="2" name="ZoneTexte 1"/>
        <xdr:cNvSpPr txBox="1"/>
      </xdr:nvSpPr>
      <xdr:spPr>
        <a:xfrm>
          <a:off x="16265525" y="17983200"/>
          <a:ext cx="2616200" cy="1130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Remarque pour Vivian : </a:t>
          </a:r>
          <a:r>
            <a:rPr lang="fr-FR" sz="1100"/>
            <a:t>Peut-on inscrire Sory et Essenam en espagnol</a:t>
          </a:r>
          <a:r>
            <a:rPr lang="fr-FR" sz="1100" baseline="0"/>
            <a:t> pendant 3 semaines car il sont débutants, et leur permettre de rejoindre le FLE ensuite car ils sont arrivés en France il y a un peu plus d'un an et que c'est une demande de la famille?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2" displayName="Tableau2" ref="A11:M119" totalsRowShown="0" headerRowDxfId="75" dataDxfId="74">
  <tableColumns count="13">
    <tableColumn id="1" name="Nom" dataDxfId="87"/>
    <tableColumn id="2" name="Prénom"/>
    <tableColumn id="3" name="Classe" dataDxfId="86"/>
    <tableColumn id="4" name="Gpe" dataDxfId="85"/>
    <tableColumn id="5" name="Age" dataDxfId="84"/>
    <tableColumn id="6" name="Atelier 1" dataDxfId="83"/>
    <tableColumn id="7" name="Atelier 2" dataDxfId="82"/>
    <tableColumn id="8" name="Atelier 3" dataDxfId="81"/>
    <tableColumn id="9" name="Atelier 4" dataDxfId="80"/>
    <tableColumn id="10" name="Atelier 5" dataDxfId="79"/>
    <tableColumn id="11" name="atelier 6" dataDxfId="78"/>
    <tableColumn id="12" name="Atelier 7" dataDxfId="77"/>
    <tableColumn id="13" name="100" dataDxfId="7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28"/>
  <sheetViews>
    <sheetView workbookViewId="0">
      <pane ySplit="11" topLeftCell="A12" activePane="bottomLeft" state="frozen"/>
      <selection pane="bottomLeft" activeCell="F12" sqref="F12"/>
    </sheetView>
  </sheetViews>
  <sheetFormatPr baseColWidth="10" defaultRowHeight="15"/>
  <cols>
    <col min="1" max="1" width="22.85546875" customWidth="1"/>
    <col min="2" max="2" width="17.7109375" customWidth="1"/>
    <col min="3" max="3" width="8.7109375" style="1" customWidth="1"/>
    <col min="4" max="4" width="6.7109375" customWidth="1"/>
    <col min="6" max="6" width="17.85546875" customWidth="1"/>
    <col min="7" max="7" width="22.140625" customWidth="1"/>
    <col min="8" max="8" width="20.42578125" customWidth="1"/>
    <col min="9" max="9" width="20" customWidth="1"/>
    <col min="10" max="10" width="31" customWidth="1"/>
    <col min="11" max="11" width="26.42578125" customWidth="1"/>
    <col min="12" max="12" width="19" customWidth="1"/>
    <col min="13" max="13" width="7.85546875" style="1" customWidth="1"/>
  </cols>
  <sheetData>
    <row r="1" spans="1:15">
      <c r="F1" s="2"/>
      <c r="G1" s="2"/>
      <c r="H1" s="2"/>
      <c r="I1" s="2"/>
      <c r="J1" s="2"/>
      <c r="K1" s="2"/>
      <c r="L1" s="2"/>
    </row>
    <row r="2" spans="1:15" ht="30" customHeight="1">
      <c r="F2" s="3" t="s">
        <v>0</v>
      </c>
      <c r="G2" s="3" t="s">
        <v>1</v>
      </c>
      <c r="H2" s="3" t="s">
        <v>2</v>
      </c>
      <c r="I2" s="3" t="s">
        <v>3</v>
      </c>
      <c r="J2" s="3" t="s">
        <v>4</v>
      </c>
      <c r="K2" s="3" t="s">
        <v>5</v>
      </c>
      <c r="L2" s="3" t="s">
        <v>6</v>
      </c>
    </row>
    <row r="3" spans="1:15">
      <c r="A3" s="4"/>
      <c r="B3" s="4"/>
      <c r="C3" s="5"/>
      <c r="D3" s="4"/>
      <c r="E3" s="4"/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7" t="s">
        <v>13</v>
      </c>
      <c r="M3" s="7" t="s">
        <v>14</v>
      </c>
    </row>
    <row r="4" spans="1:15">
      <c r="A4" s="4"/>
      <c r="B4" s="8" t="s">
        <v>15</v>
      </c>
      <c r="C4" s="9"/>
      <c r="D4" s="9"/>
      <c r="E4" s="10">
        <v>1</v>
      </c>
      <c r="F4" s="11">
        <f>COUNTIF(F$12:F$35,$E$4)+COUNTIF(F$37:F$60,$E$4)+COUNTIF(F$62:F$86,$E$4)+COUNTIF(F$88:F$117,$E$4)</f>
        <v>18</v>
      </c>
      <c r="G4" s="11">
        <f t="shared" ref="G4:L10" si="0">COUNTIF(G$12:G$35,$E$4)+COUNTIF(G$37:G$60,$E$4)+COUNTIF(G$62:G$86,$E$4)+COUNTIF(G$88:G$117,$E$4)</f>
        <v>12</v>
      </c>
      <c r="H4" s="11">
        <f t="shared" si="0"/>
        <v>16</v>
      </c>
      <c r="I4" s="11">
        <f t="shared" si="0"/>
        <v>15</v>
      </c>
      <c r="J4" s="11">
        <f t="shared" si="0"/>
        <v>9</v>
      </c>
      <c r="K4" s="11">
        <f t="shared" si="0"/>
        <v>4</v>
      </c>
      <c r="L4" s="11">
        <f t="shared" si="0"/>
        <v>14</v>
      </c>
      <c r="M4" s="12">
        <f>SUM(F4:L4)</f>
        <v>88</v>
      </c>
    </row>
    <row r="5" spans="1:15">
      <c r="A5" s="4"/>
      <c r="B5" s="13" t="s">
        <v>15</v>
      </c>
      <c r="C5" s="14"/>
      <c r="D5" s="14"/>
      <c r="E5" s="15">
        <v>2</v>
      </c>
      <c r="F5" s="16">
        <f>COUNTIF(F$12:F$35,$E$5)+COUNTIF(F$37:F$60,$E$5)+COUNTIF(F$62:F$86,$E$5)+COUNTIF(F$88:F$117,$E$5)</f>
        <v>3</v>
      </c>
      <c r="G5" s="16">
        <f>COUNTIF(G$12:G$35,$E$5)+COUNTIF(G$37:G$60,$E$5)+COUNTIF(G$62:G$86,$E$5)+COUNTIF(G$88:G$117,$E$5)</f>
        <v>9</v>
      </c>
      <c r="H5" s="16">
        <f>COUNTIF(H$12:H$35,$E$5)+COUNTIF(H$37:H$60,$E$5)+COUNTIF(H$62:H$86,$E$5)+COUNTIF(H$88:H$117,$E$5)</f>
        <v>11</v>
      </c>
      <c r="I5" s="16">
        <f>COUNTIF(I$12:I$35,$E$5)+COUNTIF(I$37:I$60,$E$5)+COUNTIF(I$62:I$86,$E$5)+COUNTIF(I$88:I$117,$E$5)</f>
        <v>0</v>
      </c>
      <c r="J5" s="16">
        <f>COUNTIF(J$12:J$35,$E$5)+COUNTIF(J$37:J$60,$E$5)+COUNTIF(J$62:J$86,$E$5)+COUNTIF(J$88:J$117,$E$5)</f>
        <v>12</v>
      </c>
      <c r="K5" s="16">
        <f t="shared" si="0"/>
        <v>4</v>
      </c>
      <c r="L5" s="16">
        <f>COUNTIF(L$12:L$35,$E$5)+COUNTIF(L$37:L$60,$E$5)+COUNTIF(L$62:L$86,$E$5)+COUNTIF(L$88:L$117,$E$5)</f>
        <v>0</v>
      </c>
      <c r="M5" s="17">
        <f>SUM(F5:L5)+F4+I4</f>
        <v>72</v>
      </c>
    </row>
    <row r="6" spans="1:15">
      <c r="A6" s="4"/>
      <c r="B6" s="18" t="s">
        <v>15</v>
      </c>
      <c r="C6" s="19"/>
      <c r="D6" s="19"/>
      <c r="E6" s="20">
        <v>3</v>
      </c>
      <c r="F6" s="21">
        <f>COUNTIF(F$12:F$35,$E$6)+COUNTIF(F$37:F$60,$E$6)+COUNTIF(F$62:F$86,$E$6)+COUNTIF(F$88:F$117,$E$6)</f>
        <v>16</v>
      </c>
      <c r="G6" s="21">
        <f>COUNTIF(G$12:G$35,$E$6)+COUNTIF(G$37:G$60,$E$6)+COUNTIF(G$62:G$86,$E$6)+COUNTIF(G$88:G$117,$E$6)</f>
        <v>10</v>
      </c>
      <c r="H6" s="21">
        <f>COUNTIF(H$12:H$35,$E$6)+COUNTIF(H$37:H$60,$E$6)+COUNTIF(H$62:H$86,$E$6)+COUNTIF(H$88:H$117,$E$6)</f>
        <v>10</v>
      </c>
      <c r="I6" s="21">
        <f>COUNTIF(I$12:I$35,$E$6)+COUNTIF(I$37:I$60,$E$6)+COUNTIF(I$62:I$86,$E$6)+COUNTIF(I$88:I$117,$E$6)</f>
        <v>16</v>
      </c>
      <c r="J6" s="21">
        <f>COUNTIF(J$12:J$35,$E$6)+COUNTIF(J$37:J$60,$E$6)+COUNTIF(J$62:J$86,$E$6)+COUNTIF(J$88:J$117,$E$6)</f>
        <v>12</v>
      </c>
      <c r="K6" s="21">
        <f t="shared" si="0"/>
        <v>4</v>
      </c>
      <c r="L6" s="21">
        <f>COUNTIF(L$12:L$35,$E$6)+COUNTIF(L$37:L$60,$E$6)+COUNTIF(L$62:L$86,$E$6)+COUNTIF(L$88:L$117,$E$6)</f>
        <v>15</v>
      </c>
      <c r="M6" s="22">
        <f>SUM(F6:L6)</f>
        <v>83</v>
      </c>
    </row>
    <row r="7" spans="1:15">
      <c r="A7" s="4"/>
      <c r="B7" s="23" t="s">
        <v>15</v>
      </c>
      <c r="C7" s="24"/>
      <c r="D7" s="24"/>
      <c r="E7" s="25">
        <v>4</v>
      </c>
      <c r="F7" s="26">
        <f>COUNTIF(F$12:F$35,$E$7)+COUNTIF(F$37:F$60,$E$7)+COUNTIF(F$62:F$86,$E$7)+COUNTIF(F$88:F$117,$E$7)</f>
        <v>0</v>
      </c>
      <c r="G7" s="26">
        <f>COUNTIF(G$12:G$35,$E$7)+COUNTIF(G$37:G$60,$E$7)+COUNTIF(G$62:G$86,$E$7)+COUNTIF(G$88:G$117,$E$7)</f>
        <v>5</v>
      </c>
      <c r="H7" s="26">
        <f>COUNTIF(H$12:H$35,$E$7)+COUNTIF(H$37:H$60,$E$7)+COUNTIF(H$62:H$86,$E$7)+COUNTIF(H$88:H$117,$E$7)</f>
        <v>7</v>
      </c>
      <c r="I7" s="26">
        <f>COUNTIF(I$12:I$35,$E$7)+COUNTIF(I$37:I$60,$E$7)+COUNTIF(I$62:I$86,$E$7)+COUNTIF(I$88:I$117,$E$7)</f>
        <v>0</v>
      </c>
      <c r="J7" s="26">
        <f>COUNTIF(J$12:J$35,$E$7)+COUNTIF(J$37:J$60,$E$7)+COUNTIF(J$62:J$86,$E$7)+COUNTIF(J$88:J$117,$E$7)</f>
        <v>8</v>
      </c>
      <c r="K7" s="26">
        <f t="shared" si="0"/>
        <v>4</v>
      </c>
      <c r="L7" s="26">
        <f>COUNTIF(L$12:L$35,$E$7)+COUNTIF(L$37:L$60,$E$7)+COUNTIF(L$62:L$86,$E$7)+COUNTIF(L$88:L$117,$E$7)</f>
        <v>0</v>
      </c>
      <c r="M7" s="27">
        <f>SUM(F7:L7)+F6+I6</f>
        <v>56</v>
      </c>
    </row>
    <row r="8" spans="1:15">
      <c r="A8" s="4"/>
      <c r="B8" s="28" t="s">
        <v>15</v>
      </c>
      <c r="C8" s="29"/>
      <c r="D8" s="29"/>
      <c r="E8" s="30">
        <v>5</v>
      </c>
      <c r="F8" s="31">
        <f>COUNTIF(F$12:F$35,$E$8)+COUNTIF(F$37:F$60,$E$8)+COUNTIF(F$62:F$86,$E$8)+COUNTIF(F$88:F$117,$E$8)</f>
        <v>3</v>
      </c>
      <c r="G8" s="31">
        <f>COUNTIF(G$12:G$35,$E$8)+COUNTIF(G$37:G$60,$E$8)+COUNTIF(G$62:G$86,$E$8)+COUNTIF(G$88:G$117,$E$8)</f>
        <v>10</v>
      </c>
      <c r="H8" s="31">
        <f>COUNTIF(H$12:H$35,$E$8)+COUNTIF(H$37:H$60,$E$8)+COUNTIF(H$62:H$86,$E$8)+COUNTIF(H$88:H$117,$E$8)</f>
        <v>7</v>
      </c>
      <c r="I8" s="31">
        <f>COUNTIF(I$12:I$35,$E$8)+COUNTIF(I$37:I$60,$E$8)+COUNTIF(I$62:I$86,$E$8)+COUNTIF(I$88:I$117,$E$8)</f>
        <v>10</v>
      </c>
      <c r="J8" s="31">
        <f>COUNTIF(J$12:J$35,$E$8)+COUNTIF(J$37:J$60,$E$8)+COUNTIF(J$62:J$86,$E$8)+COUNTIF(J$88:J$117,$E$8)</f>
        <v>8</v>
      </c>
      <c r="K8" s="31">
        <f t="shared" si="0"/>
        <v>4</v>
      </c>
      <c r="L8" s="31">
        <f>COUNTIF(L$12:L$35,$E$8)+COUNTIF(L$37:L$60,$E$8)+COUNTIF(L$62:L$86,$E$8)+COUNTIF(L$88:L$117,$E$8)</f>
        <v>6</v>
      </c>
      <c r="M8" s="32">
        <f>SUM(F8:L8)</f>
        <v>48</v>
      </c>
    </row>
    <row r="9" spans="1:15">
      <c r="A9" s="4"/>
      <c r="B9" s="33" t="s">
        <v>15</v>
      </c>
      <c r="C9" s="34"/>
      <c r="D9" s="34"/>
      <c r="E9" s="35">
        <v>6</v>
      </c>
      <c r="F9" s="36">
        <f>COUNTIF(F$12:F$35,$E$9)+COUNTIF(F$37:F$60,$E$9)+COUNTIF(F$62:F$86,$E$9)+COUNTIF(F$88:F$117,$E$9)</f>
        <v>0</v>
      </c>
      <c r="G9" s="36">
        <f>COUNTIF(G$12:G$35,$E$9)+COUNTIF(G$37:G$60,$E$9)+COUNTIF(G$62:G$86,$E$9)+COUNTIF(G$88:G$117,$E$9)</f>
        <v>4</v>
      </c>
      <c r="H9" s="36">
        <f>COUNTIF(H$12:H$35,$E$9)+COUNTIF(H$37:H$60,$E$9)+COUNTIF(H$62:H$86,$E$9)+COUNTIF(H$88:H$117,$E$9)</f>
        <v>4</v>
      </c>
      <c r="I9" s="36">
        <f>COUNTIF(I$12:I$35,$E$9)+COUNTIF(I$37:I$60,$E$9)+COUNTIF(I$62:I$86,$E$9)+COUNTIF(I$88:I$117,$E$9)</f>
        <v>0</v>
      </c>
      <c r="J9" s="36">
        <f>COUNTIF(J$12:J$35,$E$9)+COUNTIF(J$37:J$60,$E$9)+COUNTIF(J$62:J$86,$E$9)+COUNTIF(J$88:J$117,$E$9)</f>
        <v>4</v>
      </c>
      <c r="K9" s="36">
        <f t="shared" si="0"/>
        <v>4</v>
      </c>
      <c r="L9" s="36">
        <f>COUNTIF(L$12:L$35,$E$9)+COUNTIF(L$37:L$60,$E$9)+COUNTIF(L$62:L$86,$E$9)+COUNTIF(L$88:L$117,$E$9)</f>
        <v>0</v>
      </c>
      <c r="M9" s="37">
        <f>SUM(F9:L9)+I8</f>
        <v>26</v>
      </c>
    </row>
    <row r="10" spans="1:15">
      <c r="A10" s="4"/>
      <c r="B10" s="38" t="s">
        <v>15</v>
      </c>
      <c r="C10" s="39"/>
      <c r="D10" s="39"/>
      <c r="E10" s="40">
        <v>7</v>
      </c>
      <c r="F10" s="41">
        <f>COUNTIF(F$12:F$35,$E$10)+COUNTIF(F$37:F$60,$E$10)+COUNTIF(F$62:F$86,$E$10)+COUNTIF(F$88:F$117,$E$10)</f>
        <v>3</v>
      </c>
      <c r="G10" s="41">
        <f>COUNTIF(G$12:G$35,$E$10)+COUNTIF(G$37:G$60,$E$10)+COUNTIF(G$62:G$86,$E$10)+COUNTIF(G$88:G$117,$E$10)</f>
        <v>3</v>
      </c>
      <c r="H10" s="41">
        <f>COUNTIF(H$12:H$35,$E$10)+COUNTIF(H$37:H$60,$E$10)+COUNTIF(H$62:H$86,$E$10)+COUNTIF(H$88:H$117,$E$10)</f>
        <v>2</v>
      </c>
      <c r="I10" s="41">
        <f>COUNTIF(I$12:I$35,$E$10)+COUNTIF(I$37:I$60,$E$10)+COUNTIF(I$62:I$86,$E$10)+COUNTIF(I$88:I$117,$E$10)</f>
        <v>3</v>
      </c>
      <c r="J10" s="41">
        <f>COUNTIF(J$12:J$35,$E$10)+COUNTIF(J$37:J$60,$E$10)+COUNTIF(J$62:J$86,$E$10)+COUNTIF(J$88:J$117,$E$10)</f>
        <v>2</v>
      </c>
      <c r="K10" s="41">
        <f t="shared" si="0"/>
        <v>4</v>
      </c>
      <c r="L10" s="41">
        <f>COUNTIF(L$12:L$35,$E$10)+COUNTIF(L$37:L$60,$E$10)+COUNTIF(L$62:L$86,$E$10)+COUNTIF(L$88:L$117,$E$10)</f>
        <v>4</v>
      </c>
      <c r="M10" s="42">
        <f>SUM(F10:L10)</f>
        <v>21</v>
      </c>
    </row>
    <row r="11" spans="1:15">
      <c r="A11" s="43" t="s">
        <v>16</v>
      </c>
      <c r="B11" s="43" t="s">
        <v>17</v>
      </c>
      <c r="C11" s="43" t="s">
        <v>18</v>
      </c>
      <c r="D11" s="44" t="s">
        <v>19</v>
      </c>
      <c r="E11" s="44" t="s">
        <v>20</v>
      </c>
      <c r="F11" s="45" t="s">
        <v>21</v>
      </c>
      <c r="G11" s="45" t="s">
        <v>22</v>
      </c>
      <c r="H11" s="45" t="s">
        <v>23</v>
      </c>
      <c r="I11" s="45" t="s">
        <v>24</v>
      </c>
      <c r="J11" s="45" t="s">
        <v>25</v>
      </c>
      <c r="K11" s="45" t="s">
        <v>26</v>
      </c>
      <c r="L11" s="45" t="s">
        <v>27</v>
      </c>
      <c r="M11" s="6" t="s">
        <v>28</v>
      </c>
    </row>
    <row r="12" spans="1:15">
      <c r="A12" s="46" t="s">
        <v>29</v>
      </c>
      <c r="B12" s="46" t="s">
        <v>30</v>
      </c>
      <c r="C12" s="47" t="s">
        <v>31</v>
      </c>
      <c r="D12" s="48" t="s">
        <v>32</v>
      </c>
      <c r="E12" s="49">
        <v>36636</v>
      </c>
      <c r="F12" s="50">
        <v>1</v>
      </c>
      <c r="G12" s="50">
        <v>3</v>
      </c>
      <c r="H12" s="50">
        <v>5</v>
      </c>
      <c r="I12" s="50"/>
      <c r="J12" s="50">
        <v>4</v>
      </c>
      <c r="K12" s="50"/>
      <c r="L12" s="50">
        <v>7</v>
      </c>
      <c r="M12" s="7">
        <f>COUNTA(#REF!)+COUNTIF(F12,"&lt;7")*2+COUNTIF(F12,"=7")+COUNTA(G12)+COUNTA(H12)+COUNTIF(I12,"&lt;7")*2+COUNTIF(I12,"=7")+COUNTA(J12)+COUNTA(L12)+COUNTA(K12)*7</f>
        <v>7</v>
      </c>
      <c r="O12" s="51"/>
    </row>
    <row r="13" spans="1:15">
      <c r="A13" s="46" t="s">
        <v>33</v>
      </c>
      <c r="B13" s="46" t="s">
        <v>34</v>
      </c>
      <c r="C13" s="47" t="s">
        <v>31</v>
      </c>
      <c r="D13" s="48" t="s">
        <v>32</v>
      </c>
      <c r="E13" s="49">
        <v>36543</v>
      </c>
      <c r="F13" s="50">
        <v>1</v>
      </c>
      <c r="G13" s="50">
        <v>6</v>
      </c>
      <c r="H13" s="50">
        <v>3</v>
      </c>
      <c r="I13" s="50"/>
      <c r="J13" s="50">
        <v>4</v>
      </c>
      <c r="K13" s="50"/>
      <c r="L13" s="50"/>
      <c r="M13" s="7">
        <f>COUNTA(#REF!)+COUNTIF(F13,"&lt;7")*2+COUNTIF(F13,"=7")+COUNTA(G13)+COUNTA(H13)+COUNTIF(I13,"&lt;7")*2+COUNTIF(I13,"=7")+COUNTA(J13)+COUNTA(L13)+COUNTA(K13)*7</f>
        <v>6</v>
      </c>
      <c r="O13" s="52"/>
    </row>
    <row r="14" spans="1:15">
      <c r="A14" s="46" t="s">
        <v>35</v>
      </c>
      <c r="B14" s="46" t="s">
        <v>36</v>
      </c>
      <c r="C14" s="47" t="s">
        <v>31</v>
      </c>
      <c r="D14" s="48" t="s">
        <v>32</v>
      </c>
      <c r="E14" s="49">
        <v>36699</v>
      </c>
      <c r="F14" s="50">
        <v>7</v>
      </c>
      <c r="G14" s="50"/>
      <c r="H14" s="50">
        <v>1</v>
      </c>
      <c r="I14" s="50">
        <v>5</v>
      </c>
      <c r="J14" s="50">
        <v>2</v>
      </c>
      <c r="K14" s="50"/>
      <c r="L14" s="50">
        <v>3</v>
      </c>
      <c r="M14" s="7">
        <f>COUNTA(#REF!)+COUNTIF(F14,"&lt;7")*2+COUNTIF(F14,"=7")+COUNTA(G14)+COUNTA(H14)+COUNTIF(I14,"&lt;7")*2+COUNTIF(I14,"=7")+COUNTA(J14)+COUNTA(L14)+COUNTA(K14)*7</f>
        <v>7</v>
      </c>
      <c r="O14" s="52"/>
    </row>
    <row r="15" spans="1:15">
      <c r="A15" s="46" t="s">
        <v>37</v>
      </c>
      <c r="B15" s="46" t="s">
        <v>38</v>
      </c>
      <c r="C15" s="47" t="s">
        <v>31</v>
      </c>
      <c r="D15" s="48" t="s">
        <v>32</v>
      </c>
      <c r="E15" s="49">
        <v>36570</v>
      </c>
      <c r="F15" s="50">
        <v>7</v>
      </c>
      <c r="G15" s="53"/>
      <c r="H15" s="53">
        <v>1</v>
      </c>
      <c r="I15" s="53">
        <v>5</v>
      </c>
      <c r="J15" s="53">
        <v>2</v>
      </c>
      <c r="K15" s="53"/>
      <c r="L15" s="53">
        <v>3</v>
      </c>
      <c r="M15" s="7">
        <f>COUNTA(#REF!)+COUNTIF(F15,"&lt;7")*2+COUNTIF(F15,"=7")+COUNTA(G15)+COUNTA(H15)+COUNTIF(I15,"&lt;7")*2+COUNTIF(I15,"=7")+COUNTA(J15)+COUNTA(L15)+COUNTA(K15)*7</f>
        <v>7</v>
      </c>
      <c r="O15" s="52"/>
    </row>
    <row r="16" spans="1:15">
      <c r="A16" s="46" t="s">
        <v>39</v>
      </c>
      <c r="B16" s="46" t="s">
        <v>40</v>
      </c>
      <c r="C16" s="47" t="s">
        <v>31</v>
      </c>
      <c r="D16" s="48" t="s">
        <v>32</v>
      </c>
      <c r="E16" s="49">
        <v>36763</v>
      </c>
      <c r="F16" s="50"/>
      <c r="G16" s="50">
        <v>6</v>
      </c>
      <c r="H16" s="50">
        <v>1</v>
      </c>
      <c r="I16" s="50"/>
      <c r="J16" s="50">
        <v>5</v>
      </c>
      <c r="K16" s="50"/>
      <c r="L16" s="50">
        <v>3</v>
      </c>
      <c r="M16" s="7">
        <f>COUNTA(#REF!)+COUNTIF(F16,"&lt;7")*2+COUNTIF(F16,"=7")+COUNTA(G16)+COUNTA(H16)+COUNTIF(I16,"&lt;7")*2+COUNTIF(I16,"=7")+COUNTA(J16)+COUNTA(L16)+COUNTA(K16)*7</f>
        <v>5</v>
      </c>
      <c r="O16" s="52"/>
    </row>
    <row r="17" spans="1:15">
      <c r="A17" s="46" t="s">
        <v>41</v>
      </c>
      <c r="B17" s="46" t="s">
        <v>42</v>
      </c>
      <c r="C17" s="47" t="s">
        <v>31</v>
      </c>
      <c r="D17" s="48" t="s">
        <v>32</v>
      </c>
      <c r="E17" s="49">
        <v>36105</v>
      </c>
      <c r="F17" s="50"/>
      <c r="G17" s="50">
        <v>5</v>
      </c>
      <c r="H17" s="50">
        <v>2</v>
      </c>
      <c r="I17" s="50"/>
      <c r="J17" s="50">
        <v>6</v>
      </c>
      <c r="K17" s="50"/>
      <c r="L17" s="50">
        <v>3</v>
      </c>
      <c r="M17" s="7">
        <f>COUNTA(#REF!)+COUNTIF(F17,"&lt;7")*2+COUNTIF(F17,"=7")+COUNTA(G17)+COUNTA(H17)+COUNTIF(I17,"&lt;7")*2+COUNTIF(I17,"=7")+COUNTA(J17)+COUNTA(L17)+COUNTA(K17)*7</f>
        <v>5</v>
      </c>
      <c r="O17" s="52"/>
    </row>
    <row r="18" spans="1:15">
      <c r="A18" s="46" t="s">
        <v>43</v>
      </c>
      <c r="B18" s="46" t="s">
        <v>44</v>
      </c>
      <c r="C18" s="47" t="s">
        <v>31</v>
      </c>
      <c r="D18" s="48" t="s">
        <v>32</v>
      </c>
      <c r="E18" s="49">
        <v>36413</v>
      </c>
      <c r="F18" s="50"/>
      <c r="G18" s="50">
        <v>4</v>
      </c>
      <c r="H18" s="50">
        <v>7</v>
      </c>
      <c r="I18" s="50"/>
      <c r="J18" s="50">
        <v>3</v>
      </c>
      <c r="K18" s="50"/>
      <c r="L18" s="50">
        <v>1</v>
      </c>
      <c r="M18" s="7">
        <f>COUNTA(#REF!)+COUNTIF(F18,"&lt;7")*2+COUNTIF(F18,"=7")+COUNTA(G18)+COUNTA(H18)+COUNTIF(I18,"&lt;7")*2+COUNTIF(I18,"=7")+COUNTA(J18)+COUNTA(L18)+COUNTA(K18)*7</f>
        <v>5</v>
      </c>
      <c r="O18" s="52"/>
    </row>
    <row r="19" spans="1:15">
      <c r="A19" s="46" t="s">
        <v>45</v>
      </c>
      <c r="B19" s="46" t="s">
        <v>46</v>
      </c>
      <c r="C19" s="47" t="s">
        <v>31</v>
      </c>
      <c r="D19" s="48" t="s">
        <v>47</v>
      </c>
      <c r="E19" s="49">
        <v>36820</v>
      </c>
      <c r="F19" s="50">
        <v>7</v>
      </c>
      <c r="G19" s="50">
        <v>4</v>
      </c>
      <c r="H19" s="50">
        <v>3</v>
      </c>
      <c r="I19" s="50"/>
      <c r="J19" s="50">
        <v>5</v>
      </c>
      <c r="K19" s="50"/>
      <c r="L19" s="50">
        <v>1</v>
      </c>
      <c r="M19" s="7">
        <f>COUNTA(#REF!)+COUNTIF(F19,"&lt;7")*2+COUNTIF(F19,"=7")+COUNTA(G19)+COUNTA(H19)+COUNTIF(I19,"&lt;7")*2+COUNTIF(I19,"=7")+COUNTA(J19)+COUNTA(L19)+COUNTA(K19)*7</f>
        <v>6</v>
      </c>
      <c r="O19" s="52"/>
    </row>
    <row r="20" spans="1:15">
      <c r="A20" s="46" t="s">
        <v>48</v>
      </c>
      <c r="B20" s="46" t="s">
        <v>49</v>
      </c>
      <c r="C20" s="47" t="s">
        <v>31</v>
      </c>
      <c r="D20" s="48" t="s">
        <v>32</v>
      </c>
      <c r="E20" s="49">
        <v>36709</v>
      </c>
      <c r="F20" s="50"/>
      <c r="G20" s="50">
        <v>2</v>
      </c>
      <c r="H20" s="50"/>
      <c r="I20" s="50">
        <v>3</v>
      </c>
      <c r="J20" s="50">
        <v>7</v>
      </c>
      <c r="K20" s="50"/>
      <c r="L20" s="50">
        <v>5</v>
      </c>
      <c r="M20" s="7">
        <f>COUNTA(#REF!)+COUNTIF(F20,"&lt;7")*2+COUNTIF(F20,"=7")+COUNTA(G20)+COUNTA(H20)+COUNTIF(I20,"&lt;7")*2+COUNTIF(I20,"=7")+COUNTA(J20)+COUNTA(L20)+COUNTA(K20)*7</f>
        <v>6</v>
      </c>
      <c r="O20" s="52"/>
    </row>
    <row r="21" spans="1:15">
      <c r="A21" s="46" t="s">
        <v>50</v>
      </c>
      <c r="B21" s="46" t="s">
        <v>51</v>
      </c>
      <c r="C21" s="47" t="s">
        <v>31</v>
      </c>
      <c r="D21" s="48" t="s">
        <v>32</v>
      </c>
      <c r="E21" s="49">
        <v>36879</v>
      </c>
      <c r="F21" s="50"/>
      <c r="G21" s="50">
        <v>1</v>
      </c>
      <c r="H21" s="50">
        <v>5</v>
      </c>
      <c r="I21" s="50">
        <v>3</v>
      </c>
      <c r="J21" s="50">
        <v>2</v>
      </c>
      <c r="K21" s="50"/>
      <c r="L21" s="50"/>
      <c r="M21" s="7">
        <f>COUNTA(#REF!)+COUNTIF(F21,"&lt;7")*2+COUNTIF(F21,"=7")+COUNTA(G21)+COUNTA(H21)+COUNTIF(I21,"&lt;7")*2+COUNTIF(I21,"=7")+COUNTA(J21)+COUNTA(L21)+COUNTA(K21)*7</f>
        <v>6</v>
      </c>
      <c r="O21" s="52"/>
    </row>
    <row r="22" spans="1:15">
      <c r="A22" s="46" t="s">
        <v>52</v>
      </c>
      <c r="B22" s="46" t="s">
        <v>53</v>
      </c>
      <c r="C22" s="47" t="s">
        <v>31</v>
      </c>
      <c r="D22" s="48" t="s">
        <v>32</v>
      </c>
      <c r="E22" s="49">
        <v>36161</v>
      </c>
      <c r="F22" s="50">
        <v>1</v>
      </c>
      <c r="G22" s="50">
        <v>7</v>
      </c>
      <c r="H22" s="50">
        <v>6</v>
      </c>
      <c r="I22" s="50">
        <v>3</v>
      </c>
      <c r="J22" s="50">
        <v>5</v>
      </c>
      <c r="K22" s="50"/>
      <c r="L22" s="50"/>
      <c r="M22" s="7">
        <f>COUNTA(#REF!)+COUNTIF(F22,"&lt;7")*2+COUNTIF(F22,"=7")+COUNTA(G22)+COUNTA(H22)+COUNTIF(I22,"&lt;7")*2+COUNTIF(I22,"=7")+COUNTA(J22)+COUNTA(L22)+COUNTA(K22)*7</f>
        <v>8</v>
      </c>
      <c r="O22" s="52"/>
    </row>
    <row r="23" spans="1:15">
      <c r="A23" s="46" t="s">
        <v>54</v>
      </c>
      <c r="B23" s="46" t="s">
        <v>55</v>
      </c>
      <c r="C23" s="47" t="s">
        <v>31</v>
      </c>
      <c r="D23" s="48" t="s">
        <v>32</v>
      </c>
      <c r="E23" s="49">
        <v>36740</v>
      </c>
      <c r="F23" s="50">
        <v>5</v>
      </c>
      <c r="G23" s="50">
        <v>1</v>
      </c>
      <c r="H23" s="50">
        <v>2</v>
      </c>
      <c r="I23" s="50"/>
      <c r="J23" s="50">
        <v>3</v>
      </c>
      <c r="K23" s="50"/>
      <c r="L23" s="50">
        <v>7</v>
      </c>
      <c r="M23" s="7">
        <f>COUNTA(#REF!)+COUNTIF(F23,"&lt;7")*2+COUNTIF(F23,"=7")+COUNTA(G23)+COUNTA(H23)+COUNTIF(I23,"&lt;7")*2+COUNTIF(I23,"=7")+COUNTA(J23)+COUNTA(L23)+COUNTA(K23)*7</f>
        <v>7</v>
      </c>
      <c r="O23" s="52"/>
    </row>
    <row r="24" spans="1:15">
      <c r="A24" s="46" t="s">
        <v>56</v>
      </c>
      <c r="B24" s="46" t="s">
        <v>57</v>
      </c>
      <c r="C24" s="47" t="s">
        <v>31</v>
      </c>
      <c r="D24" s="48" t="s">
        <v>47</v>
      </c>
      <c r="E24" s="49">
        <v>36794</v>
      </c>
      <c r="F24" s="50">
        <v>1</v>
      </c>
      <c r="G24" s="50">
        <v>3</v>
      </c>
      <c r="H24" s="50">
        <v>4</v>
      </c>
      <c r="I24" s="50">
        <v>7</v>
      </c>
      <c r="J24" s="50">
        <v>6</v>
      </c>
      <c r="K24" s="50"/>
      <c r="L24" s="50"/>
      <c r="M24" s="7">
        <f>COUNTA(#REF!)+COUNTIF(F24,"&lt;7")*2+COUNTIF(F24,"=7")+COUNTA(G24)+COUNTA(H24)+COUNTIF(I24,"&lt;7")*2+COUNTIF(I24,"=7")+COUNTA(J24)+COUNTA(L24)+COUNTA(K24)*7</f>
        <v>7</v>
      </c>
      <c r="O24" s="52"/>
    </row>
    <row r="25" spans="1:15">
      <c r="A25" s="46" t="s">
        <v>58</v>
      </c>
      <c r="B25" s="46" t="s">
        <v>59</v>
      </c>
      <c r="C25" s="47" t="s">
        <v>31</v>
      </c>
      <c r="D25" s="48" t="s">
        <v>47</v>
      </c>
      <c r="E25" s="49">
        <v>36480</v>
      </c>
      <c r="F25" s="50"/>
      <c r="G25" s="50">
        <v>6</v>
      </c>
      <c r="H25" s="50">
        <v>4</v>
      </c>
      <c r="I25" s="50"/>
      <c r="J25" s="50">
        <v>3</v>
      </c>
      <c r="K25" s="50"/>
      <c r="L25" s="50">
        <v>1</v>
      </c>
      <c r="M25" s="7">
        <f>COUNTA(#REF!)+COUNTIF(F25,"&lt;7")*2+COUNTIF(F25,"=7")+COUNTA(G25)+COUNTA(H25)+COUNTIF(I25,"&lt;7")*2+COUNTIF(I25,"=7")+COUNTA(J25)+COUNTA(L25)+COUNTA(K25)*7</f>
        <v>5</v>
      </c>
      <c r="O25" s="52"/>
    </row>
    <row r="26" spans="1:15">
      <c r="A26" s="46" t="s">
        <v>60</v>
      </c>
      <c r="B26" s="46" t="s">
        <v>61</v>
      </c>
      <c r="C26" s="47" t="s">
        <v>31</v>
      </c>
      <c r="D26" s="48" t="s">
        <v>47</v>
      </c>
      <c r="E26" s="49">
        <v>36546</v>
      </c>
      <c r="F26" s="50">
        <v>3</v>
      </c>
      <c r="G26" s="50">
        <v>5</v>
      </c>
      <c r="H26" s="50">
        <v>6</v>
      </c>
      <c r="I26" s="50">
        <v>7</v>
      </c>
      <c r="J26" s="50">
        <v>1</v>
      </c>
      <c r="K26" s="50"/>
      <c r="L26" s="50"/>
      <c r="M26" s="7">
        <f>COUNTA(#REF!)+COUNTIF(F26,"&lt;7")*2+COUNTIF(F26,"=7")+COUNTA(G26)+COUNTA(H26)+COUNTIF(I26,"&lt;7")*2+COUNTIF(I26,"=7")+COUNTA(J26)+COUNTA(L26)+COUNTA(K26)*7</f>
        <v>7</v>
      </c>
      <c r="O26" s="52"/>
    </row>
    <row r="27" spans="1:15">
      <c r="A27" s="46" t="s">
        <v>62</v>
      </c>
      <c r="B27" s="46" t="s">
        <v>63</v>
      </c>
      <c r="C27" s="47" t="s">
        <v>31</v>
      </c>
      <c r="D27" s="48" t="s">
        <v>47</v>
      </c>
      <c r="E27" s="49">
        <v>36726</v>
      </c>
      <c r="F27" s="50">
        <v>3</v>
      </c>
      <c r="G27" s="50">
        <v>1</v>
      </c>
      <c r="H27" s="50">
        <v>6</v>
      </c>
      <c r="I27" s="50"/>
      <c r="J27" s="50">
        <v>7</v>
      </c>
      <c r="K27" s="50"/>
      <c r="L27" s="50"/>
      <c r="M27" s="7">
        <f>COUNTA(#REF!)+COUNTIF(F27,"&lt;7")*2+COUNTIF(F27,"=7")+COUNTA(G27)+COUNTA(H27)+COUNTIF(I27,"&lt;7")*2+COUNTIF(I27,"=7")+COUNTA(J27)+COUNTA(L27)+COUNTA(K27)*7</f>
        <v>6</v>
      </c>
      <c r="O27" s="52"/>
    </row>
    <row r="28" spans="1:15">
      <c r="A28" s="46" t="s">
        <v>64</v>
      </c>
      <c r="B28" s="46" t="s">
        <v>65</v>
      </c>
      <c r="C28" s="47" t="s">
        <v>31</v>
      </c>
      <c r="D28" s="48" t="s">
        <v>32</v>
      </c>
      <c r="E28" s="49">
        <v>36853</v>
      </c>
      <c r="F28" s="50"/>
      <c r="G28" s="50">
        <v>2</v>
      </c>
      <c r="H28" s="50">
        <v>4</v>
      </c>
      <c r="I28" s="50">
        <v>7</v>
      </c>
      <c r="J28" s="50">
        <v>1</v>
      </c>
      <c r="K28" s="50"/>
      <c r="L28" s="50">
        <v>5</v>
      </c>
      <c r="M28" s="7">
        <f>COUNTA(#REF!)+COUNTIF(F28,"&lt;7")*2+COUNTIF(F28,"=7")+COUNTA(G28)+COUNTA(H28)+COUNTIF(I28,"&lt;7")*2+COUNTIF(I28,"=7")+COUNTA(J28)+COUNTA(L28)+COUNTA(K28)*7</f>
        <v>6</v>
      </c>
      <c r="O28" s="52"/>
    </row>
    <row r="29" spans="1:15">
      <c r="A29" s="46" t="s">
        <v>66</v>
      </c>
      <c r="B29" s="46" t="s">
        <v>67</v>
      </c>
      <c r="C29" s="47" t="s">
        <v>31</v>
      </c>
      <c r="D29" s="48" t="s">
        <v>47</v>
      </c>
      <c r="E29" s="49">
        <v>35582</v>
      </c>
      <c r="F29" s="50"/>
      <c r="G29" s="50"/>
      <c r="H29" s="50"/>
      <c r="I29" s="50"/>
      <c r="J29" s="50"/>
      <c r="K29" s="50">
        <v>1</v>
      </c>
      <c r="L29" s="50"/>
      <c r="M29" s="7">
        <f>COUNTA(#REF!)+COUNTIF(F29,"&lt;7")*2+COUNTIF(F29,"=7")+COUNTA(G29)+COUNTA(H29)+COUNTIF(I29,"&lt;7")*2+COUNTIF(I29,"=7")+COUNTA(J29)+COUNTA(L29)+COUNTA(K29)*7</f>
        <v>8</v>
      </c>
      <c r="O29" s="52"/>
    </row>
    <row r="30" spans="1:15">
      <c r="A30" s="46" t="s">
        <v>68</v>
      </c>
      <c r="B30" s="46" t="s">
        <v>69</v>
      </c>
      <c r="C30" s="47" t="s">
        <v>31</v>
      </c>
      <c r="D30" s="48" t="s">
        <v>47</v>
      </c>
      <c r="E30" s="49">
        <v>36418</v>
      </c>
      <c r="F30" s="50"/>
      <c r="G30" s="50">
        <v>3</v>
      </c>
      <c r="H30" s="50">
        <v>5</v>
      </c>
      <c r="I30" s="50">
        <v>1</v>
      </c>
      <c r="J30" s="50">
        <v>4</v>
      </c>
      <c r="K30" s="50"/>
      <c r="L30" s="50">
        <v>7</v>
      </c>
      <c r="M30" s="7">
        <f>COUNTA(#REF!)+COUNTIF(F30,"&lt;7")*2+COUNTIF(F30,"=7")+COUNTA(G30)+COUNTA(H30)+COUNTIF(I30,"&lt;7")*2+COUNTIF(I30,"=7")+COUNTA(J30)+COUNTA(L30)+COUNTA(K30)*7</f>
        <v>7</v>
      </c>
      <c r="O30" s="52"/>
    </row>
    <row r="31" spans="1:15">
      <c r="A31" s="46" t="s">
        <v>70</v>
      </c>
      <c r="B31" s="46" t="s">
        <v>71</v>
      </c>
      <c r="C31" s="47" t="s">
        <v>31</v>
      </c>
      <c r="D31" s="48" t="s">
        <v>47</v>
      </c>
      <c r="E31" s="49">
        <v>36405</v>
      </c>
      <c r="F31" s="50">
        <v>5</v>
      </c>
      <c r="G31" s="50">
        <v>7</v>
      </c>
      <c r="H31" s="50">
        <v>3</v>
      </c>
      <c r="I31" s="50">
        <v>1</v>
      </c>
      <c r="J31" s="50"/>
      <c r="K31" s="50"/>
      <c r="L31" s="50"/>
      <c r="M31" s="7">
        <f>COUNTA(#REF!)+COUNTIF(F31,"&lt;7")*2+COUNTIF(F31,"=7")+COUNTA(G31)+COUNTA(H31)+COUNTIF(I31,"&lt;7")*2+COUNTIF(I31,"=7")+COUNTA(J31)+COUNTA(L31)+COUNTA(K31)*7</f>
        <v>7</v>
      </c>
      <c r="O31" s="52"/>
    </row>
    <row r="32" spans="1:15">
      <c r="A32" s="46" t="s">
        <v>72</v>
      </c>
      <c r="B32" s="46" t="s">
        <v>73</v>
      </c>
      <c r="C32" s="47" t="s">
        <v>31</v>
      </c>
      <c r="D32" s="48" t="s">
        <v>47</v>
      </c>
      <c r="E32" s="49">
        <v>36388</v>
      </c>
      <c r="F32" s="50">
        <v>3</v>
      </c>
      <c r="G32" s="50">
        <v>7</v>
      </c>
      <c r="H32" s="50"/>
      <c r="I32" s="50">
        <v>5</v>
      </c>
      <c r="J32" s="50"/>
      <c r="K32" s="50"/>
      <c r="L32" s="50">
        <v>1</v>
      </c>
      <c r="M32" s="7">
        <f>COUNTA(#REF!)+COUNTIF(F32,"&lt;7")*2+COUNTIF(F32,"=7")+COUNTA(G32)+COUNTA(H32)+COUNTIF(I32,"&lt;7")*2+COUNTIF(I32,"=7")+COUNTA(J32)+COUNTA(L32)+COUNTA(K32)*7</f>
        <v>7</v>
      </c>
      <c r="O32" s="52"/>
    </row>
    <row r="33" spans="1:15">
      <c r="A33" s="46" t="s">
        <v>74</v>
      </c>
      <c r="B33" s="46" t="s">
        <v>75</v>
      </c>
      <c r="C33" s="47" t="s">
        <v>31</v>
      </c>
      <c r="D33" s="48" t="s">
        <v>47</v>
      </c>
      <c r="E33" s="49">
        <v>36249</v>
      </c>
      <c r="F33" s="50"/>
      <c r="G33" s="50">
        <v>5</v>
      </c>
      <c r="H33" s="50">
        <v>2</v>
      </c>
      <c r="I33" s="50">
        <v>3</v>
      </c>
      <c r="J33" s="50">
        <v>6</v>
      </c>
      <c r="K33" s="50"/>
      <c r="L33" s="50">
        <v>7</v>
      </c>
      <c r="M33" s="7">
        <f>COUNTA(#REF!)+COUNTIF(F33,"&lt;7")*2+COUNTIF(F33,"=7")+COUNTA(G33)+COUNTA(H33)+COUNTIF(I33,"&lt;7")*2+COUNTIF(I33,"=7")+COUNTA(J33)+COUNTA(L33)+COUNTA(K33)*7</f>
        <v>7</v>
      </c>
      <c r="O33" s="52"/>
    </row>
    <row r="34" spans="1:15">
      <c r="A34" s="46" t="s">
        <v>76</v>
      </c>
      <c r="B34" s="46" t="s">
        <v>77</v>
      </c>
      <c r="C34" s="47" t="s">
        <v>31</v>
      </c>
      <c r="D34" s="48" t="s">
        <v>47</v>
      </c>
      <c r="E34" s="49">
        <v>36578</v>
      </c>
      <c r="F34" s="50">
        <v>5</v>
      </c>
      <c r="G34" s="50">
        <v>4</v>
      </c>
      <c r="H34" s="50"/>
      <c r="I34" s="50">
        <v>1</v>
      </c>
      <c r="J34" s="50"/>
      <c r="K34" s="50"/>
      <c r="L34" s="50"/>
      <c r="M34" s="7">
        <f>COUNTA(#REF!)+COUNTIF(F34,"&lt;7")*2+COUNTIF(F34,"=7")+COUNTA(G34)+COUNTA(H34)+COUNTIF(I34,"&lt;7")*2+COUNTIF(I34,"=7")+COUNTA(J34)+COUNTA(L34)+COUNTA(K34)*7</f>
        <v>6</v>
      </c>
      <c r="O34" s="52"/>
    </row>
    <row r="35" spans="1:15">
      <c r="A35" s="46" t="s">
        <v>78</v>
      </c>
      <c r="B35" s="46" t="s">
        <v>79</v>
      </c>
      <c r="C35" s="47" t="s">
        <v>31</v>
      </c>
      <c r="D35" s="48" t="s">
        <v>47</v>
      </c>
      <c r="E35" s="49">
        <v>36776</v>
      </c>
      <c r="F35" s="50">
        <v>3</v>
      </c>
      <c r="G35" s="50">
        <v>2</v>
      </c>
      <c r="H35" s="50">
        <v>7</v>
      </c>
      <c r="I35" s="50"/>
      <c r="J35" s="50">
        <v>1</v>
      </c>
      <c r="K35" s="50"/>
      <c r="L35" s="50">
        <v>5</v>
      </c>
      <c r="M35" s="7">
        <f>COUNTA(#REF!)+COUNTIF(F35,"&lt;7")*2+COUNTIF(F35,"=7")+COUNTA(G35)+COUNTA(H35)+COUNTIF(I35,"&lt;7")*2+COUNTIF(I35,"=7")+COUNTA(J35)+COUNTA(L35)+COUNTA(K35)*7</f>
        <v>7</v>
      </c>
      <c r="O35" s="52"/>
    </row>
    <row r="36" spans="1:15" ht="15" customHeight="1">
      <c r="A36" s="54" t="s">
        <v>14</v>
      </c>
      <c r="B36" s="55"/>
      <c r="C36" s="56" t="s">
        <v>31</v>
      </c>
      <c r="D36" s="57">
        <f>COUNTA(A12:A35)</f>
        <v>24</v>
      </c>
      <c r="E36" s="57">
        <f>SUM(F36:L36)</f>
        <v>21</v>
      </c>
      <c r="F36" s="58">
        <f t="shared" ref="F36:L36" si="1">COUNTIF(F12:F35,1)</f>
        <v>4</v>
      </c>
      <c r="G36" s="58">
        <f t="shared" si="1"/>
        <v>3</v>
      </c>
      <c r="H36" s="58">
        <f t="shared" si="1"/>
        <v>3</v>
      </c>
      <c r="I36" s="58">
        <f t="shared" si="1"/>
        <v>3</v>
      </c>
      <c r="J36" s="58">
        <f t="shared" si="1"/>
        <v>3</v>
      </c>
      <c r="K36" s="58">
        <f t="shared" si="1"/>
        <v>1</v>
      </c>
      <c r="L36" s="58">
        <f t="shared" si="1"/>
        <v>4</v>
      </c>
      <c r="O36" s="52"/>
    </row>
    <row r="37" spans="1:15" ht="15" customHeight="1">
      <c r="A37" s="53" t="s">
        <v>80</v>
      </c>
      <c r="B37" s="53" t="s">
        <v>81</v>
      </c>
      <c r="C37" s="47" t="s">
        <v>82</v>
      </c>
      <c r="D37" s="47" t="s">
        <v>32</v>
      </c>
      <c r="E37" s="59">
        <v>36886</v>
      </c>
      <c r="F37" s="50">
        <v>3</v>
      </c>
      <c r="G37" s="50"/>
      <c r="H37" s="50"/>
      <c r="I37" s="50">
        <v>5</v>
      </c>
      <c r="J37" s="50"/>
      <c r="K37" s="50"/>
      <c r="L37" s="50">
        <v>1</v>
      </c>
      <c r="M37" s="7">
        <f>COUNTA(#REF!)+COUNTIF(F37,"&lt;7")*2+COUNTIF(F37,"=7")+COUNTA(G37)+COUNTA(H37)+COUNTIF(I37,"&lt;7")*2+COUNTIF(I37,"=7")+COUNTA(J37)+COUNTA(L37)+COUNTA(K37)*7</f>
        <v>6</v>
      </c>
      <c r="O37" s="60"/>
    </row>
    <row r="38" spans="1:15" ht="15" customHeight="1">
      <c r="A38" s="53" t="s">
        <v>83</v>
      </c>
      <c r="B38" s="53" t="s">
        <v>84</v>
      </c>
      <c r="C38" s="47" t="s">
        <v>82</v>
      </c>
      <c r="D38" s="47" t="s">
        <v>47</v>
      </c>
      <c r="E38" s="59">
        <v>36162</v>
      </c>
      <c r="F38" s="50"/>
      <c r="G38" s="50"/>
      <c r="H38" s="50">
        <v>1</v>
      </c>
      <c r="I38" s="50">
        <v>3</v>
      </c>
      <c r="J38" s="50">
        <v>2</v>
      </c>
      <c r="K38" s="50"/>
      <c r="L38" s="50"/>
      <c r="M38" s="7">
        <f>COUNTA(#REF!)+COUNTIF(F38,"&lt;7")*2+COUNTIF(F38,"=7")+COUNTA(G38)+COUNTA(H38)+COUNTIF(I38,"&lt;7")*2+COUNTIF(I38,"=7")+COUNTA(J38)+COUNTA(L38)+COUNTA(K38)*7</f>
        <v>5</v>
      </c>
      <c r="O38" s="52"/>
    </row>
    <row r="39" spans="1:15" ht="15" customHeight="1">
      <c r="A39" s="61" t="s">
        <v>85</v>
      </c>
      <c r="B39" s="61" t="s">
        <v>86</v>
      </c>
      <c r="C39" s="47" t="s">
        <v>82</v>
      </c>
      <c r="D39" s="47" t="s">
        <v>47</v>
      </c>
      <c r="E39" s="59">
        <v>36614</v>
      </c>
      <c r="F39" s="50"/>
      <c r="G39" s="50"/>
      <c r="H39" s="50"/>
      <c r="I39" s="50">
        <v>1</v>
      </c>
      <c r="J39" s="50">
        <v>5</v>
      </c>
      <c r="K39" s="50"/>
      <c r="L39" s="50">
        <v>3</v>
      </c>
      <c r="M39" s="7">
        <f>COUNTA(#REF!)+COUNTIF(F39,"&lt;7")*2+COUNTIF(F39,"=7")+COUNTA(G39)+COUNTA(H39)+COUNTIF(I39,"&lt;7")*2+COUNTIF(I39,"=7")+COUNTA(J39)+COUNTA(L39)+COUNTA(K39)*7</f>
        <v>5</v>
      </c>
      <c r="O39" s="52"/>
    </row>
    <row r="40" spans="1:15" ht="15" customHeight="1">
      <c r="A40" s="53" t="s">
        <v>87</v>
      </c>
      <c r="B40" s="53" t="s">
        <v>57</v>
      </c>
      <c r="C40" s="47" t="s">
        <v>82</v>
      </c>
      <c r="D40" s="47" t="s">
        <v>47</v>
      </c>
      <c r="E40" s="59">
        <v>36836</v>
      </c>
      <c r="F40" s="50"/>
      <c r="G40" s="50"/>
      <c r="H40" s="50">
        <v>3</v>
      </c>
      <c r="I40" s="50">
        <v>1</v>
      </c>
      <c r="J40" s="50">
        <v>4</v>
      </c>
      <c r="K40" s="50"/>
      <c r="L40" s="50"/>
      <c r="M40" s="7">
        <f>COUNTA(#REF!)+COUNTIF(F40,"&lt;7")*2+COUNTIF(F40,"=7")+COUNTA(G40)+COUNTA(H40)+COUNTIF(I40,"&lt;7")*2+COUNTIF(I40,"=7")+COUNTA(J40)+COUNTA(L40)+COUNTA(K40)*7</f>
        <v>5</v>
      </c>
      <c r="O40" s="52"/>
    </row>
    <row r="41" spans="1:15" ht="15" customHeight="1">
      <c r="A41" s="53" t="s">
        <v>88</v>
      </c>
      <c r="B41" s="53" t="s">
        <v>89</v>
      </c>
      <c r="C41" s="47" t="s">
        <v>82</v>
      </c>
      <c r="D41" s="47" t="s">
        <v>47</v>
      </c>
      <c r="E41" s="59">
        <v>36487</v>
      </c>
      <c r="F41" s="50"/>
      <c r="G41" s="50"/>
      <c r="H41" s="50"/>
      <c r="I41" s="50">
        <v>3</v>
      </c>
      <c r="J41" s="50">
        <v>5</v>
      </c>
      <c r="K41" s="50"/>
      <c r="L41" s="50">
        <v>1</v>
      </c>
      <c r="M41" s="7">
        <f>COUNTA(#REF!)+COUNTIF(F41,"&lt;7")*2+COUNTIF(F41,"=7")+COUNTA(G41)+COUNTA(H41)+COUNTIF(I41,"&lt;7")*2+COUNTIF(I41,"=7")+COUNTA(J41)+COUNTA(L41)+COUNTA(K41)*7</f>
        <v>5</v>
      </c>
      <c r="O41" s="52"/>
    </row>
    <row r="42" spans="1:15" ht="15" customHeight="1">
      <c r="A42" s="53" t="s">
        <v>90</v>
      </c>
      <c r="B42" s="53" t="s">
        <v>91</v>
      </c>
      <c r="C42" s="47" t="s">
        <v>82</v>
      </c>
      <c r="D42" s="47" t="s">
        <v>47</v>
      </c>
      <c r="E42" s="59">
        <v>36353</v>
      </c>
      <c r="F42" s="50">
        <v>3</v>
      </c>
      <c r="G42" s="50">
        <v>1</v>
      </c>
      <c r="H42" s="50"/>
      <c r="I42" s="50">
        <v>5</v>
      </c>
      <c r="J42" s="50">
        <v>2</v>
      </c>
      <c r="K42" s="50"/>
      <c r="L42" s="50"/>
      <c r="M42" s="7">
        <f>COUNTA(#REF!)+COUNTIF(F42,"&lt;7")*2+COUNTIF(F42,"=7")+COUNTA(G42)+COUNTA(H42)+COUNTIF(I42,"&lt;7")*2+COUNTIF(I42,"=7")+COUNTA(J42)+COUNTA(L42)+COUNTA(K42)*7</f>
        <v>7</v>
      </c>
      <c r="O42" s="52"/>
    </row>
    <row r="43" spans="1:15" ht="15" customHeight="1">
      <c r="A43" s="53" t="s">
        <v>92</v>
      </c>
      <c r="B43" s="53" t="s">
        <v>93</v>
      </c>
      <c r="C43" s="47" t="s">
        <v>82</v>
      </c>
      <c r="D43" s="47" t="s">
        <v>47</v>
      </c>
      <c r="E43" s="59">
        <v>36428</v>
      </c>
      <c r="F43" s="50">
        <v>3</v>
      </c>
      <c r="G43" s="50"/>
      <c r="H43" s="50"/>
      <c r="I43" s="50">
        <v>5</v>
      </c>
      <c r="J43" s="50"/>
      <c r="K43" s="50"/>
      <c r="L43" s="50">
        <v>1</v>
      </c>
      <c r="M43" s="7">
        <f>COUNTA(#REF!)+COUNTIF(F43,"&lt;7")*2+COUNTIF(F43,"=7")+COUNTA(G43)+COUNTA(H43)+COUNTIF(I43,"&lt;7")*2+COUNTIF(I43,"=7")+COUNTA(J43)+COUNTA(L43)+COUNTA(K43)*7</f>
        <v>6</v>
      </c>
      <c r="O43" s="52"/>
    </row>
    <row r="44" spans="1:15" ht="15" customHeight="1">
      <c r="A44" s="53" t="s">
        <v>94</v>
      </c>
      <c r="B44" s="53" t="s">
        <v>95</v>
      </c>
      <c r="C44" s="47" t="s">
        <v>82</v>
      </c>
      <c r="D44" s="47" t="s">
        <v>47</v>
      </c>
      <c r="E44" s="59">
        <v>36726</v>
      </c>
      <c r="F44" s="50">
        <v>1</v>
      </c>
      <c r="G44" s="50">
        <v>6</v>
      </c>
      <c r="H44" s="50"/>
      <c r="I44" s="50"/>
      <c r="J44" s="50">
        <v>5</v>
      </c>
      <c r="K44" s="50"/>
      <c r="L44" s="50">
        <v>3</v>
      </c>
      <c r="M44" s="7">
        <f>COUNTA(#REF!)+COUNTIF(F44,"&lt;7")*2+COUNTIF(F44,"=7")+COUNTA(G44)+COUNTA(H44)+COUNTIF(I44,"&lt;7")*2+COUNTIF(I44,"=7")+COUNTA(J44)+COUNTA(L44)+COUNTA(K44)*7</f>
        <v>6</v>
      </c>
      <c r="O44" s="52"/>
    </row>
    <row r="45" spans="1:15" ht="15" customHeight="1">
      <c r="A45" s="53" t="s">
        <v>45</v>
      </c>
      <c r="B45" s="53" t="s">
        <v>96</v>
      </c>
      <c r="C45" s="47" t="s">
        <v>82</v>
      </c>
      <c r="D45" s="47" t="s">
        <v>47</v>
      </c>
      <c r="E45" s="59">
        <v>36800</v>
      </c>
      <c r="F45" s="50"/>
      <c r="G45" s="50">
        <v>2</v>
      </c>
      <c r="H45" s="50">
        <v>1</v>
      </c>
      <c r="I45" s="50"/>
      <c r="J45" s="50">
        <v>3</v>
      </c>
      <c r="K45" s="50"/>
      <c r="L45" s="50"/>
      <c r="M45" s="7">
        <f>COUNTA(#REF!)+COUNTIF(F45,"&lt;7")*2+COUNTIF(F45,"=7")+COUNTA(G45)+COUNTA(H45)+COUNTIF(I45,"&lt;7")*2+COUNTIF(I45,"=7")+COUNTA(J45)+COUNTA(L45)+COUNTA(K45)*7</f>
        <v>4</v>
      </c>
      <c r="O45" s="52"/>
    </row>
    <row r="46" spans="1:15" ht="15" customHeight="1">
      <c r="A46" s="53" t="s">
        <v>97</v>
      </c>
      <c r="B46" s="53" t="s">
        <v>98</v>
      </c>
      <c r="C46" s="47" t="s">
        <v>82</v>
      </c>
      <c r="D46" s="47" t="s">
        <v>32</v>
      </c>
      <c r="E46" s="59">
        <v>36263</v>
      </c>
      <c r="F46" s="50"/>
      <c r="G46" s="50">
        <v>5</v>
      </c>
      <c r="H46" s="50">
        <v>4</v>
      </c>
      <c r="I46" s="50">
        <v>1</v>
      </c>
      <c r="J46" s="50">
        <v>3</v>
      </c>
      <c r="K46" s="50"/>
      <c r="L46" s="50"/>
      <c r="M46" s="7">
        <f>COUNTA(#REF!)+COUNTIF(F46,"&lt;7")*2+COUNTIF(F46,"=7")+COUNTA(G46)+COUNTA(H46)+COUNTIF(I46,"&lt;7")*2+COUNTIF(I46,"=7")+COUNTA(J46)+COUNTA(L46)+COUNTA(K46)*7</f>
        <v>6</v>
      </c>
      <c r="O46" s="52"/>
    </row>
    <row r="47" spans="1:15" ht="15" customHeight="1">
      <c r="A47" s="53" t="s">
        <v>99</v>
      </c>
      <c r="B47" s="53" t="s">
        <v>100</v>
      </c>
      <c r="C47" s="47" t="s">
        <v>82</v>
      </c>
      <c r="D47" s="47" t="s">
        <v>32</v>
      </c>
      <c r="E47" s="59">
        <v>36562</v>
      </c>
      <c r="F47" s="50"/>
      <c r="G47" s="50">
        <v>3</v>
      </c>
      <c r="H47" s="50">
        <v>1</v>
      </c>
      <c r="I47" s="50"/>
      <c r="J47" s="50">
        <v>2</v>
      </c>
      <c r="K47" s="50"/>
      <c r="L47" s="50"/>
      <c r="M47" s="7">
        <f>COUNTA(#REF!)+COUNTIF(F47,"&lt;7")*2+COUNTIF(F47,"=7")+COUNTA(G47)+COUNTA(H47)+COUNTIF(I47,"&lt;7")*2+COUNTIF(I47,"=7")+COUNTA(J47)+COUNTA(L47)+COUNTA(K47)*7</f>
        <v>4</v>
      </c>
      <c r="O47" s="52"/>
    </row>
    <row r="48" spans="1:15" ht="15" customHeight="1">
      <c r="A48" s="53" t="s">
        <v>101</v>
      </c>
      <c r="B48" s="53" t="s">
        <v>102</v>
      </c>
      <c r="C48" s="47" t="s">
        <v>82</v>
      </c>
      <c r="D48" s="47" t="s">
        <v>32</v>
      </c>
      <c r="E48" s="59">
        <v>36418</v>
      </c>
      <c r="F48" s="50"/>
      <c r="G48" s="50"/>
      <c r="H48" s="50"/>
      <c r="I48" s="50"/>
      <c r="J48" s="50"/>
      <c r="K48" s="50">
        <v>1</v>
      </c>
      <c r="L48" s="50"/>
      <c r="M48" s="7">
        <f>COUNTA(#REF!)+COUNTIF(F48,"&lt;7")*2+COUNTIF(F48,"=7")+COUNTA(G48)+COUNTA(H48)+COUNTIF(I48,"&lt;7")*2+COUNTIF(I48,"=7")+COUNTA(J48)+COUNTA(L48)+COUNTA(K48)*7</f>
        <v>8</v>
      </c>
      <c r="O48" s="52"/>
    </row>
    <row r="49" spans="1:15" ht="15" customHeight="1">
      <c r="A49" s="53" t="s">
        <v>103</v>
      </c>
      <c r="B49" s="53" t="s">
        <v>104</v>
      </c>
      <c r="C49" s="47" t="s">
        <v>82</v>
      </c>
      <c r="D49" s="47" t="s">
        <v>47</v>
      </c>
      <c r="E49" s="59">
        <v>36595</v>
      </c>
      <c r="F49" s="50">
        <v>1</v>
      </c>
      <c r="G49" s="50">
        <v>5</v>
      </c>
      <c r="H49" s="50">
        <v>6</v>
      </c>
      <c r="I49" s="50">
        <v>3</v>
      </c>
      <c r="J49" s="50"/>
      <c r="K49" s="50"/>
      <c r="L49" s="50"/>
      <c r="M49" s="7">
        <f>COUNTA(#REF!)+COUNTIF(F49,"&lt;7")*2+COUNTIF(F49,"=7")+COUNTA(G49)+COUNTA(H49)+COUNTIF(I49,"&lt;7")*2+COUNTIF(I49,"=7")+COUNTA(J49)+COUNTA(L49)+COUNTA(K49)*7</f>
        <v>7</v>
      </c>
      <c r="O49" s="52"/>
    </row>
    <row r="50" spans="1:15" ht="15" customHeight="1">
      <c r="A50" s="53" t="s">
        <v>105</v>
      </c>
      <c r="B50" s="53" t="s">
        <v>106</v>
      </c>
      <c r="C50" s="47" t="s">
        <v>82</v>
      </c>
      <c r="D50" s="47" t="s">
        <v>47</v>
      </c>
      <c r="E50" s="59">
        <v>36095</v>
      </c>
      <c r="F50" s="50"/>
      <c r="G50" s="50">
        <v>3</v>
      </c>
      <c r="H50" s="50">
        <v>4</v>
      </c>
      <c r="I50" s="50">
        <v>1</v>
      </c>
      <c r="J50" s="50"/>
      <c r="K50" s="50"/>
      <c r="L50" s="50"/>
      <c r="M50" s="7">
        <f>COUNTA(#REF!)+COUNTIF(F50,"&lt;7")*2+COUNTIF(F50,"=7")+COUNTA(G50)+COUNTA(H50)+COUNTIF(I50,"&lt;7")*2+COUNTIF(I50,"=7")+COUNTA(J50)+COUNTA(L50)+COUNTA(K50)*7</f>
        <v>5</v>
      </c>
      <c r="O50" s="52"/>
    </row>
    <row r="51" spans="1:15" ht="15" customHeight="1">
      <c r="A51" s="53" t="s">
        <v>107</v>
      </c>
      <c r="B51" s="53" t="s">
        <v>108</v>
      </c>
      <c r="C51" s="47" t="s">
        <v>82</v>
      </c>
      <c r="D51" s="47" t="s">
        <v>32</v>
      </c>
      <c r="E51" s="59">
        <v>36548</v>
      </c>
      <c r="F51" s="50"/>
      <c r="G51" s="50">
        <v>1</v>
      </c>
      <c r="H51" s="50">
        <v>2</v>
      </c>
      <c r="I51" s="50"/>
      <c r="J51" s="50">
        <v>3</v>
      </c>
      <c r="K51" s="50"/>
      <c r="L51" s="50"/>
      <c r="M51" s="7">
        <f>COUNTA(#REF!)+COUNTIF(F51,"&lt;7")*2+COUNTIF(F51,"=7")+COUNTA(G51)+COUNTA(H51)+COUNTIF(I51,"&lt;7")*2+COUNTIF(I51,"=7")+COUNTA(J51)+COUNTA(L51)+COUNTA(K51)*7</f>
        <v>4</v>
      </c>
      <c r="O51" s="52"/>
    </row>
    <row r="52" spans="1:15" ht="15" customHeight="1">
      <c r="A52" s="53" t="s">
        <v>109</v>
      </c>
      <c r="B52" s="53" t="s">
        <v>110</v>
      </c>
      <c r="C52" s="47" t="s">
        <v>82</v>
      </c>
      <c r="D52" s="47" t="s">
        <v>32</v>
      </c>
      <c r="E52" s="59">
        <v>36785</v>
      </c>
      <c r="F52" s="50">
        <v>1</v>
      </c>
      <c r="G52" s="50">
        <v>3</v>
      </c>
      <c r="H52" s="50"/>
      <c r="I52" s="50"/>
      <c r="J52" s="50">
        <v>4</v>
      </c>
      <c r="K52" s="50"/>
      <c r="L52" s="50"/>
      <c r="M52" s="7">
        <f>COUNTA(#REF!)+COUNTIF(F52,"&lt;7")*2+COUNTIF(F52,"=7")+COUNTA(G52)+COUNTA(H52)+COUNTIF(I52,"&lt;7")*2+COUNTIF(I52,"=7")+COUNTA(J52)+COUNTA(L52)+COUNTA(K52)*7</f>
        <v>5</v>
      </c>
      <c r="O52" s="52"/>
    </row>
    <row r="53" spans="1:15" ht="15" customHeight="1">
      <c r="A53" s="53" t="s">
        <v>111</v>
      </c>
      <c r="B53" s="53" t="s">
        <v>112</v>
      </c>
      <c r="C53" s="47" t="s">
        <v>82</v>
      </c>
      <c r="D53" s="47" t="s">
        <v>47</v>
      </c>
      <c r="E53" s="59">
        <v>36552</v>
      </c>
      <c r="F53" s="50"/>
      <c r="G53" s="50">
        <v>2</v>
      </c>
      <c r="H53" s="50">
        <v>1</v>
      </c>
      <c r="I53" s="50">
        <v>3</v>
      </c>
      <c r="J53" s="50"/>
      <c r="K53" s="50"/>
      <c r="L53" s="50"/>
      <c r="M53" s="7">
        <f>COUNTA(#REF!)+COUNTIF(F53,"&lt;7")*2+COUNTIF(F53,"=7")+COUNTA(G53)+COUNTA(H53)+COUNTIF(I53,"&lt;7")*2+COUNTIF(I53,"=7")+COUNTA(J53)+COUNTA(L53)+COUNTA(K53)*7</f>
        <v>5</v>
      </c>
      <c r="O53" s="52"/>
    </row>
    <row r="54" spans="1:15" ht="15" customHeight="1">
      <c r="A54" s="53" t="s">
        <v>113</v>
      </c>
      <c r="B54" s="53" t="s">
        <v>114</v>
      </c>
      <c r="C54" s="47" t="s">
        <v>82</v>
      </c>
      <c r="D54" s="47" t="s">
        <v>47</v>
      </c>
      <c r="E54" s="59">
        <v>35531</v>
      </c>
      <c r="F54" s="50"/>
      <c r="G54" s="50"/>
      <c r="H54" s="50"/>
      <c r="I54" s="50"/>
      <c r="J54" s="50"/>
      <c r="K54" s="50">
        <v>1</v>
      </c>
      <c r="L54" s="50"/>
      <c r="M54" s="7">
        <f>COUNTA(#REF!)+COUNTIF(F54,"&lt;7")*2+COUNTIF(F54,"=7")+COUNTA(G54)+COUNTA(H54)+COUNTIF(I54,"&lt;7")*2+COUNTIF(I54,"=7")+COUNTA(J54)+COUNTA(L54)+COUNTA(K54)*7</f>
        <v>8</v>
      </c>
      <c r="O54" s="52"/>
    </row>
    <row r="55" spans="1:15" ht="15" customHeight="1">
      <c r="A55" s="53" t="s">
        <v>115</v>
      </c>
      <c r="B55" s="53" t="s">
        <v>116</v>
      </c>
      <c r="C55" s="47" t="s">
        <v>82</v>
      </c>
      <c r="D55" s="47" t="s">
        <v>32</v>
      </c>
      <c r="E55" s="59">
        <v>36207</v>
      </c>
      <c r="F55" s="50"/>
      <c r="G55" s="50">
        <v>1</v>
      </c>
      <c r="H55" s="50">
        <v>2</v>
      </c>
      <c r="I55" s="50"/>
      <c r="J55" s="50"/>
      <c r="K55" s="50"/>
      <c r="L55" s="50">
        <v>3</v>
      </c>
      <c r="M55" s="7">
        <f>COUNTA(#REF!)+COUNTIF(F55,"&lt;7")*2+COUNTIF(F55,"=7")+COUNTA(G55)+COUNTA(H55)+COUNTIF(I55,"&lt;7")*2+COUNTIF(I55,"=7")+COUNTA(J55)+COUNTA(L55)+COUNTA(K55)*7</f>
        <v>4</v>
      </c>
      <c r="O55" s="52"/>
    </row>
    <row r="56" spans="1:15" ht="15" customHeight="1">
      <c r="A56" s="53" t="s">
        <v>117</v>
      </c>
      <c r="B56" s="53" t="s">
        <v>118</v>
      </c>
      <c r="C56" s="47" t="s">
        <v>82</v>
      </c>
      <c r="D56" s="47" t="s">
        <v>32</v>
      </c>
      <c r="E56" s="59">
        <v>36572</v>
      </c>
      <c r="F56" s="50"/>
      <c r="G56" s="50">
        <v>3</v>
      </c>
      <c r="H56" s="50">
        <v>2</v>
      </c>
      <c r="I56" s="50"/>
      <c r="J56" s="50">
        <v>1</v>
      </c>
      <c r="K56" s="50"/>
      <c r="L56" s="50"/>
      <c r="M56" s="7">
        <f>COUNTA(#REF!)+COUNTIF(F56,"&lt;7")*2+COUNTIF(F56,"=7")+COUNTA(G56)+COUNTA(H56)+COUNTIF(I56,"&lt;7")*2+COUNTIF(I56,"=7")+COUNTA(J56)+COUNTA(L56)+COUNTA(K56)*7</f>
        <v>4</v>
      </c>
      <c r="O56" s="52"/>
    </row>
    <row r="57" spans="1:15" ht="15" customHeight="1">
      <c r="A57" s="53" t="s">
        <v>119</v>
      </c>
      <c r="B57" s="53" t="s">
        <v>79</v>
      </c>
      <c r="C57" s="47" t="s">
        <v>82</v>
      </c>
      <c r="D57" s="47" t="s">
        <v>32</v>
      </c>
      <c r="E57" s="59">
        <v>36871</v>
      </c>
      <c r="F57" s="50"/>
      <c r="G57" s="50">
        <v>2</v>
      </c>
      <c r="H57" s="50">
        <v>3</v>
      </c>
      <c r="I57" s="50">
        <v>5</v>
      </c>
      <c r="J57" s="50">
        <v>1</v>
      </c>
      <c r="K57" s="50"/>
      <c r="L57" s="50"/>
      <c r="M57" s="7">
        <f>COUNTA(#REF!)+COUNTIF(F57,"&lt;7")*2+COUNTIF(F57,"=7")+COUNTA(G57)+COUNTA(H57)+COUNTIF(I57,"&lt;7")*2+COUNTIF(I57,"=7")+COUNTA(J57)+COUNTA(L57)+COUNTA(K57)*7</f>
        <v>6</v>
      </c>
      <c r="O57" s="52"/>
    </row>
    <row r="58" spans="1:15" ht="15" customHeight="1">
      <c r="A58" s="53" t="s">
        <v>120</v>
      </c>
      <c r="B58" s="53" t="s">
        <v>121</v>
      </c>
      <c r="C58" s="47" t="s">
        <v>82</v>
      </c>
      <c r="D58" s="47" t="s">
        <v>32</v>
      </c>
      <c r="E58" s="59">
        <v>36416</v>
      </c>
      <c r="F58" s="50"/>
      <c r="G58" s="50">
        <v>5</v>
      </c>
      <c r="H58" s="50">
        <v>4</v>
      </c>
      <c r="I58" s="50"/>
      <c r="J58" s="50">
        <v>3</v>
      </c>
      <c r="K58" s="50"/>
      <c r="L58" s="50">
        <v>1</v>
      </c>
      <c r="M58" s="7">
        <f>COUNTA(#REF!)+COUNTIF(F58,"&lt;7")*2+COUNTIF(F58,"=7")+COUNTA(G58)+COUNTA(H58)+COUNTIF(I58,"&lt;7")*2+COUNTIF(I58,"=7")+COUNTA(J58)+COUNTA(L58)+COUNTA(K58)*7</f>
        <v>5</v>
      </c>
      <c r="O58" s="52"/>
    </row>
    <row r="59" spans="1:15" ht="15" customHeight="1">
      <c r="A59" s="53" t="s">
        <v>122</v>
      </c>
      <c r="B59" s="53" t="s">
        <v>123</v>
      </c>
      <c r="C59" s="47" t="s">
        <v>82</v>
      </c>
      <c r="D59" s="47" t="s">
        <v>32</v>
      </c>
      <c r="E59" s="59">
        <v>36532</v>
      </c>
      <c r="F59" s="50">
        <v>1</v>
      </c>
      <c r="G59" s="50"/>
      <c r="H59" s="50">
        <v>5</v>
      </c>
      <c r="I59" s="50"/>
      <c r="J59" s="50">
        <v>6</v>
      </c>
      <c r="K59" s="50"/>
      <c r="L59" s="50">
        <v>3</v>
      </c>
      <c r="M59" s="7">
        <f>COUNTA(#REF!)+COUNTIF(F59,"&lt;7")*2+COUNTIF(F59,"=7")+COUNTA(G59)+COUNTA(H59)+COUNTIF(I59,"&lt;7")*2+COUNTIF(I59,"=7")+COUNTA(J59)+COUNTA(L59)+COUNTA(K59)*7</f>
        <v>6</v>
      </c>
      <c r="O59" s="52"/>
    </row>
    <row r="60" spans="1:15" ht="15" customHeight="1">
      <c r="A60" s="53" t="s">
        <v>124</v>
      </c>
      <c r="B60" s="53" t="s">
        <v>125</v>
      </c>
      <c r="C60" s="47" t="s">
        <v>82</v>
      </c>
      <c r="D60" s="47" t="s">
        <v>32</v>
      </c>
      <c r="E60" s="59">
        <v>36763</v>
      </c>
      <c r="F60" s="50">
        <v>3</v>
      </c>
      <c r="G60" s="50"/>
      <c r="H60" s="50">
        <v>2</v>
      </c>
      <c r="I60" s="50"/>
      <c r="J60" s="50">
        <v>1</v>
      </c>
      <c r="K60" s="50"/>
      <c r="L60" s="50"/>
      <c r="M60" s="7">
        <f>COUNTA(#REF!)+COUNTIF(F60,"&lt;7")*2+COUNTIF(F60,"=7")+COUNTA(G60)+COUNTA(H60)+COUNTIF(I60,"&lt;7")*2+COUNTIF(I60,"=7")+COUNTA(J60)+COUNTA(L60)+COUNTA(K60)*7</f>
        <v>5</v>
      </c>
      <c r="O60" s="52"/>
    </row>
    <row r="61" spans="1:15" ht="15" customHeight="1" thickBot="1">
      <c r="A61" s="62" t="s">
        <v>14</v>
      </c>
      <c r="B61" s="63"/>
      <c r="C61" s="64" t="s">
        <v>82</v>
      </c>
      <c r="D61" s="57">
        <f>COUNTA(A37:A60)</f>
        <v>24</v>
      </c>
      <c r="E61" s="57">
        <f>SUM(F61:L61)</f>
        <v>24</v>
      </c>
      <c r="F61" s="58">
        <f t="shared" ref="F61:L61" si="2">COUNTIF(F37:F60,1)</f>
        <v>4</v>
      </c>
      <c r="G61" s="58">
        <f t="shared" si="2"/>
        <v>3</v>
      </c>
      <c r="H61" s="58">
        <f t="shared" si="2"/>
        <v>4</v>
      </c>
      <c r="I61" s="58">
        <f t="shared" si="2"/>
        <v>4</v>
      </c>
      <c r="J61" s="58">
        <f t="shared" si="2"/>
        <v>3</v>
      </c>
      <c r="K61" s="58">
        <f t="shared" si="2"/>
        <v>2</v>
      </c>
      <c r="L61" s="58">
        <f t="shared" si="2"/>
        <v>4</v>
      </c>
      <c r="M61" s="65"/>
      <c r="O61" s="52"/>
    </row>
    <row r="62" spans="1:15" ht="15" customHeight="1" thickBot="1">
      <c r="A62" s="53" t="s">
        <v>126</v>
      </c>
      <c r="B62" s="53" t="s">
        <v>127</v>
      </c>
      <c r="C62" s="66" t="s">
        <v>128</v>
      </c>
      <c r="D62" s="67" t="s">
        <v>47</v>
      </c>
      <c r="E62" s="68">
        <v>36586</v>
      </c>
      <c r="F62" s="69">
        <v>1</v>
      </c>
      <c r="G62" s="50"/>
      <c r="H62" s="69"/>
      <c r="I62" s="69">
        <v>3</v>
      </c>
      <c r="J62" s="69"/>
      <c r="K62" s="69"/>
      <c r="L62" s="70"/>
      <c r="M62" s="7">
        <f>COUNTA(#REF!)+COUNTIF(F62,"&lt;7")*2+COUNTIF(F62,"=7")+COUNTA(G62)+COUNTA(H62)+COUNTIF(I62,"&lt;7")*2+COUNTIF(I62,"=7")+COUNTA(J62)+COUNTA(L62)+COUNTA(K62)*7</f>
        <v>5</v>
      </c>
      <c r="O62" s="71"/>
    </row>
    <row r="63" spans="1:15" ht="15" customHeight="1" thickBot="1">
      <c r="A63" s="53" t="s">
        <v>129</v>
      </c>
      <c r="B63" s="53" t="s">
        <v>44</v>
      </c>
      <c r="C63" s="66" t="s">
        <v>128</v>
      </c>
      <c r="D63" s="67" t="s">
        <v>32</v>
      </c>
      <c r="E63" s="68">
        <v>36334</v>
      </c>
      <c r="F63" s="72"/>
      <c r="G63" s="50"/>
      <c r="H63" s="72"/>
      <c r="I63" s="72"/>
      <c r="J63" s="72"/>
      <c r="K63" s="72"/>
      <c r="L63" s="72"/>
      <c r="M63" s="7">
        <f>COUNTA(#REF!)+COUNTIF(F63,"&lt;7")*2+COUNTIF(F63,"=7")+COUNTA(G63)+COUNTA(H63)+COUNTIF(I63,"&lt;7")*2+COUNTIF(I63,"=7")+COUNTA(J63)+COUNTA(L63)+COUNTA(K63)*7</f>
        <v>1</v>
      </c>
      <c r="O63" s="71"/>
    </row>
    <row r="64" spans="1:15" ht="15" customHeight="1" thickBot="1">
      <c r="A64" s="53" t="s">
        <v>130</v>
      </c>
      <c r="B64" s="53" t="s">
        <v>131</v>
      </c>
      <c r="C64" s="73" t="s">
        <v>128</v>
      </c>
      <c r="D64" s="67" t="s">
        <v>47</v>
      </c>
      <c r="E64" s="68">
        <v>36222</v>
      </c>
      <c r="F64" s="74">
        <v>2</v>
      </c>
      <c r="G64" s="50"/>
      <c r="H64" s="74">
        <v>1</v>
      </c>
      <c r="I64" s="75"/>
      <c r="J64" s="75"/>
      <c r="K64" s="75"/>
      <c r="L64" s="76"/>
      <c r="M64" s="7">
        <f>COUNTA(#REF!)+COUNTIF(F64,"&lt;7")*2+COUNTIF(F64,"=7")+COUNTA(G64)+COUNTA(H64)+COUNTIF(I64,"&lt;7")*2+COUNTIF(I64,"=7")+COUNTA(J64)+COUNTA(L64)+COUNTA(K64)*7</f>
        <v>4</v>
      </c>
      <c r="N64" s="77"/>
      <c r="O64" s="71"/>
    </row>
    <row r="65" spans="1:15" ht="15" customHeight="1" thickBot="1">
      <c r="A65" s="53" t="s">
        <v>132</v>
      </c>
      <c r="B65" s="53" t="s">
        <v>133</v>
      </c>
      <c r="C65" s="73" t="s">
        <v>128</v>
      </c>
      <c r="D65" s="67" t="s">
        <v>47</v>
      </c>
      <c r="E65" s="68">
        <v>36363</v>
      </c>
      <c r="F65" s="75"/>
      <c r="G65" s="50"/>
      <c r="H65" s="75"/>
      <c r="I65" s="75"/>
      <c r="J65" s="75"/>
      <c r="K65" s="75">
        <v>1</v>
      </c>
      <c r="L65" s="76"/>
      <c r="M65" s="7">
        <f>COUNTA(#REF!)+COUNTIF(F65,"&lt;7")*2+COUNTIF(F65,"=7")+COUNTA(G65)+COUNTA(H65)+COUNTIF(I65,"&lt;7")*2+COUNTIF(I65,"=7")+COUNTA(J65)+COUNTA(L65)+COUNTA(K65)*7</f>
        <v>8</v>
      </c>
      <c r="N65" s="77"/>
      <c r="O65" s="71"/>
    </row>
    <row r="66" spans="1:15" ht="15" customHeight="1" thickBot="1">
      <c r="A66" s="53" t="s">
        <v>134</v>
      </c>
      <c r="B66" s="53" t="s">
        <v>135</v>
      </c>
      <c r="C66" s="78" t="s">
        <v>128</v>
      </c>
      <c r="D66" s="67" t="s">
        <v>32</v>
      </c>
      <c r="E66" s="68">
        <v>36510</v>
      </c>
      <c r="F66" s="76">
        <v>1</v>
      </c>
      <c r="G66" s="50"/>
      <c r="H66" s="76"/>
      <c r="I66" s="76"/>
      <c r="J66" s="76">
        <v>3</v>
      </c>
      <c r="K66" s="76"/>
      <c r="L66" s="76"/>
      <c r="M66" s="7">
        <f>COUNTA(#REF!)+COUNTIF(F66,"&lt;7")*2+COUNTIF(F66,"=7")+COUNTA(G66)+COUNTA(H66)+COUNTIF(I66,"&lt;7")*2+COUNTIF(I66,"=7")+COUNTA(J66)+COUNTA(L66)+COUNTA(K66)*7</f>
        <v>4</v>
      </c>
      <c r="N66" s="77"/>
      <c r="O66" s="79"/>
    </row>
    <row r="67" spans="1:15" ht="15" customHeight="1" thickBot="1">
      <c r="A67" s="53" t="s">
        <v>136</v>
      </c>
      <c r="B67" s="53" t="s">
        <v>137</v>
      </c>
      <c r="C67" s="80" t="s">
        <v>128</v>
      </c>
      <c r="D67" s="67" t="s">
        <v>47</v>
      </c>
      <c r="E67" s="68">
        <v>36872</v>
      </c>
      <c r="F67" s="81"/>
      <c r="G67" s="50"/>
      <c r="H67" s="81"/>
      <c r="I67" s="81">
        <v>1</v>
      </c>
      <c r="J67" s="81"/>
      <c r="K67" s="81"/>
      <c r="L67" s="81">
        <v>3</v>
      </c>
      <c r="M67" s="7">
        <f>COUNTA(#REF!)+COUNTIF(F67,"&lt;7")*2+COUNTIF(F67,"=7")+COUNTA(G67)+COUNTA(H67)+COUNTIF(I67,"&lt;7")*2+COUNTIF(I67,"=7")+COUNTA(J67)+COUNTA(L67)+COUNTA(K67)*7</f>
        <v>4</v>
      </c>
      <c r="N67" s="82"/>
      <c r="O67" s="52"/>
    </row>
    <row r="68" spans="1:15" ht="15" customHeight="1" thickBot="1">
      <c r="A68" s="53" t="s">
        <v>138</v>
      </c>
      <c r="B68" s="53" t="s">
        <v>75</v>
      </c>
      <c r="C68" s="83" t="s">
        <v>128</v>
      </c>
      <c r="D68" s="67" t="s">
        <v>32</v>
      </c>
      <c r="E68" s="68">
        <v>36832</v>
      </c>
      <c r="F68" s="84">
        <v>2</v>
      </c>
      <c r="G68" s="50"/>
      <c r="H68" s="85"/>
      <c r="I68" s="85"/>
      <c r="J68" s="84">
        <v>1</v>
      </c>
      <c r="K68" s="85"/>
      <c r="L68" s="86"/>
      <c r="M68" s="7">
        <f>COUNTA(#REF!)+COUNTIF(F68,"&lt;7")*2+COUNTIF(F68,"=7")+COUNTA(G68)+COUNTA(H68)+COUNTIF(I68,"&lt;7")*2+COUNTIF(I68,"=7")+COUNTA(J68)+COUNTA(L68)+COUNTA(K68)*7</f>
        <v>4</v>
      </c>
      <c r="O68" s="52"/>
    </row>
    <row r="69" spans="1:15" ht="15" customHeight="1" thickBot="1">
      <c r="A69" s="53" t="s">
        <v>139</v>
      </c>
      <c r="B69" s="53" t="s">
        <v>140</v>
      </c>
      <c r="C69" s="83" t="s">
        <v>128</v>
      </c>
      <c r="D69" s="67" t="s">
        <v>47</v>
      </c>
      <c r="E69" s="68">
        <v>36474</v>
      </c>
      <c r="F69" s="85"/>
      <c r="G69" s="50"/>
      <c r="H69" s="85"/>
      <c r="I69" s="85">
        <v>1</v>
      </c>
      <c r="J69" s="85">
        <v>3</v>
      </c>
      <c r="K69" s="85"/>
      <c r="L69" s="86"/>
      <c r="M69" s="7">
        <f>COUNTA(#REF!)+COUNTIF(F69,"&lt;7")*2+COUNTIF(F69,"=7")+COUNTA(G69)+COUNTA(H69)+COUNTIF(I69,"&lt;7")*2+COUNTIF(I69,"=7")+COUNTA(J69)+COUNTA(L69)+COUNTA(K69)*7</f>
        <v>4</v>
      </c>
      <c r="O69" s="52"/>
    </row>
    <row r="70" spans="1:15" ht="15" customHeight="1" thickBot="1">
      <c r="A70" s="53" t="s">
        <v>141</v>
      </c>
      <c r="B70" s="53" t="s">
        <v>142</v>
      </c>
      <c r="C70" s="83" t="s">
        <v>128</v>
      </c>
      <c r="D70" s="67" t="s">
        <v>32</v>
      </c>
      <c r="E70" s="68">
        <v>36459</v>
      </c>
      <c r="F70" s="85">
        <v>1</v>
      </c>
      <c r="G70" s="50"/>
      <c r="H70" s="85">
        <v>3</v>
      </c>
      <c r="I70" s="85"/>
      <c r="J70" s="85"/>
      <c r="K70" s="85"/>
      <c r="L70" s="86"/>
      <c r="M70" s="7">
        <f>COUNTA(#REF!)+COUNTIF(F70,"&lt;7")*2+COUNTIF(F70,"=7")+COUNTA(G70)+COUNTA(H70)+COUNTIF(I70,"&lt;7")*2+COUNTIF(I70,"=7")+COUNTA(J70)+COUNTA(L70)+COUNTA(K70)*7</f>
        <v>4</v>
      </c>
      <c r="O70" s="52"/>
    </row>
    <row r="71" spans="1:15" ht="15" customHeight="1" thickBot="1">
      <c r="A71" s="53" t="s">
        <v>143</v>
      </c>
      <c r="B71" s="53" t="s">
        <v>144</v>
      </c>
      <c r="C71" s="83" t="s">
        <v>128</v>
      </c>
      <c r="D71" s="67" t="s">
        <v>47</v>
      </c>
      <c r="E71" s="68">
        <v>36486</v>
      </c>
      <c r="F71" s="84">
        <v>2</v>
      </c>
      <c r="G71" s="50"/>
      <c r="H71" s="84">
        <v>1</v>
      </c>
      <c r="I71" s="85"/>
      <c r="J71" s="85"/>
      <c r="K71" s="85"/>
      <c r="L71" s="86"/>
      <c r="M71" s="7">
        <f>COUNTA(#REF!)+COUNTIF(F71,"&lt;7")*2+COUNTIF(F71,"=7")+COUNTA(G71)+COUNTA(H71)+COUNTIF(I71,"&lt;7")*2+COUNTIF(I71,"=7")+COUNTA(J71)+COUNTA(L71)+COUNTA(K71)*7</f>
        <v>4</v>
      </c>
      <c r="O71" s="52"/>
    </row>
    <row r="72" spans="1:15" ht="15" customHeight="1" thickBot="1">
      <c r="A72" s="53" t="s">
        <v>145</v>
      </c>
      <c r="B72" s="53" t="s">
        <v>146</v>
      </c>
      <c r="C72" s="83" t="s">
        <v>128</v>
      </c>
      <c r="D72" s="67" t="s">
        <v>47</v>
      </c>
      <c r="E72" s="68">
        <v>36834</v>
      </c>
      <c r="F72" s="85"/>
      <c r="G72" s="50"/>
      <c r="H72" s="85">
        <v>1</v>
      </c>
      <c r="I72" s="85"/>
      <c r="J72" s="85">
        <v>2</v>
      </c>
      <c r="K72" s="85"/>
      <c r="L72" s="86"/>
      <c r="M72" s="7">
        <f>COUNTA(#REF!)+COUNTIF(F72,"&lt;7")*2+COUNTIF(F72,"=7")+COUNTA(G72)+COUNTA(H72)+COUNTIF(I72,"&lt;7")*2+COUNTIF(I72,"=7")+COUNTA(J72)+COUNTA(L72)+COUNTA(K72)*7</f>
        <v>3</v>
      </c>
      <c r="O72" s="52"/>
    </row>
    <row r="73" spans="1:15" ht="15" customHeight="1" thickBot="1">
      <c r="A73" s="53" t="s">
        <v>147</v>
      </c>
      <c r="B73" s="53" t="s">
        <v>148</v>
      </c>
      <c r="C73" s="83" t="s">
        <v>128</v>
      </c>
      <c r="D73" s="67" t="s">
        <v>32</v>
      </c>
      <c r="E73" s="68">
        <v>35805</v>
      </c>
      <c r="F73" s="85"/>
      <c r="G73" s="50">
        <v>3</v>
      </c>
      <c r="H73" s="85"/>
      <c r="I73" s="85"/>
      <c r="J73" s="85"/>
      <c r="K73" s="85"/>
      <c r="L73" s="86">
        <v>1</v>
      </c>
      <c r="M73" s="7">
        <f>COUNTA(#REF!)+COUNTIF(F73,"&lt;7")*2+COUNTIF(F73,"=7")+COUNTA(G73)+COUNTA(H73)+COUNTIF(I73,"&lt;7")*2+COUNTIF(I73,"=7")+COUNTA(J73)+COUNTA(L73)+COUNTA(K73)*7</f>
        <v>3</v>
      </c>
      <c r="O73" s="52"/>
    </row>
    <row r="74" spans="1:15" ht="15" customHeight="1" thickBot="1">
      <c r="A74" s="53" t="s">
        <v>149</v>
      </c>
      <c r="B74" s="53" t="s">
        <v>150</v>
      </c>
      <c r="C74" s="83" t="s">
        <v>128</v>
      </c>
      <c r="D74" s="67" t="s">
        <v>32</v>
      </c>
      <c r="E74" s="68">
        <v>36407</v>
      </c>
      <c r="F74" s="85">
        <v>3</v>
      </c>
      <c r="G74" s="50"/>
      <c r="H74" s="85"/>
      <c r="I74" s="85">
        <v>1</v>
      </c>
      <c r="J74" s="85"/>
      <c r="K74" s="85"/>
      <c r="L74" s="86"/>
      <c r="M74" s="7">
        <f>COUNTA(#REF!)+COUNTIF(F74,"&lt;7")*2+COUNTIF(F74,"=7")+COUNTA(G74)+COUNTA(H74)+COUNTIF(I74,"&lt;7")*2+COUNTIF(I74,"=7")+COUNTA(J74)+COUNTA(L74)+COUNTA(K74)*7</f>
        <v>5</v>
      </c>
      <c r="O74" s="52"/>
    </row>
    <row r="75" spans="1:15" ht="15" customHeight="1" thickBot="1">
      <c r="A75" s="53" t="s">
        <v>151</v>
      </c>
      <c r="B75" s="53" t="s">
        <v>38</v>
      </c>
      <c r="C75" s="83" t="s">
        <v>128</v>
      </c>
      <c r="D75" s="67" t="s">
        <v>47</v>
      </c>
      <c r="E75" s="68">
        <v>36711</v>
      </c>
      <c r="F75" s="85">
        <v>1</v>
      </c>
      <c r="G75" s="50"/>
      <c r="H75" s="85"/>
      <c r="I75" s="85">
        <v>3</v>
      </c>
      <c r="J75" s="85"/>
      <c r="K75" s="85"/>
      <c r="L75" s="86"/>
      <c r="M75" s="7">
        <f>COUNTA(#REF!)+COUNTIF(F75,"&lt;7")*2+COUNTIF(F75,"=7")+COUNTA(G75)+COUNTA(H75)+COUNTIF(I75,"&lt;7")*2+COUNTIF(I75,"=7")+COUNTA(J75)+COUNTA(L75)+COUNTA(K75)*7</f>
        <v>5</v>
      </c>
      <c r="O75" s="52"/>
    </row>
    <row r="76" spans="1:15" ht="15" customHeight="1" thickBot="1">
      <c r="A76" s="53" t="s">
        <v>152</v>
      </c>
      <c r="B76" s="53" t="s">
        <v>153</v>
      </c>
      <c r="C76" s="83" t="s">
        <v>128</v>
      </c>
      <c r="D76" s="67" t="s">
        <v>47</v>
      </c>
      <c r="E76" s="68">
        <v>36609</v>
      </c>
      <c r="F76" s="85"/>
      <c r="G76" s="50"/>
      <c r="H76" s="85"/>
      <c r="I76" s="85"/>
      <c r="J76" s="85"/>
      <c r="K76" s="85"/>
      <c r="L76" s="86"/>
      <c r="M76" s="7">
        <f>COUNTA(#REF!)+COUNTIF(F76,"&lt;7")*2+COUNTIF(F76,"=7")+COUNTA(G76)+COUNTA(H76)+COUNTIF(I76,"&lt;7")*2+COUNTIF(I76,"=7")+COUNTA(J76)+COUNTA(L76)+COUNTA(K76)*7</f>
        <v>1</v>
      </c>
      <c r="O76" s="52"/>
    </row>
    <row r="77" spans="1:15" ht="15" customHeight="1" thickBot="1">
      <c r="A77" s="53" t="s">
        <v>154</v>
      </c>
      <c r="B77" s="53" t="s">
        <v>155</v>
      </c>
      <c r="C77" s="83" t="s">
        <v>128</v>
      </c>
      <c r="D77" s="67" t="s">
        <v>32</v>
      </c>
      <c r="E77" s="68">
        <v>36889</v>
      </c>
      <c r="F77" s="85"/>
      <c r="G77" s="50"/>
      <c r="H77" s="85"/>
      <c r="I77" s="85"/>
      <c r="J77" s="85"/>
      <c r="K77" s="85"/>
      <c r="L77" s="86"/>
      <c r="M77" s="7">
        <f>COUNTA(#REF!)+COUNTIF(F77,"&lt;7")*2+COUNTIF(F77,"=7")+COUNTA(G77)+COUNTA(H77)+COUNTIF(I77,"&lt;7")*2+COUNTIF(I77,"=7")+COUNTA(J77)+COUNTA(L77)+COUNTA(K77)*7</f>
        <v>1</v>
      </c>
      <c r="O77" s="52"/>
    </row>
    <row r="78" spans="1:15" ht="15" customHeight="1" thickBot="1">
      <c r="A78" s="53" t="s">
        <v>156</v>
      </c>
      <c r="B78" s="53" t="s">
        <v>157</v>
      </c>
      <c r="C78" s="83" t="s">
        <v>128</v>
      </c>
      <c r="D78" s="67" t="s">
        <v>47</v>
      </c>
      <c r="E78" s="68">
        <v>36876</v>
      </c>
      <c r="F78" s="85"/>
      <c r="G78" s="50"/>
      <c r="H78" s="85"/>
      <c r="I78" s="85"/>
      <c r="J78" s="85"/>
      <c r="K78" s="85"/>
      <c r="L78" s="86"/>
      <c r="M78" s="7">
        <f>COUNTA(#REF!)+COUNTIF(F78,"&lt;7")*2+COUNTIF(F78,"=7")+COUNTA(G78)+COUNTA(H78)+COUNTIF(I78,"&lt;7")*2+COUNTIF(I78,"=7")+COUNTA(J78)+COUNTA(L78)+COUNTA(K78)*7</f>
        <v>1</v>
      </c>
      <c r="O78" s="52"/>
    </row>
    <row r="79" spans="1:15" ht="15" customHeight="1" thickBot="1">
      <c r="A79" s="53" t="s">
        <v>158</v>
      </c>
      <c r="B79" s="53" t="s">
        <v>159</v>
      </c>
      <c r="C79" s="83" t="s">
        <v>128</v>
      </c>
      <c r="D79" s="67" t="s">
        <v>32</v>
      </c>
      <c r="E79" s="68">
        <v>36767</v>
      </c>
      <c r="F79" s="85"/>
      <c r="G79" s="50"/>
      <c r="H79" s="85"/>
      <c r="I79" s="85"/>
      <c r="J79" s="85"/>
      <c r="K79" s="85"/>
      <c r="L79" s="86"/>
      <c r="M79" s="7">
        <f>COUNTA(#REF!)+COUNTIF(F79,"&lt;7")*2+COUNTIF(F79,"=7")+COUNTA(G79)+COUNTA(H79)+COUNTIF(I79,"&lt;7")*2+COUNTIF(I79,"=7")+COUNTA(J79)+COUNTA(L79)+COUNTA(K79)*7</f>
        <v>1</v>
      </c>
      <c r="O79" s="52"/>
    </row>
    <row r="80" spans="1:15" ht="15" customHeight="1" thickBot="1">
      <c r="A80" s="53" t="s">
        <v>160</v>
      </c>
      <c r="B80" s="53" t="s">
        <v>123</v>
      </c>
      <c r="C80" s="83" t="s">
        <v>128</v>
      </c>
      <c r="D80" s="67" t="s">
        <v>32</v>
      </c>
      <c r="E80" s="68">
        <v>36151</v>
      </c>
      <c r="F80" s="85"/>
      <c r="G80" s="50"/>
      <c r="H80" s="85"/>
      <c r="I80" s="85"/>
      <c r="J80" s="85"/>
      <c r="K80" s="85"/>
      <c r="L80" s="86"/>
      <c r="M80" s="7">
        <f>COUNTA(#REF!)+COUNTIF(F80,"&lt;7")*2+COUNTIF(F80,"=7")+COUNTA(G80)+COUNTA(H80)+COUNTIF(I80,"&lt;7")*2+COUNTIF(I80,"=7")+COUNTA(J80)+COUNTA(L80)+COUNTA(K80)*7</f>
        <v>1</v>
      </c>
      <c r="O80" s="52"/>
    </row>
    <row r="81" spans="1:15" ht="15" customHeight="1" thickBot="1">
      <c r="A81" s="53" t="s">
        <v>161</v>
      </c>
      <c r="B81" s="53" t="s">
        <v>162</v>
      </c>
      <c r="C81" s="83" t="s">
        <v>128</v>
      </c>
      <c r="D81" s="67" t="s">
        <v>47</v>
      </c>
      <c r="E81" s="68">
        <v>36598</v>
      </c>
      <c r="F81" s="85"/>
      <c r="G81" s="50"/>
      <c r="H81" s="85"/>
      <c r="I81" s="85"/>
      <c r="J81" s="85"/>
      <c r="K81" s="85"/>
      <c r="L81" s="86"/>
      <c r="M81" s="7">
        <f>COUNTA(#REF!)+COUNTIF(F81,"&lt;7")*2+COUNTIF(F81,"=7")+COUNTA(G81)+COUNTA(H81)+COUNTIF(I81,"&lt;7")*2+COUNTIF(I81,"=7")+COUNTA(J81)+COUNTA(L81)+COUNTA(K81)*7</f>
        <v>1</v>
      </c>
      <c r="O81" s="52"/>
    </row>
    <row r="82" spans="1:15" ht="15" customHeight="1" thickBot="1">
      <c r="A82" s="53" t="s">
        <v>163</v>
      </c>
      <c r="B82" s="53" t="s">
        <v>79</v>
      </c>
      <c r="C82" s="83" t="s">
        <v>128</v>
      </c>
      <c r="D82" s="67" t="s">
        <v>32</v>
      </c>
      <c r="E82" s="68">
        <v>36666</v>
      </c>
      <c r="F82" s="85"/>
      <c r="G82" s="50"/>
      <c r="H82" s="85"/>
      <c r="I82" s="85"/>
      <c r="J82" s="85"/>
      <c r="K82" s="85"/>
      <c r="L82" s="86"/>
      <c r="M82" s="7">
        <f>COUNTA(#REF!)+COUNTIF(F82,"&lt;7")*2+COUNTIF(F82,"=7")+COUNTA(G82)+COUNTA(H82)+COUNTIF(I82,"&lt;7")*2+COUNTIF(I82,"=7")+COUNTA(J82)+COUNTA(L82)+COUNTA(K82)*7</f>
        <v>1</v>
      </c>
      <c r="O82" s="52"/>
    </row>
    <row r="83" spans="1:15" ht="15" customHeight="1" thickBot="1">
      <c r="A83" s="53" t="s">
        <v>164</v>
      </c>
      <c r="B83" s="53" t="s">
        <v>165</v>
      </c>
      <c r="C83" s="83" t="s">
        <v>128</v>
      </c>
      <c r="D83" s="67" t="s">
        <v>32</v>
      </c>
      <c r="E83" s="68">
        <v>36596</v>
      </c>
      <c r="F83" s="85"/>
      <c r="G83" s="50"/>
      <c r="H83" s="85"/>
      <c r="I83" s="85"/>
      <c r="J83" s="85"/>
      <c r="K83" s="85"/>
      <c r="L83" s="86"/>
      <c r="M83" s="7">
        <f>COUNTA(#REF!)+COUNTIF(F83,"&lt;7")*2+COUNTIF(F83,"=7")+COUNTA(G83)+COUNTA(H83)+COUNTIF(I83,"&lt;7")*2+COUNTIF(I83,"=7")+COUNTA(J83)+COUNTA(L83)+COUNTA(K83)*7</f>
        <v>1</v>
      </c>
      <c r="O83" s="52"/>
    </row>
    <row r="84" spans="1:15" ht="15" customHeight="1">
      <c r="A84" s="53" t="s">
        <v>166</v>
      </c>
      <c r="B84" s="53" t="s">
        <v>79</v>
      </c>
      <c r="C84" s="83" t="s">
        <v>128</v>
      </c>
      <c r="D84" s="67" t="s">
        <v>47</v>
      </c>
      <c r="E84" s="68">
        <v>36593</v>
      </c>
      <c r="F84" s="85"/>
      <c r="G84" s="50"/>
      <c r="H84" s="85"/>
      <c r="I84" s="85"/>
      <c r="J84" s="85"/>
      <c r="K84" s="85"/>
      <c r="L84" s="86"/>
      <c r="M84" s="7">
        <f>COUNTA(#REF!)+COUNTIF(F84,"&lt;7")*2+COUNTIF(F84,"=7")+COUNTA(G84)+COUNTA(H84)+COUNTIF(I84,"&lt;7")*2+COUNTIF(I84,"=7")+COUNTA(J84)+COUNTA(L84)+COUNTA(K84)*7</f>
        <v>1</v>
      </c>
      <c r="O84" s="52"/>
    </row>
    <row r="85" spans="1:15" ht="15" customHeight="1">
      <c r="A85" s="47"/>
      <c r="B85" s="83"/>
      <c r="C85" s="83" t="s">
        <v>128</v>
      </c>
      <c r="D85" s="83"/>
      <c r="E85" s="87"/>
      <c r="F85" s="85"/>
      <c r="G85" s="85"/>
      <c r="H85" s="85"/>
      <c r="I85" s="85"/>
      <c r="J85" s="85"/>
      <c r="K85" s="85"/>
      <c r="L85" s="86"/>
      <c r="M85" s="7">
        <f>COUNTA(#REF!)+COUNTIF(F85,"&lt;7")*2+COUNTIF(F85,"=7")+COUNTA(G85)+COUNTA(H85)+COUNTIF(I85,"&lt;7")*2+COUNTIF(I85,"=7")+COUNTA(J85)+COUNTA(L85)+COUNTA(K85)*7</f>
        <v>1</v>
      </c>
      <c r="O85" s="52"/>
    </row>
    <row r="86" spans="1:15" ht="15" customHeight="1">
      <c r="A86" s="47"/>
      <c r="B86" s="83"/>
      <c r="C86" s="83" t="s">
        <v>128</v>
      </c>
      <c r="D86" s="83"/>
      <c r="E86" s="87"/>
      <c r="F86" s="88"/>
      <c r="G86" s="88"/>
      <c r="H86" s="88"/>
      <c r="I86" s="88"/>
      <c r="J86" s="88"/>
      <c r="K86" s="88"/>
      <c r="L86" s="89"/>
      <c r="M86" s="7">
        <f>COUNTA(#REF!)+COUNTIF(F86,"&lt;7")*2+COUNTIF(F86,"=7")+COUNTA(G86)+COUNTA(H86)+COUNTIF(I86,"&lt;7")*2+COUNTIF(I86,"=7")+COUNTA(J86)+COUNTA(L86)+COUNTA(K86)*7</f>
        <v>1</v>
      </c>
      <c r="N86" s="90"/>
      <c r="O86" s="52"/>
    </row>
    <row r="87" spans="1:15" ht="15" customHeight="1">
      <c r="A87" s="91" t="s">
        <v>167</v>
      </c>
      <c r="B87" s="92"/>
      <c r="C87" s="93" t="s">
        <v>128</v>
      </c>
      <c r="D87" s="93">
        <f>COUNTA(A62:A86)</f>
        <v>23</v>
      </c>
      <c r="E87" s="94">
        <f>SUM(F87:L87)</f>
        <v>13</v>
      </c>
      <c r="F87" s="95">
        <f>COUNTIF(F62:F86,1)</f>
        <v>4</v>
      </c>
      <c r="G87" s="95">
        <f t="shared" ref="G87:L87" si="3">COUNTIF(G62:G86,1)</f>
        <v>0</v>
      </c>
      <c r="H87" s="95">
        <f t="shared" si="3"/>
        <v>3</v>
      </c>
      <c r="I87" s="95">
        <f t="shared" si="3"/>
        <v>3</v>
      </c>
      <c r="J87" s="95">
        <f t="shared" si="3"/>
        <v>1</v>
      </c>
      <c r="K87" s="95">
        <f t="shared" si="3"/>
        <v>1</v>
      </c>
      <c r="L87" s="95">
        <f t="shared" si="3"/>
        <v>1</v>
      </c>
      <c r="N87" s="90"/>
      <c r="O87" s="60"/>
    </row>
    <row r="88" spans="1:15" ht="15" customHeight="1">
      <c r="A88" s="96" t="s">
        <v>168</v>
      </c>
      <c r="B88" s="96" t="s">
        <v>169</v>
      </c>
      <c r="C88" s="47" t="s">
        <v>170</v>
      </c>
      <c r="D88" s="97" t="s">
        <v>47</v>
      </c>
      <c r="E88" s="98">
        <v>36568</v>
      </c>
      <c r="F88" s="50">
        <v>3</v>
      </c>
      <c r="G88" s="50">
        <v>5</v>
      </c>
      <c r="H88" s="50"/>
      <c r="I88" s="50"/>
      <c r="J88" s="50"/>
      <c r="K88" s="50"/>
      <c r="L88" s="50">
        <v>1</v>
      </c>
      <c r="M88" s="7">
        <f>COUNTA(#REF!)+COUNTIF(F88,"&lt;7")*2+COUNTIF(F88,"=7")+COUNTA(G88)+COUNTA(H88)+COUNTIF(I88,"&lt;7")*2+COUNTIF(I88,"=7")+COUNTA(J88)+COUNTA(L88)+COUNTA(K88)*7</f>
        <v>5</v>
      </c>
      <c r="N88" s="90"/>
      <c r="O88" s="52"/>
    </row>
    <row r="89" spans="1:15" ht="15" customHeight="1">
      <c r="A89" s="53" t="s">
        <v>171</v>
      </c>
      <c r="B89" s="53" t="s">
        <v>172</v>
      </c>
      <c r="C89" s="47" t="s">
        <v>170</v>
      </c>
      <c r="D89" s="97" t="s">
        <v>47</v>
      </c>
      <c r="E89" s="98">
        <v>36502</v>
      </c>
      <c r="F89" s="50"/>
      <c r="G89" s="50">
        <v>5</v>
      </c>
      <c r="H89" s="50">
        <v>1</v>
      </c>
      <c r="I89" s="99">
        <v>3</v>
      </c>
      <c r="J89" s="50">
        <v>2</v>
      </c>
      <c r="K89" s="50"/>
      <c r="L89" s="50"/>
      <c r="M89" s="7">
        <f>COUNTA(#REF!)+COUNTIF(F89,"&lt;7")*2+COUNTIF(F89,"=7")+COUNTA(G89)+COUNTA(H89)+COUNTIF(I89,"&lt;7")*2+COUNTIF(I89,"=7")+COUNTA(J89)+COUNTA(L89)+COUNTA(K89)*7</f>
        <v>6</v>
      </c>
      <c r="N89" s="90"/>
      <c r="O89" s="52"/>
    </row>
    <row r="90" spans="1:15" ht="15" customHeight="1">
      <c r="A90" s="96" t="s">
        <v>173</v>
      </c>
      <c r="B90" s="96" t="s">
        <v>174</v>
      </c>
      <c r="C90" s="47" t="s">
        <v>170</v>
      </c>
      <c r="D90" s="97" t="s">
        <v>47</v>
      </c>
      <c r="E90" s="98">
        <v>36312</v>
      </c>
      <c r="F90" s="50">
        <v>3</v>
      </c>
      <c r="G90" s="50"/>
      <c r="H90" s="50">
        <v>5</v>
      </c>
      <c r="I90" s="50"/>
      <c r="J90" s="50"/>
      <c r="K90" s="50"/>
      <c r="L90" s="50">
        <v>1</v>
      </c>
      <c r="M90" s="7">
        <f>COUNTA(#REF!)+COUNTIF(F90,"&lt;7")*2+COUNTIF(F90,"=7")+COUNTA(G90)+COUNTA(H90)+COUNTIF(I90,"&lt;7")*2+COUNTIF(I90,"=7")+COUNTA(J90)+COUNTA(L90)+COUNTA(K90)*7</f>
        <v>5</v>
      </c>
      <c r="N90" s="90"/>
      <c r="O90" s="52"/>
    </row>
    <row r="91" spans="1:15" ht="15" customHeight="1">
      <c r="A91" s="53" t="s">
        <v>175</v>
      </c>
      <c r="B91" s="53" t="s">
        <v>176</v>
      </c>
      <c r="C91" s="47" t="s">
        <v>170</v>
      </c>
      <c r="D91" s="97" t="s">
        <v>32</v>
      </c>
      <c r="E91" s="100" t="s">
        <v>177</v>
      </c>
      <c r="F91" s="50"/>
      <c r="G91" s="50"/>
      <c r="H91" s="50"/>
      <c r="I91" s="50">
        <v>1</v>
      </c>
      <c r="J91" s="50">
        <v>5</v>
      </c>
      <c r="K91" s="50"/>
      <c r="L91" s="50">
        <v>3</v>
      </c>
      <c r="M91" s="7">
        <f>COUNTA(#REF!)+COUNTIF(F91,"&lt;7")*2+COUNTIF(F91,"=7")+COUNTA(G91)+COUNTA(H91)+COUNTIF(I91,"&lt;7")*2+COUNTIF(I91,"=7")+COUNTA(J91)+COUNTA(L91)+COUNTA(K91)*7</f>
        <v>5</v>
      </c>
      <c r="N91" s="90"/>
      <c r="O91" s="52"/>
    </row>
    <row r="92" spans="1:15" ht="15" customHeight="1">
      <c r="A92" s="101" t="s">
        <v>178</v>
      </c>
      <c r="B92" s="101" t="s">
        <v>179</v>
      </c>
      <c r="C92" s="47" t="s">
        <v>170</v>
      </c>
      <c r="D92" s="97" t="s">
        <v>32</v>
      </c>
      <c r="E92" s="98">
        <v>36830</v>
      </c>
      <c r="F92" s="50"/>
      <c r="G92" s="50">
        <v>5</v>
      </c>
      <c r="H92" s="50">
        <v>1</v>
      </c>
      <c r="I92" s="102">
        <v>3</v>
      </c>
      <c r="J92" s="50">
        <v>2</v>
      </c>
      <c r="K92" s="50"/>
      <c r="L92" s="50"/>
      <c r="M92" s="7">
        <f>COUNTA(#REF!)+COUNTIF(F92,"&lt;7")*2+COUNTIF(F92,"=7")+COUNTA(G92)+COUNTA(H92)+COUNTIF(I92,"&lt;7")*2+COUNTIF(I92,"=7")+COUNTA(J92)+COUNTA(L92)+COUNTA(K92)*7</f>
        <v>6</v>
      </c>
      <c r="N92" s="90"/>
      <c r="O92" s="52"/>
    </row>
    <row r="93" spans="1:15" ht="15" customHeight="1">
      <c r="A93" s="53" t="s">
        <v>180</v>
      </c>
      <c r="B93" s="53" t="s">
        <v>181</v>
      </c>
      <c r="C93" s="47" t="s">
        <v>170</v>
      </c>
      <c r="D93" s="97" t="s">
        <v>47</v>
      </c>
      <c r="E93" s="98">
        <v>36255</v>
      </c>
      <c r="F93" s="50">
        <v>1</v>
      </c>
      <c r="G93" s="50"/>
      <c r="H93" s="50">
        <v>5</v>
      </c>
      <c r="I93" s="50"/>
      <c r="J93" s="50"/>
      <c r="K93" s="50"/>
      <c r="L93" s="50">
        <v>3</v>
      </c>
      <c r="M93" s="7">
        <f>COUNTA(#REF!)+COUNTIF(F93,"&lt;7")*2+COUNTIF(F93,"=7")+COUNTA(G93)+COUNTA(H93)+COUNTIF(I93,"&lt;7")*2+COUNTIF(I93,"=7")+COUNTA(J93)+COUNTA(L93)+COUNTA(K93)*7</f>
        <v>5</v>
      </c>
      <c r="N93" s="90"/>
      <c r="O93" s="52"/>
    </row>
    <row r="94" spans="1:15" ht="15" customHeight="1">
      <c r="A94" s="103" t="s">
        <v>182</v>
      </c>
      <c r="B94" s="103" t="s">
        <v>183</v>
      </c>
      <c r="C94" s="47" t="s">
        <v>170</v>
      </c>
      <c r="D94" s="97" t="s">
        <v>32</v>
      </c>
      <c r="E94" s="98">
        <v>36196</v>
      </c>
      <c r="F94" s="50"/>
      <c r="G94" s="50">
        <v>1</v>
      </c>
      <c r="H94" s="50"/>
      <c r="I94" s="50"/>
      <c r="J94" s="50"/>
      <c r="K94" s="50">
        <v>2</v>
      </c>
      <c r="L94" s="50"/>
      <c r="M94" s="7">
        <f>COUNTA(#REF!)+COUNTIF(F94,"&lt;7")*2+COUNTIF(F94,"=7")+COUNTA(G94)+COUNTA(H94)+COUNTIF(I94,"&lt;7")*2+COUNTIF(I94,"=7")+COUNTA(J94)+COUNTA(L94)+COUNTA(K94)*7</f>
        <v>9</v>
      </c>
      <c r="N94" s="90"/>
      <c r="O94" s="52"/>
    </row>
    <row r="95" spans="1:15" ht="15" customHeight="1">
      <c r="A95" s="53" t="s">
        <v>184</v>
      </c>
      <c r="B95" s="53" t="s">
        <v>185</v>
      </c>
      <c r="C95" s="47" t="s">
        <v>170</v>
      </c>
      <c r="D95" s="97" t="s">
        <v>47</v>
      </c>
      <c r="E95" s="98">
        <v>35584</v>
      </c>
      <c r="F95" s="50"/>
      <c r="G95" s="50">
        <v>1</v>
      </c>
      <c r="H95" s="50"/>
      <c r="I95" s="50"/>
      <c r="J95" s="50"/>
      <c r="K95" s="50">
        <v>2</v>
      </c>
      <c r="L95" s="50"/>
      <c r="M95" s="7">
        <f>COUNTA(#REF!)+COUNTIF(F95,"&lt;7")*2+COUNTIF(F95,"=7")+COUNTA(G95)+COUNTA(H95)+COUNTIF(I95,"&lt;7")*2+COUNTIF(I95,"=7")+COUNTA(J95)+COUNTA(L95)+COUNTA(K95)*7</f>
        <v>9</v>
      </c>
      <c r="N95" s="90"/>
      <c r="O95" s="52"/>
    </row>
    <row r="96" spans="1:15" ht="15" customHeight="1">
      <c r="A96" s="96" t="s">
        <v>186</v>
      </c>
      <c r="B96" s="96" t="s">
        <v>187</v>
      </c>
      <c r="C96" s="47" t="s">
        <v>170</v>
      </c>
      <c r="D96" s="97" t="s">
        <v>47</v>
      </c>
      <c r="E96" s="98">
        <v>36134</v>
      </c>
      <c r="F96" s="50">
        <v>3</v>
      </c>
      <c r="G96" s="50"/>
      <c r="H96" s="50">
        <v>1</v>
      </c>
      <c r="I96" s="50"/>
      <c r="J96" s="50">
        <v>2</v>
      </c>
      <c r="K96" s="50"/>
      <c r="L96" s="50">
        <v>5</v>
      </c>
      <c r="M96" s="7">
        <f>COUNTA(#REF!)+COUNTIF(F96,"&lt;7")*2+COUNTIF(F96,"=7")+COUNTA(G96)+COUNTA(H96)+COUNTIF(I96,"&lt;7")*2+COUNTIF(I96,"=7")+COUNTA(J96)+COUNTA(L96)+COUNTA(K96)*7</f>
        <v>6</v>
      </c>
      <c r="N96" s="90"/>
      <c r="O96" s="52"/>
    </row>
    <row r="97" spans="1:15" ht="15" customHeight="1">
      <c r="A97" s="104" t="s">
        <v>188</v>
      </c>
      <c r="B97" s="104" t="s">
        <v>189</v>
      </c>
      <c r="C97" s="47" t="s">
        <v>170</v>
      </c>
      <c r="D97" s="97" t="s">
        <v>32</v>
      </c>
      <c r="E97" s="98">
        <v>36597</v>
      </c>
      <c r="F97" s="50">
        <v>3</v>
      </c>
      <c r="G97" s="50"/>
      <c r="H97" s="50"/>
      <c r="I97" s="50">
        <v>1</v>
      </c>
      <c r="J97" s="50">
        <v>5</v>
      </c>
      <c r="K97" s="50"/>
      <c r="L97" s="50"/>
      <c r="M97" s="7">
        <f>COUNTA(#REF!)+COUNTIF(F97,"&lt;7")*2+COUNTIF(F97,"=7")+COUNTA(G97)+COUNTA(H97)+COUNTIF(I97,"&lt;7")*2+COUNTIF(I97,"=7")+COUNTA(J97)+COUNTA(L97)+COUNTA(K97)*7</f>
        <v>6</v>
      </c>
      <c r="N97" s="90"/>
      <c r="O97" s="52"/>
    </row>
    <row r="98" spans="1:15" ht="15" customHeight="1">
      <c r="A98" s="105" t="s">
        <v>190</v>
      </c>
      <c r="B98" s="105" t="s">
        <v>191</v>
      </c>
      <c r="C98" s="47" t="s">
        <v>170</v>
      </c>
      <c r="D98" s="97" t="s">
        <v>32</v>
      </c>
      <c r="E98" s="98">
        <v>36641</v>
      </c>
      <c r="F98" s="50">
        <v>1</v>
      </c>
      <c r="G98" s="50"/>
      <c r="H98" s="50">
        <v>4</v>
      </c>
      <c r="I98" s="50"/>
      <c r="J98" s="50">
        <v>3</v>
      </c>
      <c r="K98" s="50"/>
      <c r="L98" s="50">
        <v>5</v>
      </c>
      <c r="M98" s="7">
        <f>COUNTA(#REF!)+COUNTIF(F98,"&lt;7")*2+COUNTIF(F98,"=7")+COUNTA(G98)+COUNTA(H98)+COUNTIF(I98,"&lt;7")*2+COUNTIF(I98,"=7")+COUNTA(J98)+COUNTA(L98)+COUNTA(K98)*7</f>
        <v>6</v>
      </c>
      <c r="N98" s="90"/>
      <c r="O98" s="52"/>
    </row>
    <row r="99" spans="1:15" ht="15" customHeight="1">
      <c r="A99" s="101" t="s">
        <v>192</v>
      </c>
      <c r="B99" s="101" t="s">
        <v>193</v>
      </c>
      <c r="C99" s="47" t="s">
        <v>170</v>
      </c>
      <c r="D99" s="97" t="s">
        <v>32</v>
      </c>
      <c r="E99" s="98">
        <v>36384</v>
      </c>
      <c r="F99" s="50"/>
      <c r="G99" s="50">
        <v>4</v>
      </c>
      <c r="H99" s="50">
        <v>5</v>
      </c>
      <c r="I99" s="50"/>
      <c r="J99" s="50">
        <v>3</v>
      </c>
      <c r="K99" s="50"/>
      <c r="L99" s="50">
        <v>1</v>
      </c>
      <c r="M99" s="7">
        <f>COUNTA(#REF!)+COUNTIF(F99,"&lt;7")*2+COUNTIF(F99,"=7")+COUNTA(G99)+COUNTA(H99)+COUNTIF(I99,"&lt;7")*2+COUNTIF(I99,"=7")+COUNTA(J99)+COUNTA(L99)+COUNTA(K99)*7</f>
        <v>5</v>
      </c>
      <c r="N99" s="90"/>
      <c r="O99" s="52"/>
    </row>
    <row r="100" spans="1:15" ht="15" customHeight="1">
      <c r="A100" s="96" t="s">
        <v>194</v>
      </c>
      <c r="B100" s="96" t="s">
        <v>195</v>
      </c>
      <c r="C100" s="106" t="s">
        <v>196</v>
      </c>
      <c r="D100" s="97" t="s">
        <v>47</v>
      </c>
      <c r="E100" s="100" t="s">
        <v>197</v>
      </c>
      <c r="F100" s="50">
        <v>3</v>
      </c>
      <c r="G100" s="50">
        <v>5</v>
      </c>
      <c r="H100" s="50"/>
      <c r="I100" s="50"/>
      <c r="J100" s="50"/>
      <c r="K100" s="50"/>
      <c r="L100" s="50">
        <v>1</v>
      </c>
      <c r="M100" s="7">
        <f>COUNTA(#REF!)+COUNTIF(F100,"&lt;7")*2+COUNTIF(F100,"=7")+COUNTA(G100)+COUNTA(H100)+COUNTIF(I100,"&lt;7")*2+COUNTIF(I100,"=7")+COUNTA(J100)+COUNTA(L100)+COUNTA(K100)*7</f>
        <v>5</v>
      </c>
      <c r="N100" s="90"/>
      <c r="O100" s="52"/>
    </row>
    <row r="101" spans="1:15" ht="15" customHeight="1">
      <c r="A101" s="105" t="s">
        <v>198</v>
      </c>
      <c r="B101" s="105" t="s">
        <v>199</v>
      </c>
      <c r="C101" s="47" t="s">
        <v>170</v>
      </c>
      <c r="D101" s="97" t="s">
        <v>32</v>
      </c>
      <c r="E101" s="98">
        <v>36505</v>
      </c>
      <c r="F101" s="50"/>
      <c r="G101" s="50">
        <v>2</v>
      </c>
      <c r="H101" s="50">
        <v>1</v>
      </c>
      <c r="I101" s="50"/>
      <c r="J101" s="50"/>
      <c r="K101" s="50"/>
      <c r="L101" s="50">
        <v>3</v>
      </c>
      <c r="M101" s="7">
        <f>COUNTA(#REF!)+COUNTIF(F101,"&lt;7")*2+COUNTIF(F101,"=7")+COUNTA(G101)+COUNTA(H101)+COUNTIF(I101,"&lt;7")*2+COUNTIF(I101,"=7")+COUNTA(J101)+COUNTA(L101)+COUNTA(K101)*7</f>
        <v>4</v>
      </c>
      <c r="N101" s="90"/>
      <c r="O101" s="52"/>
    </row>
    <row r="102" spans="1:15" ht="15" customHeight="1">
      <c r="A102" s="53" t="s">
        <v>200</v>
      </c>
      <c r="B102" s="53" t="s">
        <v>201</v>
      </c>
      <c r="C102" s="47" t="s">
        <v>170</v>
      </c>
      <c r="D102" s="97" t="s">
        <v>47</v>
      </c>
      <c r="E102" s="98">
        <v>36868</v>
      </c>
      <c r="F102" s="50"/>
      <c r="G102" s="50"/>
      <c r="H102" s="50">
        <v>3</v>
      </c>
      <c r="I102" s="102">
        <v>1</v>
      </c>
      <c r="J102" s="50">
        <v>4</v>
      </c>
      <c r="K102" s="50"/>
      <c r="L102" s="50"/>
      <c r="M102" s="7">
        <f>COUNTA(#REF!)+COUNTIF(F102,"&lt;7")*2+COUNTIF(F102,"=7")+COUNTA(G102)+COUNTA(H102)+COUNTIF(I102,"&lt;7")*2+COUNTIF(I102,"=7")+COUNTA(J102)+COUNTA(L102)+COUNTA(K102)*7</f>
        <v>5</v>
      </c>
      <c r="N102" s="90"/>
      <c r="O102" s="52"/>
    </row>
    <row r="103" spans="1:15" ht="15" customHeight="1">
      <c r="A103" s="107" t="s">
        <v>202</v>
      </c>
      <c r="B103" s="107" t="s">
        <v>203</v>
      </c>
      <c r="C103" s="47" t="s">
        <v>170</v>
      </c>
      <c r="D103" s="97" t="s">
        <v>32</v>
      </c>
      <c r="E103" s="98">
        <v>36591</v>
      </c>
      <c r="F103" s="50"/>
      <c r="G103" s="50">
        <v>3</v>
      </c>
      <c r="H103" s="50"/>
      <c r="I103" s="50">
        <v>1</v>
      </c>
      <c r="J103" s="50">
        <v>4</v>
      </c>
      <c r="K103" s="50"/>
      <c r="L103" s="50"/>
      <c r="M103" s="7">
        <f>COUNTA(#REF!)+COUNTIF(F103,"&lt;7")*2+COUNTIF(F103,"=7")+COUNTA(G103)+COUNTA(H103)+COUNTIF(I103,"&lt;7")*2+COUNTIF(I103,"=7")+COUNTA(J103)+COUNTA(L103)+COUNTA(K103)*7</f>
        <v>5</v>
      </c>
      <c r="N103" s="90"/>
      <c r="O103" s="52"/>
    </row>
    <row r="104" spans="1:15" ht="15" customHeight="1">
      <c r="A104" s="108" t="s">
        <v>204</v>
      </c>
      <c r="B104" s="108" t="s">
        <v>205</v>
      </c>
      <c r="C104" s="47" t="s">
        <v>170</v>
      </c>
      <c r="D104" s="97" t="s">
        <v>32</v>
      </c>
      <c r="E104" s="98">
        <v>36189</v>
      </c>
      <c r="F104" s="50">
        <v>1</v>
      </c>
      <c r="G104" s="50">
        <v>3</v>
      </c>
      <c r="H104" s="50"/>
      <c r="I104" s="50"/>
      <c r="J104" s="50">
        <v>4</v>
      </c>
      <c r="K104" s="50"/>
      <c r="L104" s="50"/>
      <c r="M104" s="7">
        <f>COUNTA(#REF!)+COUNTIF(F104,"&lt;7")*2+COUNTIF(F104,"=7")+COUNTA(G104)+COUNTA(H104)+COUNTIF(I104,"&lt;7")*2+COUNTIF(I104,"=7")+COUNTA(J104)+COUNTA(L104)+COUNTA(K104)*7</f>
        <v>5</v>
      </c>
      <c r="N104" s="90"/>
      <c r="O104" s="52"/>
    </row>
    <row r="105" spans="1:15" ht="15" customHeight="1">
      <c r="A105" s="107" t="s">
        <v>206</v>
      </c>
      <c r="B105" s="107" t="s">
        <v>207</v>
      </c>
      <c r="C105" s="47" t="s">
        <v>170</v>
      </c>
      <c r="D105" s="97" t="s">
        <v>32</v>
      </c>
      <c r="E105" s="98">
        <v>36573</v>
      </c>
      <c r="F105" s="50">
        <v>3</v>
      </c>
      <c r="G105" s="50"/>
      <c r="H105" s="50">
        <v>2</v>
      </c>
      <c r="I105" s="50">
        <v>5</v>
      </c>
      <c r="J105" s="50">
        <v>1</v>
      </c>
      <c r="K105" s="50"/>
      <c r="L105" s="50"/>
      <c r="M105" s="7">
        <f>COUNTA(#REF!)+COUNTIF(F105,"&lt;7")*2+COUNTIF(F105,"=7")+COUNTA(G105)+COUNTA(H105)+COUNTIF(I105,"&lt;7")*2+COUNTIF(I105,"=7")+COUNTA(J105)+COUNTA(L105)+COUNTA(K105)*7</f>
        <v>7</v>
      </c>
      <c r="N105" s="90"/>
      <c r="O105" s="52"/>
    </row>
    <row r="106" spans="1:15" ht="15" customHeight="1">
      <c r="A106" s="104" t="s">
        <v>208</v>
      </c>
      <c r="B106" s="104" t="s">
        <v>209</v>
      </c>
      <c r="C106" s="47" t="s">
        <v>170</v>
      </c>
      <c r="D106" s="97" t="s">
        <v>32</v>
      </c>
      <c r="E106" s="98">
        <v>36668</v>
      </c>
      <c r="F106" s="50"/>
      <c r="G106" s="50"/>
      <c r="H106" s="50">
        <v>1</v>
      </c>
      <c r="I106" s="102">
        <v>3</v>
      </c>
      <c r="J106" s="50">
        <v>2</v>
      </c>
      <c r="K106" s="50"/>
      <c r="L106" s="50">
        <v>5</v>
      </c>
      <c r="M106" s="7">
        <f>COUNTA(#REF!)+COUNTIF(F106,"&lt;7")*2+COUNTIF(F106,"=7")+COUNTA(G106)+COUNTA(H106)+COUNTIF(I106,"&lt;7")*2+COUNTIF(I106,"=7")+COUNTA(J106)+COUNTA(L106)+COUNTA(K106)*7</f>
        <v>6</v>
      </c>
      <c r="N106" s="90"/>
      <c r="O106" s="52"/>
    </row>
    <row r="107" spans="1:15" ht="15" customHeight="1">
      <c r="A107" s="96" t="s">
        <v>210</v>
      </c>
      <c r="B107" s="96" t="s">
        <v>211</v>
      </c>
      <c r="C107" s="47" t="s">
        <v>170</v>
      </c>
      <c r="D107" s="97" t="s">
        <v>47</v>
      </c>
      <c r="E107" s="98">
        <v>36620</v>
      </c>
      <c r="F107" s="50"/>
      <c r="G107" s="50">
        <v>1</v>
      </c>
      <c r="H107" s="50">
        <v>2</v>
      </c>
      <c r="I107" s="99">
        <v>3</v>
      </c>
      <c r="J107" s="50"/>
      <c r="K107" s="50"/>
      <c r="L107" s="50"/>
      <c r="M107" s="7">
        <f>COUNTA(#REF!)+COUNTIF(F107,"&lt;7")*2+COUNTIF(F107,"=7")+COUNTA(G107)+COUNTA(H107)+COUNTIF(I107,"&lt;7")*2+COUNTIF(I107,"=7")+COUNTA(J107)+COUNTA(L107)+COUNTA(K107)*7</f>
        <v>5</v>
      </c>
      <c r="N107" s="90"/>
      <c r="O107" s="52"/>
    </row>
    <row r="108" spans="1:15" ht="15" customHeight="1">
      <c r="A108" s="109" t="s">
        <v>212</v>
      </c>
      <c r="B108" s="109" t="s">
        <v>213</v>
      </c>
      <c r="C108" s="47" t="s">
        <v>170</v>
      </c>
      <c r="D108" s="97" t="s">
        <v>47</v>
      </c>
      <c r="E108" s="98">
        <v>36751</v>
      </c>
      <c r="F108" s="50"/>
      <c r="G108" s="50">
        <v>1</v>
      </c>
      <c r="H108" s="50">
        <v>2</v>
      </c>
      <c r="I108" s="50"/>
      <c r="J108" s="50"/>
      <c r="K108" s="50"/>
      <c r="L108" s="50">
        <v>3</v>
      </c>
      <c r="M108" s="7">
        <f>COUNTA(#REF!)+COUNTIF(F108,"&lt;7")*2+COUNTIF(F108,"=7")+COUNTA(G108)+COUNTA(H108)+COUNTIF(I108,"&lt;7")*2+COUNTIF(I108,"=7")+COUNTA(J108)+COUNTA(L108)+COUNTA(K108)*7</f>
        <v>4</v>
      </c>
      <c r="N108" s="90"/>
      <c r="O108" s="52"/>
    </row>
    <row r="109" spans="1:15" ht="15" customHeight="1">
      <c r="A109" s="105" t="s">
        <v>214</v>
      </c>
      <c r="B109" s="105" t="s">
        <v>215</v>
      </c>
      <c r="C109" s="47" t="s">
        <v>170</v>
      </c>
      <c r="D109" s="97" t="s">
        <v>32</v>
      </c>
      <c r="E109" s="98">
        <v>36678</v>
      </c>
      <c r="F109" s="50"/>
      <c r="G109" s="50">
        <v>1</v>
      </c>
      <c r="H109" s="50">
        <v>2</v>
      </c>
      <c r="I109" s="99">
        <v>3</v>
      </c>
      <c r="J109" s="50"/>
      <c r="K109" s="50"/>
      <c r="L109" s="50"/>
      <c r="M109" s="7">
        <f>COUNTA(#REF!)+COUNTIF(F109,"&lt;7")*2+COUNTIF(F109,"=7")+COUNTA(G109)+COUNTA(H109)+COUNTIF(I109,"&lt;7")*2+COUNTIF(I109,"=7")+COUNTA(J109)+COUNTA(L109)+COUNTA(K109)*7</f>
        <v>5</v>
      </c>
      <c r="N109" s="90"/>
      <c r="O109" s="52"/>
    </row>
    <row r="110" spans="1:15" ht="15" customHeight="1">
      <c r="A110" s="101" t="s">
        <v>216</v>
      </c>
      <c r="B110" s="101" t="s">
        <v>217</v>
      </c>
      <c r="C110" s="47" t="s">
        <v>170</v>
      </c>
      <c r="D110" s="97" t="s">
        <v>47</v>
      </c>
      <c r="E110" s="98">
        <v>36744</v>
      </c>
      <c r="F110" s="50"/>
      <c r="G110" s="50">
        <v>1</v>
      </c>
      <c r="H110" s="50"/>
      <c r="I110" s="50">
        <v>5</v>
      </c>
      <c r="J110" s="50">
        <v>2</v>
      </c>
      <c r="K110" s="50"/>
      <c r="L110" s="50">
        <v>3</v>
      </c>
      <c r="M110" s="7">
        <f>COUNTA(#REF!)+COUNTIF(F110,"&lt;7")*2+COUNTIF(F110,"=7")+COUNTA(G110)+COUNTA(H110)+COUNTIF(I110,"&lt;7")*2+COUNTIF(I110,"=7")+COUNTA(J110)+COUNTA(L110)+COUNTA(K110)*7</f>
        <v>6</v>
      </c>
      <c r="N110" s="90"/>
      <c r="O110" s="52"/>
    </row>
    <row r="111" spans="1:15" ht="15" customHeight="1">
      <c r="A111" s="105" t="s">
        <v>218</v>
      </c>
      <c r="B111" s="105" t="s">
        <v>219</v>
      </c>
      <c r="C111" s="47" t="s">
        <v>170</v>
      </c>
      <c r="D111" s="97" t="s">
        <v>47</v>
      </c>
      <c r="E111" s="98">
        <v>36622</v>
      </c>
      <c r="F111" s="50">
        <v>3</v>
      </c>
      <c r="G111" s="50">
        <v>2</v>
      </c>
      <c r="H111" s="50">
        <v>1</v>
      </c>
      <c r="I111" s="99">
        <v>5</v>
      </c>
      <c r="J111" s="50"/>
      <c r="K111" s="50"/>
      <c r="L111" s="50"/>
      <c r="M111" s="7">
        <f>COUNTA(#REF!)+COUNTIF(F111,"&lt;7")*2+COUNTIF(F111,"=7")+COUNTA(G111)+COUNTA(H111)+COUNTIF(I111,"&lt;7")*2+COUNTIF(I111,"=7")+COUNTA(J111)+COUNTA(L111)+COUNTA(K111)*7</f>
        <v>7</v>
      </c>
      <c r="N111" s="90"/>
      <c r="O111" s="52"/>
    </row>
    <row r="112" spans="1:15" ht="15" customHeight="1">
      <c r="A112" s="105" t="s">
        <v>220</v>
      </c>
      <c r="B112" s="105" t="s">
        <v>221</v>
      </c>
      <c r="C112" s="47" t="s">
        <v>170</v>
      </c>
      <c r="D112" s="97" t="s">
        <v>32</v>
      </c>
      <c r="E112" s="98">
        <v>36517</v>
      </c>
      <c r="F112" s="50"/>
      <c r="G112" s="50">
        <v>2</v>
      </c>
      <c r="H112" s="50">
        <v>3</v>
      </c>
      <c r="I112" s="50"/>
      <c r="J112" s="50">
        <v>1</v>
      </c>
      <c r="K112" s="50"/>
      <c r="L112" s="50"/>
      <c r="M112" s="7">
        <f>COUNTA(#REF!)+COUNTIF(F112,"&lt;7")*2+COUNTIF(F112,"=7")+COUNTA(G112)+COUNTA(H112)+COUNTIF(I112,"&lt;7")*2+COUNTIF(I112,"=7")+COUNTA(J112)+COUNTA(L112)+COUNTA(K112)*7</f>
        <v>4</v>
      </c>
      <c r="N112" s="90"/>
      <c r="O112" s="52"/>
    </row>
    <row r="113" spans="1:15" ht="15" customHeight="1">
      <c r="A113" s="103" t="s">
        <v>76</v>
      </c>
      <c r="B113" s="103" t="s">
        <v>222</v>
      </c>
      <c r="C113" s="47" t="s">
        <v>170</v>
      </c>
      <c r="D113" s="97" t="s">
        <v>47</v>
      </c>
      <c r="E113" s="98">
        <v>36085</v>
      </c>
      <c r="F113" s="50"/>
      <c r="G113" s="50"/>
      <c r="H113" s="50">
        <v>3</v>
      </c>
      <c r="I113" s="50"/>
      <c r="J113" s="50"/>
      <c r="K113" s="50"/>
      <c r="L113" s="50">
        <v>1</v>
      </c>
      <c r="M113" s="7">
        <f>COUNTA(#REF!)+COUNTIF(F113,"&lt;7")*2+COUNTIF(F113,"=7")+COUNTA(G113)+COUNTA(H113)+COUNTIF(I113,"&lt;7")*2+COUNTIF(I113,"=7")+COUNTA(J113)+COUNTA(L113)+COUNTA(K113)*7</f>
        <v>3</v>
      </c>
      <c r="N113" s="90"/>
      <c r="O113" s="52"/>
    </row>
    <row r="114" spans="1:15" ht="15" customHeight="1">
      <c r="A114" s="53" t="s">
        <v>223</v>
      </c>
      <c r="B114" s="53" t="s">
        <v>224</v>
      </c>
      <c r="C114" s="47" t="s">
        <v>170</v>
      </c>
      <c r="D114" s="97" t="s">
        <v>32</v>
      </c>
      <c r="E114" s="98">
        <v>36634</v>
      </c>
      <c r="F114" s="50">
        <v>1</v>
      </c>
      <c r="G114" s="50"/>
      <c r="H114" s="50">
        <v>3</v>
      </c>
      <c r="I114" s="50"/>
      <c r="J114" s="50"/>
      <c r="K114" s="50"/>
      <c r="L114" s="50"/>
      <c r="M114" s="7">
        <f>COUNTA(#REF!)+COUNTIF(F114,"&lt;7")*2+COUNTIF(F114,"=7")+COUNTA(G114)+COUNTA(H114)+COUNTIF(I114,"&lt;7")*2+COUNTIF(I114,"=7")+COUNTA(J114)+COUNTA(L114)+COUNTA(K114)*7</f>
        <v>4</v>
      </c>
      <c r="N114" s="90"/>
      <c r="O114" s="52"/>
    </row>
    <row r="115" spans="1:15">
      <c r="A115" s="105" t="s">
        <v>225</v>
      </c>
      <c r="B115" s="105" t="s">
        <v>226</v>
      </c>
      <c r="C115" s="47" t="s">
        <v>170</v>
      </c>
      <c r="D115" s="97" t="s">
        <v>32</v>
      </c>
      <c r="E115" s="110"/>
      <c r="F115" s="50"/>
      <c r="G115" s="50">
        <v>4</v>
      </c>
      <c r="H115" s="50"/>
      <c r="I115" s="50">
        <v>1</v>
      </c>
      <c r="J115" s="50">
        <v>3</v>
      </c>
      <c r="K115" s="50"/>
      <c r="L115" s="50"/>
      <c r="M115" s="7">
        <f>COUNTA(#REF!)+COUNTIF(F115,"&lt;7")*2+COUNTIF(F115,"=7")+COUNTA(G115)+COUNTA(H115)+COUNTIF(I115,"&lt;7")*2+COUNTIF(I115,"=7")+COUNTA(J115)+COUNTA(L115)+COUNTA(K115)*7</f>
        <v>5</v>
      </c>
      <c r="N115" s="90"/>
      <c r="O115" s="52"/>
    </row>
    <row r="116" spans="1:15">
      <c r="A116" s="105" t="s">
        <v>227</v>
      </c>
      <c r="B116" s="105" t="s">
        <v>96</v>
      </c>
      <c r="C116" s="47" t="s">
        <v>170</v>
      </c>
      <c r="D116" s="97" t="s">
        <v>47</v>
      </c>
      <c r="E116" s="98">
        <v>36496</v>
      </c>
      <c r="F116" s="50">
        <v>1</v>
      </c>
      <c r="G116" s="50"/>
      <c r="H116" s="50"/>
      <c r="I116" s="102">
        <v>3</v>
      </c>
      <c r="J116" s="50"/>
      <c r="K116" s="50"/>
      <c r="L116" s="50"/>
      <c r="M116" s="7">
        <f>COUNTA(#REF!)+COUNTIF(F116,"&lt;7")*2+COUNTIF(F116,"=7")+COUNTA(G116)+COUNTA(H116)+COUNTIF(I116,"&lt;7")*2+COUNTIF(I116,"=7")+COUNTA(J116)+COUNTA(L116)+COUNTA(K116)*7</f>
        <v>5</v>
      </c>
      <c r="N116" s="90"/>
      <c r="O116" s="52"/>
    </row>
    <row r="117" spans="1:15">
      <c r="A117" s="96" t="s">
        <v>228</v>
      </c>
      <c r="B117" s="96" t="s">
        <v>229</v>
      </c>
      <c r="C117" s="47" t="s">
        <v>170</v>
      </c>
      <c r="D117" s="97" t="s">
        <v>47</v>
      </c>
      <c r="E117" s="98">
        <v>36339</v>
      </c>
      <c r="F117" s="50">
        <v>1</v>
      </c>
      <c r="G117" s="50"/>
      <c r="H117" s="50"/>
      <c r="I117" s="50"/>
      <c r="J117" s="50"/>
      <c r="K117" s="50"/>
      <c r="L117" s="50">
        <v>3</v>
      </c>
      <c r="M117" s="7">
        <f>COUNTA(#REF!)+COUNTIF(F117,"&lt;7")*2+COUNTIF(F117,"=7")+COUNTA(G117)+COUNTA(H117)+COUNTIF(I117,"&lt;7")*2+COUNTIF(I117,"=7")+COUNTA(J117)+COUNTA(L117)+COUNTA(K117)*7</f>
        <v>4</v>
      </c>
    </row>
    <row r="118" spans="1:15">
      <c r="A118" s="54" t="s">
        <v>14</v>
      </c>
      <c r="B118" s="55"/>
      <c r="C118" s="111" t="s">
        <v>170</v>
      </c>
      <c r="D118" s="57">
        <f>COUNTA(A88:A117)</f>
        <v>30</v>
      </c>
      <c r="E118" s="57">
        <f>SUM(F118:L118)</f>
        <v>30</v>
      </c>
      <c r="F118" s="58">
        <f t="shared" ref="F118:L118" si="4">COUNTIF(F88:F117,1)</f>
        <v>6</v>
      </c>
      <c r="G118" s="58">
        <f t="shared" si="4"/>
        <v>6</v>
      </c>
      <c r="H118" s="58">
        <f t="shared" si="4"/>
        <v>6</v>
      </c>
      <c r="I118" s="58">
        <f t="shared" si="4"/>
        <v>5</v>
      </c>
      <c r="J118" s="58">
        <f t="shared" si="4"/>
        <v>2</v>
      </c>
      <c r="K118" s="58">
        <f t="shared" si="4"/>
        <v>0</v>
      </c>
      <c r="L118" s="58">
        <f t="shared" si="4"/>
        <v>5</v>
      </c>
    </row>
    <row r="119" spans="1:15">
      <c r="A119" s="54" t="s">
        <v>14</v>
      </c>
      <c r="B119" s="112"/>
      <c r="D119" s="6">
        <f>SUM(D36+D61+D87+D118)-1-1</f>
        <v>99</v>
      </c>
    </row>
    <row r="123" spans="1:15">
      <c r="E123" s="113"/>
      <c r="F123" s="113"/>
      <c r="G123" s="113"/>
      <c r="H123" s="113"/>
    </row>
    <row r="124" spans="1:15">
      <c r="E124" s="113"/>
      <c r="F124" s="113"/>
      <c r="G124" s="113"/>
      <c r="H124" s="113"/>
    </row>
    <row r="125" spans="1:15">
      <c r="E125" s="113"/>
      <c r="F125" s="113"/>
      <c r="G125" s="113"/>
      <c r="H125" s="114"/>
    </row>
    <row r="126" spans="1:15">
      <c r="E126" s="113"/>
      <c r="F126" s="113"/>
      <c r="G126" s="113"/>
      <c r="H126" s="114"/>
      <c r="L126" s="115"/>
    </row>
    <row r="127" spans="1:15">
      <c r="E127" s="113"/>
      <c r="F127" s="113"/>
      <c r="G127" s="113"/>
      <c r="H127" s="114"/>
    </row>
    <row r="128" spans="1:15">
      <c r="E128" s="113"/>
      <c r="F128" s="113"/>
      <c r="G128" s="113"/>
      <c r="H128" s="114"/>
    </row>
    <row r="129" spans="5:8">
      <c r="E129" s="113"/>
      <c r="F129" s="113"/>
      <c r="G129" s="113"/>
      <c r="H129" s="116"/>
    </row>
    <row r="130" spans="5:8">
      <c r="E130" s="113"/>
      <c r="F130" s="113"/>
      <c r="G130" s="113"/>
      <c r="H130" s="117"/>
    </row>
    <row r="131" spans="5:8">
      <c r="E131" s="113"/>
      <c r="F131" s="113"/>
      <c r="G131" s="113"/>
      <c r="H131" s="117"/>
    </row>
    <row r="132" spans="5:8">
      <c r="E132" s="113"/>
      <c r="F132" s="113"/>
      <c r="G132" s="113"/>
      <c r="H132" s="117"/>
    </row>
    <row r="133" spans="5:8">
      <c r="E133" s="113"/>
      <c r="F133" s="113"/>
      <c r="G133" s="113"/>
      <c r="H133" s="117"/>
    </row>
    <row r="134" spans="5:8">
      <c r="E134" s="113"/>
      <c r="F134" s="113"/>
      <c r="G134" s="113"/>
      <c r="H134" s="117"/>
    </row>
    <row r="135" spans="5:8">
      <c r="E135" s="113"/>
      <c r="F135" s="113"/>
      <c r="G135" s="117"/>
      <c r="H135" s="113"/>
    </row>
    <row r="136" spans="5:8">
      <c r="E136" s="113"/>
      <c r="F136" s="113"/>
      <c r="G136" s="114"/>
      <c r="H136" s="113"/>
    </row>
    <row r="137" spans="5:8">
      <c r="E137" s="113"/>
      <c r="F137" s="113"/>
      <c r="G137" s="114"/>
      <c r="H137" s="113"/>
    </row>
    <row r="138" spans="5:8">
      <c r="E138" s="113"/>
      <c r="F138" s="113"/>
      <c r="G138" s="114"/>
      <c r="H138" s="113"/>
    </row>
    <row r="139" spans="5:8">
      <c r="E139" s="113"/>
      <c r="F139" s="113"/>
      <c r="G139" s="114"/>
      <c r="H139" s="113"/>
    </row>
    <row r="140" spans="5:8">
      <c r="E140" s="113"/>
      <c r="F140" s="113"/>
      <c r="G140" s="113"/>
      <c r="H140" s="113"/>
    </row>
    <row r="141" spans="5:8">
      <c r="E141" s="113"/>
      <c r="F141" s="113"/>
      <c r="G141" s="113"/>
      <c r="H141" s="113"/>
    </row>
    <row r="142" spans="5:8">
      <c r="E142" s="113"/>
      <c r="F142" s="113"/>
      <c r="G142" s="113"/>
      <c r="H142" s="113"/>
    </row>
    <row r="143" spans="5:8">
      <c r="E143" s="113"/>
      <c r="F143" s="113"/>
      <c r="G143" s="113"/>
      <c r="H143" s="113"/>
    </row>
    <row r="144" spans="5:8">
      <c r="E144" s="113"/>
      <c r="F144" s="113"/>
      <c r="G144" s="113"/>
      <c r="H144" s="113"/>
    </row>
    <row r="145" spans="5:8">
      <c r="E145" s="113"/>
      <c r="F145" s="113"/>
      <c r="G145" s="113"/>
      <c r="H145" s="113"/>
    </row>
    <row r="146" spans="5:8">
      <c r="E146" s="113"/>
      <c r="F146" s="113"/>
      <c r="G146" s="113"/>
      <c r="H146" s="113"/>
    </row>
    <row r="147" spans="5:8">
      <c r="E147" s="113"/>
      <c r="F147" s="113"/>
      <c r="G147" s="113"/>
      <c r="H147" s="113"/>
    </row>
    <row r="148" spans="5:8">
      <c r="E148" s="113"/>
      <c r="F148" s="113"/>
      <c r="G148" s="113"/>
      <c r="H148" s="113"/>
    </row>
    <row r="149" spans="5:8">
      <c r="E149" s="113"/>
      <c r="F149" s="113"/>
      <c r="G149" s="113"/>
      <c r="H149" s="113"/>
    </row>
    <row r="150" spans="5:8">
      <c r="E150" s="113"/>
      <c r="F150" s="113"/>
      <c r="G150" s="113"/>
      <c r="H150" s="113"/>
    </row>
    <row r="151" spans="5:8">
      <c r="E151" s="113"/>
      <c r="F151" s="113"/>
      <c r="G151" s="113"/>
      <c r="H151" s="113"/>
    </row>
    <row r="152" spans="5:8">
      <c r="E152" s="113"/>
      <c r="F152" s="113"/>
      <c r="G152" s="113"/>
      <c r="H152" s="113"/>
    </row>
    <row r="153" spans="5:8">
      <c r="E153" s="113"/>
      <c r="F153" s="113"/>
      <c r="G153" s="113"/>
      <c r="H153" s="113"/>
    </row>
    <row r="154" spans="5:8">
      <c r="E154" s="113"/>
      <c r="F154" s="113"/>
      <c r="G154" s="113"/>
      <c r="H154" s="113"/>
    </row>
    <row r="155" spans="5:8">
      <c r="E155" s="113"/>
      <c r="F155" s="113"/>
      <c r="G155" s="113"/>
      <c r="H155" s="113"/>
    </row>
    <row r="156" spans="5:8">
      <c r="E156" s="113"/>
      <c r="F156" s="113"/>
      <c r="G156" s="113"/>
      <c r="H156" s="113"/>
    </row>
    <row r="157" spans="5:8">
      <c r="E157" s="113"/>
      <c r="F157" s="113"/>
      <c r="G157" s="113"/>
      <c r="H157" s="113"/>
    </row>
    <row r="158" spans="5:8">
      <c r="E158" s="113"/>
      <c r="F158" s="113"/>
      <c r="G158" s="113"/>
      <c r="H158" s="113"/>
    </row>
    <row r="159" spans="5:8">
      <c r="E159" s="113"/>
      <c r="F159" s="113"/>
      <c r="G159" s="113"/>
      <c r="H159" s="113"/>
    </row>
    <row r="160" spans="5:8">
      <c r="E160" s="113"/>
      <c r="F160" s="113"/>
      <c r="G160" s="113"/>
      <c r="H160" s="113"/>
    </row>
    <row r="161" spans="5:8">
      <c r="E161" s="113"/>
      <c r="F161" s="113"/>
      <c r="G161" s="113"/>
      <c r="H161" s="113"/>
    </row>
    <row r="162" spans="5:8">
      <c r="E162" s="113"/>
      <c r="F162" s="113"/>
      <c r="G162" s="113"/>
      <c r="H162" s="113"/>
    </row>
    <row r="163" spans="5:8">
      <c r="E163" s="113"/>
      <c r="F163" s="114"/>
      <c r="G163" s="113"/>
      <c r="H163" s="113"/>
    </row>
    <row r="164" spans="5:8">
      <c r="E164" s="113"/>
      <c r="F164" s="114"/>
      <c r="G164" s="113"/>
      <c r="H164" s="113"/>
    </row>
    <row r="165" spans="5:8">
      <c r="E165" s="113"/>
      <c r="F165" s="114"/>
      <c r="G165" s="113"/>
      <c r="H165" s="113"/>
    </row>
    <row r="166" spans="5:8">
      <c r="E166" s="113"/>
      <c r="F166" s="114"/>
      <c r="G166" s="113"/>
      <c r="H166" s="113"/>
    </row>
    <row r="167" spans="5:8">
      <c r="E167" s="113"/>
      <c r="F167" s="114"/>
      <c r="G167" s="113"/>
      <c r="H167" s="113"/>
    </row>
    <row r="168" spans="5:8">
      <c r="E168" s="113"/>
      <c r="F168" s="114"/>
      <c r="G168" s="113"/>
      <c r="H168" s="113"/>
    </row>
    <row r="169" spans="5:8">
      <c r="E169" s="113"/>
      <c r="F169" s="114"/>
      <c r="G169" s="113"/>
      <c r="H169" s="113"/>
    </row>
    <row r="170" spans="5:8">
      <c r="E170" s="113"/>
      <c r="F170" s="117"/>
      <c r="G170" s="113"/>
      <c r="H170" s="113"/>
    </row>
    <row r="171" spans="5:8">
      <c r="E171" s="113"/>
      <c r="F171" s="117"/>
      <c r="G171" s="113"/>
      <c r="H171" s="113"/>
    </row>
    <row r="172" spans="5:8">
      <c r="E172" s="113"/>
      <c r="F172" s="114"/>
      <c r="G172" s="113"/>
      <c r="H172" s="113"/>
    </row>
    <row r="173" spans="5:8">
      <c r="E173" s="113"/>
      <c r="F173" s="114"/>
      <c r="G173" s="113"/>
      <c r="H173" s="113"/>
    </row>
    <row r="174" spans="5:8">
      <c r="E174" s="113"/>
      <c r="F174" s="114"/>
      <c r="G174" s="113"/>
      <c r="H174" s="113"/>
    </row>
    <row r="175" spans="5:8">
      <c r="E175" s="113"/>
      <c r="F175" s="114"/>
      <c r="G175" s="113"/>
      <c r="H175" s="113"/>
    </row>
    <row r="176" spans="5:8">
      <c r="E176" s="113"/>
      <c r="F176" s="114"/>
      <c r="G176" s="113"/>
      <c r="H176" s="113"/>
    </row>
    <row r="177" spans="5:8">
      <c r="E177" s="113"/>
      <c r="F177" s="114"/>
      <c r="G177" s="113"/>
      <c r="H177" s="113"/>
    </row>
    <row r="178" spans="5:8">
      <c r="E178" s="113"/>
      <c r="F178" s="118"/>
      <c r="G178" s="113"/>
      <c r="H178" s="113"/>
    </row>
    <row r="179" spans="5:8">
      <c r="E179" s="113"/>
      <c r="F179" s="114"/>
      <c r="G179" s="113"/>
      <c r="H179" s="113"/>
    </row>
    <row r="180" spans="5:8">
      <c r="E180" s="113"/>
      <c r="F180" s="114"/>
      <c r="G180" s="113"/>
      <c r="H180" s="113"/>
    </row>
    <row r="181" spans="5:8">
      <c r="E181" s="113"/>
      <c r="F181" s="114"/>
      <c r="G181" s="113"/>
      <c r="H181" s="113"/>
    </row>
    <row r="182" spans="5:8">
      <c r="E182" s="113"/>
      <c r="F182" s="114"/>
      <c r="G182" s="113"/>
      <c r="H182" s="113"/>
    </row>
    <row r="183" spans="5:8">
      <c r="E183" s="113"/>
      <c r="F183" s="114"/>
      <c r="G183" s="113"/>
      <c r="H183" s="113"/>
    </row>
    <row r="184" spans="5:8">
      <c r="E184" s="113"/>
      <c r="F184" s="114"/>
      <c r="G184" s="113"/>
      <c r="H184" s="113"/>
    </row>
    <row r="185" spans="5:8">
      <c r="E185" s="113"/>
      <c r="F185" s="114"/>
      <c r="G185" s="113"/>
      <c r="H185" s="113"/>
    </row>
    <row r="186" spans="5:8">
      <c r="E186" s="113"/>
      <c r="F186" s="114"/>
      <c r="G186" s="113"/>
      <c r="H186" s="113"/>
    </row>
    <row r="187" spans="5:8">
      <c r="E187" s="113"/>
      <c r="F187" s="116"/>
      <c r="G187" s="113"/>
      <c r="H187" s="113"/>
    </row>
    <row r="188" spans="5:8">
      <c r="E188" s="113"/>
      <c r="F188" s="117"/>
      <c r="G188" s="113"/>
      <c r="H188" s="113"/>
    </row>
    <row r="189" spans="5:8">
      <c r="E189" s="113"/>
      <c r="F189" s="117"/>
      <c r="G189" s="113"/>
      <c r="H189" s="113"/>
    </row>
    <row r="190" spans="5:8">
      <c r="E190" s="113"/>
      <c r="F190" s="114"/>
      <c r="G190" s="113"/>
      <c r="H190" s="113"/>
    </row>
    <row r="191" spans="5:8">
      <c r="E191" s="113"/>
      <c r="F191" s="114"/>
      <c r="G191" s="113"/>
      <c r="H191" s="113"/>
    </row>
    <row r="192" spans="5:8">
      <c r="E192" s="113"/>
      <c r="F192" s="114"/>
      <c r="G192" s="113"/>
      <c r="H192" s="113"/>
    </row>
    <row r="193" spans="5:8">
      <c r="E193" s="113"/>
      <c r="F193" s="114"/>
      <c r="G193" s="113"/>
      <c r="H193" s="113"/>
    </row>
    <row r="194" spans="5:8">
      <c r="E194" s="113"/>
      <c r="F194" s="114"/>
      <c r="G194" s="113"/>
      <c r="H194" s="113"/>
    </row>
    <row r="195" spans="5:8">
      <c r="E195" s="113"/>
      <c r="F195" s="114"/>
      <c r="G195" s="113"/>
      <c r="H195" s="113"/>
    </row>
    <row r="196" spans="5:8">
      <c r="E196" s="113"/>
      <c r="F196" s="114"/>
      <c r="G196" s="113"/>
      <c r="H196" s="113"/>
    </row>
    <row r="197" spans="5:8">
      <c r="E197" s="113"/>
      <c r="F197" s="114"/>
      <c r="G197" s="113"/>
      <c r="H197" s="113"/>
    </row>
    <row r="198" spans="5:8">
      <c r="E198" s="113"/>
      <c r="F198" s="116"/>
      <c r="G198" s="113"/>
      <c r="H198" s="113"/>
    </row>
    <row r="199" spans="5:8">
      <c r="E199" s="113"/>
      <c r="F199" s="114"/>
      <c r="G199" s="113"/>
      <c r="H199" s="113"/>
    </row>
    <row r="200" spans="5:8">
      <c r="E200" s="113"/>
      <c r="F200" s="114"/>
      <c r="G200" s="113"/>
      <c r="H200" s="113"/>
    </row>
    <row r="201" spans="5:8">
      <c r="E201" s="113"/>
      <c r="F201" s="114"/>
      <c r="G201" s="113"/>
      <c r="H201" s="113"/>
    </row>
    <row r="202" spans="5:8">
      <c r="E202" s="113"/>
      <c r="F202" s="117"/>
      <c r="G202" s="113"/>
      <c r="H202" s="113"/>
    </row>
    <row r="203" spans="5:8">
      <c r="E203" s="113"/>
      <c r="F203" s="117"/>
      <c r="G203" s="113"/>
      <c r="H203" s="113"/>
    </row>
    <row r="204" spans="5:8">
      <c r="E204" s="113"/>
      <c r="F204" s="117"/>
      <c r="G204" s="113"/>
      <c r="H204" s="113"/>
    </row>
    <row r="205" spans="5:8">
      <c r="E205" s="113"/>
      <c r="F205" s="117"/>
      <c r="G205" s="113"/>
      <c r="H205" s="113"/>
    </row>
    <row r="206" spans="5:8">
      <c r="E206" s="113"/>
      <c r="F206" s="114"/>
      <c r="G206" s="113"/>
      <c r="H206" s="113"/>
    </row>
    <row r="207" spans="5:8">
      <c r="E207" s="113"/>
      <c r="F207" s="117"/>
      <c r="G207" s="113"/>
      <c r="H207" s="113"/>
    </row>
    <row r="208" spans="5:8">
      <c r="E208" s="113"/>
      <c r="F208" s="117"/>
      <c r="G208" s="113"/>
      <c r="H208" s="113"/>
    </row>
    <row r="209" spans="5:8">
      <c r="E209" s="113"/>
      <c r="F209" s="114"/>
      <c r="G209" s="113"/>
      <c r="H209" s="113"/>
    </row>
    <row r="210" spans="5:8">
      <c r="E210" s="113"/>
      <c r="F210" s="114"/>
      <c r="G210" s="113"/>
      <c r="H210" s="113"/>
    </row>
    <row r="211" spans="5:8">
      <c r="E211" s="113"/>
      <c r="F211" s="114"/>
      <c r="G211" s="113"/>
      <c r="H211" s="113"/>
    </row>
    <row r="212" spans="5:8">
      <c r="E212" s="113"/>
      <c r="F212" s="114"/>
      <c r="G212" s="113"/>
      <c r="H212" s="113"/>
    </row>
    <row r="213" spans="5:8">
      <c r="E213" s="113"/>
      <c r="F213" s="114"/>
      <c r="G213" s="113"/>
      <c r="H213" s="113"/>
    </row>
    <row r="214" spans="5:8">
      <c r="E214" s="113"/>
      <c r="F214" s="114"/>
      <c r="G214" s="113"/>
      <c r="H214" s="113"/>
    </row>
    <row r="215" spans="5:8">
      <c r="E215" s="113"/>
      <c r="F215" s="114"/>
      <c r="G215" s="113"/>
      <c r="H215" s="113"/>
    </row>
    <row r="216" spans="5:8">
      <c r="E216" s="113"/>
      <c r="F216" s="114"/>
      <c r="G216" s="113"/>
      <c r="H216" s="113"/>
    </row>
    <row r="217" spans="5:8">
      <c r="E217" s="113"/>
      <c r="F217" s="114"/>
      <c r="G217" s="113"/>
      <c r="H217" s="113"/>
    </row>
    <row r="218" spans="5:8">
      <c r="E218" s="113"/>
      <c r="F218" s="114"/>
      <c r="G218" s="113"/>
      <c r="H218" s="113"/>
    </row>
    <row r="219" spans="5:8">
      <c r="E219" s="113"/>
      <c r="F219" s="114"/>
      <c r="G219" s="113"/>
      <c r="H219" s="113"/>
    </row>
    <row r="220" spans="5:8">
      <c r="E220" s="113"/>
      <c r="F220" s="71"/>
      <c r="G220" s="113"/>
      <c r="H220" s="113"/>
    </row>
    <row r="221" spans="5:8">
      <c r="E221" s="113"/>
      <c r="F221" s="119"/>
      <c r="G221" s="113"/>
      <c r="H221" s="113"/>
    </row>
    <row r="222" spans="5:8">
      <c r="E222" s="113"/>
      <c r="F222" s="117"/>
      <c r="G222" s="113"/>
      <c r="H222" s="113"/>
    </row>
    <row r="223" spans="5:8">
      <c r="E223" s="113"/>
      <c r="F223" s="116"/>
      <c r="G223" s="113"/>
      <c r="H223" s="113"/>
    </row>
    <row r="224" spans="5:8">
      <c r="E224" s="113"/>
      <c r="F224" s="114"/>
      <c r="G224" s="113"/>
      <c r="H224" s="113"/>
    </row>
    <row r="225" spans="5:8">
      <c r="E225" s="113"/>
      <c r="F225" s="114"/>
      <c r="G225" s="113"/>
      <c r="H225" s="113"/>
    </row>
    <row r="226" spans="5:8">
      <c r="E226" s="113"/>
      <c r="F226" s="114"/>
      <c r="G226" s="113"/>
      <c r="H226" s="113"/>
    </row>
    <row r="227" spans="5:8">
      <c r="E227" s="113"/>
      <c r="F227" s="114"/>
      <c r="G227" s="113"/>
      <c r="H227" s="113"/>
    </row>
    <row r="228" spans="5:8">
      <c r="E228" s="113"/>
      <c r="F228" s="113"/>
      <c r="G228" s="113"/>
      <c r="H228" s="113"/>
    </row>
  </sheetData>
  <mergeCells count="8">
    <mergeCell ref="B9:D9"/>
    <mergeCell ref="B10:D10"/>
    <mergeCell ref="F1:L1"/>
    <mergeCell ref="B4:D4"/>
    <mergeCell ref="B5:D5"/>
    <mergeCell ref="B6:D6"/>
    <mergeCell ref="B7:D7"/>
    <mergeCell ref="B8:D8"/>
  </mergeCells>
  <conditionalFormatting sqref="M37:M60 M12:M35 M88:M117 M62:M86">
    <cfRule type="expression" dxfId="131" priority="43">
      <formula>COUNTIF(M12,"&lt;7")</formula>
    </cfRule>
    <cfRule type="expression" dxfId="130" priority="44">
      <formula>COUNTIF(M12,"&gt;7")</formula>
    </cfRule>
  </conditionalFormatting>
  <conditionalFormatting sqref="A12:A35 A37:A60 A88:A117 A62 A64:A86">
    <cfRule type="expression" dxfId="129" priority="41">
      <formula>COUNTIF(M12,"&lt;7")</formula>
    </cfRule>
    <cfRule type="expression" dxfId="128" priority="42">
      <formula>COUNTIF(M12,"&gt;7")</formula>
    </cfRule>
  </conditionalFormatting>
  <conditionalFormatting sqref="B12:B35 B37:B60 B88:B117 B62 B64:B86">
    <cfRule type="expression" dxfId="127" priority="39">
      <formula>COUNTIF(M12,"&lt;7")</formula>
    </cfRule>
    <cfRule type="expression" dxfId="126" priority="40">
      <formula>COUNTIF(M12,"&gt;7")</formula>
    </cfRule>
  </conditionalFormatting>
  <conditionalFormatting sqref="F37:F60 I37:I60 F12:F35 I12:I35 F88:F117 I88:I117">
    <cfRule type="expression" dxfId="125" priority="38">
      <formula>COUNTIF(F12,"=2")+COUNTIF(F12,"=4")+COUNTIF(F12,"=6")</formula>
    </cfRule>
  </conditionalFormatting>
  <conditionalFormatting sqref="F5 F7 F9 I5 I9">
    <cfRule type="expression" dxfId="124" priority="37">
      <formula>COUNTIF(F5,"&gt;0")</formula>
    </cfRule>
  </conditionalFormatting>
  <conditionalFormatting sqref="I7">
    <cfRule type="expression" dxfId="123" priority="36">
      <formula>COUNTIF(I9,"&gt;0")</formula>
    </cfRule>
  </conditionalFormatting>
  <conditionalFormatting sqref="A88:A117">
    <cfRule type="expression" dxfId="122" priority="34">
      <formula>COUNTIF(M88,"&lt;7")</formula>
    </cfRule>
    <cfRule type="expression" dxfId="121" priority="35">
      <formula>COUNTIF(M88,"&gt;7")</formula>
    </cfRule>
  </conditionalFormatting>
  <conditionalFormatting sqref="B88:B117">
    <cfRule type="expression" dxfId="120" priority="32">
      <formula>COUNTIF(M88,"&lt;7")</formula>
    </cfRule>
    <cfRule type="expression" dxfId="119" priority="33">
      <formula>COUNTIF(M88,"&gt;7")</formula>
    </cfRule>
  </conditionalFormatting>
  <conditionalFormatting sqref="G135">
    <cfRule type="expression" dxfId="118" priority="30">
      <formula>COUNTIF(S137,"&lt;7")</formula>
    </cfRule>
    <cfRule type="expression" dxfId="117" priority="31">
      <formula>COUNTIF(S137,"&gt;7")</formula>
    </cfRule>
  </conditionalFormatting>
  <conditionalFormatting sqref="G136:G139">
    <cfRule type="expression" dxfId="116" priority="28">
      <formula>COUNTIF(S139,"&lt;7")</formula>
    </cfRule>
    <cfRule type="expression" dxfId="115" priority="29">
      <formula>COUNTIF(S139,"&gt;7")</formula>
    </cfRule>
  </conditionalFormatting>
  <conditionalFormatting sqref="H125:H128 H130:H134">
    <cfRule type="expression" dxfId="114" priority="26">
      <formula>COUNTIF(T125,"&lt;7")</formula>
    </cfRule>
    <cfRule type="expression" dxfId="113" priority="27">
      <formula>COUNTIF(T125,"&gt;7")</formula>
    </cfRule>
  </conditionalFormatting>
  <conditionalFormatting sqref="F163:F178">
    <cfRule type="expression" dxfId="112" priority="24">
      <formula>COUNTIF(R163,"&lt;7")</formula>
    </cfRule>
    <cfRule type="expression" dxfId="111" priority="25">
      <formula>COUNTIF(R163,"&gt;7")</formula>
    </cfRule>
  </conditionalFormatting>
  <conditionalFormatting sqref="F172:F178">
    <cfRule type="expression" dxfId="110" priority="22">
      <formula>COUNTIF(R172,"&lt;7")</formula>
    </cfRule>
    <cfRule type="expression" dxfId="109" priority="23">
      <formula>COUNTIF(R172,"&gt;7")</formula>
    </cfRule>
  </conditionalFormatting>
  <conditionalFormatting sqref="F179:F186 F188:F193">
    <cfRule type="expression" dxfId="108" priority="20">
      <formula>COUNTIF(R179,"&lt;7")</formula>
    </cfRule>
    <cfRule type="expression" dxfId="107" priority="21">
      <formula>COUNTIF(R179,"&gt;7")</formula>
    </cfRule>
  </conditionalFormatting>
  <conditionalFormatting sqref="F190:F193">
    <cfRule type="expression" dxfId="106" priority="18">
      <formula>COUNTIF(R190,"&lt;7")</formula>
    </cfRule>
    <cfRule type="expression" dxfId="105" priority="19">
      <formula>COUNTIF(R190,"&gt;7")</formula>
    </cfRule>
  </conditionalFormatting>
  <conditionalFormatting sqref="F193:F197 F199:F207">
    <cfRule type="expression" dxfId="104" priority="16">
      <formula>COUNTIF(R193,"&lt;7")</formula>
    </cfRule>
    <cfRule type="expression" dxfId="103" priority="17">
      <formula>COUNTIF(R193,"&gt;7")</formula>
    </cfRule>
  </conditionalFormatting>
  <conditionalFormatting sqref="F206:F207">
    <cfRule type="expression" dxfId="102" priority="14">
      <formula>COUNTIF(R206,"&lt;7")</formula>
    </cfRule>
    <cfRule type="expression" dxfId="101" priority="15">
      <formula>COUNTIF(R206,"&gt;7")</formula>
    </cfRule>
  </conditionalFormatting>
  <conditionalFormatting sqref="F207:F214">
    <cfRule type="expression" dxfId="100" priority="12">
      <formula>COUNTIF(R207,"&lt;7")</formula>
    </cfRule>
    <cfRule type="expression" dxfId="99" priority="13">
      <formula>COUNTIF(R207,"&gt;7")</formula>
    </cfRule>
  </conditionalFormatting>
  <conditionalFormatting sqref="F209:F214">
    <cfRule type="expression" dxfId="98" priority="10">
      <formula>COUNTIF(R209,"&lt;7")</formula>
    </cfRule>
    <cfRule type="expression" dxfId="97" priority="11">
      <formula>COUNTIF(R209,"&gt;7")</formula>
    </cfRule>
  </conditionalFormatting>
  <conditionalFormatting sqref="F215:F222 F224:F227">
    <cfRule type="expression" dxfId="96" priority="8">
      <formula>COUNTIF(R215,"&lt;7")</formula>
    </cfRule>
    <cfRule type="expression" dxfId="95" priority="9">
      <formula>COUNTIF(R215,"&gt;7")</formula>
    </cfRule>
  </conditionalFormatting>
  <conditionalFormatting sqref="F224:F227">
    <cfRule type="expression" dxfId="94" priority="6">
      <formula>COUNTIF(R224,"&lt;7")</formula>
    </cfRule>
    <cfRule type="expression" dxfId="93" priority="7">
      <formula>COUNTIF(R224,"&gt;7")</formula>
    </cfRule>
  </conditionalFormatting>
  <conditionalFormatting sqref="A63">
    <cfRule type="expression" dxfId="92" priority="4">
      <formula>COUNTIF(M63,"&lt;7")</formula>
    </cfRule>
    <cfRule type="expression" dxfId="91" priority="5">
      <formula>COUNTIF(M63,"&gt;7")</formula>
    </cfRule>
  </conditionalFormatting>
  <conditionalFormatting sqref="B63">
    <cfRule type="expression" dxfId="90" priority="2">
      <formula>COUNTIF(M63,"&lt;7")</formula>
    </cfRule>
    <cfRule type="expression" dxfId="89" priority="3">
      <formula>COUNTIF(M63,"&gt;7")</formula>
    </cfRule>
  </conditionalFormatting>
  <conditionalFormatting sqref="I62:I86 F85:F86">
    <cfRule type="expression" dxfId="88" priority="1">
      <formula>COUNTIF(F62,"=2")+COUNTIF(F62,"=4")+COUNTIF(F62,"=6")</formula>
    </cfRule>
  </conditionalFormatting>
  <pageMargins left="0.7" right="0.7" top="0.75" bottom="0.75" header="0.3" footer="0.3"/>
  <pageSetup paperSize="9" orientation="portrait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46"/>
  <sheetViews>
    <sheetView tabSelected="1" zoomScale="120" zoomScaleNormal="120" zoomScalePageLayoutView="120" workbookViewId="0">
      <selection activeCell="A27" sqref="A27"/>
    </sheetView>
  </sheetViews>
  <sheetFormatPr baseColWidth="10" defaultRowHeight="15"/>
  <cols>
    <col min="1" max="1" width="22.85546875" customWidth="1"/>
    <col min="2" max="2" width="17.7109375" customWidth="1"/>
    <col min="3" max="3" width="7" hidden="1" customWidth="1"/>
    <col min="4" max="4" width="5.140625" hidden="1" customWidth="1"/>
    <col min="5" max="5" width="0" hidden="1" customWidth="1"/>
    <col min="6" max="6" width="16.28515625" customWidth="1"/>
    <col min="7" max="7" width="5.7109375" customWidth="1"/>
    <col min="8" max="8" width="18.85546875" customWidth="1"/>
    <col min="9" max="9" width="5.7109375" customWidth="1"/>
    <col min="10" max="10" width="12.85546875" customWidth="1"/>
    <col min="11" max="11" width="5.7109375" customWidth="1"/>
    <col min="12" max="12" width="12.28515625" customWidth="1"/>
    <col min="13" max="13" width="5.7109375" customWidth="1"/>
    <col min="14" max="14" width="12.42578125" customWidth="1"/>
    <col min="15" max="15" width="5.7109375" customWidth="1"/>
    <col min="16" max="16" width="17" customWidth="1"/>
    <col min="17" max="17" width="5.7109375" customWidth="1"/>
    <col min="18" max="18" width="12.42578125" customWidth="1"/>
    <col min="19" max="19" width="5.7109375" customWidth="1"/>
    <col min="20" max="20" width="7.85546875" customWidth="1"/>
  </cols>
  <sheetData>
    <row r="1" spans="1:24" ht="45" customHeight="1">
      <c r="A1">
        <v>1</v>
      </c>
      <c r="F1" s="120" t="s">
        <v>230</v>
      </c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1"/>
    </row>
    <row r="3" spans="1:24">
      <c r="C3" s="1"/>
      <c r="F3" s="2" t="s">
        <v>231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1"/>
    </row>
    <row r="4" spans="1:24" ht="45" customHeight="1">
      <c r="C4" s="1"/>
      <c r="F4" s="122" t="s">
        <v>0</v>
      </c>
      <c r="G4" s="123"/>
      <c r="H4" s="122" t="s">
        <v>1</v>
      </c>
      <c r="I4" s="123"/>
      <c r="J4" s="122" t="s">
        <v>2</v>
      </c>
      <c r="K4" s="123"/>
      <c r="L4" s="122" t="s">
        <v>3</v>
      </c>
      <c r="M4" s="123"/>
      <c r="N4" s="122" t="s">
        <v>4</v>
      </c>
      <c r="O4" s="123"/>
      <c r="P4" s="122" t="s">
        <v>232</v>
      </c>
      <c r="Q4" s="123"/>
      <c r="R4" s="124" t="s">
        <v>6</v>
      </c>
      <c r="S4" s="124"/>
      <c r="T4" s="1"/>
    </row>
    <row r="5" spans="1:24">
      <c r="A5" s="4"/>
      <c r="B5" s="4"/>
      <c r="C5" s="5"/>
      <c r="D5" s="4"/>
      <c r="E5" s="4"/>
      <c r="F5" s="125" t="s">
        <v>7</v>
      </c>
      <c r="G5" s="126"/>
      <c r="H5" s="125" t="s">
        <v>8</v>
      </c>
      <c r="I5" s="126"/>
      <c r="J5" s="125" t="s">
        <v>9</v>
      </c>
      <c r="K5" s="126"/>
      <c r="L5" s="125" t="s">
        <v>233</v>
      </c>
      <c r="M5" s="126"/>
      <c r="N5" s="125" t="s">
        <v>234</v>
      </c>
      <c r="O5" s="126"/>
      <c r="P5" s="125" t="s">
        <v>235</v>
      </c>
      <c r="Q5" s="126"/>
      <c r="R5" s="2" t="s">
        <v>13</v>
      </c>
      <c r="S5" s="2"/>
      <c r="T5" s="127" t="s">
        <v>14</v>
      </c>
    </row>
    <row r="6" spans="1:24">
      <c r="B6" s="13" t="s">
        <v>15</v>
      </c>
      <c r="C6" s="14"/>
      <c r="D6" s="14"/>
      <c r="E6" s="128">
        <v>2</v>
      </c>
      <c r="F6" s="150">
        <f>COUNTIF('AP 2nde'!F12:F35,$A$1)+COUNTIF('AP 2nde'!F37:F60,$A$1)+COUNTIF('AP 2nde'!F62:F86,$A$1)+COUNTIF('AP 2nde'!F88:F117,$A$1)</f>
        <v>18</v>
      </c>
      <c r="G6" s="16" t="s">
        <v>18</v>
      </c>
      <c r="H6" s="16">
        <f t="shared" ref="H6:P6" si="0">COUNTIF(H7:H21,"*")</f>
        <v>13</v>
      </c>
      <c r="I6" s="17" t="s">
        <v>18</v>
      </c>
      <c r="J6" s="16">
        <f>COUNTIF(J7:J30,"*")</f>
        <v>14</v>
      </c>
      <c r="K6" s="17" t="s">
        <v>18</v>
      </c>
      <c r="L6" s="16">
        <f t="shared" si="0"/>
        <v>14</v>
      </c>
      <c r="M6" s="17" t="s">
        <v>18</v>
      </c>
      <c r="N6" s="16">
        <f>COUNTIF(N7:N22,"*")</f>
        <v>12</v>
      </c>
      <c r="O6" s="17" t="s">
        <v>18</v>
      </c>
      <c r="P6" s="16">
        <f t="shared" si="0"/>
        <v>6</v>
      </c>
      <c r="Q6" s="17" t="s">
        <v>18</v>
      </c>
      <c r="R6" s="17">
        <f>COUNTIF(R7:R20,"*")</f>
        <v>14</v>
      </c>
      <c r="S6" s="17" t="s">
        <v>18</v>
      </c>
      <c r="T6" s="17">
        <f>SUM(F6:R6)</f>
        <v>91</v>
      </c>
      <c r="V6" s="129">
        <f>COUNTIF($B$1:B1,"="&amp;$C$1)*(B1=$C$1)</f>
        <v>1</v>
      </c>
      <c r="X6" s="129" t="str">
        <f ca="1">IFERROR(OFFSET($A$1:$A$4,MATCH(ROW(),$D$1:$D$4,0)-1,0,1,1),"")</f>
        <v/>
      </c>
    </row>
    <row r="7" spans="1:24">
      <c r="B7">
        <f>IF('AP 2nde'!F12='période 1'!$A$1,ROW(),"")</f>
        <v>7</v>
      </c>
      <c r="F7" s="130" t="str">
        <f>IF('AP 2nde'!F12='période 1'!$A$1,'AP 2nde'!A12,"")</f>
        <v>BARBE</v>
      </c>
      <c r="G7" s="131" t="s">
        <v>31</v>
      </c>
      <c r="H7" s="130" t="s">
        <v>29</v>
      </c>
      <c r="I7" s="132" t="s">
        <v>31</v>
      </c>
      <c r="J7" s="130" t="s">
        <v>35</v>
      </c>
      <c r="K7" s="132" t="s">
        <v>31</v>
      </c>
      <c r="L7" s="130" t="s">
        <v>70</v>
      </c>
      <c r="M7" s="132" t="s">
        <v>31</v>
      </c>
      <c r="N7" s="130" t="s">
        <v>60</v>
      </c>
      <c r="O7" s="132" t="s">
        <v>31</v>
      </c>
      <c r="P7" s="130" t="s">
        <v>66</v>
      </c>
      <c r="Q7" s="132" t="s">
        <v>31</v>
      </c>
      <c r="R7" s="130" t="s">
        <v>43</v>
      </c>
      <c r="S7" s="132" t="s">
        <v>31</v>
      </c>
      <c r="T7" s="114"/>
      <c r="V7" s="129">
        <f>COUNTIF($B$1:B2,"="&amp;$C$1)*(B2=$C$1)</f>
        <v>2</v>
      </c>
      <c r="X7" s="129" t="str">
        <f t="shared" ref="X7:X9" ca="1" si="1">IFERROR(OFFSET($A$1:$A$4,MATCH(ROW(),$D$1:$D$4,0)-1,0,1,1),"")</f>
        <v/>
      </c>
    </row>
    <row r="8" spans="1:24">
      <c r="B8">
        <f>IF('AP 2nde'!F13='période 1'!$A$1,ROW(),"")</f>
        <v>8</v>
      </c>
      <c r="F8" s="130" t="str">
        <f>IF('AP 2nde'!F13='période 1'!$A$1,'AP 2nde'!A13,"")</f>
        <v>BLENNER</v>
      </c>
      <c r="G8" s="132" t="s">
        <v>31</v>
      </c>
      <c r="H8" s="130" t="s">
        <v>50</v>
      </c>
      <c r="I8" s="131" t="s">
        <v>31</v>
      </c>
      <c r="J8" s="130" t="s">
        <v>37</v>
      </c>
      <c r="K8" s="131" t="s">
        <v>31</v>
      </c>
      <c r="L8" s="130" t="s">
        <v>76</v>
      </c>
      <c r="M8" s="131" t="s">
        <v>31</v>
      </c>
      <c r="N8" s="130" t="s">
        <v>64</v>
      </c>
      <c r="O8" s="131" t="s">
        <v>31</v>
      </c>
      <c r="P8" s="133" t="s">
        <v>103</v>
      </c>
      <c r="Q8" s="132" t="s">
        <v>82</v>
      </c>
      <c r="R8" s="130" t="s">
        <v>45</v>
      </c>
      <c r="S8" s="131" t="s">
        <v>31</v>
      </c>
      <c r="T8" s="114"/>
      <c r="V8" s="129">
        <f>COUNTIF($B$1:B3,"="&amp;$C$1)*(B3=$C$1)</f>
        <v>3</v>
      </c>
      <c r="X8" s="129" t="str">
        <f t="shared" ca="1" si="1"/>
        <v/>
      </c>
    </row>
    <row r="9" spans="1:24">
      <c r="B9" t="str">
        <f>IF('AP 2nde'!F14='période 1'!$A$1,ROW(),"")</f>
        <v/>
      </c>
      <c r="F9" s="130" t="str">
        <f>IF('AP 2nde'!F14='période 1'!$A$1,'AP 2nde'!A14,"")</f>
        <v/>
      </c>
      <c r="G9" s="131" t="s">
        <v>31</v>
      </c>
      <c r="H9" s="130" t="s">
        <v>54</v>
      </c>
      <c r="I9" s="132" t="s">
        <v>31</v>
      </c>
      <c r="J9" s="130" t="s">
        <v>39</v>
      </c>
      <c r="K9" s="132" t="s">
        <v>31</v>
      </c>
      <c r="L9" s="133" t="s">
        <v>87</v>
      </c>
      <c r="M9" s="132" t="s">
        <v>82</v>
      </c>
      <c r="N9" s="130" t="s">
        <v>78</v>
      </c>
      <c r="O9" s="132" t="s">
        <v>31</v>
      </c>
      <c r="P9" s="133" t="s">
        <v>115</v>
      </c>
      <c r="Q9" s="131" t="s">
        <v>82</v>
      </c>
      <c r="R9" s="130" t="s">
        <v>58</v>
      </c>
      <c r="S9" s="132" t="s">
        <v>31</v>
      </c>
      <c r="T9" s="114"/>
      <c r="V9" s="129">
        <f>COUNTIF($B$1:B4,"="&amp;$C$1)*(B4=$C$1)</f>
        <v>4</v>
      </c>
      <c r="X9" s="129" t="str">
        <f t="shared" ca="1" si="1"/>
        <v/>
      </c>
    </row>
    <row r="10" spans="1:24">
      <c r="B10" t="str">
        <f>IF('AP 2nde'!F15='période 1'!$A$1,ROW(),"")</f>
        <v/>
      </c>
      <c r="F10" s="130" t="str">
        <f>IF('AP 2nde'!F15='période 1'!$A$1,'AP 2nde'!A15,"")</f>
        <v/>
      </c>
      <c r="G10" s="131" t="s">
        <v>82</v>
      </c>
      <c r="H10" s="130" t="s">
        <v>62</v>
      </c>
      <c r="I10" s="131" t="s">
        <v>31</v>
      </c>
      <c r="J10" s="133" t="s">
        <v>83</v>
      </c>
      <c r="K10" s="131" t="s">
        <v>82</v>
      </c>
      <c r="L10" s="133" t="s">
        <v>88</v>
      </c>
      <c r="M10" s="131" t="s">
        <v>82</v>
      </c>
      <c r="N10" s="133" t="s">
        <v>236</v>
      </c>
      <c r="O10" s="131" t="s">
        <v>82</v>
      </c>
      <c r="P10" s="133" t="s">
        <v>132</v>
      </c>
      <c r="Q10" s="134" t="s">
        <v>128</v>
      </c>
      <c r="R10" s="130" t="s">
        <v>72</v>
      </c>
      <c r="S10" s="131" t="s">
        <v>31</v>
      </c>
      <c r="T10" s="114"/>
      <c r="V10" s="129">
        <f>COUNTIF($B$1:B5,"="&amp;$C$1)*(B5=$C$1)</f>
        <v>5</v>
      </c>
    </row>
    <row r="11" spans="1:24">
      <c r="B11" t="str">
        <f>IF('AP 2nde'!F16='période 1'!$A$1,ROW(),"")</f>
        <v/>
      </c>
      <c r="F11" s="130" t="str">
        <f>IF('AP 2nde'!F16='période 1'!$A$1,'AP 2nde'!A16,"")</f>
        <v/>
      </c>
      <c r="G11" s="132" t="s">
        <v>82</v>
      </c>
      <c r="H11" s="130" t="s">
        <v>68</v>
      </c>
      <c r="I11" s="132" t="s">
        <v>31</v>
      </c>
      <c r="J11" s="133" t="s">
        <v>97</v>
      </c>
      <c r="K11" s="132" t="s">
        <v>82</v>
      </c>
      <c r="L11" s="133" t="s">
        <v>99</v>
      </c>
      <c r="M11" s="132" t="s">
        <v>82</v>
      </c>
      <c r="N11" s="133" t="s">
        <v>119</v>
      </c>
      <c r="O11" s="132" t="s">
        <v>82</v>
      </c>
      <c r="P11" s="133" t="s">
        <v>182</v>
      </c>
      <c r="Q11" s="132" t="s">
        <v>170</v>
      </c>
      <c r="R11" s="133" t="s">
        <v>80</v>
      </c>
      <c r="S11" s="132" t="s">
        <v>82</v>
      </c>
      <c r="T11" s="114"/>
      <c r="V11" s="129">
        <f>COUNTIF($B$1:B6,"="&amp;$C$1)*(B6=$C$1)</f>
        <v>0</v>
      </c>
    </row>
    <row r="12" spans="1:24">
      <c r="B12" t="str">
        <f>IF('AP 2nde'!F17='période 1'!$A$1,ROW(),"")</f>
        <v/>
      </c>
      <c r="F12" s="130" t="str">
        <f>IF('AP 2nde'!F17='période 1'!$A$1,'AP 2nde'!A17,"")</f>
        <v/>
      </c>
      <c r="G12" s="131" t="s">
        <v>82</v>
      </c>
      <c r="H12" s="133" t="s">
        <v>92</v>
      </c>
      <c r="I12" s="131" t="s">
        <v>82</v>
      </c>
      <c r="J12" s="133" t="s">
        <v>101</v>
      </c>
      <c r="K12" s="131" t="s">
        <v>82</v>
      </c>
      <c r="L12" s="133" t="s">
        <v>107</v>
      </c>
      <c r="M12" s="131" t="s">
        <v>82</v>
      </c>
      <c r="N12" s="133" t="s">
        <v>124</v>
      </c>
      <c r="O12" s="131" t="s">
        <v>82</v>
      </c>
      <c r="P12" s="133" t="s">
        <v>184</v>
      </c>
      <c r="Q12" s="131" t="s">
        <v>170</v>
      </c>
      <c r="R12" s="133" t="s">
        <v>90</v>
      </c>
      <c r="S12" s="131" t="s">
        <v>82</v>
      </c>
      <c r="T12" s="114"/>
      <c r="V12" s="129">
        <f>COUNTIF($B$1:B7,"="&amp;$C$1)*(B7=$C$1)</f>
        <v>0</v>
      </c>
    </row>
    <row r="13" spans="1:24">
      <c r="B13" t="str">
        <f>IF('AP 2nde'!F18='période 1'!$A$1,ROW(),"")</f>
        <v/>
      </c>
      <c r="F13" s="130" t="str">
        <f>IF('AP 2nde'!F18='période 1'!$A$1,'AP 2nde'!A18,"")</f>
        <v/>
      </c>
      <c r="G13" s="132" t="s">
        <v>82</v>
      </c>
      <c r="H13" s="133" t="s">
        <v>109</v>
      </c>
      <c r="I13" s="132" t="s">
        <v>82</v>
      </c>
      <c r="J13" s="133" t="s">
        <v>113</v>
      </c>
      <c r="K13" s="132" t="s">
        <v>82</v>
      </c>
      <c r="L13" s="133" t="s">
        <v>136</v>
      </c>
      <c r="M13" s="135" t="s">
        <v>128</v>
      </c>
      <c r="N13" s="133" t="s">
        <v>130</v>
      </c>
      <c r="O13" s="134" t="s">
        <v>128</v>
      </c>
      <c r="P13" s="136"/>
      <c r="Q13" s="136"/>
      <c r="R13" s="133" t="s">
        <v>94</v>
      </c>
      <c r="S13" s="132" t="s">
        <v>82</v>
      </c>
      <c r="T13" s="71"/>
    </row>
    <row r="14" spans="1:24">
      <c r="B14" t="str">
        <f>IF('AP 2nde'!F19='période 1'!$A$1,ROW(),"")</f>
        <v/>
      </c>
      <c r="F14" s="130" t="str">
        <f>IF('AP 2nde'!F19='période 1'!$A$1,'AP 2nde'!A19,"")</f>
        <v/>
      </c>
      <c r="G14" s="137" t="s">
        <v>128</v>
      </c>
      <c r="H14" s="133" t="s">
        <v>117</v>
      </c>
      <c r="I14" s="131" t="s">
        <v>82</v>
      </c>
      <c r="J14" s="133" t="s">
        <v>145</v>
      </c>
      <c r="K14" s="138" t="s">
        <v>128</v>
      </c>
      <c r="L14" s="133" t="s">
        <v>139</v>
      </c>
      <c r="M14" s="138" t="s">
        <v>128</v>
      </c>
      <c r="N14" s="133" t="s">
        <v>134</v>
      </c>
      <c r="O14" s="139" t="s">
        <v>128</v>
      </c>
      <c r="P14" s="136"/>
      <c r="Q14" s="136"/>
      <c r="R14" s="133" t="s">
        <v>120</v>
      </c>
      <c r="S14" s="131" t="s">
        <v>82</v>
      </c>
      <c r="T14" s="117"/>
    </row>
    <row r="15" spans="1:24">
      <c r="B15" t="str">
        <f>IF('AP 2nde'!F20='période 1'!$A$1,ROW(),"")</f>
        <v/>
      </c>
      <c r="F15" s="130" t="str">
        <f>IF('AP 2nde'!F20='période 1'!$A$1,'AP 2nde'!A20,"")</f>
        <v/>
      </c>
      <c r="G15" s="140" t="s">
        <v>128</v>
      </c>
      <c r="H15" s="133" t="s">
        <v>204</v>
      </c>
      <c r="I15" s="132" t="s">
        <v>170</v>
      </c>
      <c r="J15" s="133" t="s">
        <v>171</v>
      </c>
      <c r="K15" s="131" t="s">
        <v>170</v>
      </c>
      <c r="L15" s="133" t="s">
        <v>149</v>
      </c>
      <c r="M15" s="140" t="s">
        <v>128</v>
      </c>
      <c r="N15" s="133" t="s">
        <v>138</v>
      </c>
      <c r="O15" s="140" t="s">
        <v>128</v>
      </c>
      <c r="P15" s="136"/>
      <c r="Q15" s="136"/>
      <c r="R15" s="133" t="s">
        <v>147</v>
      </c>
      <c r="S15" s="140" t="s">
        <v>128</v>
      </c>
      <c r="T15" s="117"/>
    </row>
    <row r="16" spans="1:24">
      <c r="B16" t="str">
        <f>IF('AP 2nde'!F21='période 1'!$A$1,ROW(),"")</f>
        <v/>
      </c>
      <c r="F16" s="130" t="str">
        <f>IF('AP 2nde'!F21='période 1'!$A$1,'AP 2nde'!A21,"")</f>
        <v/>
      </c>
      <c r="G16" s="132" t="s">
        <v>170</v>
      </c>
      <c r="H16" s="133" t="s">
        <v>210</v>
      </c>
      <c r="I16" s="131" t="s">
        <v>170</v>
      </c>
      <c r="J16" s="133" t="s">
        <v>178</v>
      </c>
      <c r="K16" s="132" t="s">
        <v>170</v>
      </c>
      <c r="L16" s="133" t="s">
        <v>175</v>
      </c>
      <c r="M16" s="131" t="s">
        <v>170</v>
      </c>
      <c r="N16" s="133" t="s">
        <v>143</v>
      </c>
      <c r="O16" s="138" t="s">
        <v>128</v>
      </c>
      <c r="P16" s="136"/>
      <c r="Q16" s="136"/>
      <c r="R16" s="133" t="s">
        <v>168</v>
      </c>
      <c r="S16" s="132" t="s">
        <v>170</v>
      </c>
      <c r="T16" s="117"/>
    </row>
    <row r="17" spans="1:20">
      <c r="B17">
        <f>IF('AP 2nde'!F22='période 1'!$A$1,ROW(),"")</f>
        <v>17</v>
      </c>
      <c r="F17" s="130" t="str">
        <f>IF('AP 2nde'!F22='période 1'!$A$1,'AP 2nde'!A22,"")</f>
        <v>KEITA</v>
      </c>
      <c r="G17" s="131" t="s">
        <v>170</v>
      </c>
      <c r="H17" s="133" t="s">
        <v>212</v>
      </c>
      <c r="I17" s="132" t="s">
        <v>170</v>
      </c>
      <c r="J17" s="133" t="s">
        <v>186</v>
      </c>
      <c r="K17" s="131" t="s">
        <v>170</v>
      </c>
      <c r="L17" s="133" t="s">
        <v>188</v>
      </c>
      <c r="M17" s="132" t="s">
        <v>170</v>
      </c>
      <c r="N17" s="133" t="s">
        <v>206</v>
      </c>
      <c r="O17" s="132" t="s">
        <v>170</v>
      </c>
      <c r="P17" s="136"/>
      <c r="Q17" s="136"/>
      <c r="R17" s="133" t="s">
        <v>173</v>
      </c>
      <c r="S17" s="131" t="s">
        <v>170</v>
      </c>
      <c r="T17" s="117"/>
    </row>
    <row r="18" spans="1:20">
      <c r="B18" t="str">
        <f>IF('AP 2nde'!F23='période 1'!$A$1,ROW(),"")</f>
        <v/>
      </c>
      <c r="F18" s="130" t="str">
        <f>IF('AP 2nde'!F23='période 1'!$A$1,'AP 2nde'!A23,"")</f>
        <v/>
      </c>
      <c r="G18" s="131" t="s">
        <v>170</v>
      </c>
      <c r="H18" s="133" t="s">
        <v>214</v>
      </c>
      <c r="I18" s="131" t="s">
        <v>170</v>
      </c>
      <c r="J18" s="133" t="s">
        <v>198</v>
      </c>
      <c r="K18" s="132" t="s">
        <v>170</v>
      </c>
      <c r="L18" s="133" t="s">
        <v>200</v>
      </c>
      <c r="M18" s="131" t="s">
        <v>170</v>
      </c>
      <c r="N18" s="133" t="s">
        <v>220</v>
      </c>
      <c r="O18" s="131" t="s">
        <v>170</v>
      </c>
      <c r="P18" s="136"/>
      <c r="Q18" s="136"/>
      <c r="R18" s="133" t="s">
        <v>192</v>
      </c>
      <c r="S18" s="132" t="s">
        <v>170</v>
      </c>
      <c r="T18" s="114"/>
    </row>
    <row r="19" spans="1:20">
      <c r="B19">
        <f>IF('AP 2nde'!F24='période 1'!$A$1,ROW(),"")</f>
        <v>19</v>
      </c>
      <c r="F19" s="130" t="str">
        <f>IF('AP 2nde'!F24='période 1'!$A$1,'AP 2nde'!A24,"")</f>
        <v>LLOPIS</v>
      </c>
      <c r="G19" s="132" t="s">
        <v>170</v>
      </c>
      <c r="H19" s="133" t="s">
        <v>216</v>
      </c>
      <c r="I19" s="132" t="s">
        <v>170</v>
      </c>
      <c r="J19" s="133" t="s">
        <v>208</v>
      </c>
      <c r="K19" s="131" t="s">
        <v>170</v>
      </c>
      <c r="L19" s="133" t="s">
        <v>202</v>
      </c>
      <c r="M19" s="132" t="s">
        <v>170</v>
      </c>
      <c r="N19" s="136"/>
      <c r="O19" s="136"/>
      <c r="P19" s="136"/>
      <c r="Q19" s="136"/>
      <c r="R19" s="133" t="s">
        <v>194</v>
      </c>
      <c r="S19" s="141" t="s">
        <v>170</v>
      </c>
      <c r="T19" s="118"/>
    </row>
    <row r="20" spans="1:20">
      <c r="B20" t="str">
        <f>IF('AP 2nde'!F25='période 1'!$A$1,ROW(),"")</f>
        <v/>
      </c>
      <c r="F20" s="130" t="str">
        <f>IF('AP 2nde'!F25='période 1'!$A$1,'AP 2nde'!A25,"")</f>
        <v/>
      </c>
      <c r="G20" s="131" t="s">
        <v>170</v>
      </c>
      <c r="H20" s="142"/>
      <c r="I20" s="142"/>
      <c r="J20" s="133" t="s">
        <v>218</v>
      </c>
      <c r="K20" s="132" t="s">
        <v>170</v>
      </c>
      <c r="L20" s="133" t="s">
        <v>225</v>
      </c>
      <c r="M20" s="131" t="s">
        <v>170</v>
      </c>
      <c r="N20" s="136"/>
      <c r="O20" s="136"/>
      <c r="P20" s="143"/>
      <c r="Q20" s="143"/>
      <c r="R20" s="133" t="s">
        <v>76</v>
      </c>
      <c r="S20" s="132" t="s">
        <v>170</v>
      </c>
      <c r="T20" s="114"/>
    </row>
    <row r="21" spans="1:20">
      <c r="B21" t="str">
        <f>IF('AP 2nde'!F26='période 1'!$A$1,ROW(),"")</f>
        <v/>
      </c>
      <c r="L21" s="144"/>
      <c r="M21" s="145"/>
      <c r="N21" s="114"/>
      <c r="O21" s="114"/>
    </row>
    <row r="22" spans="1:20">
      <c r="A22" s="114"/>
      <c r="B22" t="str">
        <f>IF('AP 2nde'!F27='période 1'!$A$1,ROW(),"")</f>
        <v/>
      </c>
      <c r="J22" s="144"/>
      <c r="K22" s="146"/>
    </row>
    <row r="23" spans="1:20">
      <c r="A23" s="114"/>
      <c r="B23" t="str">
        <f>IF('AP 2nde'!F28='période 1'!$A$1,ROW(),"")</f>
        <v/>
      </c>
    </row>
    <row r="24" spans="1:20">
      <c r="A24" s="114"/>
      <c r="B24" t="str">
        <f>IF('AP 2nde'!F29='période 1'!$A$1,ROW(),"")</f>
        <v/>
      </c>
    </row>
    <row r="25" spans="1:20">
      <c r="A25" s="114"/>
      <c r="B25" t="str">
        <f>IF('AP 2nde'!F30='période 1'!$A$1,ROW(),"")</f>
        <v/>
      </c>
      <c r="F25" s="114"/>
      <c r="G25" s="114"/>
    </row>
    <row r="26" spans="1:20">
      <c r="A26" s="114"/>
      <c r="B26" t="str">
        <f>IF('AP 2nde'!F31='période 1'!$A$1,ROW(),"")</f>
        <v/>
      </c>
    </row>
    <row r="27" spans="1:20">
      <c r="A27" s="71"/>
      <c r="B27" t="str">
        <f>IF('AP 2nde'!F32='période 1'!$A$1,ROW(),"")</f>
        <v/>
      </c>
      <c r="C27" s="147"/>
      <c r="F27" s="114"/>
      <c r="G27" s="114"/>
    </row>
    <row r="28" spans="1:20">
      <c r="A28" s="114"/>
      <c r="B28" t="str">
        <f>IF('AP 2nde'!F33='période 1'!$A$1,ROW(),"")</f>
        <v/>
      </c>
      <c r="F28" s="114"/>
      <c r="G28" s="114"/>
    </row>
    <row r="29" spans="1:20">
      <c r="A29" s="114"/>
      <c r="B29" t="str">
        <f>IF('AP 2nde'!F34='période 1'!$A$1,ROW(),"")</f>
        <v/>
      </c>
      <c r="F29" s="114"/>
      <c r="G29" s="114"/>
    </row>
    <row r="30" spans="1:20">
      <c r="A30" s="114"/>
      <c r="B30" t="str">
        <f>IF('AP 2nde'!F35='période 1'!$A$1,ROW(),"")</f>
        <v/>
      </c>
      <c r="F30" s="148"/>
      <c r="G30" s="148"/>
    </row>
    <row r="31" spans="1:20">
      <c r="A31" s="114"/>
      <c r="B31" t="str">
        <f>IF('AP 2nde'!F36='période 1'!$A$1,ROW(),"")</f>
        <v/>
      </c>
      <c r="F31" s="117"/>
      <c r="G31" s="117"/>
    </row>
    <row r="32" spans="1:20">
      <c r="A32" s="114"/>
      <c r="B32" t="str">
        <f>IF('AP 2nde'!F37='période 1'!$A$1,ROW(),"")</f>
        <v/>
      </c>
      <c r="F32" s="117"/>
      <c r="G32" s="117"/>
    </row>
    <row r="33" spans="1:7">
      <c r="A33" s="114"/>
      <c r="B33" t="str">
        <f>IF('AP 2nde'!F38='période 1'!$A$1,ROW(),"")</f>
        <v/>
      </c>
      <c r="F33" s="114"/>
      <c r="G33" s="114"/>
    </row>
    <row r="34" spans="1:7">
      <c r="A34" s="114"/>
      <c r="B34" t="str">
        <f>IF('AP 2nde'!F39='période 1'!$A$1,ROW(),"")</f>
        <v/>
      </c>
      <c r="F34" s="114"/>
      <c r="G34" s="114"/>
    </row>
    <row r="35" spans="1:7">
      <c r="A35" s="114"/>
      <c r="B35" t="str">
        <f>IF('AP 2nde'!F40='période 1'!$A$1,ROW(),"")</f>
        <v/>
      </c>
      <c r="F35" s="114"/>
      <c r="G35" s="114"/>
    </row>
    <row r="36" spans="1:7">
      <c r="A36" s="114"/>
      <c r="B36" t="str">
        <f>IF('AP 2nde'!F41='période 1'!$A$1,ROW(),"")</f>
        <v/>
      </c>
      <c r="F36" s="114"/>
      <c r="G36" s="114"/>
    </row>
    <row r="37" spans="1:7">
      <c r="A37" s="114"/>
      <c r="B37" t="str">
        <f>IF('AP 2nde'!F42='période 1'!$A$1,ROW(),"")</f>
        <v/>
      </c>
      <c r="F37" s="114"/>
      <c r="G37" s="114"/>
    </row>
    <row r="38" spans="1:7">
      <c r="A38" s="114"/>
      <c r="B38" t="str">
        <f>IF('AP 2nde'!F43='période 1'!$A$1,ROW(),"")</f>
        <v/>
      </c>
      <c r="F38" s="114"/>
      <c r="G38" s="114"/>
    </row>
    <row r="39" spans="1:7">
      <c r="A39" s="114"/>
      <c r="B39">
        <f>IF('AP 2nde'!F44='période 1'!$A$1,ROW(),"")</f>
        <v>39</v>
      </c>
      <c r="F39" s="114"/>
      <c r="G39" s="114"/>
    </row>
    <row r="40" spans="1:7">
      <c r="A40" s="114"/>
      <c r="B40" t="str">
        <f>IF('AP 2nde'!F45='période 1'!$A$1,ROW(),"")</f>
        <v/>
      </c>
    </row>
    <row r="41" spans="1:7">
      <c r="A41" s="114"/>
      <c r="B41" t="str">
        <f>IF('AP 2nde'!F46='période 1'!$A$1,ROW(),"")</f>
        <v/>
      </c>
    </row>
    <row r="42" spans="1:7">
      <c r="A42" s="114"/>
      <c r="B42" t="str">
        <f>IF('AP 2nde'!F47='période 1'!$A$1,ROW(),"")</f>
        <v/>
      </c>
    </row>
    <row r="43" spans="1:7">
      <c r="A43" s="114"/>
      <c r="B43" t="str">
        <f>IF('AP 2nde'!F48='période 1'!$A$1,ROW(),"")</f>
        <v/>
      </c>
    </row>
    <row r="44" spans="1:7">
      <c r="A44" s="114"/>
      <c r="B44">
        <f>IF('AP 2nde'!F49='période 1'!$A$1,ROW(),"")</f>
        <v>44</v>
      </c>
    </row>
    <row r="45" spans="1:7">
      <c r="A45" s="114"/>
      <c r="B45" t="str">
        <f>IF('AP 2nde'!F50='période 1'!$A$1,ROW(),"")</f>
        <v/>
      </c>
    </row>
    <row r="46" spans="1:7">
      <c r="A46" s="149"/>
    </row>
  </sheetData>
  <mergeCells count="17">
    <mergeCell ref="R5:S5"/>
    <mergeCell ref="B6:D6"/>
    <mergeCell ref="F5:G5"/>
    <mergeCell ref="H5:I5"/>
    <mergeCell ref="J5:K5"/>
    <mergeCell ref="L5:M5"/>
    <mergeCell ref="N5:O5"/>
    <mergeCell ref="P5:Q5"/>
    <mergeCell ref="F1:R1"/>
    <mergeCell ref="F3:S3"/>
    <mergeCell ref="F4:G4"/>
    <mergeCell ref="H4:I4"/>
    <mergeCell ref="J4:K4"/>
    <mergeCell ref="L4:M4"/>
    <mergeCell ref="N4:O4"/>
    <mergeCell ref="P4:Q4"/>
    <mergeCell ref="R4:S4"/>
  </mergeCells>
  <conditionalFormatting sqref="F27:G39 F25:G25">
    <cfRule type="expression" dxfId="73" priority="73">
      <formula>COUNTIF(Y25,"&lt;7")</formula>
    </cfRule>
    <cfRule type="expression" dxfId="72" priority="74">
      <formula>COUNTIF(Y25,"&gt;7")</formula>
    </cfRule>
  </conditionalFormatting>
  <conditionalFormatting sqref="F25:G25">
    <cfRule type="expression" dxfId="71" priority="71">
      <formula>COUNTIF(Z25,"&lt;7")</formula>
    </cfRule>
    <cfRule type="expression" dxfId="70" priority="72">
      <formula>COUNTIF(Z25,"&gt;7")</formula>
    </cfRule>
  </conditionalFormatting>
  <conditionalFormatting sqref="L21">
    <cfRule type="expression" dxfId="69" priority="69">
      <formula>COUNTIF(AC21,"&lt;7")</formula>
    </cfRule>
    <cfRule type="expression" dxfId="68" priority="70">
      <formula>COUNTIF(AC21,"&gt;7")</formula>
    </cfRule>
  </conditionalFormatting>
  <conditionalFormatting sqref="L21">
    <cfRule type="expression" dxfId="67" priority="67">
      <formula>COUNTIF(AC21,"&lt;7")</formula>
    </cfRule>
    <cfRule type="expression" dxfId="66" priority="68">
      <formula>COUNTIF(AC21,"&gt;7")</formula>
    </cfRule>
  </conditionalFormatting>
  <conditionalFormatting sqref="T7:T20 J22">
    <cfRule type="expression" dxfId="65" priority="65">
      <formula>COUNTIF(V7,"&lt;7")</formula>
    </cfRule>
    <cfRule type="expression" dxfId="64" priority="66">
      <formula>COUNTIF(V7,"&gt;7")</formula>
    </cfRule>
  </conditionalFormatting>
  <conditionalFormatting sqref="T18:T20">
    <cfRule type="expression" dxfId="63" priority="63">
      <formula>COUNTIF(AF18,"&lt;7")</formula>
    </cfRule>
    <cfRule type="expression" dxfId="62" priority="64">
      <formula>COUNTIF(AF18,"&gt;7")</formula>
    </cfRule>
  </conditionalFormatting>
  <conditionalFormatting sqref="F33:G39">
    <cfRule type="expression" dxfId="61" priority="61">
      <formula>COUNTIF(Y33,"&lt;7")</formula>
    </cfRule>
    <cfRule type="expression" dxfId="60" priority="62">
      <formula>COUNTIF(Y33,"&gt;7")</formula>
    </cfRule>
  </conditionalFormatting>
  <conditionalFormatting sqref="A33:A44">
    <cfRule type="expression" dxfId="59" priority="59">
      <formula>COUNTIF(T33,"&lt;7")</formula>
    </cfRule>
    <cfRule type="expression" dxfId="58" priority="60">
      <formula>COUNTIF(T33,"&gt;7")</formula>
    </cfRule>
  </conditionalFormatting>
  <conditionalFormatting sqref="A41:A44">
    <cfRule type="expression" dxfId="57" priority="57">
      <formula>COUNTIF(T41,"&lt;7")</formula>
    </cfRule>
    <cfRule type="expression" dxfId="56" priority="58">
      <formula>COUNTIF(T41,"&gt;7")</formula>
    </cfRule>
  </conditionalFormatting>
  <conditionalFormatting sqref="G25">
    <cfRule type="expression" dxfId="55" priority="55">
      <formula>COUNTIF(AA25,"&lt;7")</formula>
    </cfRule>
    <cfRule type="expression" dxfId="54" priority="56">
      <formula>COUNTIF(AA25,"&gt;7")</formula>
    </cfRule>
  </conditionalFormatting>
  <conditionalFormatting sqref="A33:A45">
    <cfRule type="expression" dxfId="53" priority="53">
      <formula>COUNTIF(T33,"&lt;7")</formula>
    </cfRule>
    <cfRule type="expression" dxfId="52" priority="54">
      <formula>COUNTIF(T33,"&gt;7")</formula>
    </cfRule>
  </conditionalFormatting>
  <conditionalFormatting sqref="A40:A45">
    <cfRule type="expression" dxfId="51" priority="51">
      <formula>COUNTIF(T40,"&lt;7")</formula>
    </cfRule>
    <cfRule type="expression" dxfId="50" priority="52">
      <formula>COUNTIF(T40,"&gt;7")</formula>
    </cfRule>
  </conditionalFormatting>
  <conditionalFormatting sqref="A25:A37">
    <cfRule type="expression" dxfId="49" priority="49">
      <formula>COUNTIF(T25,"&lt;7")</formula>
    </cfRule>
    <cfRule type="expression" dxfId="48" priority="50">
      <formula>COUNTIF(T25,"&gt;7")</formula>
    </cfRule>
  </conditionalFormatting>
  <conditionalFormatting sqref="A32:A37">
    <cfRule type="expression" dxfId="45" priority="45">
      <formula>COUNTIF(T32,"&lt;7")</formula>
    </cfRule>
    <cfRule type="expression" dxfId="44" priority="46">
      <formula>COUNTIF(T32,"&gt;7")</formula>
    </cfRule>
  </conditionalFormatting>
  <conditionalFormatting sqref="A25:A38">
    <cfRule type="expression" dxfId="41" priority="41">
      <formula>COUNTIF(T25,"&lt;7")</formula>
    </cfRule>
    <cfRule type="expression" dxfId="40" priority="42">
      <formula>COUNTIF(T25,"&gt;7")</formula>
    </cfRule>
  </conditionalFormatting>
  <conditionalFormatting sqref="A38">
    <cfRule type="expression" dxfId="37" priority="37">
      <formula>COUNTIF(T38,"&lt;7")</formula>
    </cfRule>
    <cfRule type="expression" dxfId="36" priority="38">
      <formula>COUNTIF(T38,"&gt;7")</formula>
    </cfRule>
  </conditionalFormatting>
  <conditionalFormatting sqref="A24:A38">
    <cfRule type="expression" dxfId="33" priority="33">
      <formula>COUNTIF(T24,"&lt;7")</formula>
    </cfRule>
    <cfRule type="expression" dxfId="32" priority="34">
      <formula>COUNTIF(T24,"&gt;7")</formula>
    </cfRule>
  </conditionalFormatting>
  <conditionalFormatting sqref="A35:A38">
    <cfRule type="expression" dxfId="29" priority="29">
      <formula>COUNTIF(T35,"&lt;7")</formula>
    </cfRule>
    <cfRule type="expression" dxfId="28" priority="30">
      <formula>COUNTIF(T35,"&gt;7")</formula>
    </cfRule>
  </conditionalFormatting>
  <conditionalFormatting sqref="L21">
    <cfRule type="expression" dxfId="25" priority="25">
      <formula>COUNTIF(AC21,"&lt;7")</formula>
    </cfRule>
    <cfRule type="expression" dxfId="24" priority="26">
      <formula>COUNTIF(AC21,"&gt;7")</formula>
    </cfRule>
  </conditionalFormatting>
  <conditionalFormatting sqref="L21">
    <cfRule type="expression" dxfId="23" priority="23">
      <formula>COUNTIF(AC21,"&lt;7")</formula>
    </cfRule>
    <cfRule type="expression" dxfId="22" priority="24">
      <formula>COUNTIF(AC21,"&gt;7")</formula>
    </cfRule>
  </conditionalFormatting>
  <conditionalFormatting sqref="L21">
    <cfRule type="expression" dxfId="21" priority="21">
      <formula>COUNTIF(AC21,"&lt;7")</formula>
    </cfRule>
    <cfRule type="expression" dxfId="20" priority="22">
      <formula>COUNTIF(AC21,"&gt;7")</formula>
    </cfRule>
  </conditionalFormatting>
  <conditionalFormatting sqref="L21">
    <cfRule type="expression" dxfId="19" priority="19">
      <formula>COUNTIF(AC21,"&lt;7")</formula>
    </cfRule>
    <cfRule type="expression" dxfId="18" priority="20">
      <formula>COUNTIF(AC21,"&gt;7")</formula>
    </cfRule>
  </conditionalFormatting>
  <conditionalFormatting sqref="L21">
    <cfRule type="expression" dxfId="17" priority="17">
      <formula>COUNTIF(AC21,"&lt;7")</formula>
    </cfRule>
    <cfRule type="expression" dxfId="16" priority="18">
      <formula>COUNTIF(AC21,"&gt;7")</formula>
    </cfRule>
  </conditionalFormatting>
  <conditionalFormatting sqref="L21">
    <cfRule type="expression" dxfId="15" priority="15">
      <formula>COUNTIF(AC21,"&lt;7")</formula>
    </cfRule>
    <cfRule type="expression" dxfId="14" priority="16">
      <formula>COUNTIF(AC21,"&gt;7")</formula>
    </cfRule>
  </conditionalFormatting>
  <conditionalFormatting sqref="A22:A35">
    <cfRule type="expression" dxfId="13" priority="13">
      <formula>COUNTIF(T22,"&lt;7")</formula>
    </cfRule>
    <cfRule type="expression" dxfId="12" priority="14">
      <formula>COUNTIF(T22,"&gt;7")</formula>
    </cfRule>
  </conditionalFormatting>
  <conditionalFormatting sqref="A31:A35">
    <cfRule type="expression" dxfId="9" priority="9">
      <formula>COUNTIF(T31,"&lt;7")</formula>
    </cfRule>
    <cfRule type="expression" dxfId="8" priority="10">
      <formula>COUNTIF(T31,"&gt;7")</formula>
    </cfRule>
  </conditionalFormatting>
  <conditionalFormatting sqref="N21:O21">
    <cfRule type="expression" dxfId="5" priority="5">
      <formula>COUNTIF(AC21,"&lt;7")</formula>
    </cfRule>
    <cfRule type="expression" dxfId="4" priority="6">
      <formula>COUNTIF(AC21,"&gt;7")</formula>
    </cfRule>
  </conditionalFormatting>
  <conditionalFormatting sqref="L21">
    <cfRule type="expression" dxfId="3" priority="3">
      <formula>COUNTIF(X21,"&lt;7")</formula>
    </cfRule>
    <cfRule type="expression" dxfId="2" priority="4">
      <formula>COUNTIF(X21,"&gt;7")</formula>
    </cfRule>
  </conditionalFormatting>
  <conditionalFormatting sqref="L21">
    <cfRule type="expression" dxfId="1" priority="1">
      <formula>COUNTIF(X21,"&lt;7")</formula>
    </cfRule>
    <cfRule type="expression" dxfId="0" priority="2">
      <formula>COUNTIF(X21,"&gt;7")</formula>
    </cfRule>
  </conditionalFormatting>
  <pageMargins left="0.04" right="0.04" top="0.75000000000000011" bottom="0.75000000000000011" header="0.31" footer="0.31"/>
  <pageSetup paperSize="9" scale="9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AP 2nde</vt:lpstr>
      <vt:lpstr>période 1</vt:lpstr>
      <vt:lpstr>Feuil3</vt:lpstr>
      <vt:lpstr>'AP 2nde'!Criteres</vt:lpstr>
      <vt:lpstr>'AP 2nde'!Extraire</vt:lpstr>
      <vt:lpstr>'période 1'!Zone_d_impression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Becane</dc:creator>
  <cp:lastModifiedBy>Becane</cp:lastModifiedBy>
  <dcterms:created xsi:type="dcterms:W3CDTF">2015-10-20T08:20:45Z</dcterms:created>
  <dcterms:modified xsi:type="dcterms:W3CDTF">2015-10-21T08:32:29Z</dcterms:modified>
</cp:coreProperties>
</file>