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65" windowWidth="28035" windowHeight="11955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calcPr calcId="145621"/>
</workbook>
</file>

<file path=xl/calcChain.xml><?xml version="1.0" encoding="utf-8"?>
<calcChain xmlns="http://schemas.openxmlformats.org/spreadsheetml/2006/main">
  <c r="G15" i="1" l="1"/>
  <c r="K14" i="1" l="1"/>
  <c r="K15" i="1"/>
  <c r="K16" i="1"/>
  <c r="K17" i="1"/>
  <c r="K18" i="1"/>
  <c r="K19" i="1"/>
  <c r="K20" i="1"/>
  <c r="K21" i="1"/>
  <c r="K22" i="1"/>
  <c r="K23" i="1"/>
  <c r="K24" i="1"/>
  <c r="K25" i="1"/>
  <c r="K26" i="1"/>
  <c r="J23" i="1"/>
  <c r="J22" i="1"/>
  <c r="J21" i="1"/>
  <c r="J17" i="1"/>
  <c r="J20" i="1"/>
  <c r="J26" i="1"/>
  <c r="J25" i="1"/>
  <c r="J24" i="1"/>
  <c r="J19" i="1"/>
  <c r="J18" i="1"/>
  <c r="J16" i="1"/>
  <c r="J15" i="1"/>
  <c r="J14" i="1"/>
  <c r="H26" i="1"/>
  <c r="H25" i="1"/>
  <c r="H24" i="1"/>
  <c r="H23" i="1"/>
  <c r="H22" i="1"/>
  <c r="H21" i="1"/>
  <c r="H20" i="1"/>
  <c r="H19" i="1"/>
  <c r="H18" i="1"/>
  <c r="H17" i="1"/>
  <c r="H16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H15" i="1"/>
  <c r="H14" i="1"/>
  <c r="G14" i="1"/>
  <c r="G26" i="1"/>
  <c r="G25" i="1"/>
  <c r="G24" i="1"/>
  <c r="G23" i="1"/>
  <c r="G22" i="1"/>
  <c r="G21" i="1"/>
  <c r="G20" i="1"/>
  <c r="G19" i="1"/>
  <c r="G18" i="1"/>
  <c r="G17" i="1"/>
  <c r="G16" i="1"/>
  <c r="S15" i="1" l="1"/>
  <c r="S16" i="1"/>
  <c r="S17" i="1"/>
  <c r="S18" i="1"/>
  <c r="S19" i="1"/>
  <c r="S20" i="1"/>
  <c r="S21" i="1"/>
  <c r="S22" i="1"/>
  <c r="S23" i="1"/>
  <c r="S24" i="1"/>
  <c r="S25" i="1"/>
  <c r="S26" i="1"/>
  <c r="S14" i="1"/>
  <c r="H27" i="1" l="1"/>
  <c r="I27" i="1"/>
  <c r="J27" i="1"/>
  <c r="K27" i="1"/>
  <c r="L27" i="1"/>
  <c r="M27" i="1"/>
  <c r="N27" i="1"/>
  <c r="O27" i="1"/>
  <c r="P27" i="1"/>
  <c r="Q27" i="1"/>
  <c r="R27" i="1"/>
  <c r="S27" i="1"/>
  <c r="G27" i="1" l="1"/>
</calcChain>
</file>

<file path=xl/sharedStrings.xml><?xml version="1.0" encoding="utf-8"?>
<sst xmlns="http://schemas.openxmlformats.org/spreadsheetml/2006/main" count="34" uniqueCount="27">
  <si>
    <t>famille</t>
  </si>
  <si>
    <t>sous-famille</t>
  </si>
  <si>
    <t>designation</t>
  </si>
  <si>
    <t>total</t>
  </si>
  <si>
    <t>produits</t>
  </si>
  <si>
    <t>70</t>
  </si>
  <si>
    <t>S/Total</t>
  </si>
  <si>
    <t>708100</t>
  </si>
  <si>
    <t>706251</t>
  </si>
  <si>
    <t>706240</t>
  </si>
  <si>
    <t>706250</t>
  </si>
  <si>
    <t>756000</t>
  </si>
  <si>
    <t>80</t>
  </si>
  <si>
    <t>b</t>
  </si>
  <si>
    <t>c</t>
  </si>
  <si>
    <t>a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</si>
  <si>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</si>
  <si>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</si>
  <si>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</si>
  <si>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</si>
  <si>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</si>
  <si>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</si>
  <si>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</si>
  <si>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</si>
  <si>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</si>
  <si>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</si>
  <si>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 xml:space="preserve">Bilan  Exercice 2014/2015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</si>
</sst>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General"/>
    <numFmt numFmtId="165" formatCode="[$-40C]mmm\-yy;@"/>
    <numFmt numFmtId="166" formatCode="[$-40C]0.00"/>
  </numFmts>
  <fonts count="6" x14ac:knownFonts="1"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2"/>
      <color rgb="FF000000"/>
      <name val="Times New Roman"/>
      <family val="1"/>
    </font>
    <font>
      <sz val="12"/>
      <color rgb="FF000000"/>
      <name val="Times New Roman"/>
      <family val="1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/>
  </cellStyleXfs>
  <cellXfs count="34">
    <xf numFmtId="0" fontId="0" fillId="0" borderId="0" xfId="0"/>
    <xf numFmtId="164" fontId="2" fillId="2" borderId="17" xfId="1" applyFont="1" applyFill="1" applyBorder="1" applyAlignment="1">
      <alignment horizontal="center" vertical="center" wrapText="1"/>
    </xf>
    <xf numFmtId="164" fontId="2" fillId="2" borderId="4" xfId="1" applyFont="1" applyFill="1" applyBorder="1" applyAlignment="1">
      <alignment horizontal="center" vertical="center" wrapText="1"/>
    </xf>
    <xf numFmtId="164" fontId="2" fillId="2" borderId="8" xfId="1" applyFont="1" applyFill="1" applyBorder="1" applyAlignment="1">
      <alignment horizontal="center" vertical="center" wrapText="1"/>
    </xf>
    <xf numFmtId="165" fontId="2" fillId="2" borderId="4" xfId="1" applyNumberFormat="1" applyFont="1" applyFill="1" applyBorder="1" applyAlignment="1">
      <alignment horizontal="center" vertical="center" wrapText="1"/>
    </xf>
    <xf numFmtId="0" fontId="0" fillId="2" borderId="4" xfId="0" quotePrefix="1" applyFill="1" applyBorder="1" applyAlignment="1">
      <alignment horizontal="center"/>
    </xf>
    <xf numFmtId="49" fontId="0" fillId="2" borderId="6" xfId="0" quotePrefix="1" applyNumberFormat="1" applyFill="1" applyBorder="1" applyAlignment="1">
      <alignment horizontal="center"/>
    </xf>
    <xf numFmtId="164" fontId="2" fillId="2" borderId="3" xfId="1" applyFont="1" applyFill="1" applyBorder="1" applyAlignment="1">
      <alignment horizontal="center" vertical="center" wrapText="1"/>
    </xf>
    <xf numFmtId="166" fontId="3" fillId="2" borderId="1" xfId="1" applyNumberFormat="1" applyFont="1" applyFill="1" applyBorder="1" applyAlignment="1">
      <alignment horizontal="center" vertical="center"/>
    </xf>
    <xf numFmtId="0" fontId="0" fillId="2" borderId="7" xfId="0" quotePrefix="1" applyFill="1" applyBorder="1" applyAlignment="1">
      <alignment horizontal="center"/>
    </xf>
    <xf numFmtId="49" fontId="0" fillId="2" borderId="6" xfId="0" applyNumberForma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164" fontId="2" fillId="2" borderId="3" xfId="1" applyFont="1" applyFill="1" applyBorder="1" applyAlignment="1" applyProtection="1">
      <alignment horizontal="center" vertical="center" wrapText="1"/>
      <protection locked="0"/>
    </xf>
    <xf numFmtId="0" fontId="0" fillId="2" borderId="9" xfId="0" applyFill="1" applyBorder="1" applyAlignment="1">
      <alignment horizontal="center"/>
    </xf>
    <xf numFmtId="49" fontId="0" fillId="2" borderId="10" xfId="0" applyNumberFormat="1" applyFill="1" applyBorder="1" applyAlignment="1">
      <alignment horizontal="center"/>
    </xf>
    <xf numFmtId="164" fontId="2" fillId="2" borderId="11" xfId="1" applyFont="1" applyFill="1" applyBorder="1" applyAlignment="1" applyProtection="1">
      <alignment horizontal="center" vertical="center" wrapText="1"/>
      <protection locked="0"/>
    </xf>
    <xf numFmtId="166" fontId="3" fillId="2" borderId="5" xfId="1" applyNumberFormat="1" applyFont="1" applyFill="1" applyBorder="1" applyAlignment="1">
      <alignment horizontal="center" vertical="center"/>
    </xf>
    <xf numFmtId="0" fontId="0" fillId="2" borderId="15" xfId="0" applyFill="1" applyBorder="1"/>
    <xf numFmtId="166" fontId="4" fillId="2" borderId="15" xfId="0" applyNumberFormat="1" applyFont="1" applyFill="1" applyBorder="1" applyAlignment="1">
      <alignment horizontal="center"/>
    </xf>
    <xf numFmtId="166" fontId="4" fillId="2" borderId="16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3" borderId="19" xfId="0" applyFill="1" applyBorder="1"/>
    <xf numFmtId="0" fontId="0" fillId="3" borderId="12" xfId="0" applyFill="1" applyBorder="1"/>
    <xf numFmtId="0" fontId="0" fillId="3" borderId="8" xfId="0" applyFill="1" applyBorder="1"/>
    <xf numFmtId="0" fontId="5" fillId="3" borderId="20" xfId="0" applyFont="1" applyFill="1" applyBorder="1" applyAlignment="1">
      <alignment horizontal="centerContinuous"/>
    </xf>
    <xf numFmtId="0" fontId="5" fillId="3" borderId="0" xfId="0" applyFont="1" applyFill="1" applyBorder="1" applyAlignment="1">
      <alignment horizontal="centerContinuous"/>
    </xf>
    <xf numFmtId="0" fontId="5" fillId="3" borderId="18" xfId="0" applyFont="1" applyFill="1" applyBorder="1" applyAlignment="1">
      <alignment horizontal="centerContinuous"/>
    </xf>
    <xf numFmtId="0" fontId="0" fillId="3" borderId="20" xfId="0" applyFill="1" applyBorder="1"/>
    <xf numFmtId="0" fontId="0" fillId="3" borderId="0" xfId="0" applyFill="1" applyBorder="1"/>
    <xf numFmtId="0" fontId="0" fillId="3" borderId="18" xfId="0" applyFill="1" applyBorder="1"/>
    <xf numFmtId="0" fontId="0" fillId="3" borderId="21" xfId="0" applyFill="1" applyBorder="1"/>
    <xf numFmtId="0" fontId="0" fillId="3" borderId="13" xfId="0" applyFill="1" applyBorder="1"/>
    <xf numFmtId="0" fontId="0" fillId="3" borderId="14" xfId="0" applyFill="1" applyBorder="1"/>
    <xf numFmtId="0" fontId="0" fillId="0" borderId="2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tarot/lesparre/compta%202015%202016/mois%20de%20juillet%202015%20pour%20exce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aout%20201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tarot/lesparre/compta%202015%202016/aout%20%202015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pt%202015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pt%20%202015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pt%20%20%202015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microsoft.com/office/2006/relationships/xlExternalLinkPath/xlPathMissing" Target="oct%20%202015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microsoft.com/office/2006/relationships/xlExternalLinkPath/xlPathMissing" Target="oct%20%20%202015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microsoft.com/office/2006/relationships/xlExternalLinkPath/xlPathMissing" Target="oct%20%20%20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ins joueurs"/>
      <sheetName val="Recettes"/>
      <sheetName val="depenses"/>
      <sheetName val="recette compet"/>
      <sheetName val="depenses compet"/>
      <sheetName val="recap"/>
      <sheetName val="bar"/>
      <sheetName val="banque"/>
      <sheetName val="mois par mois "/>
      <sheetName val="bilan"/>
    </sheetNames>
    <sheetDataSet>
      <sheetData sheetId="0"/>
      <sheetData sheetId="1">
        <row r="30">
          <cell r="H30">
            <v>352</v>
          </cell>
          <cell r="I30">
            <v>0</v>
          </cell>
          <cell r="J30">
            <v>0</v>
          </cell>
          <cell r="K30">
            <v>15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125</v>
          </cell>
          <cell r="Q30">
            <v>0</v>
          </cell>
          <cell r="R30">
            <v>0</v>
          </cell>
          <cell r="S30">
            <v>160</v>
          </cell>
          <cell r="T30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ins joueurs"/>
      <sheetName val="Recettes"/>
      <sheetName val="depenses"/>
      <sheetName val="recette compet"/>
      <sheetName val="depenses compet"/>
      <sheetName val="recap"/>
      <sheetName val="bar"/>
      <sheetName val="banque"/>
      <sheetName val="mois par mois "/>
      <sheetName val="bilan"/>
    </sheetNames>
    <sheetDataSet>
      <sheetData sheetId="0"/>
      <sheetData sheetId="1">
        <row r="30">
          <cell r="I30">
            <v>0</v>
          </cell>
          <cell r="J30">
            <v>0</v>
          </cell>
          <cell r="K30">
            <v>0</v>
          </cell>
          <cell r="L30">
            <v>0</v>
          </cell>
          <cell r="N30">
            <v>0</v>
          </cell>
          <cell r="O30">
            <v>0</v>
          </cell>
          <cell r="S30">
            <v>50</v>
          </cell>
          <cell r="T30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ins joueurs"/>
      <sheetName val="Recettes"/>
      <sheetName val="depenses"/>
      <sheetName val="recette compet"/>
      <sheetName val="depenses compet"/>
      <sheetName val="recap"/>
      <sheetName val="bar"/>
      <sheetName val="banque"/>
      <sheetName val="mois par mois "/>
      <sheetName val="bilan"/>
    </sheetNames>
    <sheetDataSet>
      <sheetData sheetId="0"/>
      <sheetData sheetId="1">
        <row r="30">
          <cell r="H30">
            <v>420</v>
          </cell>
          <cell r="M30">
            <v>0</v>
          </cell>
          <cell r="P30">
            <v>0</v>
          </cell>
          <cell r="Q30">
            <v>0</v>
          </cell>
          <cell r="R30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ins joueurs"/>
      <sheetName val="Recettes"/>
      <sheetName val="depenses"/>
      <sheetName val="recette compet"/>
      <sheetName val="depenses compet"/>
      <sheetName val="recap"/>
      <sheetName val="bar"/>
      <sheetName val="banque"/>
      <sheetName val="mois par mois "/>
      <sheetName val="bilan"/>
    </sheetNames>
    <sheetDataSet>
      <sheetData sheetId="0" refreshError="1"/>
      <sheetData sheetId="1" refreshError="1">
        <row r="30">
          <cell r="I30">
            <v>0</v>
          </cell>
          <cell r="K30">
            <v>0</v>
          </cell>
          <cell r="N30">
            <v>3130.5</v>
          </cell>
          <cell r="O30">
            <v>0</v>
          </cell>
          <cell r="Q30">
            <v>0</v>
          </cell>
          <cell r="S30">
            <v>20</v>
          </cell>
          <cell r="T30">
            <v>1713.89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ins joueurs"/>
      <sheetName val="Recettes"/>
      <sheetName val="depenses"/>
      <sheetName val="recette compet"/>
      <sheetName val="depenses compet"/>
      <sheetName val="recap"/>
      <sheetName val="bar"/>
      <sheetName val="banque"/>
      <sheetName val="mois par mois "/>
      <sheetName val="bilan"/>
    </sheetNames>
    <sheetDataSet>
      <sheetData sheetId="0" refreshError="1"/>
      <sheetData sheetId="1" refreshError="1">
        <row r="30">
          <cell r="H30">
            <v>240</v>
          </cell>
          <cell r="J30">
            <v>0</v>
          </cell>
          <cell r="L30">
            <v>0</v>
          </cell>
          <cell r="M30">
            <v>0</v>
          </cell>
          <cell r="R30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ins joueurs"/>
      <sheetName val="Recettes"/>
      <sheetName val="depenses"/>
      <sheetName val="recette compet"/>
      <sheetName val="depenses compet"/>
      <sheetName val="recap"/>
      <sheetName val="bar"/>
      <sheetName val="banque"/>
      <sheetName val="mois par mois "/>
      <sheetName val="bilan"/>
    </sheetNames>
    <sheetDataSet>
      <sheetData sheetId="0" refreshError="1"/>
      <sheetData sheetId="1" refreshError="1">
        <row r="30">
          <cell r="P30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ins joueurs"/>
      <sheetName val="Recettes"/>
      <sheetName val="depenses"/>
      <sheetName val="recette compet"/>
      <sheetName val="depenses compet"/>
      <sheetName val="recap"/>
      <sheetName val="bar"/>
      <sheetName val="banque"/>
      <sheetName val="mois par mois "/>
      <sheetName val="bilan"/>
    </sheetNames>
    <sheetDataSet>
      <sheetData sheetId="0" refreshError="1"/>
      <sheetData sheetId="1" refreshError="1">
        <row r="30">
          <cell r="H30">
            <v>182</v>
          </cell>
          <cell r="I30">
            <v>0</v>
          </cell>
          <cell r="J30">
            <v>0</v>
          </cell>
          <cell r="R30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ins joueurs"/>
      <sheetName val="Recettes"/>
      <sheetName val="depenses"/>
      <sheetName val="recette compet"/>
      <sheetName val="depenses compet"/>
      <sheetName val="recap"/>
      <sheetName val="bar"/>
      <sheetName val="banque"/>
      <sheetName val="mois par mois "/>
      <sheetName val="bilan"/>
    </sheetNames>
    <sheetDataSet>
      <sheetData sheetId="0" refreshError="1"/>
      <sheetData sheetId="1" refreshError="1">
        <row r="30">
          <cell r="K30">
            <v>0</v>
          </cell>
          <cell r="L30">
            <v>24</v>
          </cell>
          <cell r="M30">
            <v>0</v>
          </cell>
          <cell r="N30">
            <v>0</v>
          </cell>
          <cell r="O30">
            <v>0</v>
          </cell>
          <cell r="Q30">
            <v>0</v>
          </cell>
          <cell r="S30">
            <v>20</v>
          </cell>
          <cell r="T30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ins joueurs"/>
      <sheetName val="Recettes"/>
      <sheetName val="depenses"/>
      <sheetName val="recette compet"/>
      <sheetName val="depenses compet"/>
      <sheetName val="recap"/>
      <sheetName val="bar"/>
      <sheetName val="banque"/>
      <sheetName val="mois par mois "/>
      <sheetName val="bilan"/>
    </sheetNames>
    <sheetDataSet>
      <sheetData sheetId="0" refreshError="1"/>
      <sheetData sheetId="1" refreshError="1">
        <row r="30">
          <cell r="P30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C4:S33"/>
  <sheetViews>
    <sheetView tabSelected="1" workbookViewId="0">
      <selection activeCell="C6" sqref="C6"/>
    </sheetView>
  </sheetViews>
  <sheetFormatPr baseColWidth="10" defaultRowHeight="12.75" x14ac:dyDescent="0.2"/>
  <cols>
    <col min="4" max="4" width="12.85546875" bestFit="1" customWidth="1"/>
    <col min="5" max="5" width="15.7109375" customWidth="1"/>
    <col min="6" max="6" width="25" customWidth="1"/>
  </cols>
  <sheetData>
    <row r="4" spans="3:19" ht="13.5" thickBot="1" x14ac:dyDescent="0.25"/>
    <row r="5" spans="3:19" x14ac:dyDescent="0.2">
      <c r="C5" s="21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3"/>
    </row>
    <row r="6" spans="3:19" ht="26.25" x14ac:dyDescent="0.4">
      <c r="C6" s="24" t="s">
        <v>26</v>
      </c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6"/>
    </row>
    <row r="7" spans="3:19" x14ac:dyDescent="0.2">
      <c r="C7" s="27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9"/>
    </row>
    <row r="8" spans="3:19" x14ac:dyDescent="0.2"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9"/>
    </row>
    <row r="9" spans="3:19" x14ac:dyDescent="0.2"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9"/>
    </row>
    <row r="10" spans="3:19" ht="13.5" thickBot="1" x14ac:dyDescent="0.25">
      <c r="C10" s="30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2"/>
    </row>
    <row r="12" spans="3:19" ht="13.5" thickBot="1" x14ac:dyDescent="0.25"/>
    <row r="13" spans="3:19" ht="24.95" customHeight="1" thickBot="1" x14ac:dyDescent="0.25">
      <c r="C13" s="1" t="s">
        <v>4</v>
      </c>
      <c r="D13" s="2" t="s">
        <v>0</v>
      </c>
      <c r="E13" s="3" t="s">
        <v>1</v>
      </c>
      <c r="F13" s="2" t="s">
        <v>2</v>
      </c>
      <c r="G13" s="4">
        <v>42186</v>
      </c>
      <c r="H13" s="4">
        <v>42217</v>
      </c>
      <c r="I13" s="4">
        <v>42248</v>
      </c>
      <c r="J13" s="4">
        <v>42278</v>
      </c>
      <c r="K13" s="4">
        <v>42309</v>
      </c>
      <c r="L13" s="4">
        <v>42339</v>
      </c>
      <c r="M13" s="4">
        <v>42370</v>
      </c>
      <c r="N13" s="4">
        <v>42401</v>
      </c>
      <c r="O13" s="4">
        <v>42430</v>
      </c>
      <c r="P13" s="4">
        <v>42461</v>
      </c>
      <c r="Q13" s="4">
        <v>42491</v>
      </c>
      <c r="R13" s="4">
        <v>42522</v>
      </c>
      <c r="S13" s="2" t="s">
        <v>3</v>
      </c>
    </row>
    <row r="14" spans="3:19" ht="24.95" customHeight="1" x14ac:dyDescent="0.2">
      <c r="C14" s="20"/>
      <c r="D14" s="5" t="s">
        <v>5</v>
      </c>
      <c r="E14" s="6" t="s">
        <v>7</v>
      </c>
      <c r="F14" s="7" t="s">
        <v>15</v>
      </c>
      <c r="G14" s="8">
        <f>[1]Recettes!$H$30</f>
        <v>352</v>
      </c>
      <c r="H14" s="8">
        <f>[3]Recettes!$H$30</f>
        <v>420</v>
      </c>
      <c r="I14" s="8">
        <f>[5]Recettes!$H$30</f>
        <v>240</v>
      </c>
      <c r="J14" s="8">
        <f>[7]Recettes!$H$30</f>
        <v>182</v>
      </c>
      <c r="K14" s="8">
        <f>[7]Recettes!$H$30</f>
        <v>182</v>
      </c>
      <c r="L14" s="8">
        <v>534</v>
      </c>
      <c r="M14" s="8">
        <v>414</v>
      </c>
      <c r="N14" s="8">
        <v>372</v>
      </c>
      <c r="O14" s="8">
        <v>384</v>
      </c>
      <c r="P14" s="8">
        <v>300</v>
      </c>
      <c r="Q14" s="8">
        <v>312</v>
      </c>
      <c r="R14" s="8">
        <v>402</v>
      </c>
      <c r="S14" s="8">
        <f>SUM(G14:R14)</f>
        <v>4094</v>
      </c>
    </row>
    <row r="15" spans="3:19" ht="24.95" customHeight="1" x14ac:dyDescent="0.2">
      <c r="C15" s="20"/>
      <c r="D15" s="9">
        <v>70</v>
      </c>
      <c r="E15" s="6" t="s">
        <v>7</v>
      </c>
      <c r="F15" s="7" t="s">
        <v>13</v>
      </c>
      <c r="G15" s="8">
        <f>[1]Recettes!$I$30</f>
        <v>0</v>
      </c>
      <c r="H15" s="8">
        <f>[2]Recettes!$I$30</f>
        <v>0</v>
      </c>
      <c r="I15" s="8">
        <f>[4]Recettes!$I$30</f>
        <v>0</v>
      </c>
      <c r="J15" s="8">
        <f>[7]Recettes!$I$30</f>
        <v>0</v>
      </c>
      <c r="K15" s="8">
        <f>[7]Recettes!$I$30</f>
        <v>0</v>
      </c>
      <c r="L15" s="8">
        <v>0</v>
      </c>
      <c r="M15" s="8">
        <v>0</v>
      </c>
      <c r="N15" s="8">
        <v>0</v>
      </c>
      <c r="O15" s="8">
        <v>0</v>
      </c>
      <c r="P15" s="8">
        <v>0</v>
      </c>
      <c r="Q15" s="8">
        <v>0</v>
      </c>
      <c r="R15" s="8">
        <v>0</v>
      </c>
      <c r="S15" s="8">
        <f t="shared" ref="S15:S26" si="0">SUM(G15:R15)</f>
        <v>0</v>
      </c>
    </row>
    <row r="16" spans="3:19" ht="24.95" customHeight="1" x14ac:dyDescent="0.2">
      <c r="C16" s="20"/>
      <c r="D16" s="9">
        <v>70</v>
      </c>
      <c r="E16" s="10">
        <v>708100</v>
      </c>
      <c r="F16" s="7" t="s">
        <v>14</v>
      </c>
      <c r="G16" s="8">
        <f>[1]Recettes!$J$30</f>
        <v>0</v>
      </c>
      <c r="H16" s="8">
        <f>[2]Recettes!$J$30</f>
        <v>0</v>
      </c>
      <c r="I16" s="8">
        <f>[5]Recettes!$J$30</f>
        <v>0</v>
      </c>
      <c r="J16" s="8">
        <f>[7]Recettes!$J$30</f>
        <v>0</v>
      </c>
      <c r="K16" s="8">
        <f>[7]Recettes!$J$30</f>
        <v>0</v>
      </c>
      <c r="L16" s="8">
        <v>0</v>
      </c>
      <c r="M16" s="8">
        <v>0</v>
      </c>
      <c r="N16" s="8">
        <v>0</v>
      </c>
      <c r="O16" s="8">
        <v>0</v>
      </c>
      <c r="P16" s="8">
        <v>0</v>
      </c>
      <c r="Q16" s="8">
        <v>0</v>
      </c>
      <c r="R16" s="8">
        <v>0</v>
      </c>
      <c r="S16" s="8">
        <f t="shared" si="0"/>
        <v>0</v>
      </c>
    </row>
    <row r="17" spans="3:19" ht="24.95" customHeight="1" x14ac:dyDescent="0.2">
      <c r="C17" s="20"/>
      <c r="D17" s="9">
        <v>70</v>
      </c>
      <c r="E17" s="10" t="s">
        <v>8</v>
      </c>
      <c r="F17" s="7" t="s">
        <v>16</v>
      </c>
      <c r="G17" s="8">
        <f>[1]Recettes!$K$30</f>
        <v>15</v>
      </c>
      <c r="H17" s="8">
        <f>[2]Recettes!$K$30</f>
        <v>0</v>
      </c>
      <c r="I17" s="8">
        <f>[4]Recettes!$K$30</f>
        <v>0</v>
      </c>
      <c r="J17" s="8">
        <f>[8]Recettes!$K$30</f>
        <v>0</v>
      </c>
      <c r="K17" s="8">
        <f>[8]Recettes!$K$30</f>
        <v>0</v>
      </c>
      <c r="L17" s="8">
        <v>0</v>
      </c>
      <c r="M17" s="8">
        <v>0</v>
      </c>
      <c r="N17" s="8">
        <v>0</v>
      </c>
      <c r="O17" s="8">
        <v>0</v>
      </c>
      <c r="P17" s="8">
        <v>0</v>
      </c>
      <c r="Q17" s="8">
        <v>0</v>
      </c>
      <c r="R17" s="8">
        <v>0</v>
      </c>
      <c r="S17" s="8">
        <f t="shared" si="0"/>
        <v>15</v>
      </c>
    </row>
    <row r="18" spans="3:19" ht="24.95" customHeight="1" x14ac:dyDescent="0.2">
      <c r="C18" s="20"/>
      <c r="D18" s="9">
        <v>70</v>
      </c>
      <c r="E18" s="10" t="s">
        <v>9</v>
      </c>
      <c r="F18" s="7" t="s">
        <v>17</v>
      </c>
      <c r="G18" s="8">
        <f>[1]Recettes!$L$30</f>
        <v>0</v>
      </c>
      <c r="H18" s="8">
        <f>[2]Recettes!$L$30</f>
        <v>0</v>
      </c>
      <c r="I18" s="8">
        <f>[5]Recettes!$L$30</f>
        <v>0</v>
      </c>
      <c r="J18" s="8">
        <f>[8]Recettes!$L$30</f>
        <v>24</v>
      </c>
      <c r="K18" s="8">
        <f>[8]Recettes!$L$30</f>
        <v>24</v>
      </c>
      <c r="L18" s="8">
        <v>0</v>
      </c>
      <c r="M18" s="8">
        <v>30</v>
      </c>
      <c r="N18" s="8">
        <v>0</v>
      </c>
      <c r="O18" s="8">
        <v>0</v>
      </c>
      <c r="P18" s="8">
        <v>0</v>
      </c>
      <c r="Q18" s="8">
        <v>0</v>
      </c>
      <c r="R18" s="8">
        <v>0</v>
      </c>
      <c r="S18" s="8">
        <f t="shared" si="0"/>
        <v>78</v>
      </c>
    </row>
    <row r="19" spans="3:19" ht="24.95" customHeight="1" x14ac:dyDescent="0.2">
      <c r="C19" s="20"/>
      <c r="D19" s="9">
        <v>70</v>
      </c>
      <c r="E19" s="10" t="s">
        <v>8</v>
      </c>
      <c r="F19" s="7" t="s">
        <v>18</v>
      </c>
      <c r="G19" s="8">
        <f>[1]Recettes!$M$30</f>
        <v>0</v>
      </c>
      <c r="H19" s="8">
        <f>[3]Recettes!$M$30</f>
        <v>0</v>
      </c>
      <c r="I19" s="8">
        <f>[5]Recettes!$M$30</f>
        <v>0</v>
      </c>
      <c r="J19" s="8">
        <f>[8]Recettes!$M$30</f>
        <v>0</v>
      </c>
      <c r="K19" s="8">
        <f>[8]Recettes!$M$30</f>
        <v>0</v>
      </c>
      <c r="L19" s="8">
        <v>0</v>
      </c>
      <c r="M19" s="8">
        <v>385.8</v>
      </c>
      <c r="N19" s="8">
        <v>0</v>
      </c>
      <c r="O19" s="8">
        <v>0</v>
      </c>
      <c r="P19" s="8">
        <v>0</v>
      </c>
      <c r="Q19" s="8">
        <v>0</v>
      </c>
      <c r="R19" s="8">
        <v>0</v>
      </c>
      <c r="S19" s="8">
        <f t="shared" si="0"/>
        <v>385.8</v>
      </c>
    </row>
    <row r="20" spans="3:19" ht="24.95" customHeight="1" x14ac:dyDescent="0.2">
      <c r="C20" s="20"/>
      <c r="D20" s="9">
        <v>70</v>
      </c>
      <c r="E20" s="10" t="s">
        <v>10</v>
      </c>
      <c r="F20" s="7" t="s">
        <v>19</v>
      </c>
      <c r="G20" s="8">
        <f>[1]Recettes!$N$30</f>
        <v>0</v>
      </c>
      <c r="H20" s="8">
        <f>[2]Recettes!$N$30</f>
        <v>0</v>
      </c>
      <c r="I20" s="8">
        <f>[4]Recettes!$N$30</f>
        <v>3130.5</v>
      </c>
      <c r="J20" s="8">
        <f>[8]Recettes!$N$30</f>
        <v>0</v>
      </c>
      <c r="K20" s="8">
        <f>[8]Recettes!$N$30</f>
        <v>0</v>
      </c>
      <c r="L20" s="8">
        <v>0</v>
      </c>
      <c r="M20" s="8">
        <v>0</v>
      </c>
      <c r="N20" s="8">
        <v>0</v>
      </c>
      <c r="O20" s="8">
        <v>0</v>
      </c>
      <c r="P20" s="8">
        <v>0</v>
      </c>
      <c r="Q20" s="8">
        <v>0</v>
      </c>
      <c r="R20" s="8">
        <v>2992.9</v>
      </c>
      <c r="S20" s="8">
        <f t="shared" si="0"/>
        <v>6123.4</v>
      </c>
    </row>
    <row r="21" spans="3:19" ht="24.95" customHeight="1" x14ac:dyDescent="0.2">
      <c r="C21" s="20"/>
      <c r="D21" s="9">
        <v>70</v>
      </c>
      <c r="E21" s="10" t="s">
        <v>10</v>
      </c>
      <c r="F21" s="7" t="s">
        <v>20</v>
      </c>
      <c r="G21" s="8">
        <f>[1]Recettes!$O$30</f>
        <v>0</v>
      </c>
      <c r="H21" s="8">
        <f>[2]Recettes!$O$30</f>
        <v>0</v>
      </c>
      <c r="I21" s="8">
        <f>[4]Recettes!$O$30</f>
        <v>0</v>
      </c>
      <c r="J21" s="8">
        <f>[8]Recettes!$O$30</f>
        <v>0</v>
      </c>
      <c r="K21" s="8">
        <f>[8]Recettes!$O$30</f>
        <v>0</v>
      </c>
      <c r="L21" s="8">
        <v>0</v>
      </c>
      <c r="M21" s="8">
        <v>0</v>
      </c>
      <c r="N21" s="8">
        <v>0</v>
      </c>
      <c r="O21" s="8">
        <v>0</v>
      </c>
      <c r="P21" s="8">
        <v>0</v>
      </c>
      <c r="Q21" s="8">
        <v>0</v>
      </c>
      <c r="R21" s="8">
        <v>0</v>
      </c>
      <c r="S21" s="8">
        <f t="shared" si="0"/>
        <v>0</v>
      </c>
    </row>
    <row r="22" spans="3:19" ht="24.95" customHeight="1" x14ac:dyDescent="0.2">
      <c r="C22" s="20"/>
      <c r="D22" s="9">
        <v>70</v>
      </c>
      <c r="E22" s="10" t="s">
        <v>9</v>
      </c>
      <c r="F22" s="7" t="s">
        <v>21</v>
      </c>
      <c r="G22" s="8">
        <f>[1]Recettes!$P$30</f>
        <v>125</v>
      </c>
      <c r="H22" s="8">
        <f>[3]Recettes!$P$30</f>
        <v>0</v>
      </c>
      <c r="I22" s="8">
        <f>[6]Recettes!$P$30</f>
        <v>0</v>
      </c>
      <c r="J22" s="8">
        <f>[9]Recettes!$P$30</f>
        <v>0</v>
      </c>
      <c r="K22" s="8">
        <f>[9]Recettes!$P$30</f>
        <v>0</v>
      </c>
      <c r="L22" s="8">
        <v>0</v>
      </c>
      <c r="M22" s="8">
        <v>0</v>
      </c>
      <c r="N22" s="8">
        <v>0</v>
      </c>
      <c r="O22" s="8">
        <v>0</v>
      </c>
      <c r="P22" s="8">
        <v>0</v>
      </c>
      <c r="Q22" s="8">
        <v>0</v>
      </c>
      <c r="R22" s="8">
        <v>0</v>
      </c>
      <c r="S22" s="8">
        <f t="shared" si="0"/>
        <v>125</v>
      </c>
    </row>
    <row r="23" spans="3:19" ht="24.95" customHeight="1" x14ac:dyDescent="0.2">
      <c r="C23" s="20"/>
      <c r="D23" s="9">
        <v>70</v>
      </c>
      <c r="E23" s="10" t="s">
        <v>9</v>
      </c>
      <c r="F23" s="7" t="s">
        <v>22</v>
      </c>
      <c r="G23" s="8">
        <f>[1]Recettes!$Q$30</f>
        <v>0</v>
      </c>
      <c r="H23" s="8">
        <f>[3]Recettes!$Q$30</f>
        <v>0</v>
      </c>
      <c r="I23" s="8">
        <f>[4]Recettes!$Q$30</f>
        <v>0</v>
      </c>
      <c r="J23" s="8">
        <f>[8]Recettes!$Q$30</f>
        <v>0</v>
      </c>
      <c r="K23" s="8">
        <f>[8]Recettes!$Q$30</f>
        <v>0</v>
      </c>
      <c r="L23" s="8">
        <v>0</v>
      </c>
      <c r="M23" s="8">
        <v>178.02</v>
      </c>
      <c r="N23" s="8">
        <v>0</v>
      </c>
      <c r="O23" s="8">
        <v>0</v>
      </c>
      <c r="P23" s="8">
        <v>0</v>
      </c>
      <c r="Q23" s="8">
        <v>0</v>
      </c>
      <c r="R23" s="8">
        <v>0</v>
      </c>
      <c r="S23" s="8">
        <f t="shared" si="0"/>
        <v>178.02</v>
      </c>
    </row>
    <row r="24" spans="3:19" ht="24.95" customHeight="1" x14ac:dyDescent="0.2">
      <c r="C24" s="20"/>
      <c r="D24" s="9" t="s">
        <v>12</v>
      </c>
      <c r="E24" s="10" t="s">
        <v>10</v>
      </c>
      <c r="F24" s="7" t="s">
        <v>23</v>
      </c>
      <c r="G24" s="8">
        <f>[1]Recettes!$R$30</f>
        <v>0</v>
      </c>
      <c r="H24" s="8">
        <f>[3]Recettes!$R$30</f>
        <v>0</v>
      </c>
      <c r="I24" s="8">
        <f>[5]Recettes!$R$30</f>
        <v>0</v>
      </c>
      <c r="J24" s="8">
        <f>[7]Recettes!$R$30</f>
        <v>0</v>
      </c>
      <c r="K24" s="8">
        <f>[7]Recettes!$R$30</f>
        <v>0</v>
      </c>
      <c r="L24" s="8">
        <v>500</v>
      </c>
      <c r="M24" s="8">
        <v>500</v>
      </c>
      <c r="N24" s="8">
        <v>0</v>
      </c>
      <c r="O24" s="8">
        <v>0</v>
      </c>
      <c r="P24" s="8">
        <v>0</v>
      </c>
      <c r="Q24" s="8">
        <v>0</v>
      </c>
      <c r="R24" s="8">
        <v>0</v>
      </c>
      <c r="S24" s="8">
        <f t="shared" si="0"/>
        <v>1000</v>
      </c>
    </row>
    <row r="25" spans="3:19" ht="24.95" customHeight="1" x14ac:dyDescent="0.2">
      <c r="C25" s="20"/>
      <c r="D25" s="11">
        <v>75</v>
      </c>
      <c r="E25" s="10" t="s">
        <v>11</v>
      </c>
      <c r="F25" s="12" t="s">
        <v>24</v>
      </c>
      <c r="G25" s="8">
        <f>[1]Recettes!$S$30</f>
        <v>160</v>
      </c>
      <c r="H25" s="8">
        <f>[2]Recettes!$S$30</f>
        <v>50</v>
      </c>
      <c r="I25" s="8">
        <f>[4]Recettes!$S$30</f>
        <v>20</v>
      </c>
      <c r="J25" s="8">
        <f>[8]Recettes!$S$30</f>
        <v>20</v>
      </c>
      <c r="K25" s="8">
        <f>[8]Recettes!$S$30</f>
        <v>20</v>
      </c>
      <c r="L25" s="8">
        <v>0</v>
      </c>
      <c r="M25" s="8">
        <v>0</v>
      </c>
      <c r="N25" s="8">
        <v>0</v>
      </c>
      <c r="O25" s="8">
        <v>0</v>
      </c>
      <c r="P25" s="8">
        <v>0</v>
      </c>
      <c r="Q25" s="8">
        <v>0</v>
      </c>
      <c r="R25" s="8">
        <v>0</v>
      </c>
      <c r="S25" s="8">
        <f t="shared" si="0"/>
        <v>270</v>
      </c>
    </row>
    <row r="26" spans="3:19" ht="24.95" customHeight="1" thickBot="1" x14ac:dyDescent="0.25">
      <c r="C26" s="20"/>
      <c r="D26" s="13">
        <v>70</v>
      </c>
      <c r="E26" s="14" t="s">
        <v>10</v>
      </c>
      <c r="F26" s="15" t="s">
        <v>25</v>
      </c>
      <c r="G26" s="8">
        <f>[1]Recettes!$T$30</f>
        <v>0</v>
      </c>
      <c r="H26" s="8">
        <f>[2]Recettes!$T$30</f>
        <v>0</v>
      </c>
      <c r="I26" s="8">
        <f>[4]Recettes!$T$30</f>
        <v>1713.89</v>
      </c>
      <c r="J26" s="8">
        <f>[8]Recettes!$T$30</f>
        <v>0</v>
      </c>
      <c r="K26" s="8">
        <f>[8]Recettes!$T$30</f>
        <v>0</v>
      </c>
      <c r="L26" s="16">
        <v>0</v>
      </c>
      <c r="M26" s="16">
        <v>0</v>
      </c>
      <c r="N26" s="16">
        <v>0</v>
      </c>
      <c r="O26" s="16">
        <v>0</v>
      </c>
      <c r="P26" s="16">
        <v>0</v>
      </c>
      <c r="Q26" s="16">
        <v>0</v>
      </c>
      <c r="R26" s="16">
        <v>0</v>
      </c>
      <c r="S26" s="16">
        <f t="shared" si="0"/>
        <v>1713.89</v>
      </c>
    </row>
    <row r="27" spans="3:19" ht="24.95" customHeight="1" thickBot="1" x14ac:dyDescent="0.3">
      <c r="C27" s="20"/>
      <c r="D27" s="2" t="s">
        <v>6</v>
      </c>
      <c r="E27" s="17"/>
      <c r="F27" s="17"/>
      <c r="G27" s="18">
        <f>SUM(G14:G26)</f>
        <v>652</v>
      </c>
      <c r="H27" s="18">
        <f t="shared" ref="H27:S27" si="1">SUM(H14:H26)</f>
        <v>470</v>
      </c>
      <c r="I27" s="18">
        <f t="shared" si="1"/>
        <v>5104.3900000000003</v>
      </c>
      <c r="J27" s="18">
        <f t="shared" si="1"/>
        <v>226</v>
      </c>
      <c r="K27" s="18">
        <f t="shared" si="1"/>
        <v>226</v>
      </c>
      <c r="L27" s="18">
        <f t="shared" si="1"/>
        <v>1034</v>
      </c>
      <c r="M27" s="18">
        <f t="shared" si="1"/>
        <v>1507.82</v>
      </c>
      <c r="N27" s="18">
        <f t="shared" si="1"/>
        <v>372</v>
      </c>
      <c r="O27" s="18">
        <f t="shared" si="1"/>
        <v>384</v>
      </c>
      <c r="P27" s="18">
        <f t="shared" si="1"/>
        <v>300</v>
      </c>
      <c r="Q27" s="18">
        <f t="shared" si="1"/>
        <v>312</v>
      </c>
      <c r="R27" s="18">
        <f t="shared" si="1"/>
        <v>3394.9</v>
      </c>
      <c r="S27" s="19">
        <f t="shared" si="1"/>
        <v>13983.11</v>
      </c>
    </row>
    <row r="32" spans="3:19" ht="13.5" thickBot="1" x14ac:dyDescent="0.25"/>
    <row r="33" spans="7:7" ht="13.5" thickBot="1" x14ac:dyDescent="0.25">
      <c r="G33" s="33"/>
    </row>
  </sheetData>
  <pageMargins left="0.70866141732283472" right="0.70866141732283472" top="0.74803149606299213" bottom="0.74803149606299213" header="0.31496062992125984" footer="0.31496062992125984"/>
  <pageSetup paperSize="9" scale="39" orientation="portrait" horizontalDpi="4294967293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luis arrizurieta</dc:creator>
  <cp:lastModifiedBy>luis arrizurieta</cp:lastModifiedBy>
  <cp:lastPrinted>2015-10-18T23:24:33Z</cp:lastPrinted>
  <dcterms:created xsi:type="dcterms:W3CDTF">2015-10-18T17:56:34Z</dcterms:created>
  <dcterms:modified xsi:type="dcterms:W3CDTF">2015-10-21T16:10:21Z</dcterms:modified>
</cp:coreProperties>
</file>