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 activeTab="1"/>
  </bookViews>
  <sheets>
    <sheet name="DEPENSES COUPLES" sheetId="1" r:id="rId1"/>
    <sheet name="LCL-CC-REL14" sheetId="2" r:id="rId2"/>
  </sheets>
  <functionGroups builtInGroupCount="17"/>
  <definedNames>
    <definedName name="CAT_DEP_REC" localSheetId="1">'DEPENSES COUPLES'!$A$2:$A$33</definedName>
    <definedName name="CAT_DEP_REC">'DEPENSES COUPLES'!$A$2:$A$33</definedName>
    <definedName name="DATE_DEBUT_1">'DEPENSES COUPLES'!$C$1:$F$33</definedName>
    <definedName name="DATE_DEBUT_2">'DEPENSES COUPLES'!$H$1:$K$33</definedName>
    <definedName name="PARTS">'DEPENSES COUPLES'!$C$1:$K$33</definedName>
  </definedNames>
  <calcPr calcId="145621"/>
</workbook>
</file>

<file path=xl/calcChain.xml><?xml version="1.0" encoding="utf-8"?>
<calcChain xmlns="http://schemas.openxmlformats.org/spreadsheetml/2006/main">
  <c r="K14" i="2" l="1"/>
  <c r="N14" i="2"/>
  <c r="M14" i="2"/>
  <c r="J14" i="2"/>
  <c r="F14" i="2"/>
  <c r="E14" i="2"/>
  <c r="M10" i="2" l="1"/>
  <c r="J10" i="2"/>
  <c r="M9" i="2"/>
  <c r="J9" i="2"/>
  <c r="N14" i="1"/>
  <c r="N12" i="1"/>
  <c r="O10" i="1"/>
  <c r="N10" i="1"/>
  <c r="O5" i="1"/>
  <c r="N5" i="1"/>
  <c r="N11" i="1"/>
</calcChain>
</file>

<file path=xl/sharedStrings.xml><?xml version="1.0" encoding="utf-8"?>
<sst xmlns="http://schemas.openxmlformats.org/spreadsheetml/2006/main" count="76" uniqueCount="65">
  <si>
    <t>CATEGORIES DE RECETTES/DEPENSE</t>
  </si>
  <si>
    <t>DATE DEBUT</t>
  </si>
  <si>
    <t>PART DUES MONSIEUR</t>
  </si>
  <si>
    <t>PART DUES MADAME</t>
  </si>
  <si>
    <t>COMMENTAIRE</t>
  </si>
  <si>
    <t>TEST CATEGORIES</t>
  </si>
  <si>
    <t>REMB PRET IMMO SEIL</t>
  </si>
  <si>
    <t>Categorie</t>
  </si>
  <si>
    <t>INTERNET SEIL</t>
  </si>
  <si>
    <t>ASS PRET IMMO SEIL</t>
  </si>
  <si>
    <t>Date</t>
  </si>
  <si>
    <t>ASS HAB SEILLONS</t>
  </si>
  <si>
    <t>Mr et MME</t>
  </si>
  <si>
    <t>Monsieur</t>
  </si>
  <si>
    <t>Madame</t>
  </si>
  <si>
    <t>ASS PROT JURIDIQUE SEI</t>
  </si>
  <si>
    <t>Pourcentage</t>
  </si>
  <si>
    <t>ASS FUITE D'EAU SEIL</t>
  </si>
  <si>
    <t>ELECTRICITE SEILLONS</t>
  </si>
  <si>
    <t>EAU SEERC SEI</t>
  </si>
  <si>
    <t>TAXE FONC SEI</t>
  </si>
  <si>
    <t>TAXE HAB SEIL</t>
  </si>
  <si>
    <t>Ligne categorie % sans date OK</t>
  </si>
  <si>
    <t>Colonne date (3 ou 8)</t>
  </si>
  <si>
    <t>ORDURES SEIL</t>
  </si>
  <si>
    <t>Date dif</t>
  </si>
  <si>
    <t>ASS HAB PROP NON OCC AUB</t>
  </si>
  <si>
    <t>TAXE FONC AUB</t>
  </si>
  <si>
    <t>TAXE HAB AUB</t>
  </si>
  <si>
    <t>APPEL PROV AUB</t>
  </si>
  <si>
    <t>REVENU LOCATIF AUBAGNE</t>
  </si>
  <si>
    <t>ASS CAPITAL MULTICOMPTE</t>
  </si>
  <si>
    <t>ASS DEC AUTORISE</t>
  </si>
  <si>
    <t>ASS MOY PAI COM</t>
  </si>
  <si>
    <t>COTIS CB LCL CCOM MLLE CARTE 6730</t>
  </si>
  <si>
    <t>COTIS CB LCL CCOM MR CARTE 3743</t>
  </si>
  <si>
    <t>INTERETS DEBITEURS</t>
  </si>
  <si>
    <t>COTIS CB LCL CPERSO MSR CARTE 5252</t>
  </si>
  <si>
    <t>COTIS MENS CPERSO MLLE CARTE ????</t>
  </si>
  <si>
    <t>IMPOTS REV SALARIE COM</t>
  </si>
  <si>
    <t>IMPOTS REVENU AE MSR</t>
  </si>
  <si>
    <t>ACTVITIES PERISCOLAIRE</t>
  </si>
  <si>
    <t>GARDE PERISCOLAIRE</t>
  </si>
  <si>
    <t>DEPENSE VIE COURANTE</t>
  </si>
  <si>
    <t>APPROVISONNEMENT COMPTE</t>
  </si>
  <si>
    <t>DEPENSE MOBILIER / MEUBLES</t>
  </si>
  <si>
    <t>DEPENSE MOBILIER / VOITURES</t>
  </si>
  <si>
    <t>RELEVE 14</t>
  </si>
  <si>
    <t>COMPTE</t>
  </si>
  <si>
    <t>CATEGORIE</t>
  </si>
  <si>
    <t>MONSIEUR</t>
  </si>
  <si>
    <t>MADAME</t>
  </si>
  <si>
    <t>STATUS</t>
  </si>
  <si>
    <t>COMMMENTAIRE</t>
  </si>
  <si>
    <t>DATE</t>
  </si>
  <si>
    <t>LIBELLE</t>
  </si>
  <si>
    <t>VALEUR</t>
  </si>
  <si>
    <t>DEBIT</t>
  </si>
  <si>
    <t>CREDIT</t>
  </si>
  <si>
    <t>ANCIEN SOLDE</t>
  </si>
  <si>
    <t>OK</t>
  </si>
  <si>
    <t>CHQ. 4090938</t>
  </si>
  <si>
    <t>SOLDE EN EUROS</t>
  </si>
  <si>
    <t xml:space="preserve">VIREMENT </t>
  </si>
  <si>
    <t>PRLV FUITE 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</si>
</sst>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theme="1"/>
      <name val="Calibri"/>
      <family val="2"/>
      <scheme val="minor"/>
    </font>
    <font>
      <sz val="11"/>
      <color rgb="FFFFFFFF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0" borderId="1" xfId="0" applyFont="1" applyBorder="1" applyAlignment="1">
      <alignment wrapText="1"/>
    </xf>
    <xf numFmtId="14" fontId="2" fillId="0" borderId="1" xfId="0" applyNumberFormat="1" applyFont="1" applyBorder="1" applyAlignment="1">
      <alignment horizontal="right" wrapText="1"/>
    </xf>
    <xf numFmtId="10" fontId="2" fillId="0" borderId="1" xfId="0" applyNumberFormat="1" applyFont="1" applyBorder="1" applyAlignment="1">
      <alignment horizontal="right" wrapText="1"/>
    </xf>
    <xf numFmtId="10" fontId="2" fillId="0" borderId="0" xfId="0" applyNumberFormat="1" applyFont="1" applyBorder="1" applyAlignment="1">
      <alignment horizontal="left" wrapText="1"/>
    </xf>
    <xf numFmtId="0" fontId="0" fillId="0" borderId="0" xfId="0" applyAlignment="1"/>
    <xf numFmtId="0" fontId="0" fillId="0" borderId="0" xfId="0" applyAlignment="1">
      <alignment horizontal="center"/>
    </xf>
    <xf numFmtId="10" fontId="2" fillId="0" borderId="1" xfId="0" applyNumberFormat="1" applyFont="1" applyBorder="1" applyAlignment="1">
      <alignment vertical="center" wrapText="1"/>
    </xf>
    <xf numFmtId="9" fontId="2" fillId="0" borderId="0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vertical="center" wrapText="1"/>
    </xf>
    <xf numFmtId="0" fontId="0" fillId="0" borderId="0" xfId="0" applyAlignment="1">
      <alignment horizontal="left"/>
    </xf>
    <xf numFmtId="0" fontId="2" fillId="0" borderId="2" xfId="0" applyFont="1" applyBorder="1" applyAlignment="1">
      <alignment horizontal="left" wrapText="1"/>
    </xf>
    <xf numFmtId="0" fontId="2" fillId="0" borderId="2" xfId="0" applyFont="1" applyBorder="1" applyAlignment="1">
      <alignment wrapText="1"/>
    </xf>
    <xf numFmtId="0" fontId="2" fillId="0" borderId="0" xfId="0" applyFont="1" applyBorder="1" applyAlignment="1">
      <alignment vertical="center" wrapText="1"/>
    </xf>
    <xf numFmtId="0" fontId="0" fillId="0" borderId="0" xfId="0" applyBorder="1"/>
    <xf numFmtId="0" fontId="2" fillId="0" borderId="7" xfId="0" applyFont="1" applyBorder="1" applyAlignment="1">
      <alignment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11" xfId="0" applyFont="1" applyBorder="1" applyAlignment="1">
      <alignment wrapText="1"/>
    </xf>
    <xf numFmtId="0" fontId="2" fillId="0" borderId="1" xfId="0" applyFont="1" applyBorder="1" applyAlignment="1">
      <alignment vertical="center" wrapText="1"/>
    </xf>
    <xf numFmtId="0" fontId="2" fillId="0" borderId="12" xfId="0" applyFont="1" applyBorder="1" applyAlignment="1">
      <alignment wrapText="1"/>
    </xf>
    <xf numFmtId="0" fontId="2" fillId="0" borderId="13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2" fillId="0" borderId="15" xfId="0" applyFont="1" applyBorder="1" applyAlignment="1">
      <alignment wrapText="1"/>
    </xf>
    <xf numFmtId="0" fontId="2" fillId="0" borderId="16" xfId="0" applyFont="1" applyBorder="1" applyAlignment="1">
      <alignment vertical="center" wrapText="1"/>
    </xf>
    <xf numFmtId="0" fontId="2" fillId="0" borderId="17" xfId="0" applyFont="1" applyBorder="1" applyAlignment="1">
      <alignment wrapText="1"/>
    </xf>
    <xf numFmtId="0" fontId="3" fillId="3" borderId="18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wrapText="1"/>
    </xf>
    <xf numFmtId="0" fontId="2" fillId="0" borderId="20" xfId="0" applyFont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2" fillId="0" borderId="18" xfId="0" applyFont="1" applyBorder="1" applyAlignment="1">
      <alignment wrapText="1"/>
    </xf>
    <xf numFmtId="0" fontId="2" fillId="0" borderId="9" xfId="0" applyFont="1" applyBorder="1" applyAlignment="1">
      <alignment wrapText="1"/>
    </xf>
    <xf numFmtId="14" fontId="2" fillId="0" borderId="18" xfId="0" applyNumberFormat="1" applyFont="1" applyBorder="1" applyAlignment="1">
      <alignment horizontal="center" wrapText="1"/>
    </xf>
    <xf numFmtId="164" fontId="2" fillId="4" borderId="18" xfId="0" applyNumberFormat="1" applyFont="1" applyFill="1" applyBorder="1" applyAlignment="1">
      <alignment horizontal="right" wrapText="1"/>
    </xf>
    <xf numFmtId="2" fontId="2" fillId="0" borderId="18" xfId="0" applyNumberFormat="1" applyFont="1" applyBorder="1" applyAlignment="1">
      <alignment wrapText="1"/>
    </xf>
    <xf numFmtId="2" fontId="2" fillId="4" borderId="18" xfId="0" applyNumberFormat="1" applyFont="1" applyFill="1" applyBorder="1" applyAlignment="1">
      <alignment horizontal="right" wrapText="1"/>
    </xf>
    <xf numFmtId="2" fontId="2" fillId="5" borderId="18" xfId="0" applyNumberFormat="1" applyFont="1" applyFill="1" applyBorder="1" applyAlignment="1">
      <alignment wrapText="1"/>
    </xf>
    <xf numFmtId="2" fontId="2" fillId="4" borderId="18" xfId="0" applyNumberFormat="1" applyFont="1" applyFill="1" applyBorder="1" applyAlignment="1">
      <alignment wrapText="1"/>
    </xf>
    <xf numFmtId="2" fontId="2" fillId="5" borderId="18" xfId="0" applyNumberFormat="1" applyFont="1" applyFill="1" applyBorder="1" applyAlignment="1">
      <alignment horizontal="right" wrapText="1"/>
    </xf>
    <xf numFmtId="2" fontId="2" fillId="5" borderId="18" xfId="0" applyNumberFormat="1" applyFont="1" applyFill="1" applyBorder="1" applyAlignment="1">
      <alignment horizontal="center" wrapText="1"/>
    </xf>
    <xf numFmtId="14" fontId="2" fillId="0" borderId="8" xfId="0" applyNumberFormat="1" applyFont="1" applyBorder="1" applyAlignment="1">
      <alignment horizontal="center" wrapText="1"/>
    </xf>
    <xf numFmtId="0" fontId="2" fillId="6" borderId="21" xfId="0" applyFont="1" applyFill="1" applyBorder="1" applyAlignment="1">
      <alignment wrapText="1"/>
    </xf>
    <xf numFmtId="14" fontId="2" fillId="0" borderId="19" xfId="0" applyNumberFormat="1" applyFont="1" applyBorder="1" applyAlignment="1">
      <alignment horizontal="center" wrapText="1"/>
    </xf>
    <xf numFmtId="2" fontId="2" fillId="4" borderId="22" xfId="0" applyNumberFormat="1" applyFont="1" applyFill="1" applyBorder="1" applyAlignment="1">
      <alignment horizontal="right" wrapText="1"/>
    </xf>
    <xf numFmtId="2" fontId="2" fillId="5" borderId="22" xfId="0" applyNumberFormat="1" applyFont="1" applyFill="1" applyBorder="1" applyAlignment="1">
      <alignment wrapText="1"/>
    </xf>
    <xf numFmtId="0" fontId="2" fillId="0" borderId="23" xfId="0" applyFont="1" applyBorder="1" applyAlignment="1">
      <alignment wrapText="1"/>
    </xf>
    <xf numFmtId="2" fontId="2" fillId="5" borderId="21" xfId="0" applyNumberFormat="1" applyFont="1" applyFill="1" applyBorder="1" applyAlignment="1">
      <alignment wrapText="1"/>
    </xf>
    <xf numFmtId="2" fontId="2" fillId="0" borderId="11" xfId="0" applyNumberFormat="1" applyFont="1" applyBorder="1" applyAlignment="1">
      <alignment wrapText="1"/>
    </xf>
    <xf numFmtId="0" fontId="2" fillId="0" borderId="16" xfId="0" applyFont="1" applyBorder="1" applyAlignment="1">
      <alignment wrapText="1"/>
    </xf>
    <xf numFmtId="0" fontId="2" fillId="0" borderId="21" xfId="0" applyFont="1" applyBorder="1" applyAlignment="1">
      <alignment wrapText="1"/>
    </xf>
    <xf numFmtId="164" fontId="2" fillId="7" borderId="18" xfId="0" applyNumberFormat="1" applyFont="1" applyFill="1" applyBorder="1" applyAlignment="1">
      <alignment horizontal="right" wrapText="1"/>
    </xf>
    <xf numFmtId="0" fontId="2" fillId="0" borderId="19" xfId="0" applyFont="1" applyBorder="1" applyAlignment="1">
      <alignment wrapText="1"/>
    </xf>
    <xf numFmtId="16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3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wrapText="1"/>
    </xf>
    <xf numFmtId="0" fontId="2" fillId="0" borderId="23" xfId="0" applyFont="1" applyBorder="1" applyAlignment="1">
      <alignment wrapText="1"/>
    </xf>
    <xf numFmtId="14" fontId="2" fillId="0" borderId="24" xfId="0" applyNumberFormat="1" applyFont="1" applyBorder="1" applyAlignment="1">
      <alignment horizontal="center" wrapText="1"/>
    </xf>
    <xf numFmtId="0" fontId="2" fillId="0" borderId="25" xfId="0" applyFont="1" applyBorder="1" applyAlignment="1">
      <alignment wrapText="1"/>
    </xf>
    <xf numFmtId="0" fontId="2" fillId="0" borderId="8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3"/>
  <sheetViews>
    <sheetView zoomScale="85" zoomScaleNormal="85" workbookViewId="0">
      <selection activeCell="A34" sqref="A34"/>
    </sheetView>
  </sheetViews>
  <sheetFormatPr baseColWidth="10" defaultRowHeight="15" x14ac:dyDescent="0.25"/>
  <cols>
    <col min="1" max="1" width="46.42578125" customWidth="1"/>
    <col min="3" max="3" width="17.5703125" customWidth="1"/>
    <col min="4" max="4" width="26.85546875" customWidth="1"/>
    <col min="5" max="5" width="27.42578125" customWidth="1"/>
    <col min="6" max="6" width="37.5703125" style="12" customWidth="1"/>
    <col min="7" max="7" width="6.28515625" customWidth="1"/>
    <col min="8" max="8" width="23.42578125" customWidth="1"/>
    <col min="9" max="9" width="25.85546875" customWidth="1"/>
    <col min="10" max="10" width="27.42578125" customWidth="1"/>
    <col min="11" max="11" width="31.5703125" style="12" customWidth="1"/>
    <col min="13" max="13" width="31.42578125" customWidth="1"/>
    <col min="14" max="14" width="15" customWidth="1"/>
    <col min="15" max="15" width="21.140625" customWidth="1"/>
  </cols>
  <sheetData>
    <row r="1" spans="1:15" ht="15.75" thickBot="1" x14ac:dyDescent="0.3">
      <c r="A1" s="1" t="s">
        <v>0</v>
      </c>
      <c r="C1" s="1" t="s">
        <v>1</v>
      </c>
      <c r="D1" s="1" t="s">
        <v>2</v>
      </c>
      <c r="E1" s="1" t="s">
        <v>3</v>
      </c>
      <c r="F1" s="2" t="s">
        <v>4</v>
      </c>
      <c r="H1" s="1" t="s">
        <v>1</v>
      </c>
      <c r="I1" s="1" t="s">
        <v>2</v>
      </c>
      <c r="J1" s="1" t="s">
        <v>3</v>
      </c>
      <c r="K1" s="2" t="s">
        <v>4</v>
      </c>
      <c r="N1" s="59" t="s">
        <v>5</v>
      </c>
      <c r="O1" s="59"/>
    </row>
    <row r="2" spans="1:15" ht="15.75" thickBot="1" x14ac:dyDescent="0.3">
      <c r="A2" s="3" t="s">
        <v>6</v>
      </c>
      <c r="C2" s="4">
        <v>40353</v>
      </c>
      <c r="D2" s="5">
        <v>0.5</v>
      </c>
      <c r="E2" s="5">
        <v>0</v>
      </c>
      <c r="F2" s="6"/>
      <c r="H2" s="4">
        <v>41379</v>
      </c>
      <c r="I2" s="5">
        <v>0</v>
      </c>
      <c r="J2" s="5">
        <v>0</v>
      </c>
      <c r="K2" s="6"/>
      <c r="M2" t="s">
        <v>7</v>
      </c>
      <c r="N2" s="7" t="s">
        <v>6</v>
      </c>
      <c r="O2" s="8"/>
    </row>
    <row r="3" spans="1:15" ht="15.75" thickBot="1" x14ac:dyDescent="0.3">
      <c r="A3" s="3" t="s">
        <v>9</v>
      </c>
      <c r="C3" s="4">
        <v>40353</v>
      </c>
      <c r="D3" s="5">
        <v>0.51</v>
      </c>
      <c r="E3" s="9">
        <v>0.01</v>
      </c>
      <c r="F3" s="10"/>
      <c r="H3" s="4">
        <v>41379</v>
      </c>
      <c r="I3" s="5">
        <v>0.51</v>
      </c>
      <c r="J3" s="9">
        <v>0.01</v>
      </c>
      <c r="K3" s="10"/>
      <c r="M3" t="s">
        <v>10</v>
      </c>
      <c r="N3" s="60">
        <v>42910</v>
      </c>
      <c r="O3" s="59"/>
    </row>
    <row r="4" spans="1:15" ht="15.75" thickBot="1" x14ac:dyDescent="0.3">
      <c r="A4" s="3" t="s">
        <v>11</v>
      </c>
      <c r="C4" s="4">
        <v>40353</v>
      </c>
      <c r="D4" s="5">
        <v>0.52</v>
      </c>
      <c r="E4" s="5">
        <v>0.02</v>
      </c>
      <c r="F4" s="6"/>
      <c r="H4" s="4">
        <v>40877</v>
      </c>
      <c r="I4" s="5">
        <v>0.52</v>
      </c>
      <c r="J4" s="5">
        <v>0.02</v>
      </c>
      <c r="K4" s="6"/>
      <c r="M4" t="s">
        <v>12</v>
      </c>
      <c r="N4" t="s">
        <v>13</v>
      </c>
      <c r="O4" t="s">
        <v>14</v>
      </c>
    </row>
    <row r="5" spans="1:15" ht="15.75" thickBot="1" x14ac:dyDescent="0.3">
      <c r="A5" s="3" t="s">
        <v>15</v>
      </c>
      <c r="C5" s="4">
        <v>40353</v>
      </c>
      <c r="D5" s="5">
        <v>0.53</v>
      </c>
      <c r="E5" s="9">
        <v>0.03</v>
      </c>
      <c r="F5" s="10"/>
      <c r="H5" s="4">
        <v>40748</v>
      </c>
      <c r="I5" s="5">
        <v>0.53</v>
      </c>
      <c r="J5" s="9">
        <v>0.03</v>
      </c>
      <c r="K5" s="10"/>
      <c r="M5" t="s">
        <v>16</v>
      </c>
      <c r="N5">
        <f>LOOKUP(N2,'DEPENSES COUPLES'!A2:A33,'DEPENSES COUPLES'!D2:D33)</f>
        <v>0.56000000000000005</v>
      </c>
      <c r="O5">
        <f>LOOKUP(N2,CAT_DEP_REC,'DEPENSES COUPLES'!$E$2:$E$33)</f>
        <v>0.06</v>
      </c>
    </row>
    <row r="6" spans="1:15" ht="15.75" thickBot="1" x14ac:dyDescent="0.3">
      <c r="A6" s="3" t="s">
        <v>17</v>
      </c>
      <c r="C6" s="4">
        <v>40353</v>
      </c>
      <c r="D6" s="5">
        <v>0.54</v>
      </c>
      <c r="E6" s="5">
        <v>0.04</v>
      </c>
      <c r="F6" s="6"/>
      <c r="H6" s="4">
        <v>40877</v>
      </c>
      <c r="I6" s="5">
        <v>0.54</v>
      </c>
      <c r="J6" s="5">
        <v>0.04</v>
      </c>
      <c r="K6" s="6"/>
    </row>
    <row r="7" spans="1:15" ht="15.75" thickBot="1" x14ac:dyDescent="0.3">
      <c r="A7" s="3" t="s">
        <v>18</v>
      </c>
      <c r="C7" s="4">
        <v>40353</v>
      </c>
      <c r="D7" s="5">
        <v>0.55000000000000004</v>
      </c>
      <c r="E7" s="9">
        <v>0.05</v>
      </c>
      <c r="F7" s="10"/>
      <c r="H7" s="4">
        <v>40877</v>
      </c>
      <c r="I7" s="5">
        <v>0.55000000000000004</v>
      </c>
      <c r="J7" s="9">
        <v>0.05</v>
      </c>
      <c r="K7" s="10"/>
    </row>
    <row r="8" spans="1:15" ht="15.75" thickBot="1" x14ac:dyDescent="0.3">
      <c r="A8" s="3" t="s">
        <v>19</v>
      </c>
      <c r="C8" s="4">
        <v>40353</v>
      </c>
      <c r="D8" s="5">
        <v>0.56000000000000005</v>
      </c>
      <c r="E8" s="5">
        <v>0.06</v>
      </c>
      <c r="F8" s="6"/>
      <c r="H8" s="4">
        <v>40877</v>
      </c>
      <c r="I8" s="5">
        <v>0.56000000000000005</v>
      </c>
      <c r="J8" s="5">
        <v>0.06</v>
      </c>
      <c r="K8" s="6"/>
    </row>
    <row r="9" spans="1:15" ht="15.75" thickBot="1" x14ac:dyDescent="0.3">
      <c r="A9" s="3" t="s">
        <v>20</v>
      </c>
      <c r="C9" s="4">
        <v>40353</v>
      </c>
      <c r="D9" s="5">
        <v>0.56999999999999995</v>
      </c>
      <c r="E9" s="9">
        <v>7.0000000000000007E-2</v>
      </c>
      <c r="F9" s="10"/>
      <c r="H9" s="4">
        <v>40877</v>
      </c>
      <c r="I9" s="5">
        <v>0.56999999999999995</v>
      </c>
      <c r="J9" s="9">
        <v>7.0000000000000007E-2</v>
      </c>
      <c r="K9" s="10"/>
    </row>
    <row r="10" spans="1:15" ht="15.75" thickBot="1" x14ac:dyDescent="0.3">
      <c r="A10" s="3" t="s">
        <v>21</v>
      </c>
      <c r="C10" s="4">
        <v>40353</v>
      </c>
      <c r="D10" s="5">
        <v>0.57999999999999996</v>
      </c>
      <c r="E10" s="5">
        <v>0.08</v>
      </c>
      <c r="F10" s="6"/>
      <c r="H10" s="4">
        <v>40877</v>
      </c>
      <c r="I10" s="5">
        <v>0.57999999999999996</v>
      </c>
      <c r="J10" s="5">
        <v>0.08</v>
      </c>
      <c r="K10" s="6"/>
      <c r="M10" t="s">
        <v>22</v>
      </c>
      <c r="N10">
        <f>VLOOKUP(N2,A1:K33,4,FALSE)</f>
        <v>0.5</v>
      </c>
      <c r="O10">
        <f>VLOOKUP(N2,A1:K33,5,FALSE)</f>
        <v>0</v>
      </c>
    </row>
    <row r="11" spans="1:15" ht="15.75" thickBot="1" x14ac:dyDescent="0.3">
      <c r="A11" s="3" t="s">
        <v>8</v>
      </c>
      <c r="C11" s="4">
        <v>40353</v>
      </c>
      <c r="D11" s="5">
        <v>0.59</v>
      </c>
      <c r="E11" s="9">
        <v>0.09</v>
      </c>
      <c r="F11" s="10"/>
      <c r="H11" s="4">
        <v>40877</v>
      </c>
      <c r="I11" s="5">
        <v>0.59</v>
      </c>
      <c r="J11" s="9">
        <v>0.09</v>
      </c>
      <c r="K11" s="10"/>
      <c r="M11" t="s">
        <v>23</v>
      </c>
      <c r="N11">
        <f>ComputeColumnNumForDate(N3)</f>
        <v>8</v>
      </c>
    </row>
    <row r="12" spans="1:15" ht="15.75" thickBot="1" x14ac:dyDescent="0.3">
      <c r="A12" s="3" t="s">
        <v>24</v>
      </c>
      <c r="C12" s="4">
        <v>40353</v>
      </c>
      <c r="D12" s="5">
        <v>0.6</v>
      </c>
      <c r="E12" s="5">
        <v>0.1</v>
      </c>
      <c r="F12" s="6"/>
      <c r="H12" s="4">
        <v>40877</v>
      </c>
      <c r="I12" s="5">
        <v>0.6</v>
      </c>
      <c r="J12" s="5">
        <v>0.1</v>
      </c>
      <c r="K12" s="6"/>
      <c r="M12" t="s">
        <v>25</v>
      </c>
      <c r="N12">
        <f>$N3-$C$2</f>
        <v>2557</v>
      </c>
    </row>
    <row r="13" spans="1:15" ht="15.75" thickBot="1" x14ac:dyDescent="0.3">
      <c r="A13" s="3" t="s">
        <v>26</v>
      </c>
      <c r="C13" s="4">
        <v>40353</v>
      </c>
      <c r="D13" s="5">
        <v>0.61</v>
      </c>
      <c r="E13" s="9">
        <v>0.11</v>
      </c>
      <c r="F13" s="10"/>
      <c r="H13" s="4">
        <v>41969</v>
      </c>
      <c r="I13" s="5">
        <v>0.61</v>
      </c>
      <c r="J13" s="9">
        <v>0.11</v>
      </c>
      <c r="K13" s="10"/>
    </row>
    <row r="14" spans="1:15" ht="15.75" thickBot="1" x14ac:dyDescent="0.3">
      <c r="A14" s="3" t="s">
        <v>27</v>
      </c>
      <c r="C14" s="4">
        <v>40353</v>
      </c>
      <c r="D14" s="5">
        <v>0.62</v>
      </c>
      <c r="E14" s="5">
        <v>0.12</v>
      </c>
      <c r="F14" s="6"/>
      <c r="H14" s="4">
        <v>41969</v>
      </c>
      <c r="I14" s="5">
        <v>0.62</v>
      </c>
      <c r="J14" s="5">
        <v>0.12</v>
      </c>
      <c r="K14" s="6"/>
      <c r="N14" t="e">
        <f>Compu</f>
        <v>#NAME?</v>
      </c>
    </row>
    <row r="15" spans="1:15" ht="15.75" thickBot="1" x14ac:dyDescent="0.3">
      <c r="A15" s="3" t="s">
        <v>28</v>
      </c>
      <c r="C15" s="4">
        <v>40353</v>
      </c>
      <c r="D15" s="5">
        <v>0.63</v>
      </c>
      <c r="E15" s="9">
        <v>0.13</v>
      </c>
      <c r="F15" s="10"/>
      <c r="H15" s="4">
        <v>41969</v>
      </c>
      <c r="I15" s="5">
        <v>0.63</v>
      </c>
      <c r="J15" s="9">
        <v>0.13</v>
      </c>
      <c r="K15" s="10"/>
    </row>
    <row r="16" spans="1:15" ht="15.75" thickBot="1" x14ac:dyDescent="0.3">
      <c r="A16" s="3" t="s">
        <v>29</v>
      </c>
      <c r="C16" s="4">
        <v>40353</v>
      </c>
      <c r="D16" s="5">
        <v>0.64</v>
      </c>
      <c r="E16" s="5">
        <v>0.14000000000000001</v>
      </c>
      <c r="F16" s="6"/>
      <c r="H16" s="4">
        <v>41969</v>
      </c>
      <c r="I16" s="5">
        <v>0.64</v>
      </c>
      <c r="J16" s="5">
        <v>0.14000000000000001</v>
      </c>
      <c r="K16" s="6"/>
    </row>
    <row r="17" spans="1:11" ht="15.75" thickBot="1" x14ac:dyDescent="0.3">
      <c r="A17" s="3" t="s">
        <v>30</v>
      </c>
      <c r="C17" s="4">
        <v>40353</v>
      </c>
      <c r="D17" s="5">
        <v>0.65</v>
      </c>
      <c r="E17" s="9">
        <v>0.15</v>
      </c>
      <c r="F17" s="10"/>
      <c r="H17" s="11">
        <v>41291</v>
      </c>
      <c r="I17" s="5">
        <v>0.65</v>
      </c>
      <c r="J17" s="9">
        <v>0.15</v>
      </c>
      <c r="K17" s="10"/>
    </row>
    <row r="18" spans="1:11" ht="15.75" thickBot="1" x14ac:dyDescent="0.3">
      <c r="A18" s="3" t="s">
        <v>31</v>
      </c>
      <c r="C18" s="4">
        <v>40353</v>
      </c>
      <c r="D18" s="5">
        <v>0.66</v>
      </c>
      <c r="E18" s="5">
        <v>0.16</v>
      </c>
      <c r="F18" s="6"/>
      <c r="H18" s="4">
        <v>41379</v>
      </c>
      <c r="I18" s="5">
        <v>0.66</v>
      </c>
      <c r="J18" s="5">
        <v>0.16</v>
      </c>
      <c r="K18" s="6"/>
    </row>
    <row r="19" spans="1:11" ht="15.75" thickBot="1" x14ac:dyDescent="0.3">
      <c r="A19" s="3" t="s">
        <v>32</v>
      </c>
      <c r="C19" s="4">
        <v>40353</v>
      </c>
      <c r="D19" s="5">
        <v>0.67</v>
      </c>
      <c r="E19" s="9">
        <v>0.17</v>
      </c>
      <c r="F19" s="10"/>
      <c r="H19" s="4">
        <v>41379</v>
      </c>
      <c r="I19" s="5">
        <v>0.67</v>
      </c>
      <c r="J19" s="9">
        <v>0.17</v>
      </c>
      <c r="K19" s="10"/>
    </row>
    <row r="20" spans="1:11" ht="15.75" thickBot="1" x14ac:dyDescent="0.3">
      <c r="A20" s="3" t="s">
        <v>33</v>
      </c>
      <c r="C20" s="4">
        <v>40353</v>
      </c>
      <c r="D20" s="5">
        <v>0.68</v>
      </c>
      <c r="E20" s="5">
        <v>0.18</v>
      </c>
      <c r="F20" s="6"/>
      <c r="H20" s="4">
        <v>41379</v>
      </c>
      <c r="I20" s="5">
        <v>0.68</v>
      </c>
      <c r="J20" s="5">
        <v>0.18</v>
      </c>
      <c r="K20" s="6"/>
    </row>
    <row r="21" spans="1:11" ht="15.75" thickBot="1" x14ac:dyDescent="0.3">
      <c r="A21" s="3" t="s">
        <v>34</v>
      </c>
      <c r="C21" s="4">
        <v>40353</v>
      </c>
      <c r="D21" s="5">
        <v>0.69</v>
      </c>
      <c r="E21" s="9">
        <v>0.19</v>
      </c>
      <c r="F21" s="10"/>
      <c r="H21" s="4">
        <v>41379</v>
      </c>
      <c r="I21" s="5">
        <v>0.69</v>
      </c>
      <c r="J21" s="9">
        <v>0.19</v>
      </c>
      <c r="K21" s="10"/>
    </row>
    <row r="22" spans="1:11" ht="15.75" thickBot="1" x14ac:dyDescent="0.3">
      <c r="A22" s="3" t="s">
        <v>35</v>
      </c>
      <c r="C22" s="4">
        <v>40353</v>
      </c>
      <c r="D22" s="5">
        <v>0.7</v>
      </c>
      <c r="E22" s="5">
        <v>0.2</v>
      </c>
      <c r="F22" s="6"/>
      <c r="H22" s="4">
        <v>41379</v>
      </c>
      <c r="I22" s="5">
        <v>0.7</v>
      </c>
      <c r="J22" s="5">
        <v>0.2</v>
      </c>
      <c r="K22" s="6"/>
    </row>
    <row r="23" spans="1:11" ht="15.75" thickBot="1" x14ac:dyDescent="0.3">
      <c r="A23" s="3" t="s">
        <v>36</v>
      </c>
      <c r="C23" s="4">
        <v>40353</v>
      </c>
      <c r="D23" s="5">
        <v>0.71</v>
      </c>
      <c r="E23" s="9">
        <v>0.21</v>
      </c>
      <c r="F23" s="10"/>
      <c r="H23" s="4">
        <v>41379</v>
      </c>
      <c r="I23" s="5">
        <v>0.71</v>
      </c>
      <c r="J23" s="9">
        <v>0.21</v>
      </c>
      <c r="K23" s="10"/>
    </row>
    <row r="24" spans="1:11" ht="15.75" thickBot="1" x14ac:dyDescent="0.3">
      <c r="A24" s="3" t="s">
        <v>37</v>
      </c>
      <c r="C24" s="4">
        <v>40353</v>
      </c>
      <c r="D24" s="5">
        <v>0.72</v>
      </c>
      <c r="E24" s="5">
        <v>0.22</v>
      </c>
      <c r="F24" s="6"/>
      <c r="H24" s="4">
        <v>41379</v>
      </c>
      <c r="I24" s="5">
        <v>0.72</v>
      </c>
      <c r="J24" s="5">
        <v>0.22</v>
      </c>
      <c r="K24" s="6"/>
    </row>
    <row r="25" spans="1:11" ht="15.75" thickBot="1" x14ac:dyDescent="0.3">
      <c r="A25" s="3" t="s">
        <v>38</v>
      </c>
      <c r="C25" s="4">
        <v>40353</v>
      </c>
      <c r="D25" s="5">
        <v>0.73</v>
      </c>
      <c r="E25" s="9">
        <v>0.23</v>
      </c>
      <c r="F25" s="10"/>
      <c r="H25" s="4">
        <v>41379</v>
      </c>
      <c r="I25" s="5">
        <v>0.73</v>
      </c>
      <c r="J25" s="9">
        <v>0.23</v>
      </c>
      <c r="K25" s="10"/>
    </row>
    <row r="26" spans="1:11" ht="15.75" thickBot="1" x14ac:dyDescent="0.3">
      <c r="A26" s="3" t="s">
        <v>39</v>
      </c>
      <c r="C26" s="4">
        <v>40353</v>
      </c>
      <c r="D26" s="5">
        <v>0.73999999999999899</v>
      </c>
      <c r="E26" s="5">
        <v>0.24</v>
      </c>
      <c r="F26" s="6"/>
      <c r="H26" s="4">
        <v>41379</v>
      </c>
      <c r="I26" s="5">
        <v>0.73999999999999899</v>
      </c>
      <c r="J26" s="5">
        <v>0.24</v>
      </c>
      <c r="K26" s="6"/>
    </row>
    <row r="27" spans="1:11" ht="15.75" thickBot="1" x14ac:dyDescent="0.3">
      <c r="A27" s="3" t="s">
        <v>40</v>
      </c>
      <c r="C27" s="4">
        <v>40353</v>
      </c>
      <c r="D27" s="5">
        <v>0.749999999999999</v>
      </c>
      <c r="E27" s="9">
        <v>0.25</v>
      </c>
      <c r="F27" s="10"/>
      <c r="H27" s="4">
        <v>41379</v>
      </c>
      <c r="I27" s="5">
        <v>0.749999999999999</v>
      </c>
      <c r="J27" s="9">
        <v>0.25</v>
      </c>
      <c r="K27" s="10"/>
    </row>
    <row r="28" spans="1:11" ht="15.75" thickBot="1" x14ac:dyDescent="0.3">
      <c r="A28" s="3" t="s">
        <v>41</v>
      </c>
      <c r="C28" s="4">
        <v>40353</v>
      </c>
      <c r="D28" s="5">
        <v>0.75999999999999901</v>
      </c>
      <c r="E28" s="5">
        <v>0.26</v>
      </c>
      <c r="F28" s="6"/>
      <c r="H28" s="4">
        <v>54789</v>
      </c>
      <c r="I28" s="5">
        <v>0.75999999999999901</v>
      </c>
      <c r="J28" s="5">
        <v>0.26</v>
      </c>
      <c r="K28" s="6"/>
    </row>
    <row r="29" spans="1:11" ht="15.75" thickBot="1" x14ac:dyDescent="0.3">
      <c r="A29" s="3" t="s">
        <v>42</v>
      </c>
      <c r="C29" s="4">
        <v>40353</v>
      </c>
      <c r="D29" s="5">
        <v>0.76999999999999902</v>
      </c>
      <c r="E29" s="9">
        <v>0.27</v>
      </c>
      <c r="F29" s="10"/>
      <c r="H29" s="4">
        <v>54789</v>
      </c>
      <c r="I29" s="5">
        <v>0.76999999999999902</v>
      </c>
      <c r="J29" s="9">
        <v>0.27</v>
      </c>
      <c r="K29" s="10"/>
    </row>
    <row r="30" spans="1:11" ht="15.75" thickBot="1" x14ac:dyDescent="0.3">
      <c r="A30" s="3" t="s">
        <v>43</v>
      </c>
      <c r="C30" s="4">
        <v>40353</v>
      </c>
      <c r="D30" s="5">
        <v>0.77999999999999903</v>
      </c>
      <c r="E30" s="5">
        <v>0.28000000000000003</v>
      </c>
      <c r="F30" s="6"/>
      <c r="H30" s="4">
        <v>40877</v>
      </c>
      <c r="I30" s="5">
        <v>0.77999999999999903</v>
      </c>
      <c r="J30" s="5">
        <v>0.28000000000000003</v>
      </c>
      <c r="K30" s="6"/>
    </row>
    <row r="31" spans="1:11" ht="15.75" thickBot="1" x14ac:dyDescent="0.3">
      <c r="A31" s="3" t="s">
        <v>44</v>
      </c>
      <c r="C31" s="4">
        <v>40353</v>
      </c>
      <c r="D31" s="5">
        <v>0.78999999999999904</v>
      </c>
      <c r="E31" s="9">
        <v>0.28999999999999998</v>
      </c>
      <c r="F31" s="10"/>
      <c r="H31" s="4">
        <v>41379</v>
      </c>
      <c r="I31" s="5">
        <v>0</v>
      </c>
      <c r="J31" s="9">
        <v>0</v>
      </c>
      <c r="K31" s="10"/>
    </row>
    <row r="32" spans="1:11" ht="15.75" thickBot="1" x14ac:dyDescent="0.3">
      <c r="A32" s="3" t="s">
        <v>45</v>
      </c>
      <c r="C32" s="4">
        <v>40353</v>
      </c>
      <c r="D32" s="5">
        <v>0.79999999999999905</v>
      </c>
      <c r="E32" s="5">
        <v>0.3</v>
      </c>
      <c r="F32" s="6"/>
      <c r="H32" s="4">
        <v>40877</v>
      </c>
      <c r="I32" s="5">
        <v>0.79999999999999905</v>
      </c>
      <c r="J32" s="5">
        <v>0.3</v>
      </c>
      <c r="K32" s="6"/>
    </row>
    <row r="33" spans="1:11" ht="15.75" thickBot="1" x14ac:dyDescent="0.3">
      <c r="A33" s="3" t="s">
        <v>46</v>
      </c>
      <c r="C33" s="4">
        <v>40353</v>
      </c>
      <c r="D33" s="5">
        <v>0.80999999999999905</v>
      </c>
      <c r="E33" s="9">
        <v>0.31</v>
      </c>
      <c r="F33" s="10"/>
      <c r="H33" s="4">
        <v>40877</v>
      </c>
      <c r="I33" s="5">
        <v>0.80999999999999905</v>
      </c>
      <c r="J33" s="9">
        <v>0.31</v>
      </c>
      <c r="K33" s="6"/>
    </row>
  </sheetData>
  <mergeCells count="2">
    <mergeCell ref="N1:O1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tabSelected="1" zoomScaleNormal="100" workbookViewId="0">
      <selection activeCell="H10" sqref="H10"/>
    </sheetView>
  </sheetViews>
  <sheetFormatPr baseColWidth="10" defaultColWidth="9.140625" defaultRowHeight="15" x14ac:dyDescent="0.25"/>
  <cols>
    <col min="1" max="1" width="23.85546875" customWidth="1"/>
    <col min="2" max="2" width="12.7109375" customWidth="1"/>
    <col min="3" max="3" width="36.7109375" customWidth="1"/>
    <col min="4" max="4" width="12.140625" customWidth="1"/>
    <col min="5" max="5" width="9.7109375" bestFit="1" customWidth="1"/>
    <col min="6" max="6" width="13.85546875" customWidth="1"/>
    <col min="8" max="8" width="24.5703125" customWidth="1"/>
    <col min="10" max="11" width="11.42578125" customWidth="1"/>
    <col min="13" max="13" width="10.42578125" customWidth="1"/>
    <col min="14" max="14" width="13" customWidth="1"/>
    <col min="16" max="16" width="12.140625" customWidth="1"/>
    <col min="17" max="17" width="36.5703125" customWidth="1"/>
  </cols>
  <sheetData>
    <row r="1" spans="1:17" x14ac:dyDescent="0.25">
      <c r="A1" s="13"/>
      <c r="B1" s="14" t="s">
        <v>47</v>
      </c>
      <c r="C1" s="63"/>
      <c r="D1" s="64"/>
      <c r="F1" s="64"/>
      <c r="G1" s="64"/>
      <c r="H1" s="64"/>
      <c r="I1" s="15"/>
      <c r="J1" s="15"/>
      <c r="K1" s="15"/>
      <c r="L1" s="15"/>
      <c r="M1" s="15"/>
      <c r="N1" s="15"/>
      <c r="O1" s="15"/>
      <c r="P1" s="15"/>
      <c r="Q1" s="15"/>
    </row>
    <row r="2" spans="1:17" x14ac:dyDescent="0.25">
      <c r="A2" s="16"/>
      <c r="B2" s="16"/>
      <c r="C2" s="16"/>
      <c r="D2" s="16"/>
      <c r="F2" s="16"/>
      <c r="G2" s="16"/>
      <c r="H2" s="16"/>
      <c r="I2" s="16"/>
      <c r="J2" s="16"/>
      <c r="K2" s="16"/>
      <c r="L2" s="16"/>
      <c r="M2" s="16"/>
      <c r="N2" s="16"/>
      <c r="O2" s="15"/>
      <c r="P2" s="15"/>
      <c r="Q2" s="15"/>
    </row>
    <row r="3" spans="1:17" ht="15.75" thickBot="1" x14ac:dyDescent="0.3">
      <c r="F3" s="16"/>
      <c r="G3" s="16"/>
      <c r="H3" s="16"/>
      <c r="I3" s="16"/>
      <c r="J3" s="16"/>
      <c r="K3" s="16"/>
      <c r="L3" s="16"/>
      <c r="M3" s="16"/>
      <c r="N3" s="16"/>
      <c r="O3" s="15"/>
      <c r="P3" s="15"/>
      <c r="Q3" s="15"/>
    </row>
    <row r="4" spans="1:17" ht="30.75" customHeight="1" thickBot="1" x14ac:dyDescent="0.3">
      <c r="B4" s="65" t="s">
        <v>48</v>
      </c>
      <c r="C4" s="66"/>
      <c r="D4" s="66"/>
      <c r="E4" s="66"/>
      <c r="F4" s="67"/>
      <c r="G4" s="17"/>
      <c r="H4" s="18" t="s">
        <v>49</v>
      </c>
      <c r="I4" s="19"/>
      <c r="J4" s="65" t="s">
        <v>50</v>
      </c>
      <c r="K4" s="67"/>
      <c r="L4" s="20"/>
      <c r="M4" s="65" t="s">
        <v>51</v>
      </c>
      <c r="N4" s="67"/>
      <c r="O4" s="17"/>
      <c r="P4" s="18" t="s">
        <v>52</v>
      </c>
      <c r="Q4" s="18" t="s">
        <v>53</v>
      </c>
    </row>
    <row r="5" spans="1:17" ht="15.75" thickBot="1" x14ac:dyDescent="0.3">
      <c r="A5" s="3"/>
      <c r="B5" s="21"/>
      <c r="C5" s="21"/>
      <c r="D5" s="21"/>
      <c r="E5" s="21"/>
      <c r="F5" s="21"/>
      <c r="G5" s="22"/>
      <c r="H5" s="23"/>
      <c r="I5" s="22"/>
      <c r="J5" s="24"/>
      <c r="K5" s="25"/>
      <c r="L5" s="26"/>
      <c r="M5" s="27"/>
      <c r="N5" s="24"/>
      <c r="O5" s="22"/>
      <c r="P5" s="28"/>
      <c r="Q5" s="28"/>
    </row>
    <row r="6" spans="1:17" ht="15.75" thickBot="1" x14ac:dyDescent="0.3">
      <c r="A6" s="29"/>
      <c r="B6" s="30" t="s">
        <v>54</v>
      </c>
      <c r="C6" s="30" t="s">
        <v>55</v>
      </c>
      <c r="D6" s="30" t="s">
        <v>56</v>
      </c>
      <c r="E6" s="30" t="s">
        <v>57</v>
      </c>
      <c r="F6" s="30" t="s">
        <v>58</v>
      </c>
      <c r="G6" s="31"/>
      <c r="H6" s="22"/>
      <c r="I6" s="32"/>
      <c r="J6" s="30" t="s">
        <v>57</v>
      </c>
      <c r="K6" s="30" t="s">
        <v>58</v>
      </c>
      <c r="L6" s="33"/>
      <c r="M6" s="18" t="s">
        <v>57</v>
      </c>
      <c r="N6" s="34" t="s">
        <v>58</v>
      </c>
      <c r="O6" s="3"/>
      <c r="P6" s="3"/>
      <c r="Q6" s="3"/>
    </row>
    <row r="7" spans="1:17" ht="15.75" thickBot="1" x14ac:dyDescent="0.3">
      <c r="A7" s="29"/>
      <c r="B7" s="35"/>
      <c r="C7" s="35"/>
      <c r="D7" s="35"/>
      <c r="E7" s="35"/>
      <c r="F7" s="35"/>
      <c r="G7" s="3"/>
      <c r="H7" s="28"/>
      <c r="I7" s="22"/>
      <c r="J7" s="3"/>
      <c r="K7" s="31"/>
      <c r="L7" s="15"/>
      <c r="M7" s="36"/>
      <c r="N7" s="3"/>
      <c r="O7" s="22"/>
      <c r="P7" s="22"/>
      <c r="Q7" s="22"/>
    </row>
    <row r="8" spans="1:17" ht="15.75" thickBot="1" x14ac:dyDescent="0.3">
      <c r="A8" s="29"/>
      <c r="B8" s="37">
        <v>40418</v>
      </c>
      <c r="C8" s="35" t="s">
        <v>59</v>
      </c>
      <c r="D8" s="35"/>
      <c r="E8" s="38">
        <v>340</v>
      </c>
      <c r="F8" s="39"/>
      <c r="G8" s="3"/>
      <c r="H8" s="22"/>
      <c r="I8" s="22"/>
      <c r="J8" s="22"/>
      <c r="K8" s="22"/>
      <c r="L8" s="28"/>
      <c r="M8" s="22"/>
      <c r="N8" s="22"/>
      <c r="O8" s="22"/>
      <c r="P8" s="22"/>
      <c r="Q8" s="22"/>
    </row>
    <row r="9" spans="1:17" ht="15.75" thickBot="1" x14ac:dyDescent="0.3">
      <c r="A9" s="29"/>
      <c r="B9" s="35"/>
      <c r="C9" s="35"/>
      <c r="D9" s="35"/>
      <c r="E9" s="35"/>
      <c r="F9" s="39"/>
      <c r="G9" s="3"/>
      <c r="H9" s="22"/>
      <c r="I9" s="22"/>
      <c r="J9" s="24">
        <f>E9/2</f>
        <v>0</v>
      </c>
      <c r="K9" s="24"/>
      <c r="L9" s="22"/>
      <c r="M9" s="24">
        <f>E9/2</f>
        <v>0</v>
      </c>
      <c r="N9" s="24"/>
      <c r="O9" s="22"/>
      <c r="P9" s="22"/>
      <c r="Q9" s="22"/>
    </row>
    <row r="10" spans="1:17" ht="27.75" customHeight="1" thickBot="1" x14ac:dyDescent="0.3">
      <c r="A10" s="29"/>
      <c r="B10" s="37">
        <v>40419</v>
      </c>
      <c r="C10" s="35" t="s">
        <v>64</v>
      </c>
      <c r="D10" s="37">
        <v>40700</v>
      </c>
      <c r="E10" s="40">
        <v>2.4</v>
      </c>
      <c r="F10" s="41"/>
      <c r="G10" s="3"/>
      <c r="H10" s="3" t="s">
        <v>33</v>
      </c>
      <c r="I10" s="29"/>
      <c r="J10" s="40">
        <f>E10/2</f>
        <v>1.2</v>
      </c>
      <c r="K10" s="41"/>
      <c r="L10" s="29"/>
      <c r="M10" s="40">
        <f>E10/2</f>
        <v>1.2</v>
      </c>
      <c r="N10" s="41"/>
      <c r="O10" s="3"/>
      <c r="P10" s="3"/>
      <c r="Q10" s="3"/>
    </row>
    <row r="11" spans="1:17" ht="31.5" customHeight="1" thickBot="1" x14ac:dyDescent="0.3">
      <c r="A11" s="29"/>
      <c r="B11" s="70">
        <v>40420</v>
      </c>
      <c r="C11" s="35" t="s">
        <v>63</v>
      </c>
      <c r="D11" s="37">
        <v>40700</v>
      </c>
      <c r="E11" s="42"/>
      <c r="F11" s="43">
        <v>1500</v>
      </c>
      <c r="G11" s="3"/>
      <c r="H11" s="3" t="s">
        <v>44</v>
      </c>
      <c r="I11" s="29"/>
      <c r="J11" s="42"/>
      <c r="K11" s="41"/>
      <c r="L11" s="29"/>
      <c r="M11" s="42"/>
      <c r="N11" s="43">
        <v>1500</v>
      </c>
      <c r="O11" s="3"/>
      <c r="P11" s="44" t="s">
        <v>60</v>
      </c>
      <c r="Q11" s="3"/>
    </row>
    <row r="12" spans="1:17" ht="15.75" thickBot="1" x14ac:dyDescent="0.3">
      <c r="A12" s="31"/>
      <c r="B12" s="45">
        <v>40420</v>
      </c>
      <c r="C12" s="46" t="s">
        <v>61</v>
      </c>
      <c r="D12" s="47">
        <v>40729</v>
      </c>
      <c r="E12" s="48">
        <v>96</v>
      </c>
      <c r="F12" s="49"/>
      <c r="G12" s="50"/>
      <c r="H12" s="3"/>
      <c r="I12" s="29"/>
      <c r="J12" s="42"/>
      <c r="K12" s="41"/>
      <c r="L12" s="31"/>
      <c r="M12" s="48">
        <v>96</v>
      </c>
      <c r="N12" s="51"/>
      <c r="O12" s="3"/>
      <c r="P12" s="3"/>
      <c r="Q12" s="3"/>
    </row>
    <row r="13" spans="1:17" ht="15.75" thickBot="1" x14ac:dyDescent="0.3">
      <c r="A13" s="56"/>
      <c r="B13" s="72"/>
      <c r="C13" s="71"/>
      <c r="D13" s="24"/>
      <c r="E13" s="21"/>
      <c r="F13" s="52"/>
      <c r="G13" s="22"/>
      <c r="H13" s="22"/>
      <c r="I13" s="22"/>
      <c r="J13" s="3"/>
      <c r="K13" s="3"/>
      <c r="L13" s="22"/>
      <c r="M13" s="53"/>
      <c r="N13" s="3"/>
      <c r="O13" s="22"/>
      <c r="P13" s="22"/>
      <c r="Q13" s="22"/>
    </row>
    <row r="14" spans="1:17" ht="15.75" thickBot="1" x14ac:dyDescent="0.3">
      <c r="A14" s="31"/>
      <c r="B14" s="45">
        <v>40420</v>
      </c>
      <c r="C14" s="54" t="s">
        <v>62</v>
      </c>
      <c r="D14" s="35"/>
      <c r="E14" s="55">
        <f>SUM(E8:E12)</f>
        <v>438.4</v>
      </c>
      <c r="F14" s="55">
        <f>SUM(F8:F12)</f>
        <v>1500</v>
      </c>
      <c r="G14" s="3"/>
      <c r="H14" s="22"/>
      <c r="I14" s="22"/>
      <c r="J14" s="55">
        <f>SUM(J8:J12)</f>
        <v>1.2</v>
      </c>
      <c r="K14" s="49">
        <f>SUM(K8:K12)</f>
        <v>0</v>
      </c>
      <c r="L14" s="22"/>
      <c r="M14" s="55">
        <f>SUM(M8:M12)</f>
        <v>97.2</v>
      </c>
      <c r="N14" s="49">
        <f>SUM(N8:N12)</f>
        <v>1500</v>
      </c>
      <c r="O14" s="22"/>
      <c r="P14" s="22"/>
      <c r="Q14" s="22"/>
    </row>
    <row r="15" spans="1:17" ht="15.75" thickBot="1" x14ac:dyDescent="0.3">
      <c r="A15" s="3"/>
      <c r="B15" s="28"/>
      <c r="C15" s="3"/>
      <c r="D15" s="3"/>
      <c r="E15" s="3"/>
      <c r="F15" s="3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</row>
    <row r="16" spans="1:17" ht="25.5" customHeight="1" thickBot="1" x14ac:dyDescent="0.3">
      <c r="A16" s="3"/>
      <c r="B16" s="22"/>
      <c r="C16" s="3"/>
      <c r="D16" s="22"/>
      <c r="E16" s="68"/>
      <c r="F16" s="69"/>
      <c r="G16" s="22"/>
      <c r="H16" s="22"/>
      <c r="I16" s="22"/>
      <c r="J16" s="68"/>
      <c r="K16" s="69"/>
      <c r="L16" s="22"/>
      <c r="M16" s="68"/>
      <c r="N16" s="69"/>
      <c r="O16" s="22"/>
      <c r="P16" s="22"/>
      <c r="Q16" s="22"/>
    </row>
    <row r="17" spans="1:17" ht="15.75" thickBot="1" x14ac:dyDescent="0.3">
      <c r="A17" s="3"/>
      <c r="B17" s="22"/>
      <c r="C17" s="22"/>
      <c r="D17" s="22"/>
      <c r="E17" s="22"/>
      <c r="F17" s="22"/>
      <c r="G17" s="22"/>
      <c r="H17" s="22"/>
      <c r="I17" s="22"/>
      <c r="J17" s="3"/>
      <c r="K17" s="3"/>
      <c r="L17" s="22"/>
      <c r="M17" s="3"/>
      <c r="N17" s="3"/>
      <c r="O17" s="22"/>
      <c r="P17" s="22"/>
      <c r="Q17" s="22"/>
    </row>
    <row r="18" spans="1:17" ht="15.75" thickBot="1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ht="15.75" thickBot="1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ht="15.75" thickBot="1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50"/>
      <c r="P20" s="50"/>
      <c r="Q20" s="50"/>
    </row>
    <row r="21" spans="1:17" ht="15.75" thickBot="1" x14ac:dyDescent="0.3">
      <c r="A21" s="3"/>
      <c r="B21" s="3"/>
      <c r="C21" s="3"/>
      <c r="D21" s="3"/>
      <c r="E21" s="3"/>
      <c r="F21" s="3"/>
      <c r="G21" s="3"/>
      <c r="H21" s="3"/>
      <c r="I21" s="3"/>
    </row>
    <row r="22" spans="1:17" ht="15.75" thickBot="1" x14ac:dyDescent="0.3">
      <c r="A22" s="3"/>
      <c r="B22" s="3"/>
      <c r="C22" s="3"/>
      <c r="D22" s="3"/>
      <c r="E22" s="3"/>
      <c r="F22" s="3"/>
      <c r="G22" s="3"/>
      <c r="H22" s="3"/>
      <c r="I22" s="3"/>
      <c r="J22" s="59"/>
      <c r="K22" s="59"/>
      <c r="L22" s="59"/>
      <c r="M22" s="59"/>
      <c r="N22" s="59"/>
    </row>
    <row r="23" spans="1:17" ht="15.75" thickBot="1" x14ac:dyDescent="0.3">
      <c r="A23" s="3"/>
      <c r="B23" s="3"/>
      <c r="C23" s="3"/>
      <c r="D23" s="3"/>
      <c r="E23" s="3"/>
      <c r="F23" s="3"/>
      <c r="G23" s="3"/>
      <c r="H23" s="3"/>
      <c r="I23" s="3"/>
      <c r="J23" s="61"/>
      <c r="K23" s="62"/>
      <c r="M23" s="61"/>
      <c r="N23" s="62"/>
    </row>
    <row r="24" spans="1:17" ht="15.75" thickBot="1" x14ac:dyDescent="0.3">
      <c r="A24" s="3"/>
      <c r="B24" s="3"/>
      <c r="C24" s="3"/>
      <c r="D24" s="3"/>
      <c r="E24" s="3"/>
      <c r="F24" s="3"/>
      <c r="G24" s="3"/>
      <c r="H24" s="3"/>
      <c r="I24" s="3"/>
      <c r="J24" s="57"/>
      <c r="N24" s="58"/>
    </row>
    <row r="25" spans="1:17" ht="15.75" thickBot="1" x14ac:dyDescent="0.3">
      <c r="A25" s="3"/>
      <c r="B25" s="3"/>
      <c r="C25" s="14"/>
      <c r="D25" s="3"/>
      <c r="E25" s="3"/>
      <c r="F25" s="3"/>
      <c r="G25" s="3"/>
      <c r="H25" s="3"/>
      <c r="I25" s="3"/>
    </row>
    <row r="26" spans="1:17" ht="15.75" thickBot="1" x14ac:dyDescent="0.3">
      <c r="C26" s="3"/>
      <c r="E26" s="3"/>
      <c r="F26" s="3"/>
      <c r="H26" s="58"/>
      <c r="J26" s="3"/>
      <c r="K26" s="3"/>
    </row>
    <row r="27" spans="1:17" ht="15.75" thickBot="1" x14ac:dyDescent="0.3">
      <c r="E27" s="3"/>
      <c r="F27" s="3"/>
      <c r="J27" s="3"/>
    </row>
    <row r="28" spans="1:17" ht="15.75" thickBot="1" x14ac:dyDescent="0.3">
      <c r="E28" s="3"/>
      <c r="F28" s="3"/>
    </row>
  </sheetData>
  <mergeCells count="11">
    <mergeCell ref="J22:N22"/>
    <mergeCell ref="J23:K23"/>
    <mergeCell ref="M23:N23"/>
    <mergeCell ref="C1:D1"/>
    <mergeCell ref="F1:H1"/>
    <mergeCell ref="B4:F4"/>
    <mergeCell ref="J4:K4"/>
    <mergeCell ref="M4:N4"/>
    <mergeCell ref="E16:F16"/>
    <mergeCell ref="J16:K16"/>
    <mergeCell ref="M16:N16"/>
  </mergeCells>
  <dataValidations count="1">
    <dataValidation type="list" allowBlank="1" showInputMessage="1" showErrorMessage="1" sqref="H10:H12">
      <formula1>CAT_DEP_REC</formula1>
    </dataValidation>
  </dataValidations>
  <pageMargins left="0.7" right="0.7" top="0.75" bottom="0.75" header="0.3" footer="0.3"/>
  <pageSetup paperSize="9" scale="3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DEPENSES COUPLES</vt:lpstr>
      <vt:lpstr>LCL-CC-REL14</vt:lpstr>
      <vt:lpstr>'LCL-CC-REL14'!CAT_DEP_REC</vt:lpstr>
      <vt:lpstr>CAT_DEP_REC</vt:lpstr>
      <vt:lpstr>DATE_DEBUT_1</vt:lpstr>
      <vt:lpstr>DATE_DEBUT_2</vt:lpstr>
      <vt:lpstr>PARTS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2015-10-17T11:39:00Z</dcterms:created>
  <dcterms:modified xsi:type="dcterms:W3CDTF">2015-10-17T13:23:50Z</dcterms:modified>
</cp:coreProperties>
</file>