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45" windowWidth="24015" windowHeight="10080" tabRatio="116"/>
  </bookViews>
  <sheets>
    <sheet name="Feuil1" sheetId="1" r:id="rId1"/>
    <sheet name="Feuil3" sheetId="3" r:id="rId2"/>
  </sheets>
  <definedNames>
    <definedName name="_xlnm.Print_Area" localSheetId="0">Feuil1!$E$1:$L$33</definedName>
  </definedNames>
  <calcPr calcId="145621"/>
</workbook>
</file>

<file path=xl/calcChain.xml><?xml version="1.0" encoding="utf-8"?>
<calcChain xmlns="http://schemas.openxmlformats.org/spreadsheetml/2006/main">
  <c r="D2" i="1" l="1"/>
  <c r="B2" i="1" s="1"/>
  <c r="H2" i="1"/>
  <c r="K2" i="1"/>
  <c r="L2" i="1"/>
  <c r="D3" i="1"/>
  <c r="B3" i="1" s="1"/>
  <c r="H3" i="1"/>
  <c r="K3" i="1"/>
  <c r="L3" i="1"/>
  <c r="C4" i="1"/>
  <c r="D4" i="1"/>
  <c r="B4" i="1" s="1"/>
  <c r="H4" i="1"/>
  <c r="H33" i="1" s="1"/>
  <c r="K4" i="1"/>
  <c r="L4" i="1"/>
  <c r="C5" i="1"/>
  <c r="D5" i="1"/>
  <c r="B5" i="1" s="1"/>
  <c r="H5" i="1"/>
  <c r="K5" i="1"/>
  <c r="L5" i="1"/>
  <c r="C6" i="1"/>
  <c r="D6" i="1"/>
  <c r="B6" i="1" s="1"/>
  <c r="H6" i="1"/>
  <c r="K6" i="1"/>
  <c r="L6" i="1"/>
  <c r="C7" i="1"/>
  <c r="D7" i="1"/>
  <c r="B7" i="1" s="1"/>
  <c r="H7" i="1"/>
  <c r="K7" i="1"/>
  <c r="L7" i="1"/>
  <c r="C8" i="1"/>
  <c r="D8" i="1"/>
  <c r="B8" i="1" s="1"/>
  <c r="H8" i="1"/>
  <c r="K8" i="1"/>
  <c r="L8" i="1"/>
  <c r="C9" i="1"/>
  <c r="D9" i="1"/>
  <c r="B9" i="1" s="1"/>
  <c r="H9" i="1"/>
  <c r="K9" i="1"/>
  <c r="L9" i="1"/>
  <c r="C10" i="1"/>
  <c r="D10" i="1"/>
  <c r="B10" i="1" s="1"/>
  <c r="H10" i="1"/>
  <c r="K10" i="1"/>
  <c r="L10" i="1"/>
  <c r="C11" i="1"/>
  <c r="D11" i="1"/>
  <c r="B11" i="1" s="1"/>
  <c r="H11" i="1"/>
  <c r="K11" i="1"/>
  <c r="L11" i="1"/>
  <c r="C12" i="1"/>
  <c r="D12" i="1"/>
  <c r="B12" i="1" s="1"/>
  <c r="H12" i="1"/>
  <c r="K12" i="1"/>
  <c r="L12" i="1"/>
  <c r="C13" i="1"/>
  <c r="D13" i="1"/>
  <c r="B13" i="1" s="1"/>
  <c r="H13" i="1"/>
  <c r="K13" i="1"/>
  <c r="L13" i="1"/>
  <c r="C14" i="1"/>
  <c r="D14" i="1"/>
  <c r="B14" i="1" s="1"/>
  <c r="H14" i="1"/>
  <c r="K14" i="1"/>
  <c r="L14" i="1"/>
  <c r="C15" i="1"/>
  <c r="D15" i="1"/>
  <c r="B15" i="1" s="1"/>
  <c r="H15" i="1"/>
  <c r="K15" i="1"/>
  <c r="L15" i="1"/>
  <c r="C16" i="1"/>
  <c r="D16" i="1"/>
  <c r="B16" i="1" s="1"/>
  <c r="H16" i="1"/>
  <c r="K16" i="1"/>
  <c r="L16" i="1"/>
  <c r="C17" i="1"/>
  <c r="D17" i="1"/>
  <c r="B17" i="1" s="1"/>
  <c r="H17" i="1"/>
  <c r="K17" i="1"/>
  <c r="L17" i="1"/>
  <c r="C18" i="1"/>
  <c r="D18" i="1"/>
  <c r="B18" i="1" s="1"/>
  <c r="H18" i="1"/>
  <c r="K18" i="1"/>
  <c r="L18" i="1"/>
  <c r="C19" i="1"/>
  <c r="D19" i="1"/>
  <c r="B19" i="1" s="1"/>
  <c r="H19" i="1"/>
  <c r="K19" i="1"/>
  <c r="L19" i="1"/>
  <c r="C20" i="1"/>
  <c r="D20" i="1"/>
  <c r="B20" i="1" s="1"/>
  <c r="H20" i="1"/>
  <c r="K20" i="1"/>
  <c r="L20" i="1"/>
  <c r="C21" i="1"/>
  <c r="D21" i="1"/>
  <c r="B21" i="1" s="1"/>
  <c r="H21" i="1"/>
  <c r="K21" i="1"/>
  <c r="L21" i="1"/>
  <c r="C22" i="1"/>
  <c r="D22" i="1"/>
  <c r="B22" i="1" s="1"/>
  <c r="H22" i="1"/>
  <c r="K22" i="1"/>
  <c r="L22" i="1"/>
  <c r="C23" i="1"/>
  <c r="D23" i="1"/>
  <c r="B23" i="1" s="1"/>
  <c r="H23" i="1"/>
  <c r="K23" i="1"/>
  <c r="L23" i="1"/>
  <c r="C24" i="1"/>
  <c r="D24" i="1"/>
  <c r="B24" i="1" s="1"/>
  <c r="H24" i="1"/>
  <c r="K24" i="1"/>
  <c r="L24" i="1"/>
  <c r="C25" i="1"/>
  <c r="D25" i="1"/>
  <c r="B25" i="1" s="1"/>
  <c r="H25" i="1"/>
  <c r="K25" i="1"/>
  <c r="L25" i="1"/>
  <c r="C26" i="1"/>
  <c r="D26" i="1"/>
  <c r="B26" i="1" s="1"/>
  <c r="H26" i="1"/>
  <c r="K26" i="1"/>
  <c r="L26" i="1"/>
  <c r="C27" i="1"/>
  <c r="D27" i="1"/>
  <c r="B27" i="1" s="1"/>
  <c r="H27" i="1"/>
  <c r="K27" i="1"/>
  <c r="L27" i="1"/>
  <c r="C28" i="1"/>
  <c r="D28" i="1"/>
  <c r="B28" i="1" s="1"/>
  <c r="H28" i="1"/>
  <c r="K28" i="1"/>
  <c r="L28" i="1"/>
  <c r="C29" i="1"/>
  <c r="D29" i="1"/>
  <c r="B29" i="1" s="1"/>
  <c r="H29" i="1"/>
  <c r="K29" i="1"/>
  <c r="L29" i="1"/>
  <c r="C30" i="1"/>
  <c r="D30" i="1"/>
  <c r="B30" i="1" s="1"/>
  <c r="H30" i="1"/>
  <c r="K30" i="1"/>
  <c r="L30" i="1"/>
  <c r="C31" i="1"/>
  <c r="D31" i="1"/>
  <c r="B31" i="1" s="1"/>
  <c r="H31" i="1"/>
  <c r="K31" i="1"/>
  <c r="L31" i="1"/>
  <c r="C32" i="1"/>
  <c r="D32" i="1"/>
  <c r="B32" i="1" s="1"/>
  <c r="H32" i="1"/>
  <c r="K32" i="1"/>
  <c r="L32" i="1"/>
  <c r="K33" i="1" l="1"/>
  <c r="L33" i="1"/>
  <c r="C3" i="1"/>
  <c r="C2" i="1"/>
</calcChain>
</file>

<file path=xl/sharedStrings.xml><?xml version="1.0" encoding="utf-8"?>
<sst xmlns="http://schemas.openxmlformats.org/spreadsheetml/2006/main" count="10" uniqueCount="10">
  <si>
    <t>pause</t>
  </si>
  <si>
    <t>HD.Prév</t>
  </si>
  <si>
    <t>HF.Prév</t>
  </si>
  <si>
    <t>Total</t>
  </si>
  <si>
    <t>H.Fin</t>
  </si>
  <si>
    <t>H.Déb</t>
  </si>
  <si>
    <t>Total2</t>
  </si>
  <si>
    <t>H.Sup</t>
  </si>
  <si>
    <t>octobre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</si>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</sst>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h]:mm:ss;@"/>
    <numFmt numFmtId="165" formatCode="dddd"/>
    <numFmt numFmtId="166" formatCode="d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rgb="FF30303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20" fontId="0" fillId="3" borderId="1" xfId="0" applyNumberFormat="1" applyFont="1" applyFill="1" applyBorder="1"/>
    <xf numFmtId="20" fontId="0" fillId="2" borderId="1" xfId="0" applyNumberFormat="1" applyFont="1" applyFill="1" applyBorder="1"/>
    <xf numFmtId="0" fontId="0" fillId="2" borderId="0" xfId="0" applyFont="1" applyFill="1" applyBorder="1"/>
    <xf numFmtId="165" fontId="0" fillId="0" borderId="1" xfId="0" applyNumberFormat="1" applyFont="1" applyBorder="1" applyAlignment="1">
      <alignment horizontal="left"/>
    </xf>
    <xf numFmtId="166" fontId="0" fillId="0" borderId="1" xfId="0" applyNumberFormat="1" applyFont="1" applyBorder="1" applyAlignment="1">
      <alignment horizontal="center"/>
    </xf>
    <xf numFmtId="20" fontId="0" fillId="3" borderId="1" xfId="0" applyNumberFormat="1" applyFont="1" applyFill="1" applyBorder="1" applyProtection="1"/>
    <xf numFmtId="20" fontId="0" fillId="2" borderId="0" xfId="0" applyNumberFormat="1" applyFont="1" applyFill="1" applyBorder="1"/>
    <xf numFmtId="0" fontId="0" fillId="2" borderId="0" xfId="0" applyFont="1" applyFill="1" applyBorder="1" applyAlignment="1">
      <alignment horizontal="center"/>
    </xf>
    <xf numFmtId="0" fontId="0" fillId="2" borderId="3" xfId="0" applyFont="1" applyFill="1" applyBorder="1"/>
    <xf numFmtId="46" fontId="0" fillId="2" borderId="3" xfId="0" applyNumberFormat="1" applyFont="1" applyFill="1" applyBorder="1"/>
    <xf numFmtId="164" fontId="0" fillId="2" borderId="3" xfId="0" applyNumberFormat="1" applyFont="1" applyFill="1" applyBorder="1"/>
    <xf numFmtId="20" fontId="0" fillId="2" borderId="2" xfId="0" applyNumberFormat="1" applyFont="1" applyFill="1" applyBorder="1"/>
    <xf numFmtId="0" fontId="1" fillId="0" borderId="1" xfId="0" applyFont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20" fontId="1" fillId="2" borderId="1" xfId="0" applyNumberFormat="1" applyFont="1" applyFill="1" applyBorder="1"/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5" formatCode="hh:mm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h]:mm:ss;@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h]:mm:ss;@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1" formatCode="[h]:mm:ss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</font>
      <numFmt numFmtId="25" formatCode="hh:mm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</font>
      <numFmt numFmtId="25" formatCode="hh:mm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</font>
      <numFmt numFmtId="25" formatCode="hh:mm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</font>
      <numFmt numFmtId="25" formatCode="hh:mm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</font>
      <numFmt numFmtId="25" formatCode="hh:mm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</font>
      <numFmt numFmtId="25" formatCode="hh:mm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</font>
      <numFmt numFmtId="25" formatCode="hh:mm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</font>
      <numFmt numFmtId="25" formatCode="hh:mm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</font>
      <fill>
        <patternFill patternType="solid">
          <fgColor indexed="64"/>
          <bgColor theme="0"/>
        </patternFill>
      </fill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2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34</xdr:row>
          <xdr:rowOff>104775</xdr:rowOff>
        </xdr:from>
        <xdr:to>
          <xdr:col>11</xdr:col>
          <xdr:colOff>476250</xdr:colOff>
          <xdr:row>37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E1:L33" totalsRowCount="1" headerRowDxfId="21" dataDxfId="19" totalsRowDxfId="17" headerRowBorderDxfId="20" tableBorderDxfId="18" totalsRowBorderDxfId="16">
  <autoFilter ref="E1:L32"/>
  <tableColumns count="8">
    <tableColumn id="2" name="HD.Prév" dataDxfId="15" totalsRowDxfId="7"/>
    <tableColumn id="3" name="HF.Prév" dataDxfId="14" totalsRowDxfId="6"/>
    <tableColumn id="4" name="pause" dataDxfId="13" totalsRowDxfId="5">
      <calculatedColumnFormula>Tableau1[[#This Row],[HF.Prév]]-Tableau1[[#This Row],[HD.Prév]]</calculatedColumnFormula>
    </tableColumn>
    <tableColumn id="9" name="Total" totalsRowFunction="sum" dataDxfId="12" totalsRowDxfId="4">
      <calculatedColumnFormula>Tableau1[[#This Row],[HF.Prév]]-Tableau1[[#This Row],[HD.Prév]]-Tableau1[[#This Row],[pause]]</calculatedColumnFormula>
    </tableColumn>
    <tableColumn id="5" name="H.Déb" dataDxfId="11" totalsRowDxfId="3"/>
    <tableColumn id="6" name="H.Fin" dataDxfId="10" totalsRowDxfId="2"/>
    <tableColumn id="10" name="Total2" totalsRowFunction="sum" dataDxfId="9" totalsRowDxfId="1">
      <calculatedColumnFormula>Tableau1[[#This Row],[H.Fin]]-Tableau1[[#This Row],[H.Déb]]-Tableau1[[#This Row],[pause]]</calculatedColumnFormula>
    </tableColumn>
    <tableColumn id="7" name="H.Sup" totalsRowFunction="sum" dataDxfId="8" totalsRowDxfId="0">
      <calculatedColumnFormula>Tableau1[[#This Row],[H.Fin]]-Tableau1[[#This Row],[H.Déb]]-Tableau1[[#This Row],[pause]]-Tableau1[[#This Row],[Total]]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O33"/>
  <sheetViews>
    <sheetView tabSelected="1" view="pageLayout" zoomScale="120" zoomScaleNormal="90" zoomScalePageLayoutView="120" workbookViewId="0">
      <selection activeCell="K17" sqref="K17"/>
    </sheetView>
  </sheetViews>
  <sheetFormatPr baseColWidth="10" defaultRowHeight="15" x14ac:dyDescent="0.25"/>
  <cols>
    <col min="1" max="1" width="11.42578125" style="3" customWidth="1"/>
    <col min="2" max="2" width="8.7109375" style="8" bestFit="1" customWidth="1"/>
    <col min="3" max="3" width="9.7109375" style="3" bestFit="1" customWidth="1"/>
    <col min="4" max="4" width="5.28515625" style="3" bestFit="1" customWidth="1"/>
    <col min="5" max="5" width="10.28515625" style="7" bestFit="1" customWidth="1"/>
    <col min="6" max="6" width="10.140625" style="7" bestFit="1" customWidth="1"/>
    <col min="7" max="7" width="8.5703125" style="7" hidden="1" customWidth="1"/>
    <col min="8" max="8" width="9.7109375" style="7" bestFit="1" customWidth="1"/>
    <col min="9" max="9" width="8.7109375" style="7" bestFit="1" customWidth="1"/>
    <col min="10" max="10" width="7.85546875" style="7" bestFit="1" customWidth="1"/>
    <col min="11" max="11" width="10.140625" style="7" bestFit="1" customWidth="1"/>
    <col min="12" max="12" width="8.28515625" style="7" bestFit="1" customWidth="1"/>
    <col min="13" max="13" width="11.140625" style="3" bestFit="1" customWidth="1"/>
    <col min="14" max="14" width="10.85546875" style="3" bestFit="1" customWidth="1"/>
    <col min="15" max="15" width="9.140625" style="3" hidden="1" customWidth="1"/>
    <col min="16" max="16" width="10.140625" style="3" bestFit="1" customWidth="1"/>
    <col min="17" max="17" width="9.5703125" style="3" bestFit="1" customWidth="1"/>
    <col min="18" max="18" width="8.7109375" style="3" bestFit="1" customWidth="1"/>
    <col min="19" max="19" width="8" style="3" customWidth="1"/>
    <col min="20" max="20" width="10.140625" style="3" bestFit="1" customWidth="1"/>
    <col min="21" max="16384" width="11.42578125" style="3"/>
  </cols>
  <sheetData>
    <row r="1" spans="2:12" x14ac:dyDescent="0.25">
      <c r="B1" s="13" t="s">
        <v>9</v>
      </c>
      <c r="C1" s="14" t="s">
        <v>8</v>
      </c>
      <c r="D1" s="14">
        <v>2015</v>
      </c>
      <c r="E1" s="15" t="s">
        <v>1</v>
      </c>
      <c r="F1" s="15" t="s">
        <v>2</v>
      </c>
      <c r="G1" s="15" t="s">
        <v>0</v>
      </c>
      <c r="H1" s="15" t="s">
        <v>3</v>
      </c>
      <c r="I1" s="15" t="s">
        <v>5</v>
      </c>
      <c r="J1" s="15" t="s">
        <v>4</v>
      </c>
      <c r="K1" s="15" t="s">
        <v>6</v>
      </c>
      <c r="L1" s="15" t="s">
        <v>7</v>
      </c>
    </row>
    <row r="2" spans="2:12" x14ac:dyDescent="0.25">
      <c r="B2" s="16">
        <f>WEEKNUM(D2,21)</f>
        <v>40</v>
      </c>
      <c r="C2" s="4">
        <f>D2</f>
        <v>42278</v>
      </c>
      <c r="D2" s="5">
        <f>DATEVALUE("1 "&amp;$C$1&amp;" "&amp;$D$1)</f>
        <v>42278</v>
      </c>
      <c r="E2" s="1">
        <v>0.4375</v>
      </c>
      <c r="F2" s="1">
        <v>0.79166666666666663</v>
      </c>
      <c r="G2" s="2">
        <v>2.0833333333333332E-2</v>
      </c>
      <c r="H2" s="2">
        <f>IF(OR(ISBLANK(Tableau1[[#This Row],[HD.Prév]]),Tableau1[[#This Row],[pause]]=0),"",Tableau1[[#This Row],[HF.Prév]]-Tableau1[[#This Row],[HD.Prév]]-Tableau1[[#This Row],[pause]])</f>
        <v>0.33333333333333331</v>
      </c>
      <c r="I2" s="1">
        <v>0.4375</v>
      </c>
      <c r="J2" s="1">
        <v>0.79166666666666663</v>
      </c>
      <c r="K2" s="2">
        <f>IF(OR(ISBLANK(Tableau1[[#This Row],[H.Déb]]),Tableau1[[#This Row],[pause]]=0),"",Tableau1[[#This Row],[H.Fin]]-Tableau1[[#This Row],[H.Déb]]-Tableau1[[#This Row],[pause]])</f>
        <v>0.33333333333333331</v>
      </c>
      <c r="L2" s="2">
        <f>IF(OR(ISBLANK(Tableau1[[#This Row],[H.Déb]]),Tableau1[[#This Row],[pause]]=0),"",Tableau1[[#This Row],[H.Fin]]-Tableau1[[#This Row],[H.Déb]]-Tableau1[[#This Row],[pause]]-Tableau1[[#This Row],[Total]])</f>
        <v>0</v>
      </c>
    </row>
    <row r="3" spans="2:12" x14ac:dyDescent="0.25">
      <c r="B3" s="16">
        <f t="shared" ref="B3:B32" si="0">WEEKNUM(D3,21)</f>
        <v>40</v>
      </c>
      <c r="C3" s="4">
        <f t="shared" ref="C3:C32" si="1">D3</f>
        <v>42279</v>
      </c>
      <c r="D3" s="5">
        <f>IF(D2="","",IF(MONTH(D2+1)&lt;&gt;MONTH($D$2),"",D2+1))</f>
        <v>42279</v>
      </c>
      <c r="E3" s="1">
        <v>0.39583333333333331</v>
      </c>
      <c r="F3" s="1">
        <v>0.79166666666666663</v>
      </c>
      <c r="G3" s="2">
        <v>2.0833333333333332E-2</v>
      </c>
      <c r="H3" s="2">
        <f>IF(OR(ISBLANK(Tableau1[[#This Row],[HD.Prév]]),Tableau1[[#This Row],[pause]]=0),"",Tableau1[[#This Row],[HF.Prév]]-Tableau1[[#This Row],[HD.Prév]]-Tableau1[[#This Row],[pause]])</f>
        <v>0.375</v>
      </c>
      <c r="I3" s="1">
        <v>0.39583333333333331</v>
      </c>
      <c r="J3" s="1">
        <v>0.79166666666666663</v>
      </c>
      <c r="K3" s="2">
        <f>IF(OR(ISBLANK(Tableau1[[#This Row],[H.Déb]]),Tableau1[[#This Row],[pause]]=0),"",Tableau1[[#This Row],[H.Fin]]-Tableau1[[#This Row],[H.Déb]]-Tableau1[[#This Row],[pause]])</f>
        <v>0.375</v>
      </c>
      <c r="L3" s="2">
        <f>IF(OR(ISBLANK(Tableau1[[#This Row],[H.Déb]]),Tableau1[[#This Row],[pause]]=0),"",Tableau1[[#This Row],[H.Fin]]-Tableau1[[#This Row],[H.Déb]]-Tableau1[[#This Row],[pause]]-Tableau1[[#This Row],[Total]])</f>
        <v>0</v>
      </c>
    </row>
    <row r="4" spans="2:12" x14ac:dyDescent="0.25">
      <c r="B4" s="16">
        <f t="shared" si="0"/>
        <v>40</v>
      </c>
      <c r="C4" s="4">
        <f t="shared" si="1"/>
        <v>42280</v>
      </c>
      <c r="D4" s="5">
        <f t="shared" ref="D4:D32" si="2">IF(D3="","",IF(MONTH(D3+1)&lt;&gt;MONTH($D$2),"",D3+1))</f>
        <v>42280</v>
      </c>
      <c r="E4" s="1"/>
      <c r="F4" s="1"/>
      <c r="G4" s="2">
        <v>2.0833333333333332E-2</v>
      </c>
      <c r="H4" s="2" t="str">
        <f>IF(OR(ISBLANK(Tableau1[[#This Row],[HD.Prév]]),Tableau1[[#This Row],[pause]]=0),"",Tableau1[[#This Row],[HF.Prév]]-Tableau1[[#This Row],[HD.Prév]]-Tableau1[[#This Row],[pause]])</f>
        <v/>
      </c>
      <c r="I4" s="1"/>
      <c r="J4" s="1"/>
      <c r="K4" s="2" t="str">
        <f>IF(OR(ISBLANK(Tableau1[[#This Row],[H.Déb]]),Tableau1[[#This Row],[pause]]=0),"",Tableau1[[#This Row],[H.Fin]]-Tableau1[[#This Row],[H.Déb]]-Tableau1[[#This Row],[pause]])</f>
        <v/>
      </c>
      <c r="L4" s="2" t="str">
        <f>IF(OR(ISBLANK(Tableau1[[#This Row],[H.Déb]]),Tableau1[[#This Row],[pause]]=0),"",Tableau1[[#This Row],[H.Fin]]-Tableau1[[#This Row],[H.Déb]]-Tableau1[[#This Row],[pause]]-Tableau1[[#This Row],[Total]])</f>
        <v/>
      </c>
    </row>
    <row r="5" spans="2:12" x14ac:dyDescent="0.25">
      <c r="B5" s="16">
        <f t="shared" si="0"/>
        <v>40</v>
      </c>
      <c r="C5" s="4">
        <f t="shared" si="1"/>
        <v>42281</v>
      </c>
      <c r="D5" s="5">
        <f t="shared" si="2"/>
        <v>42281</v>
      </c>
      <c r="E5" s="1"/>
      <c r="F5" s="1"/>
      <c r="G5" s="2">
        <v>2.0833333333333332E-2</v>
      </c>
      <c r="H5" s="2" t="str">
        <f>IF(OR(ISBLANK(Tableau1[[#This Row],[HD.Prév]]),Tableau1[[#This Row],[pause]]=0),"",Tableau1[[#This Row],[HF.Prév]]-Tableau1[[#This Row],[HD.Prév]]-Tableau1[[#This Row],[pause]])</f>
        <v/>
      </c>
      <c r="I5" s="1"/>
      <c r="J5" s="1"/>
      <c r="K5" s="2" t="str">
        <f>IF(OR(ISBLANK(Tableau1[[#This Row],[H.Déb]]),Tableau1[[#This Row],[pause]]=0),"",Tableau1[[#This Row],[H.Fin]]-Tableau1[[#This Row],[H.Déb]]-Tableau1[[#This Row],[pause]])</f>
        <v/>
      </c>
      <c r="L5" s="2" t="str">
        <f>IF(OR(ISBLANK(Tableau1[[#This Row],[H.Déb]]),Tableau1[[#This Row],[pause]]=0),"",Tableau1[[#This Row],[H.Fin]]-Tableau1[[#This Row],[H.Déb]]-Tableau1[[#This Row],[pause]]-Tableau1[[#This Row],[Total]])</f>
        <v/>
      </c>
    </row>
    <row r="6" spans="2:12" x14ac:dyDescent="0.25">
      <c r="B6" s="16">
        <f t="shared" si="0"/>
        <v>41</v>
      </c>
      <c r="C6" s="4">
        <f t="shared" si="1"/>
        <v>42282</v>
      </c>
      <c r="D6" s="5">
        <f t="shared" si="2"/>
        <v>42282</v>
      </c>
      <c r="E6" s="1">
        <v>0.35416666666666669</v>
      </c>
      <c r="F6" s="1">
        <v>0.66666666666666663</v>
      </c>
      <c r="G6" s="2">
        <v>2.0833333333333332E-2</v>
      </c>
      <c r="H6" s="2">
        <f>IF(OR(ISBLANK(Tableau1[[#This Row],[HD.Prév]]),Tableau1[[#This Row],[pause]]=0),"",Tableau1[[#This Row],[HF.Prév]]-Tableau1[[#This Row],[HD.Prév]]-Tableau1[[#This Row],[pause]])</f>
        <v>0.29166666666666663</v>
      </c>
      <c r="I6" s="1">
        <v>0.35416666666666669</v>
      </c>
      <c r="J6" s="1">
        <v>0.66666666666666663</v>
      </c>
      <c r="K6" s="2">
        <f>IF(OR(ISBLANK(Tableau1[[#This Row],[H.Déb]]),Tableau1[[#This Row],[pause]]=0),"",Tableau1[[#This Row],[H.Fin]]-Tableau1[[#This Row],[H.Déb]]-Tableau1[[#This Row],[pause]])</f>
        <v>0.29166666666666663</v>
      </c>
      <c r="L6" s="2">
        <f>IF(OR(ISBLANK(Tableau1[[#This Row],[H.Déb]]),Tableau1[[#This Row],[pause]]=0),"",Tableau1[[#This Row],[H.Fin]]-Tableau1[[#This Row],[H.Déb]]-Tableau1[[#This Row],[pause]]-Tableau1[[#This Row],[Total]])</f>
        <v>0</v>
      </c>
    </row>
    <row r="7" spans="2:12" x14ac:dyDescent="0.25">
      <c r="B7" s="16">
        <f t="shared" si="0"/>
        <v>41</v>
      </c>
      <c r="C7" s="4">
        <f t="shared" si="1"/>
        <v>42283</v>
      </c>
      <c r="D7" s="5">
        <f t="shared" si="2"/>
        <v>42283</v>
      </c>
      <c r="E7" s="1">
        <v>0.55208333333333337</v>
      </c>
      <c r="F7" s="1">
        <v>0.86458333333333337</v>
      </c>
      <c r="G7" s="2">
        <v>2.0833333333333332E-2</v>
      </c>
      <c r="H7" s="2">
        <f>IF(OR(ISBLANK(Tableau1[[#This Row],[HD.Prév]]),Tableau1[[#This Row],[pause]]=0),"",Tableau1[[#This Row],[HF.Prév]]-Tableau1[[#This Row],[HD.Prév]]-Tableau1[[#This Row],[pause]])</f>
        <v>0.29166666666666669</v>
      </c>
      <c r="I7" s="1">
        <v>0.55208333333333337</v>
      </c>
      <c r="J7" s="1">
        <v>0.86458333333333337</v>
      </c>
      <c r="K7" s="2">
        <f>IF(OR(ISBLANK(Tableau1[[#This Row],[H.Déb]]),Tableau1[[#This Row],[pause]]=0),"",Tableau1[[#This Row],[H.Fin]]-Tableau1[[#This Row],[H.Déb]]-Tableau1[[#This Row],[pause]])</f>
        <v>0.29166666666666669</v>
      </c>
      <c r="L7" s="2">
        <f>IF(OR(ISBLANK(Tableau1[[#This Row],[H.Déb]]),Tableau1[[#This Row],[pause]]=0),"",Tableau1[[#This Row],[H.Fin]]-Tableau1[[#This Row],[H.Déb]]-Tableau1[[#This Row],[pause]]-Tableau1[[#This Row],[Total]])</f>
        <v>0</v>
      </c>
    </row>
    <row r="8" spans="2:12" x14ac:dyDescent="0.25">
      <c r="B8" s="16">
        <f t="shared" si="0"/>
        <v>41</v>
      </c>
      <c r="C8" s="4">
        <f t="shared" si="1"/>
        <v>42284</v>
      </c>
      <c r="D8" s="5">
        <f t="shared" si="2"/>
        <v>42284</v>
      </c>
      <c r="E8" s="1">
        <v>0.55208333333333337</v>
      </c>
      <c r="F8" s="1">
        <v>0.86458333333333337</v>
      </c>
      <c r="G8" s="2">
        <v>2.0833333333333332E-2</v>
      </c>
      <c r="H8" s="2">
        <f>IF(OR(ISBLANK(Tableau1[[#This Row],[HD.Prév]]),Tableau1[[#This Row],[pause]]=0),"",Tableau1[[#This Row],[HF.Prév]]-Tableau1[[#This Row],[HD.Prév]]-Tableau1[[#This Row],[pause]])</f>
        <v>0.29166666666666669</v>
      </c>
      <c r="I8" s="1">
        <v>0.55208333333333337</v>
      </c>
      <c r="J8" s="1">
        <v>0.86458333333333337</v>
      </c>
      <c r="K8" s="2">
        <f>IF(OR(ISBLANK(Tableau1[[#This Row],[H.Déb]]),Tableau1[[#This Row],[pause]]=0),"",Tableau1[[#This Row],[H.Fin]]-Tableau1[[#This Row],[H.Déb]]-Tableau1[[#This Row],[pause]])</f>
        <v>0.29166666666666669</v>
      </c>
      <c r="L8" s="2">
        <f>IF(OR(ISBLANK(Tableau1[[#This Row],[H.Déb]]),Tableau1[[#This Row],[pause]]=0),"",Tableau1[[#This Row],[H.Fin]]-Tableau1[[#This Row],[H.Déb]]-Tableau1[[#This Row],[pause]]-Tableau1[[#This Row],[Total]])</f>
        <v>0</v>
      </c>
    </row>
    <row r="9" spans="2:12" x14ac:dyDescent="0.25">
      <c r="B9" s="16">
        <f t="shared" si="0"/>
        <v>41</v>
      </c>
      <c r="C9" s="4">
        <f t="shared" si="1"/>
        <v>42285</v>
      </c>
      <c r="D9" s="5">
        <f t="shared" si="2"/>
        <v>42285</v>
      </c>
      <c r="E9" s="6"/>
      <c r="F9" s="1"/>
      <c r="G9" s="2">
        <v>2.0833333333333332E-2</v>
      </c>
      <c r="H9" s="2" t="str">
        <f>IF(OR(ISBLANK(Tableau1[[#This Row],[HD.Prév]]),Tableau1[[#This Row],[pause]]=0),"",Tableau1[[#This Row],[HF.Prév]]-Tableau1[[#This Row],[HD.Prév]]-Tableau1[[#This Row],[pause]])</f>
        <v/>
      </c>
      <c r="I9" s="1"/>
      <c r="J9" s="1"/>
      <c r="K9" s="2" t="str">
        <f>IF(OR(ISBLANK(Tableau1[[#This Row],[H.Déb]]),Tableau1[[#This Row],[pause]]=0),"",Tableau1[[#This Row],[H.Fin]]-Tableau1[[#This Row],[H.Déb]]-Tableau1[[#This Row],[pause]])</f>
        <v/>
      </c>
      <c r="L9" s="2" t="str">
        <f>IF(OR(ISBLANK(Tableau1[[#This Row],[H.Déb]]),Tableau1[[#This Row],[pause]]=0),"",Tableau1[[#This Row],[H.Fin]]-Tableau1[[#This Row],[H.Déb]]-Tableau1[[#This Row],[pause]]-Tableau1[[#This Row],[Total]])</f>
        <v/>
      </c>
    </row>
    <row r="10" spans="2:12" x14ac:dyDescent="0.25">
      <c r="B10" s="16">
        <f t="shared" si="0"/>
        <v>41</v>
      </c>
      <c r="C10" s="4">
        <f t="shared" si="1"/>
        <v>42286</v>
      </c>
      <c r="D10" s="5">
        <f t="shared" si="2"/>
        <v>42286</v>
      </c>
      <c r="E10" s="6"/>
      <c r="F10" s="1"/>
      <c r="G10" s="2">
        <v>2.0833333333333332E-2</v>
      </c>
      <c r="H10" s="2" t="str">
        <f>IF(OR(ISBLANK(Tableau1[[#This Row],[HD.Prév]]),Tableau1[[#This Row],[pause]]=0),"",Tableau1[[#This Row],[HF.Prév]]-Tableau1[[#This Row],[HD.Prév]]-Tableau1[[#This Row],[pause]])</f>
        <v/>
      </c>
      <c r="I10" s="1"/>
      <c r="J10" s="1"/>
      <c r="K10" s="2" t="str">
        <f>IF(OR(ISBLANK(Tableau1[[#This Row],[H.Déb]]),Tableau1[[#This Row],[pause]]=0),"",Tableau1[[#This Row],[H.Fin]]-Tableau1[[#This Row],[H.Déb]]-Tableau1[[#This Row],[pause]])</f>
        <v/>
      </c>
      <c r="L10" s="2" t="str">
        <f>IF(OR(ISBLANK(Tableau1[[#This Row],[H.Déb]]),Tableau1[[#This Row],[pause]]=0),"",Tableau1[[#This Row],[H.Fin]]-Tableau1[[#This Row],[H.Déb]]-Tableau1[[#This Row],[pause]]-Tableau1[[#This Row],[Total]])</f>
        <v/>
      </c>
    </row>
    <row r="11" spans="2:12" x14ac:dyDescent="0.25">
      <c r="B11" s="16">
        <f t="shared" si="0"/>
        <v>41</v>
      </c>
      <c r="C11" s="4">
        <f t="shared" si="1"/>
        <v>42287</v>
      </c>
      <c r="D11" s="5">
        <f t="shared" si="2"/>
        <v>42287</v>
      </c>
      <c r="E11" s="6">
        <v>0.375</v>
      </c>
      <c r="F11" s="1">
        <v>0.6875</v>
      </c>
      <c r="G11" s="2">
        <v>2.0833333333333332E-2</v>
      </c>
      <c r="H11" s="2">
        <f>IF(OR(ISBLANK(Tableau1[[#This Row],[HD.Prév]]),Tableau1[[#This Row],[pause]]=0),"",Tableau1[[#This Row],[HF.Prév]]-Tableau1[[#This Row],[HD.Prév]]-Tableau1[[#This Row],[pause]])</f>
        <v>0.29166666666666669</v>
      </c>
      <c r="I11" s="1">
        <v>0.375</v>
      </c>
      <c r="J11" s="1">
        <v>0.70833333333333337</v>
      </c>
      <c r="K11" s="2">
        <f>IF(OR(ISBLANK(Tableau1[[#This Row],[H.Déb]]),Tableau1[[#This Row],[pause]]=0),"",Tableau1[[#This Row],[H.Fin]]-Tableau1[[#This Row],[H.Déb]]-Tableau1[[#This Row],[pause]])</f>
        <v>0.31250000000000006</v>
      </c>
      <c r="L11" s="2">
        <f>IF(OR(ISBLANK(Tableau1[[#This Row],[H.Déb]]),Tableau1[[#This Row],[pause]]=0),"",Tableau1[[#This Row],[H.Fin]]-Tableau1[[#This Row],[H.Déb]]-Tableau1[[#This Row],[pause]]-Tableau1[[#This Row],[Total]])</f>
        <v>2.083333333333337E-2</v>
      </c>
    </row>
    <row r="12" spans="2:12" x14ac:dyDescent="0.25">
      <c r="B12" s="16">
        <f t="shared" si="0"/>
        <v>41</v>
      </c>
      <c r="C12" s="4">
        <f t="shared" si="1"/>
        <v>42288</v>
      </c>
      <c r="D12" s="5">
        <f t="shared" si="2"/>
        <v>42288</v>
      </c>
      <c r="E12" s="6">
        <v>0.35416666666666669</v>
      </c>
      <c r="F12" s="1">
        <v>0.66666666666666663</v>
      </c>
      <c r="G12" s="2">
        <v>2.0833333333333332E-2</v>
      </c>
      <c r="H12" s="2">
        <f>IF(OR(ISBLANK(Tableau1[[#This Row],[HD.Prév]]),Tableau1[[#This Row],[pause]]=0),"",Tableau1[[#This Row],[HF.Prév]]-Tableau1[[#This Row],[HD.Prév]]-Tableau1[[#This Row],[pause]])</f>
        <v>0.29166666666666663</v>
      </c>
      <c r="I12" s="1">
        <v>0.35416666666666669</v>
      </c>
      <c r="J12" s="1">
        <v>0.6875</v>
      </c>
      <c r="K12" s="2">
        <f>IF(OR(ISBLANK(Tableau1[[#This Row],[H.Déb]]),Tableau1[[#This Row],[pause]]=0),"",Tableau1[[#This Row],[H.Fin]]-Tableau1[[#This Row],[H.Déb]]-Tableau1[[#This Row],[pause]])</f>
        <v>0.3125</v>
      </c>
      <c r="L12" s="2">
        <f>IF(OR(ISBLANK(Tableau1[[#This Row],[H.Déb]]),Tableau1[[#This Row],[pause]]=0),"",Tableau1[[#This Row],[H.Fin]]-Tableau1[[#This Row],[H.Déb]]-Tableau1[[#This Row],[pause]]-Tableau1[[#This Row],[Total]])</f>
        <v>2.083333333333337E-2</v>
      </c>
    </row>
    <row r="13" spans="2:12" x14ac:dyDescent="0.25">
      <c r="B13" s="16">
        <f t="shared" si="0"/>
        <v>42</v>
      </c>
      <c r="C13" s="4">
        <f t="shared" si="1"/>
        <v>42289</v>
      </c>
      <c r="D13" s="5">
        <f t="shared" si="2"/>
        <v>42289</v>
      </c>
      <c r="E13" s="6">
        <v>0.35416666666666669</v>
      </c>
      <c r="F13" s="1">
        <v>0.66666666666666663</v>
      </c>
      <c r="G13" s="2">
        <v>2.0833333333333332E-2</v>
      </c>
      <c r="H13" s="2">
        <f>IF(OR(ISBLANK(Tableau1[[#This Row],[HD.Prév]]),Tableau1[[#This Row],[pause]]=0),"",Tableau1[[#This Row],[HF.Prév]]-Tableau1[[#This Row],[HD.Prév]]-Tableau1[[#This Row],[pause]])</f>
        <v>0.29166666666666663</v>
      </c>
      <c r="I13" s="1">
        <v>0.5625</v>
      </c>
      <c r="J13" s="1">
        <v>0.92708333333333337</v>
      </c>
      <c r="K13" s="2">
        <f>IF(OR(ISBLANK(Tableau1[[#This Row],[H.Déb]]),Tableau1[[#This Row],[pause]]=0),"",Tableau1[[#This Row],[H.Fin]]-Tableau1[[#This Row],[H.Déb]]-Tableau1[[#This Row],[pause]])</f>
        <v>0.34375000000000006</v>
      </c>
      <c r="L13" s="2">
        <f>IF(OR(ISBLANK(Tableau1[[#This Row],[H.Déb]]),Tableau1[[#This Row],[pause]]=0),"",Tableau1[[#This Row],[H.Fin]]-Tableau1[[#This Row],[H.Déb]]-Tableau1[[#This Row],[pause]]-Tableau1[[#This Row],[Total]])</f>
        <v>5.2083333333333426E-2</v>
      </c>
    </row>
    <row r="14" spans="2:12" x14ac:dyDescent="0.25">
      <c r="B14" s="16">
        <f t="shared" si="0"/>
        <v>42</v>
      </c>
      <c r="C14" s="4">
        <f t="shared" si="1"/>
        <v>42290</v>
      </c>
      <c r="D14" s="5">
        <f t="shared" si="2"/>
        <v>42290</v>
      </c>
      <c r="E14" s="6">
        <v>0.55208333333333337</v>
      </c>
      <c r="F14" s="1">
        <v>0.86458333333333337</v>
      </c>
      <c r="G14" s="2">
        <v>2.0833333333333332E-2</v>
      </c>
      <c r="H14" s="2">
        <f>IF(OR(ISBLANK(Tableau1[[#This Row],[HD.Prév]]),Tableau1[[#This Row],[pause]]=0),"",Tableau1[[#This Row],[HF.Prév]]-Tableau1[[#This Row],[HD.Prév]]-Tableau1[[#This Row],[pause]])</f>
        <v>0.29166666666666669</v>
      </c>
      <c r="I14" s="1">
        <v>0.51041666666666663</v>
      </c>
      <c r="J14" s="1">
        <v>0.86458333333333337</v>
      </c>
      <c r="K14" s="2">
        <f>IF(OR(ISBLANK(Tableau1[[#This Row],[H.Déb]]),Tableau1[[#This Row],[pause]]=0),"",Tableau1[[#This Row],[H.Fin]]-Tableau1[[#This Row],[H.Déb]]-Tableau1[[#This Row],[pause]])</f>
        <v>0.33333333333333343</v>
      </c>
      <c r="L14" s="2">
        <f>IF(OR(ISBLANK(Tableau1[[#This Row],[H.Déb]]),Tableau1[[#This Row],[pause]]=0),"",Tableau1[[#This Row],[H.Fin]]-Tableau1[[#This Row],[H.Déb]]-Tableau1[[#This Row],[pause]]-Tableau1[[#This Row],[Total]])</f>
        <v>4.1666666666666741E-2</v>
      </c>
    </row>
    <row r="15" spans="2:12" x14ac:dyDescent="0.25">
      <c r="B15" s="16">
        <f t="shared" si="0"/>
        <v>42</v>
      </c>
      <c r="C15" s="4">
        <f t="shared" si="1"/>
        <v>42291</v>
      </c>
      <c r="D15" s="5">
        <f t="shared" si="2"/>
        <v>42291</v>
      </c>
      <c r="E15" s="6">
        <v>0.55208333333333337</v>
      </c>
      <c r="F15" s="1">
        <v>0.86458333333333337</v>
      </c>
      <c r="G15" s="2">
        <v>2.0833333333333332E-2</v>
      </c>
      <c r="H15" s="2">
        <f>IF(OR(ISBLANK(Tableau1[[#This Row],[HD.Prév]]),Tableau1[[#This Row],[pause]]=0),"",Tableau1[[#This Row],[HF.Prév]]-Tableau1[[#This Row],[HD.Prév]]-Tableau1[[#This Row],[pause]])</f>
        <v>0.29166666666666669</v>
      </c>
      <c r="I15" s="1"/>
      <c r="J15" s="1"/>
      <c r="K15" s="2" t="str">
        <f>IF(OR(ISBLANK(Tableau1[[#This Row],[H.Déb]]),Tableau1[[#This Row],[pause]]=0),"",Tableau1[[#This Row],[H.Fin]]-Tableau1[[#This Row],[H.Déb]]-Tableau1[[#This Row],[pause]])</f>
        <v/>
      </c>
      <c r="L15" s="2" t="str">
        <f>IF(OR(ISBLANK(Tableau1[[#This Row],[H.Déb]]),Tableau1[[#This Row],[pause]]=0),"",Tableau1[[#This Row],[H.Fin]]-Tableau1[[#This Row],[H.Déb]]-Tableau1[[#This Row],[pause]]-Tableau1[[#This Row],[Total]])</f>
        <v/>
      </c>
    </row>
    <row r="16" spans="2:12" x14ac:dyDescent="0.25">
      <c r="B16" s="16">
        <f t="shared" si="0"/>
        <v>42</v>
      </c>
      <c r="C16" s="4">
        <f t="shared" si="1"/>
        <v>42292</v>
      </c>
      <c r="D16" s="5">
        <f t="shared" si="2"/>
        <v>42292</v>
      </c>
      <c r="E16" s="6"/>
      <c r="F16" s="1"/>
      <c r="G16" s="2">
        <v>2.0833333333333332E-2</v>
      </c>
      <c r="H16" s="2" t="str">
        <f>IF(OR(ISBLANK(Tableau1[[#This Row],[HD.Prév]]),Tableau1[[#This Row],[pause]]=0),"",Tableau1[[#This Row],[HF.Prév]]-Tableau1[[#This Row],[HD.Prév]]-Tableau1[[#This Row],[pause]])</f>
        <v/>
      </c>
      <c r="I16" s="1"/>
      <c r="J16" s="1"/>
      <c r="K16" s="2" t="str">
        <f>IF(OR(ISBLANK(Tableau1[[#This Row],[H.Déb]]),Tableau1[[#This Row],[pause]]=0),"",Tableau1[[#This Row],[H.Fin]]-Tableau1[[#This Row],[H.Déb]]-Tableau1[[#This Row],[pause]])</f>
        <v/>
      </c>
      <c r="L16" s="2" t="str">
        <f>IF(OR(ISBLANK(Tableau1[[#This Row],[H.Déb]]),Tableau1[[#This Row],[pause]]=0),"",Tableau1[[#This Row],[H.Fin]]-Tableau1[[#This Row],[H.Déb]]-Tableau1[[#This Row],[pause]]-Tableau1[[#This Row],[Total]])</f>
        <v/>
      </c>
    </row>
    <row r="17" spans="2:12" x14ac:dyDescent="0.25">
      <c r="B17" s="16">
        <f t="shared" si="0"/>
        <v>42</v>
      </c>
      <c r="C17" s="4">
        <f t="shared" si="1"/>
        <v>42293</v>
      </c>
      <c r="D17" s="5">
        <f t="shared" si="2"/>
        <v>42293</v>
      </c>
      <c r="E17" s="6"/>
      <c r="F17" s="1"/>
      <c r="G17" s="2">
        <v>2.0833333333333332E-2</v>
      </c>
      <c r="H17" s="2" t="str">
        <f>IF(OR(ISBLANK(Tableau1[[#This Row],[HD.Prév]]),Tableau1[[#This Row],[pause]]=0),"",Tableau1[[#This Row],[HF.Prév]]-Tableau1[[#This Row],[HD.Prév]]-Tableau1[[#This Row],[pause]])</f>
        <v/>
      </c>
      <c r="I17" s="1"/>
      <c r="J17" s="1"/>
      <c r="K17" s="2" t="str">
        <f>IF(OR(ISBLANK(Tableau1[[#This Row],[H.Déb]]),Tableau1[[#This Row],[pause]]=0),"",Tableau1[[#This Row],[H.Fin]]-Tableau1[[#This Row],[H.Déb]]-Tableau1[[#This Row],[pause]])</f>
        <v/>
      </c>
      <c r="L17" s="2" t="str">
        <f>IF(OR(ISBLANK(Tableau1[[#This Row],[H.Déb]]),Tableau1[[#This Row],[pause]]=0),"",Tableau1[[#This Row],[H.Fin]]-Tableau1[[#This Row],[H.Déb]]-Tableau1[[#This Row],[pause]]-Tableau1[[#This Row],[Total]])</f>
        <v/>
      </c>
    </row>
    <row r="18" spans="2:12" x14ac:dyDescent="0.25">
      <c r="B18" s="16">
        <f t="shared" si="0"/>
        <v>42</v>
      </c>
      <c r="C18" s="4">
        <f t="shared" si="1"/>
        <v>42294</v>
      </c>
      <c r="D18" s="5">
        <f t="shared" si="2"/>
        <v>42294</v>
      </c>
      <c r="E18" s="6">
        <v>0.375</v>
      </c>
      <c r="F18" s="1">
        <v>0.6875</v>
      </c>
      <c r="G18" s="2">
        <v>2.0833333333333332E-2</v>
      </c>
      <c r="H18" s="2">
        <f>IF(OR(ISBLANK(Tableau1[[#This Row],[HD.Prév]]),Tableau1[[#This Row],[pause]]=0),"",Tableau1[[#This Row],[HF.Prév]]-Tableau1[[#This Row],[HD.Prév]]-Tableau1[[#This Row],[pause]])</f>
        <v>0.29166666666666669</v>
      </c>
      <c r="I18" s="1"/>
      <c r="J18" s="1"/>
      <c r="K18" s="2" t="str">
        <f>IF(OR(ISBLANK(Tableau1[[#This Row],[H.Déb]]),Tableau1[[#This Row],[pause]]=0),"",Tableau1[[#This Row],[H.Fin]]-Tableau1[[#This Row],[H.Déb]]-Tableau1[[#This Row],[pause]])</f>
        <v/>
      </c>
      <c r="L18" s="2" t="str">
        <f>IF(OR(ISBLANK(Tableau1[[#This Row],[H.Déb]]),Tableau1[[#This Row],[pause]]=0),"",Tableau1[[#This Row],[H.Fin]]-Tableau1[[#This Row],[H.Déb]]-Tableau1[[#This Row],[pause]]-Tableau1[[#This Row],[Total]])</f>
        <v/>
      </c>
    </row>
    <row r="19" spans="2:12" x14ac:dyDescent="0.25">
      <c r="B19" s="16">
        <f t="shared" si="0"/>
        <v>42</v>
      </c>
      <c r="C19" s="4">
        <f t="shared" si="1"/>
        <v>42295</v>
      </c>
      <c r="D19" s="5">
        <f t="shared" si="2"/>
        <v>42295</v>
      </c>
      <c r="E19" s="6">
        <v>0.35416666666666669</v>
      </c>
      <c r="F19" s="1">
        <v>0.66666666666666663</v>
      </c>
      <c r="G19" s="2">
        <v>2.0833333333333332E-2</v>
      </c>
      <c r="H19" s="2">
        <f>IF(OR(ISBLANK(Tableau1[[#This Row],[HD.Prév]]),Tableau1[[#This Row],[pause]]=0),"",Tableau1[[#This Row],[HF.Prév]]-Tableau1[[#This Row],[HD.Prév]]-Tableau1[[#This Row],[pause]])</f>
        <v>0.29166666666666663</v>
      </c>
      <c r="I19" s="1"/>
      <c r="J19" s="1"/>
      <c r="K19" s="2" t="str">
        <f>IF(OR(ISBLANK(Tableau1[[#This Row],[H.Déb]]),Tableau1[[#This Row],[pause]]=0),"",Tableau1[[#This Row],[H.Fin]]-Tableau1[[#This Row],[H.Déb]]-Tableau1[[#This Row],[pause]])</f>
        <v/>
      </c>
      <c r="L19" s="2" t="str">
        <f>IF(OR(ISBLANK(Tableau1[[#This Row],[H.Déb]]),Tableau1[[#This Row],[pause]]=0),"",Tableau1[[#This Row],[H.Fin]]-Tableau1[[#This Row],[H.Déb]]-Tableau1[[#This Row],[pause]]-Tableau1[[#This Row],[Total]])</f>
        <v/>
      </c>
    </row>
    <row r="20" spans="2:12" x14ac:dyDescent="0.25">
      <c r="B20" s="16">
        <f t="shared" si="0"/>
        <v>43</v>
      </c>
      <c r="C20" s="4">
        <f t="shared" si="1"/>
        <v>42296</v>
      </c>
      <c r="D20" s="5">
        <f t="shared" si="2"/>
        <v>42296</v>
      </c>
      <c r="E20" s="6">
        <v>0.35416666666666669</v>
      </c>
      <c r="F20" s="1">
        <v>0.66666666666666663</v>
      </c>
      <c r="G20" s="2">
        <v>2.0833333333333332E-2</v>
      </c>
      <c r="H20" s="2">
        <f>IF(OR(ISBLANK(Tableau1[[#This Row],[HD.Prév]]),Tableau1[[#This Row],[pause]]=0),"",Tableau1[[#This Row],[HF.Prév]]-Tableau1[[#This Row],[HD.Prév]]-Tableau1[[#This Row],[pause]])</f>
        <v>0.29166666666666663</v>
      </c>
      <c r="I20" s="1"/>
      <c r="J20" s="1"/>
      <c r="K20" s="2" t="str">
        <f>IF(OR(ISBLANK(Tableau1[[#This Row],[H.Déb]]),Tableau1[[#This Row],[pause]]=0),"",Tableau1[[#This Row],[H.Fin]]-Tableau1[[#This Row],[H.Déb]]-Tableau1[[#This Row],[pause]])</f>
        <v/>
      </c>
      <c r="L20" s="2" t="str">
        <f>IF(OR(ISBLANK(Tableau1[[#This Row],[H.Déb]]),Tableau1[[#This Row],[pause]]=0),"",Tableau1[[#This Row],[H.Fin]]-Tableau1[[#This Row],[H.Déb]]-Tableau1[[#This Row],[pause]]-Tableau1[[#This Row],[Total]])</f>
        <v/>
      </c>
    </row>
    <row r="21" spans="2:12" x14ac:dyDescent="0.25">
      <c r="B21" s="16">
        <f t="shared" si="0"/>
        <v>43</v>
      </c>
      <c r="C21" s="4">
        <f t="shared" si="1"/>
        <v>42297</v>
      </c>
      <c r="D21" s="5">
        <f t="shared" si="2"/>
        <v>42297</v>
      </c>
      <c r="E21" s="6">
        <v>0.55208333333333337</v>
      </c>
      <c r="F21" s="1">
        <v>0.86458333333333337</v>
      </c>
      <c r="G21" s="2">
        <v>2.0833333333333332E-2</v>
      </c>
      <c r="H21" s="2">
        <f>IF(OR(ISBLANK(Tableau1[[#This Row],[HD.Prév]]),Tableau1[[#This Row],[pause]]=0),"",Tableau1[[#This Row],[HF.Prév]]-Tableau1[[#This Row],[HD.Prév]]-Tableau1[[#This Row],[pause]])</f>
        <v>0.29166666666666669</v>
      </c>
      <c r="I21" s="1"/>
      <c r="J21" s="1"/>
      <c r="K21" s="2" t="str">
        <f>IF(OR(ISBLANK(Tableau1[[#This Row],[H.Déb]]),Tableau1[[#This Row],[pause]]=0),"",Tableau1[[#This Row],[H.Fin]]-Tableau1[[#This Row],[H.Déb]]-Tableau1[[#This Row],[pause]])</f>
        <v/>
      </c>
      <c r="L21" s="2" t="str">
        <f>IF(OR(ISBLANK(Tableau1[[#This Row],[H.Déb]]),Tableau1[[#This Row],[pause]]=0),"",Tableau1[[#This Row],[H.Fin]]-Tableau1[[#This Row],[H.Déb]]-Tableau1[[#This Row],[pause]]-Tableau1[[#This Row],[Total]])</f>
        <v/>
      </c>
    </row>
    <row r="22" spans="2:12" x14ac:dyDescent="0.25">
      <c r="B22" s="16">
        <f t="shared" si="0"/>
        <v>43</v>
      </c>
      <c r="C22" s="4">
        <f t="shared" si="1"/>
        <v>42298</v>
      </c>
      <c r="D22" s="5">
        <f t="shared" si="2"/>
        <v>42298</v>
      </c>
      <c r="E22" s="6">
        <v>0.55208333333333337</v>
      </c>
      <c r="F22" s="1">
        <v>0.86458333333333337</v>
      </c>
      <c r="G22" s="2">
        <v>2.0833333333333332E-2</v>
      </c>
      <c r="H22" s="2">
        <f>IF(OR(ISBLANK(Tableau1[[#This Row],[HD.Prév]]),Tableau1[[#This Row],[pause]]=0),"",Tableau1[[#This Row],[HF.Prév]]-Tableau1[[#This Row],[HD.Prév]]-Tableau1[[#This Row],[pause]])</f>
        <v>0.29166666666666669</v>
      </c>
      <c r="I22" s="1"/>
      <c r="J22" s="1"/>
      <c r="K22" s="2" t="str">
        <f>IF(OR(ISBLANK(Tableau1[[#This Row],[H.Déb]]),Tableau1[[#This Row],[pause]]=0),"",Tableau1[[#This Row],[H.Fin]]-Tableau1[[#This Row],[H.Déb]]-Tableau1[[#This Row],[pause]])</f>
        <v/>
      </c>
      <c r="L22" s="2" t="str">
        <f>IF(OR(ISBLANK(Tableau1[[#This Row],[H.Déb]]),Tableau1[[#This Row],[pause]]=0),"",Tableau1[[#This Row],[H.Fin]]-Tableau1[[#This Row],[H.Déb]]-Tableau1[[#This Row],[pause]]-Tableau1[[#This Row],[Total]])</f>
        <v/>
      </c>
    </row>
    <row r="23" spans="2:12" x14ac:dyDescent="0.25">
      <c r="B23" s="16">
        <f t="shared" si="0"/>
        <v>43</v>
      </c>
      <c r="C23" s="4">
        <f t="shared" si="1"/>
        <v>42299</v>
      </c>
      <c r="D23" s="5">
        <f t="shared" si="2"/>
        <v>42299</v>
      </c>
      <c r="E23" s="1"/>
      <c r="F23" s="1"/>
      <c r="G23" s="2">
        <v>2.0833333333333332E-2</v>
      </c>
      <c r="H23" s="2" t="str">
        <f>IF(OR(ISBLANK(Tableau1[[#This Row],[HD.Prév]]),Tableau1[[#This Row],[pause]]=0),"",Tableau1[[#This Row],[HF.Prév]]-Tableau1[[#This Row],[HD.Prév]]-Tableau1[[#This Row],[pause]])</f>
        <v/>
      </c>
      <c r="I23" s="1"/>
      <c r="J23" s="1"/>
      <c r="K23" s="2" t="str">
        <f>IF(OR(ISBLANK(Tableau1[[#This Row],[H.Déb]]),Tableau1[[#This Row],[pause]]=0),"",Tableau1[[#This Row],[H.Fin]]-Tableau1[[#This Row],[H.Déb]]-Tableau1[[#This Row],[pause]])</f>
        <v/>
      </c>
      <c r="L23" s="2" t="str">
        <f>IF(OR(ISBLANK(Tableau1[[#This Row],[H.Déb]]),Tableau1[[#This Row],[pause]]=0),"",Tableau1[[#This Row],[H.Fin]]-Tableau1[[#This Row],[H.Déb]]-Tableau1[[#This Row],[pause]]-Tableau1[[#This Row],[Total]])</f>
        <v/>
      </c>
    </row>
    <row r="24" spans="2:12" x14ac:dyDescent="0.25">
      <c r="B24" s="16">
        <f t="shared" si="0"/>
        <v>43</v>
      </c>
      <c r="C24" s="4">
        <f t="shared" si="1"/>
        <v>42300</v>
      </c>
      <c r="D24" s="5">
        <f t="shared" si="2"/>
        <v>42300</v>
      </c>
      <c r="E24" s="1"/>
      <c r="F24" s="1"/>
      <c r="G24" s="2">
        <v>2.0833333333333332E-2</v>
      </c>
      <c r="H24" s="2" t="str">
        <f>IF(OR(ISBLANK(Tableau1[[#This Row],[HD.Prév]]),Tableau1[[#This Row],[pause]]=0),"",Tableau1[[#This Row],[HF.Prév]]-Tableau1[[#This Row],[HD.Prév]]-Tableau1[[#This Row],[pause]])</f>
        <v/>
      </c>
      <c r="I24" s="1"/>
      <c r="J24" s="1"/>
      <c r="K24" s="2" t="str">
        <f>IF(OR(ISBLANK(Tableau1[[#This Row],[H.Déb]]),Tableau1[[#This Row],[pause]]=0),"",Tableau1[[#This Row],[H.Fin]]-Tableau1[[#This Row],[H.Déb]]-Tableau1[[#This Row],[pause]])</f>
        <v/>
      </c>
      <c r="L24" s="2" t="str">
        <f>IF(OR(ISBLANK(Tableau1[[#This Row],[H.Déb]]),Tableau1[[#This Row],[pause]]=0),"",Tableau1[[#This Row],[H.Fin]]-Tableau1[[#This Row],[H.Déb]]-Tableau1[[#This Row],[pause]]-Tableau1[[#This Row],[Total]])</f>
        <v/>
      </c>
    </row>
    <row r="25" spans="2:12" x14ac:dyDescent="0.25">
      <c r="B25" s="16">
        <f t="shared" si="0"/>
        <v>43</v>
      </c>
      <c r="C25" s="4">
        <f t="shared" si="1"/>
        <v>42301</v>
      </c>
      <c r="D25" s="5">
        <f t="shared" si="2"/>
        <v>42301</v>
      </c>
      <c r="E25" s="1">
        <v>0.375</v>
      </c>
      <c r="F25" s="1">
        <v>0.6875</v>
      </c>
      <c r="G25" s="2">
        <v>2.0833333333333332E-2</v>
      </c>
      <c r="H25" s="2">
        <f>IF(OR(ISBLANK(Tableau1[[#This Row],[HD.Prév]]),Tableau1[[#This Row],[pause]]=0),"",Tableau1[[#This Row],[HF.Prév]]-Tableau1[[#This Row],[HD.Prév]]-Tableau1[[#This Row],[pause]])</f>
        <v>0.29166666666666669</v>
      </c>
      <c r="I25" s="1"/>
      <c r="J25" s="1"/>
      <c r="K25" s="2" t="str">
        <f>IF(OR(ISBLANK(Tableau1[[#This Row],[H.Déb]]),Tableau1[[#This Row],[pause]]=0),"",Tableau1[[#This Row],[H.Fin]]-Tableau1[[#This Row],[H.Déb]]-Tableau1[[#This Row],[pause]])</f>
        <v/>
      </c>
      <c r="L25" s="2" t="str">
        <f>IF(OR(ISBLANK(Tableau1[[#This Row],[H.Déb]]),Tableau1[[#This Row],[pause]]=0),"",Tableau1[[#This Row],[H.Fin]]-Tableau1[[#This Row],[H.Déb]]-Tableau1[[#This Row],[pause]]-Tableau1[[#This Row],[Total]])</f>
        <v/>
      </c>
    </row>
    <row r="26" spans="2:12" x14ac:dyDescent="0.25">
      <c r="B26" s="16">
        <f t="shared" si="0"/>
        <v>43</v>
      </c>
      <c r="C26" s="4">
        <f t="shared" si="1"/>
        <v>42302</v>
      </c>
      <c r="D26" s="5">
        <f t="shared" si="2"/>
        <v>42302</v>
      </c>
      <c r="E26" s="1">
        <v>0.375</v>
      </c>
      <c r="F26" s="1">
        <v>0.6875</v>
      </c>
      <c r="G26" s="2">
        <v>2.0833333333333332E-2</v>
      </c>
      <c r="H26" s="2">
        <f>IF(OR(ISBLANK(Tableau1[[#This Row],[HD.Prév]]),Tableau1[[#This Row],[pause]]=0),"",Tableau1[[#This Row],[HF.Prév]]-Tableau1[[#This Row],[HD.Prév]]-Tableau1[[#This Row],[pause]])</f>
        <v>0.29166666666666669</v>
      </c>
      <c r="I26" s="1"/>
      <c r="J26" s="1"/>
      <c r="K26" s="2" t="str">
        <f>IF(OR(ISBLANK(Tableau1[[#This Row],[H.Déb]]),Tableau1[[#This Row],[pause]]=0),"",Tableau1[[#This Row],[H.Fin]]-Tableau1[[#This Row],[H.Déb]]-Tableau1[[#This Row],[pause]])</f>
        <v/>
      </c>
      <c r="L26" s="2" t="str">
        <f>IF(OR(ISBLANK(Tableau1[[#This Row],[H.Déb]]),Tableau1[[#This Row],[pause]]=0),"",Tableau1[[#This Row],[H.Fin]]-Tableau1[[#This Row],[H.Déb]]-Tableau1[[#This Row],[pause]]-Tableau1[[#This Row],[Total]])</f>
        <v/>
      </c>
    </row>
    <row r="27" spans="2:12" x14ac:dyDescent="0.25">
      <c r="B27" s="16">
        <f t="shared" si="0"/>
        <v>44</v>
      </c>
      <c r="C27" s="4">
        <f t="shared" si="1"/>
        <v>42303</v>
      </c>
      <c r="D27" s="5">
        <f t="shared" si="2"/>
        <v>42303</v>
      </c>
      <c r="E27" s="1"/>
      <c r="F27" s="1"/>
      <c r="G27" s="2">
        <v>2.0833333333333332E-2</v>
      </c>
      <c r="H27" s="2" t="str">
        <f>IF(OR(ISBLANK(Tableau1[[#This Row],[HD.Prév]]),Tableau1[[#This Row],[pause]]=0),"",Tableau1[[#This Row],[HF.Prév]]-Tableau1[[#This Row],[HD.Prév]]-Tableau1[[#This Row],[pause]])</f>
        <v/>
      </c>
      <c r="I27" s="1"/>
      <c r="J27" s="1"/>
      <c r="K27" s="2" t="str">
        <f>IF(OR(ISBLANK(Tableau1[[#This Row],[H.Déb]]),Tableau1[[#This Row],[pause]]=0),"",Tableau1[[#This Row],[H.Fin]]-Tableau1[[#This Row],[H.Déb]]-Tableau1[[#This Row],[pause]])</f>
        <v/>
      </c>
      <c r="L27" s="2" t="str">
        <f>IF(OR(ISBLANK(Tableau1[[#This Row],[H.Déb]]),Tableau1[[#This Row],[pause]]=0),"",Tableau1[[#This Row],[H.Fin]]-Tableau1[[#This Row],[H.Déb]]-Tableau1[[#This Row],[pause]]-Tableau1[[#This Row],[Total]])</f>
        <v/>
      </c>
    </row>
    <row r="28" spans="2:12" x14ac:dyDescent="0.25">
      <c r="B28" s="16">
        <f t="shared" si="0"/>
        <v>44</v>
      </c>
      <c r="C28" s="4">
        <f t="shared" si="1"/>
        <v>42304</v>
      </c>
      <c r="D28" s="5">
        <f t="shared" si="2"/>
        <v>42304</v>
      </c>
      <c r="E28" s="1">
        <v>0.46875</v>
      </c>
      <c r="F28" s="1">
        <v>0.86458333333333337</v>
      </c>
      <c r="G28" s="2">
        <v>2.0833333333333332E-2</v>
      </c>
      <c r="H28" s="2">
        <f>IF(OR(ISBLANK(Tableau1[[#This Row],[HD.Prév]]),Tableau1[[#This Row],[pause]]=0),"",Tableau1[[#This Row],[HF.Prév]]-Tableau1[[#This Row],[HD.Prév]]-Tableau1[[#This Row],[pause]])</f>
        <v>0.37500000000000006</v>
      </c>
      <c r="I28" s="1"/>
      <c r="J28" s="1"/>
      <c r="K28" s="2" t="str">
        <f>IF(OR(ISBLANK(Tableau1[[#This Row],[H.Déb]]),Tableau1[[#This Row],[pause]]=0),"",Tableau1[[#This Row],[H.Fin]]-Tableau1[[#This Row],[H.Déb]]-Tableau1[[#This Row],[pause]])</f>
        <v/>
      </c>
      <c r="L28" s="2" t="str">
        <f>IF(OR(ISBLANK(Tableau1[[#This Row],[H.Déb]]),Tableau1[[#This Row],[pause]]=0),"",Tableau1[[#This Row],[H.Fin]]-Tableau1[[#This Row],[H.Déb]]-Tableau1[[#This Row],[pause]]-Tableau1[[#This Row],[Total]])</f>
        <v/>
      </c>
    </row>
    <row r="29" spans="2:12" x14ac:dyDescent="0.25">
      <c r="B29" s="16">
        <f t="shared" si="0"/>
        <v>44</v>
      </c>
      <c r="C29" s="4">
        <f t="shared" si="1"/>
        <v>42305</v>
      </c>
      <c r="D29" s="5">
        <f t="shared" si="2"/>
        <v>42305</v>
      </c>
      <c r="E29" s="1">
        <v>0.46875</v>
      </c>
      <c r="F29" s="1">
        <v>0.86458333333333337</v>
      </c>
      <c r="G29" s="2">
        <v>2.0833333333333332E-2</v>
      </c>
      <c r="H29" s="2">
        <f>IF(OR(ISBLANK(Tableau1[[#This Row],[HD.Prév]]),Tableau1[[#This Row],[pause]]=0),"",Tableau1[[#This Row],[HF.Prév]]-Tableau1[[#This Row],[HD.Prév]]-Tableau1[[#This Row],[pause]])</f>
        <v>0.37500000000000006</v>
      </c>
      <c r="I29" s="1"/>
      <c r="J29" s="1"/>
      <c r="K29" s="2" t="str">
        <f>IF(OR(ISBLANK(Tableau1[[#This Row],[H.Déb]]),Tableau1[[#This Row],[pause]]=0),"",Tableau1[[#This Row],[H.Fin]]-Tableau1[[#This Row],[H.Déb]]-Tableau1[[#This Row],[pause]])</f>
        <v/>
      </c>
      <c r="L29" s="2" t="str">
        <f>IF(OR(ISBLANK(Tableau1[[#This Row],[H.Déb]]),Tableau1[[#This Row],[pause]]=0),"",Tableau1[[#This Row],[H.Fin]]-Tableau1[[#This Row],[H.Déb]]-Tableau1[[#This Row],[pause]]-Tableau1[[#This Row],[Total]])</f>
        <v/>
      </c>
    </row>
    <row r="30" spans="2:12" x14ac:dyDescent="0.25">
      <c r="B30" s="16">
        <f t="shared" si="0"/>
        <v>44</v>
      </c>
      <c r="C30" s="4">
        <f t="shared" si="1"/>
        <v>42306</v>
      </c>
      <c r="D30" s="5">
        <f t="shared" si="2"/>
        <v>42306</v>
      </c>
      <c r="E30" s="1">
        <v>0.4375</v>
      </c>
      <c r="F30" s="1">
        <v>0.79166666666666663</v>
      </c>
      <c r="G30" s="2">
        <v>2.0833333333333332E-2</v>
      </c>
      <c r="H30" s="2">
        <f>IF(OR(ISBLANK(Tableau1[[#This Row],[HD.Prév]]),Tableau1[[#This Row],[pause]]=0),"",Tableau1[[#This Row],[HF.Prév]]-Tableau1[[#This Row],[HD.Prév]]-Tableau1[[#This Row],[pause]])</f>
        <v>0.33333333333333331</v>
      </c>
      <c r="I30" s="1"/>
      <c r="J30" s="1"/>
      <c r="K30" s="2" t="str">
        <f>IF(OR(ISBLANK(Tableau1[[#This Row],[H.Déb]]),Tableau1[[#This Row],[pause]]=0),"",Tableau1[[#This Row],[H.Fin]]-Tableau1[[#This Row],[H.Déb]]-Tableau1[[#This Row],[pause]])</f>
        <v/>
      </c>
      <c r="L30" s="2" t="str">
        <f>IF(OR(ISBLANK(Tableau1[[#This Row],[H.Déb]]),Tableau1[[#This Row],[pause]]=0),"",Tableau1[[#This Row],[H.Fin]]-Tableau1[[#This Row],[H.Déb]]-Tableau1[[#This Row],[pause]]-Tableau1[[#This Row],[Total]])</f>
        <v/>
      </c>
    </row>
    <row r="31" spans="2:12" x14ac:dyDescent="0.25">
      <c r="B31" s="16">
        <f t="shared" si="0"/>
        <v>44</v>
      </c>
      <c r="C31" s="4">
        <f t="shared" si="1"/>
        <v>42307</v>
      </c>
      <c r="D31" s="5">
        <f t="shared" si="2"/>
        <v>42307</v>
      </c>
      <c r="E31" s="1">
        <v>0.39583333333333331</v>
      </c>
      <c r="F31" s="1">
        <v>0.79166666666666663</v>
      </c>
      <c r="G31" s="2">
        <v>2.0833333333333332E-2</v>
      </c>
      <c r="H31" s="2">
        <f>IF(OR(ISBLANK(Tableau1[[#This Row],[HD.Prév]]),Tableau1[[#This Row],[pause]]=0),"",Tableau1[[#This Row],[HF.Prév]]-Tableau1[[#This Row],[HD.Prév]]-Tableau1[[#This Row],[pause]])</f>
        <v>0.375</v>
      </c>
      <c r="I31" s="1"/>
      <c r="J31" s="1"/>
      <c r="K31" s="2" t="str">
        <f>IF(OR(ISBLANK(Tableau1[[#This Row],[H.Déb]]),Tableau1[[#This Row],[pause]]=0),"",Tableau1[[#This Row],[H.Fin]]-Tableau1[[#This Row],[H.Déb]]-Tableau1[[#This Row],[pause]])</f>
        <v/>
      </c>
      <c r="L31" s="2" t="str">
        <f>IF(OR(ISBLANK(Tableau1[[#This Row],[H.Déb]]),Tableau1[[#This Row],[pause]]=0),"",Tableau1[[#This Row],[H.Fin]]-Tableau1[[#This Row],[H.Déb]]-Tableau1[[#This Row],[pause]]-Tableau1[[#This Row],[Total]])</f>
        <v/>
      </c>
    </row>
    <row r="32" spans="2:12" x14ac:dyDescent="0.25">
      <c r="B32" s="16">
        <f t="shared" si="0"/>
        <v>44</v>
      </c>
      <c r="C32" s="4">
        <f t="shared" si="1"/>
        <v>42308</v>
      </c>
      <c r="D32" s="5">
        <f t="shared" si="2"/>
        <v>42308</v>
      </c>
      <c r="E32" s="1"/>
      <c r="F32" s="1"/>
      <c r="G32" s="2">
        <v>2.0833333333333332E-2</v>
      </c>
      <c r="H32" s="2" t="str">
        <f>IF(OR(ISBLANK(Tableau1[[#This Row],[HD.Prév]]),Tableau1[[#This Row],[pause]]=0),"",Tableau1[[#This Row],[HF.Prév]]-Tableau1[[#This Row],[HD.Prév]]-Tableau1[[#This Row],[pause]])</f>
        <v/>
      </c>
      <c r="I32" s="1"/>
      <c r="J32" s="1"/>
      <c r="K32" s="2" t="str">
        <f>IF(OR(ISBLANK(Tableau1[[#This Row],[H.Déb]]),Tableau1[[#This Row],[pause]]=0),"",Tableau1[[#This Row],[H.Fin]]-Tableau1[[#This Row],[H.Déb]]-Tableau1[[#This Row],[pause]])</f>
        <v/>
      </c>
      <c r="L32" s="2" t="str">
        <f>IF(OR(ISBLANK(Tableau1[[#This Row],[H.Déb]]),Tableau1[[#This Row],[pause]]=0),"",Tableau1[[#This Row],[H.Fin]]-Tableau1[[#This Row],[H.Déb]]-Tableau1[[#This Row],[pause]]-Tableau1[[#This Row],[Total]])</f>
        <v/>
      </c>
    </row>
    <row r="33" spans="5:12" x14ac:dyDescent="0.25">
      <c r="E33" s="9"/>
      <c r="F33" s="10"/>
      <c r="G33" s="9"/>
      <c r="H33" s="11">
        <f>SUBTOTAL(109,Tableau1[Total])</f>
        <v>6.5416666666666661</v>
      </c>
      <c r="I33" s="9"/>
      <c r="J33" s="9"/>
      <c r="K33" s="11">
        <f>SUBTOTAL(109,Tableau1[Total2])</f>
        <v>2.8854166666666665</v>
      </c>
      <c r="L33" s="12">
        <f>SUBTOTAL(109,Tableau1[H.Sup])</f>
        <v>0.13541666666666691</v>
      </c>
    </row>
  </sheetData>
  <sheetProtection insertHyperlinks="0" sort="0" autoFilter="0" pivotTables="0"/>
  <protectedRanges>
    <protectedRange sqref="E2:F32 I2:J32" name="Plage1"/>
  </protectedRanges>
  <dataConsolidate link="1">
    <dataRefs count="2">
      <dataRef ref="B6:B12" sheet="Feuil1"/>
      <dataRef ref="K6:K12" sheet="Feuil1"/>
    </dataRefs>
  </dataConsolidate>
  <conditionalFormatting sqref="L2:L1048576">
    <cfRule type="cellIs" dxfId="25" priority="4" operator="equal">
      <formula>0</formula>
    </cfRule>
  </conditionalFormatting>
  <conditionalFormatting sqref="C2:D32">
    <cfRule type="expression" dxfId="24" priority="3" stopIfTrue="1">
      <formula>WEEKDAY($D2,2)&gt;5</formula>
    </cfRule>
  </conditionalFormatting>
  <conditionalFormatting sqref="L11:L12">
    <cfRule type="cellIs" dxfId="23" priority="2" operator="between">
      <formula>0.0104166666666667</formula>
      <formula>"99:99"</formula>
    </cfRule>
  </conditionalFormatting>
  <conditionalFormatting sqref="L2:L33">
    <cfRule type="cellIs" dxfId="22" priority="1" operator="between">
      <formula>0.0104166666666667</formula>
      <formula>99</formula>
    </cfRule>
  </conditionalFormatting>
  <pageMargins left="0.25" right="0.25" top="0.75" bottom="0.75" header="0.3" footer="0.3"/>
  <pageSetup paperSize="9" orientation="portrait" horizontalDpi="4294967293" verticalDpi="4294967293" r:id="rId1"/>
  <ignoredErrors>
    <ignoredError sqref="G2:G3 G19" calculatedColumn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ffacer">
                <anchor moveWithCells="1" sizeWithCells="1">
                  <from>
                    <xdr:col>8</xdr:col>
                    <xdr:colOff>57150</xdr:colOff>
                    <xdr:row>34</xdr:row>
                    <xdr:rowOff>104775</xdr:rowOff>
                  </from>
                  <to>
                    <xdr:col>11</xdr:col>
                    <xdr:colOff>476250</xdr:colOff>
                    <xdr:row>37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6" sqref="E6"/>
    </sheetView>
  </sheetViews>
  <sheetFormatPr baseColWidth="10" defaultRowHeight="15" x14ac:dyDescent="0.25"/>
  <sheetData/>
  <dataConsolidate topLabels="1" link="1">
    <dataRefs count="2">
      <dataRef ref="B6:B12" sheet="Feuil1"/>
      <dataRef ref="K6:K12" sheet="Feuil1"/>
    </dataRefs>
  </dataConsolid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Feuil3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vallée</dc:creator>
  <cp:lastModifiedBy>stéphane vallée</cp:lastModifiedBy>
  <cp:lastPrinted>2015-09-03T17:25:13Z</cp:lastPrinted>
  <dcterms:created xsi:type="dcterms:W3CDTF">2015-06-14T19:07:21Z</dcterms:created>
  <dcterms:modified xsi:type="dcterms:W3CDTF">2015-10-12T21:43:50Z</dcterms:modified>
</cp:coreProperties>
</file>