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730" yWindow="105" windowWidth="15180" windowHeight="11760" activeTab="1"/>
  </bookViews>
  <sheets>
    <sheet name="Emploi-1A-2015-1SEM" sheetId="17" r:id="rId1"/>
    <sheet name="1A_2015_1SEM" sheetId="22" r:id="rId2"/>
    <sheet name="GRILLE" sheetId="23" r:id="rId3"/>
    <sheet name="OCCUPATION" sheetId="25" r:id="rId4"/>
    <sheet name="TDTPsemestre1" sheetId="26" r:id="rId5"/>
    <sheet name="Tp2015 (3)" sheetId="27" r:id="rId6"/>
    <sheet name="Emplo-1semestre" sheetId="28" r:id="rId7"/>
  </sheets>
  <definedNames>
    <definedName name="_xlnm.Print_Titles" localSheetId="6">'Emplo-1semestre'!$A:$B,'Emplo-1semestre'!$1:$1</definedName>
    <definedName name="_xlnm.Print_Titles" localSheetId="0">'Emploi-1A-2015-1SEM'!$A:$B,'Emploi-1A-2015-1SEM'!$1:$1</definedName>
    <definedName name="_xlnm.Print_Titles" localSheetId="4">TDTPsemestre1!$A:$C,TDTPsemestre1!$1:$5</definedName>
    <definedName name="_xlnm.Print_Titles" localSheetId="5">'Tp2015 (3)'!#REF!,'Tp2015 (3)'!$1:$6</definedName>
    <definedName name="MATIERES">GRILLE!$A$3:$A$72</definedName>
    <definedName name="N_SEM">'1A_2015_1SEM'!$D$4</definedName>
    <definedName name="O_SYNTHESE">'1A_2015_1SEM'!$K$1</definedName>
    <definedName name="_xlnm.Print_Area" localSheetId="1">'1A_2015_1SEM'!$B$1:$H$31</definedName>
    <definedName name="_xlnm.Print_Area" localSheetId="6">'Emplo-1semestre'!$A$1:$AM$33</definedName>
    <definedName name="_xlnm.Print_Area" localSheetId="0">'Emploi-1A-2015-1SEM'!$A$1:$Y$34</definedName>
    <definedName name="_xlnm.Print_Area" localSheetId="5">'Tp2015 (3)'!$A$1:$AY$16</definedName>
  </definedNames>
  <calcPr calcId="124519"/>
</workbook>
</file>

<file path=xl/calcChain.xml><?xml version="1.0" encoding="utf-8"?>
<calcChain xmlns="http://schemas.openxmlformats.org/spreadsheetml/2006/main">
  <c r="Q5" i="25"/>
  <c r="S1" i="17"/>
  <c r="AD1" s="1"/>
  <c r="N5" i="25"/>
  <c r="K5"/>
  <c r="I5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B9"/>
  <c r="A9"/>
  <c r="E23" i="23"/>
  <c r="E22"/>
  <c r="E21"/>
  <c r="E20"/>
  <c r="H6" i="22"/>
  <c r="G6"/>
  <c r="E6"/>
  <c r="D6"/>
  <c r="AB1" i="17"/>
  <c r="E19" i="23"/>
  <c r="E18"/>
  <c r="E17"/>
  <c r="E16"/>
  <c r="E15"/>
  <c r="E14"/>
  <c r="E2" i="17"/>
  <c r="G2" s="1"/>
  <c r="Q1"/>
  <c r="R1"/>
  <c r="AC1" s="1"/>
  <c r="P1"/>
  <c r="AA1" s="1"/>
  <c r="B3" i="22"/>
  <c r="E13" i="23"/>
  <c r="E12"/>
  <c r="E11"/>
  <c r="E10"/>
  <c r="E9"/>
  <c r="E8"/>
  <c r="E7"/>
  <c r="E6"/>
  <c r="E5"/>
  <c r="E4"/>
  <c r="E3"/>
  <c r="D3"/>
  <c r="A29" i="22"/>
  <c r="A25"/>
  <c r="A21"/>
  <c r="A17"/>
  <c r="A13"/>
  <c r="A9"/>
  <c r="K1"/>
  <c r="G13"/>
  <c r="D17"/>
  <c r="D5" i="23" l="1"/>
  <c r="I2" i="17"/>
  <c r="K2" s="1"/>
  <c r="D4" i="23"/>
  <c r="D18" i="22"/>
  <c r="D6" i="23"/>
  <c r="S27" i="25"/>
  <c r="S14"/>
  <c r="K22"/>
  <c r="V22"/>
  <c r="V20"/>
  <c r="O16"/>
  <c r="I21"/>
  <c r="G27" i="22"/>
  <c r="S15" i="25"/>
  <c r="H26"/>
  <c r="H21"/>
  <c r="N10"/>
  <c r="U13"/>
  <c r="G9" i="22"/>
  <c r="D27" i="25"/>
  <c r="K10"/>
  <c r="V9"/>
  <c r="U21"/>
  <c r="G12"/>
  <c r="N20"/>
  <c r="R20"/>
  <c r="P28"/>
  <c r="O10"/>
  <c r="T21"/>
  <c r="F10"/>
  <c r="O21"/>
  <c r="G10"/>
  <c r="D9"/>
  <c r="K25"/>
  <c r="C28"/>
  <c r="D20"/>
  <c r="G14"/>
  <c r="V15"/>
  <c r="L20"/>
  <c r="C18"/>
  <c r="H29" i="22"/>
  <c r="W15" i="25"/>
  <c r="O15"/>
  <c r="K19"/>
  <c r="W26"/>
  <c r="S19"/>
  <c r="V16"/>
  <c r="Q27"/>
  <c r="E18"/>
  <c r="S22"/>
  <c r="J19"/>
  <c r="G19" i="22"/>
  <c r="F13" i="25"/>
  <c r="H17" i="22"/>
  <c r="R17" i="25"/>
  <c r="T9"/>
  <c r="I10"/>
  <c r="D28"/>
  <c r="K18"/>
  <c r="W22"/>
  <c r="C9"/>
  <c r="J15"/>
  <c r="M16"/>
  <c r="S13"/>
  <c r="D7" i="22"/>
  <c r="V19" i="25"/>
  <c r="W18"/>
  <c r="E23" i="22"/>
  <c r="E19"/>
  <c r="E21" i="25"/>
  <c r="C21"/>
  <c r="O11"/>
  <c r="R26"/>
  <c r="L11"/>
  <c r="C11"/>
  <c r="C15"/>
  <c r="Q19"/>
  <c r="S16"/>
  <c r="N22"/>
  <c r="T28"/>
  <c r="I25"/>
  <c r="E15" i="22"/>
  <c r="M25" i="25"/>
  <c r="W23"/>
  <c r="M21"/>
  <c r="O12"/>
  <c r="T15"/>
  <c r="I11"/>
  <c r="E20"/>
  <c r="J13"/>
  <c r="W21"/>
  <c r="H12"/>
  <c r="K17"/>
  <c r="S17"/>
  <c r="Q12"/>
  <c r="K23"/>
  <c r="I13"/>
  <c r="R18"/>
  <c r="M18"/>
  <c r="V27"/>
  <c r="L9"/>
  <c r="I20"/>
  <c r="K28"/>
  <c r="R19"/>
  <c r="R11"/>
  <c r="Q10"/>
  <c r="V26"/>
  <c r="W25"/>
  <c r="R25"/>
  <c r="R14"/>
  <c r="W11"/>
  <c r="G13"/>
  <c r="N27"/>
  <c r="W16"/>
  <c r="L21"/>
  <c r="I14"/>
  <c r="W19"/>
  <c r="I26"/>
  <c r="R27"/>
  <c r="J20"/>
  <c r="H27"/>
  <c r="L18"/>
  <c r="V21"/>
  <c r="E15"/>
  <c r="V14"/>
  <c r="Q24"/>
  <c r="D25"/>
  <c r="G15" i="22"/>
  <c r="O17" i="25"/>
  <c r="P12"/>
  <c r="K24"/>
  <c r="T10"/>
  <c r="N26"/>
  <c r="N9"/>
  <c r="T12"/>
  <c r="G11" i="22"/>
  <c r="M15" i="25"/>
  <c r="K13"/>
  <c r="T13"/>
  <c r="K26"/>
  <c r="K11"/>
  <c r="O22"/>
  <c r="S18"/>
  <c r="S20"/>
  <c r="U16"/>
  <c r="L14"/>
  <c r="T27"/>
  <c r="G29" i="22"/>
  <c r="O9" i="25"/>
  <c r="O28"/>
  <c r="R23"/>
  <c r="S24"/>
  <c r="J18"/>
  <c r="J16"/>
  <c r="H28"/>
  <c r="P15"/>
  <c r="T24"/>
  <c r="E9"/>
  <c r="V24"/>
  <c r="R21"/>
  <c r="V28"/>
  <c r="M10"/>
  <c r="M9"/>
  <c r="Q28"/>
  <c r="P19"/>
  <c r="D27" i="22"/>
  <c r="C10" i="25"/>
  <c r="L10"/>
  <c r="D18"/>
  <c r="G21" i="22"/>
  <c r="R22" i="25"/>
  <c r="T16"/>
  <c r="H25" i="22"/>
  <c r="C25" i="25"/>
  <c r="P20"/>
  <c r="U26"/>
  <c r="W10"/>
  <c r="D15"/>
  <c r="I22"/>
  <c r="E13" i="22"/>
  <c r="S11" i="25"/>
  <c r="E27" i="22"/>
  <c r="G23"/>
  <c r="E24" i="25"/>
  <c r="T18"/>
  <c r="G28"/>
  <c r="V13"/>
  <c r="U23"/>
  <c r="R9"/>
  <c r="F19"/>
  <c r="J23"/>
  <c r="D23" i="22"/>
  <c r="O26" i="25"/>
  <c r="H19" i="22"/>
  <c r="H20" i="25"/>
  <c r="I23"/>
  <c r="Q26"/>
  <c r="C23"/>
  <c r="N18"/>
  <c r="F12"/>
  <c r="H27" i="22"/>
  <c r="J27" i="25"/>
  <c r="M22"/>
  <c r="H11" i="22"/>
  <c r="G9" i="25"/>
  <c r="S21"/>
  <c r="G20"/>
  <c r="C22"/>
  <c r="D19" i="22"/>
  <c r="K14" i="25"/>
  <c r="D11" i="22"/>
  <c r="D11" i="25"/>
  <c r="E22"/>
  <c r="G27"/>
  <c r="O20"/>
  <c r="I12"/>
  <c r="D13" i="22"/>
  <c r="K20" i="25"/>
  <c r="L12"/>
  <c r="C26"/>
  <c r="R24"/>
  <c r="E21" i="22"/>
  <c r="M26" i="25"/>
  <c r="E26"/>
  <c r="W13"/>
  <c r="S28"/>
  <c r="Q11"/>
  <c r="Q17"/>
  <c r="N28"/>
  <c r="T11"/>
  <c r="G11"/>
  <c r="L17"/>
  <c r="M24"/>
  <c r="N25"/>
  <c r="E17" i="22"/>
  <c r="W9" i="25"/>
  <c r="H21" i="22"/>
  <c r="T14" i="25"/>
  <c r="F14"/>
  <c r="N14"/>
  <c r="I24"/>
  <c r="G19"/>
  <c r="T17"/>
  <c r="I15"/>
  <c r="U10"/>
  <c r="D21" i="22"/>
  <c r="O13" i="25"/>
  <c r="D22"/>
  <c r="N13"/>
  <c r="V25"/>
  <c r="D15" i="22"/>
  <c r="L27" i="25"/>
  <c r="L25"/>
  <c r="P24"/>
  <c r="M17"/>
  <c r="H14"/>
  <c r="E16"/>
  <c r="M23"/>
  <c r="O18"/>
  <c r="D25" i="22"/>
  <c r="Q14" i="25"/>
  <c r="U27"/>
  <c r="P9"/>
  <c r="N11"/>
  <c r="F22"/>
  <c r="C13"/>
  <c r="G26"/>
  <c r="E13"/>
  <c r="P23"/>
  <c r="I27"/>
  <c r="D26"/>
  <c r="C20"/>
  <c r="D10"/>
  <c r="G18"/>
  <c r="U11"/>
  <c r="E28"/>
  <c r="D16"/>
  <c r="D24"/>
  <c r="M19"/>
  <c r="F17"/>
  <c r="P26"/>
  <c r="D21"/>
  <c r="E10"/>
  <c r="T22"/>
  <c r="W17"/>
  <c r="U14"/>
  <c r="C24"/>
  <c r="K16"/>
  <c r="I16"/>
  <c r="V10"/>
  <c r="L13"/>
  <c r="G25" i="22"/>
  <c r="Q18" i="25"/>
  <c r="U28"/>
  <c r="Q23"/>
  <c r="J9"/>
  <c r="U24"/>
  <c r="J26"/>
  <c r="E11" i="22"/>
  <c r="E11" i="25"/>
  <c r="H7" i="22"/>
  <c r="M20" i="25"/>
  <c r="F21"/>
  <c r="V11"/>
  <c r="L22"/>
  <c r="T23"/>
  <c r="D14"/>
  <c r="J24"/>
  <c r="I17"/>
  <c r="I19"/>
  <c r="H22"/>
  <c r="J25"/>
  <c r="J22"/>
  <c r="E25" i="22"/>
  <c r="F11" i="25"/>
  <c r="C19"/>
  <c r="D12"/>
  <c r="H11"/>
  <c r="L26"/>
  <c r="J10"/>
  <c r="W12"/>
  <c r="G15"/>
  <c r="E17"/>
  <c r="F16"/>
  <c r="T25"/>
  <c r="D9" i="22"/>
  <c r="H9" i="25"/>
  <c r="N12"/>
  <c r="F23"/>
  <c r="F26"/>
  <c r="N23"/>
  <c r="H23"/>
  <c r="C12"/>
  <c r="P21"/>
  <c r="W28"/>
  <c r="H25"/>
  <c r="U15"/>
  <c r="H15"/>
  <c r="D13"/>
  <c r="T19"/>
  <c r="Q13"/>
  <c r="E9" i="22"/>
  <c r="J11" i="25"/>
  <c r="L19"/>
  <c r="O25"/>
  <c r="P13"/>
  <c r="H19"/>
  <c r="U22"/>
  <c r="U12"/>
  <c r="E29" i="22"/>
  <c r="Q16" i="25"/>
  <c r="H10"/>
  <c r="M12"/>
  <c r="Q25"/>
  <c r="H15" i="22"/>
  <c r="J17" i="25"/>
  <c r="W24"/>
  <c r="D29" i="22"/>
  <c r="S12" i="25"/>
  <c r="G17" i="22"/>
  <c r="H13"/>
  <c r="D17" i="25"/>
  <c r="S25"/>
  <c r="M27"/>
  <c r="J28"/>
  <c r="C17"/>
  <c r="J14"/>
  <c r="O24"/>
  <c r="K27"/>
  <c r="S9"/>
  <c r="L24"/>
  <c r="F15"/>
  <c r="H23" i="22"/>
  <c r="J21" i="25"/>
  <c r="E19"/>
  <c r="K9"/>
  <c r="M28"/>
  <c r="K12"/>
  <c r="N17"/>
  <c r="M11"/>
  <c r="M14"/>
  <c r="C14"/>
  <c r="E14"/>
  <c r="W20"/>
  <c r="C27"/>
  <c r="Q9"/>
  <c r="P11"/>
  <c r="N16"/>
  <c r="H9" i="22"/>
  <c r="G24" i="25"/>
  <c r="I28"/>
  <c r="F20"/>
  <c r="U18"/>
  <c r="W14"/>
  <c r="R15"/>
  <c r="F25"/>
  <c r="U17"/>
  <c r="O27"/>
  <c r="U9"/>
  <c r="N21"/>
  <c r="D23"/>
  <c r="P25"/>
  <c r="L16"/>
  <c r="G25"/>
  <c r="V12"/>
  <c r="K15"/>
  <c r="V23"/>
  <c r="H16"/>
  <c r="P10"/>
  <c r="H13"/>
  <c r="N19"/>
  <c r="E25"/>
  <c r="F18"/>
  <c r="G23"/>
  <c r="S23"/>
  <c r="L23"/>
  <c r="H17"/>
  <c r="U19"/>
  <c r="E7" i="22"/>
  <c r="Q21" i="25"/>
  <c r="K21"/>
  <c r="R10"/>
  <c r="S26"/>
  <c r="T20"/>
  <c r="T26"/>
  <c r="P18"/>
  <c r="U20"/>
  <c r="I18"/>
  <c r="V18"/>
  <c r="P16"/>
  <c r="G17"/>
  <c r="Q20"/>
  <c r="E12"/>
  <c r="R13"/>
  <c r="R12"/>
  <c r="L28"/>
  <c r="H18"/>
  <c r="P14"/>
  <c r="E23"/>
  <c r="G22"/>
  <c r="R28"/>
  <c r="E27"/>
  <c r="N24"/>
  <c r="I9"/>
  <c r="U25"/>
  <c r="W27"/>
  <c r="F27"/>
  <c r="F9"/>
  <c r="Q15"/>
  <c r="G7" i="22"/>
  <c r="O23" i="25"/>
  <c r="F28"/>
  <c r="S10"/>
  <c r="R16"/>
  <c r="F24"/>
  <c r="V17"/>
  <c r="H24"/>
  <c r="N15"/>
  <c r="Q22"/>
  <c r="M13"/>
  <c r="P17"/>
  <c r="P27"/>
  <c r="C16"/>
  <c r="O14"/>
  <c r="L15"/>
  <c r="G21"/>
  <c r="P22"/>
  <c r="G16"/>
  <c r="J12"/>
  <c r="D19"/>
  <c r="O19"/>
  <c r="E30" i="22" l="1"/>
  <c r="E26"/>
  <c r="H10"/>
  <c r="E16"/>
  <c r="E8"/>
  <c r="D12"/>
  <c r="H20"/>
  <c r="D10"/>
  <c r="H18"/>
  <c r="D22"/>
  <c r="E18"/>
  <c r="G26"/>
  <c r="H16"/>
  <c r="G22"/>
  <c r="D26"/>
  <c r="D8"/>
  <c r="D16"/>
  <c r="G30"/>
  <c r="D7" i="23"/>
  <c r="M2" i="17"/>
  <c r="X13" i="25"/>
  <c r="F29"/>
  <c r="N29"/>
  <c r="H28" i="22"/>
  <c r="D30"/>
  <c r="G14"/>
  <c r="X21" i="25"/>
  <c r="G12" i="22"/>
  <c r="I29" i="25"/>
  <c r="H12" i="22"/>
  <c r="D24"/>
  <c r="X9" i="25"/>
  <c r="C29"/>
  <c r="K29"/>
  <c r="G28" i="22"/>
  <c r="G24"/>
  <c r="X14" i="25"/>
  <c r="W29"/>
  <c r="X10"/>
  <c r="D28" i="22"/>
  <c r="E12"/>
  <c r="X17" i="25"/>
  <c r="D14" i="22"/>
  <c r="H14"/>
  <c r="H26"/>
  <c r="H24"/>
  <c r="X28" i="25"/>
  <c r="Q29"/>
  <c r="X12"/>
  <c r="E14" i="22"/>
  <c r="X20" i="25"/>
  <c r="X19"/>
  <c r="X24"/>
  <c r="E20" i="22"/>
  <c r="T29" i="25"/>
  <c r="D20" i="22"/>
  <c r="E29" i="25"/>
  <c r="V29"/>
  <c r="E10" i="22"/>
  <c r="M29" i="25"/>
  <c r="G20" i="22"/>
  <c r="G10"/>
  <c r="E28"/>
  <c r="G16"/>
  <c r="L29" i="25"/>
  <c r="P29"/>
  <c r="H22" i="22"/>
  <c r="U29" i="25"/>
  <c r="X15"/>
  <c r="G8" i="22"/>
  <c r="E24"/>
  <c r="G18"/>
  <c r="J29" i="25"/>
  <c r="X25"/>
  <c r="X23"/>
  <c r="X27"/>
  <c r="X26"/>
  <c r="E22" i="22"/>
  <c r="H8"/>
  <c r="X16" i="25"/>
  <c r="O29"/>
  <c r="X11"/>
  <c r="D29"/>
  <c r="H30" i="22"/>
  <c r="R29" i="25"/>
  <c r="X22"/>
  <c r="G29"/>
  <c r="H29"/>
  <c r="S29"/>
  <c r="X18"/>
  <c r="D8" i="23" l="1"/>
  <c r="O2" i="17"/>
  <c r="X29" i="25"/>
  <c r="D9" i="23" l="1"/>
  <c r="Q2" i="17"/>
  <c r="S2" l="1"/>
  <c r="D10" i="23"/>
  <c r="U2" i="17" l="1"/>
  <c r="D11" i="23"/>
  <c r="E4" i="22"/>
  <c r="D12" i="23" l="1"/>
  <c r="W2" i="17"/>
  <c r="D13" i="23" l="1"/>
  <c r="Y2" i="17"/>
  <c r="AA2" l="1"/>
  <c r="D14" i="23"/>
  <c r="AC2" i="17" l="1"/>
  <c r="D15" i="23"/>
  <c r="AE2" i="17" l="1"/>
  <c r="D16" i="23"/>
  <c r="AG2" i="17" l="1"/>
  <c r="D17" i="23"/>
  <c r="D18" l="1"/>
  <c r="AI2" i="17"/>
  <c r="D19" i="23" l="1"/>
  <c r="AK2" i="17"/>
  <c r="D20" i="23" l="1"/>
  <c r="AM2" i="17"/>
  <c r="AO2" l="1"/>
  <c r="D21" i="23"/>
  <c r="D22" l="1"/>
  <c r="AQ2" i="17"/>
  <c r="D23" i="23" s="1"/>
</calcChain>
</file>

<file path=xl/sharedStrings.xml><?xml version="1.0" encoding="utf-8"?>
<sst xmlns="http://schemas.openxmlformats.org/spreadsheetml/2006/main" count="2416" uniqueCount="332">
  <si>
    <t>Mathématiques</t>
  </si>
  <si>
    <t>Analyse Numérique</t>
  </si>
  <si>
    <t>Electronique</t>
  </si>
  <si>
    <t>Electrotechnique</t>
  </si>
  <si>
    <t>Automatique</t>
  </si>
  <si>
    <t>Automatismes</t>
  </si>
  <si>
    <t>Economie</t>
  </si>
  <si>
    <t>Comptabilité</t>
  </si>
  <si>
    <t>M. NAJIB</t>
  </si>
  <si>
    <t>M. LASRI</t>
  </si>
  <si>
    <t>Ingénierie</t>
  </si>
  <si>
    <t>Programmation Evènementielle</t>
  </si>
  <si>
    <t>M. ZAOUI</t>
  </si>
  <si>
    <t xml:space="preserve"> </t>
  </si>
  <si>
    <t>Semaine</t>
  </si>
  <si>
    <t>Mardi</t>
  </si>
  <si>
    <t>Jeudi</t>
  </si>
  <si>
    <t>Vendredi</t>
  </si>
  <si>
    <t>Sect A</t>
  </si>
  <si>
    <t>Sect B</t>
  </si>
  <si>
    <t>horaire</t>
  </si>
  <si>
    <t>14 h 30' - 16 h 15'</t>
  </si>
  <si>
    <t>16 h 30' - 18 h 15'</t>
  </si>
  <si>
    <t>10 h 30 - 12 h 15'</t>
  </si>
  <si>
    <t>8 h 30 - 10 h 15'</t>
  </si>
  <si>
    <t>Jours</t>
  </si>
  <si>
    <t>Matières</t>
  </si>
  <si>
    <t>M. OUADGHIRI</t>
  </si>
  <si>
    <t>M. TAHIRI</t>
  </si>
  <si>
    <t>M. NGOTE</t>
  </si>
  <si>
    <t>M. EL GAMAH</t>
  </si>
  <si>
    <t>M. HAMIDI</t>
  </si>
  <si>
    <t>M. BENMILOUD</t>
  </si>
  <si>
    <t>lundi</t>
  </si>
  <si>
    <t>Enseignants</t>
  </si>
  <si>
    <t>M. MOUBAKER</t>
  </si>
  <si>
    <t>Lundi</t>
  </si>
  <si>
    <t>TP/TD</t>
  </si>
  <si>
    <t>Metrologie</t>
  </si>
  <si>
    <t>M. EL OUADIH</t>
  </si>
  <si>
    <t>Dessin &amp; Technologie</t>
  </si>
  <si>
    <t>TD AUTOMATIQUE</t>
  </si>
  <si>
    <t>M. KCHIKCH</t>
  </si>
  <si>
    <t>TD AUTOMATISMES</t>
  </si>
  <si>
    <t>M. LICER</t>
  </si>
  <si>
    <t>TD ANALYSE NUMERIQUE</t>
  </si>
  <si>
    <t>M. MEDRARI</t>
  </si>
  <si>
    <t>TD MATHEMATIQUES</t>
  </si>
  <si>
    <t>M. AMARTINI</t>
  </si>
  <si>
    <t>Mercredi</t>
  </si>
  <si>
    <t>M. EL OUADI</t>
  </si>
  <si>
    <t>Samedi</t>
  </si>
  <si>
    <t>Jours/séances</t>
  </si>
  <si>
    <t>SecA</t>
  </si>
  <si>
    <t>Langues &amp; communication</t>
  </si>
  <si>
    <t>SecB</t>
  </si>
  <si>
    <t>Examen Ingenerie</t>
  </si>
  <si>
    <t>GRILLE MATIERES / ENSEIGNANTS</t>
  </si>
  <si>
    <t>INSCRIPTIONS</t>
  </si>
  <si>
    <t>Voir emploi ctre des langues</t>
  </si>
  <si>
    <t>Semaine :</t>
  </si>
  <si>
    <t>9-11 Sep</t>
  </si>
  <si>
    <t>14-18 Sep</t>
  </si>
  <si>
    <t>28 Sep -2 Oct</t>
  </si>
  <si>
    <t>5 - 13 Oct</t>
  </si>
  <si>
    <t>12 - 16 Oct</t>
  </si>
  <si>
    <t>19- 23 Oct</t>
  </si>
  <si>
    <t>26 - 30 Oct</t>
  </si>
  <si>
    <t xml:space="preserve">2 - 5 Nov </t>
  </si>
  <si>
    <t>9 - 13 Nov</t>
  </si>
  <si>
    <t>16 - 20 Nov</t>
  </si>
  <si>
    <t>23 - 28 Nov</t>
  </si>
  <si>
    <t>N.SEMAINE</t>
  </si>
  <si>
    <t>DATE</t>
  </si>
  <si>
    <t xml:space="preserve">EMPLOI </t>
  </si>
  <si>
    <t xml:space="preserve">1ERE ANNEE </t>
  </si>
  <si>
    <t>2015-2016</t>
  </si>
  <si>
    <t>30 Nov - 4 Déc</t>
  </si>
  <si>
    <t>C.AUTOMATIQUE</t>
  </si>
  <si>
    <t>C.ALG.&amp; C</t>
  </si>
  <si>
    <t>C.ELECTRONIQUE</t>
  </si>
  <si>
    <t>C.AN.NUMERIQUE</t>
  </si>
  <si>
    <t>C.MATH.</t>
  </si>
  <si>
    <t>C.ELECTROTECH.</t>
  </si>
  <si>
    <t>Examen Economie</t>
  </si>
  <si>
    <t>7 - 12 Déc</t>
  </si>
  <si>
    <t>14 - 18 Déc</t>
  </si>
  <si>
    <t>23 - 25 Déc</t>
  </si>
  <si>
    <t>28 - 31 Déc</t>
  </si>
  <si>
    <t>4 - 8 Jan</t>
  </si>
  <si>
    <t>Sections</t>
  </si>
  <si>
    <t>TOT.SEM.</t>
  </si>
  <si>
    <t>MATIERES</t>
  </si>
  <si>
    <t>ENSEIGNANTS</t>
  </si>
  <si>
    <t>S E M A I N E S</t>
  </si>
  <si>
    <t>TOTAUX</t>
  </si>
  <si>
    <t>O C C U P A T I O N    C O R P S    E N S E I G N A N T</t>
  </si>
  <si>
    <t>AMPHI :</t>
  </si>
  <si>
    <t>Amphi 1A</t>
  </si>
  <si>
    <t>Sec B</t>
  </si>
  <si>
    <t>Amphi 2A</t>
  </si>
  <si>
    <t>Sec A</t>
  </si>
  <si>
    <t>Algorithmique &amp; C</t>
  </si>
  <si>
    <t>TP AUTOMATIQUE 1</t>
  </si>
  <si>
    <t>TP AUTOMATIQUE 2</t>
  </si>
  <si>
    <t>TP AUTOMATISMES 1</t>
  </si>
  <si>
    <t>TP AUTOMATISMES 2</t>
  </si>
  <si>
    <t>M;VACATAIRE</t>
  </si>
  <si>
    <t>TP ELECTRONIQUE 1</t>
  </si>
  <si>
    <t>TP ELECTRONIQUE 2</t>
  </si>
  <si>
    <t>M. MAJIDI</t>
  </si>
  <si>
    <t>M. SAHBANI</t>
  </si>
  <si>
    <t>TP ELECTROTECHNIQUE</t>
  </si>
  <si>
    <t>TD/TP INFORMATIQUE 1</t>
  </si>
  <si>
    <t>TD/TP INFORMATIQUE 2</t>
  </si>
  <si>
    <t>M. ZAYDI</t>
  </si>
  <si>
    <t>M. EL BARAKA</t>
  </si>
  <si>
    <t>TD DESSIN 1</t>
  </si>
  <si>
    <t>TD DESSIN 2</t>
  </si>
  <si>
    <t>M. ZAKI</t>
  </si>
  <si>
    <t>M. VACATAIRE</t>
  </si>
  <si>
    <t>TD Electronique 1</t>
  </si>
  <si>
    <t>TD Electronique 2</t>
  </si>
  <si>
    <t>TD Electrotechnique 1</t>
  </si>
  <si>
    <t>TD Electrotechnique 2</t>
  </si>
  <si>
    <t>1 SEM.</t>
  </si>
  <si>
    <t>Planning des Travaux Dirigés 1ére Année</t>
  </si>
  <si>
    <t>Math</t>
  </si>
  <si>
    <t xml:space="preserve">Algorith &amp; C </t>
  </si>
  <si>
    <t>Dess &amp; Tech</t>
  </si>
  <si>
    <t>Anal Num</t>
  </si>
  <si>
    <t>Electrotech</t>
  </si>
  <si>
    <t>TP</t>
  </si>
  <si>
    <t>Semaines</t>
  </si>
  <si>
    <t>Dates</t>
  </si>
  <si>
    <t>heure</t>
  </si>
  <si>
    <t>Se 5</t>
  </si>
  <si>
    <t>8h30-10h15</t>
  </si>
  <si>
    <t>GRB3</t>
  </si>
  <si>
    <t>GRB1</t>
  </si>
  <si>
    <t>GRB4</t>
  </si>
  <si>
    <t>10h30-12h15</t>
  </si>
  <si>
    <t>14h30-16h15</t>
  </si>
  <si>
    <t>GRA1</t>
  </si>
  <si>
    <t>GRA3</t>
  </si>
  <si>
    <t>GRA2</t>
  </si>
  <si>
    <t>16h30-18h15</t>
  </si>
  <si>
    <t>GRB2</t>
  </si>
  <si>
    <t>GRA4</t>
  </si>
  <si>
    <t>GRA1&amp;A2</t>
  </si>
  <si>
    <t>GRB3&amp;B4</t>
  </si>
  <si>
    <t>Se 6</t>
  </si>
  <si>
    <t>GRB1&amp;B2</t>
  </si>
  <si>
    <t>GRA3&amp;A4</t>
  </si>
  <si>
    <t>Se 7</t>
  </si>
  <si>
    <t>Se 8</t>
  </si>
  <si>
    <t>Se 9</t>
  </si>
  <si>
    <t>Se 11</t>
  </si>
  <si>
    <t>Se 12</t>
  </si>
  <si>
    <t>Se 13</t>
  </si>
  <si>
    <t>Se 14</t>
  </si>
  <si>
    <t>Se 15</t>
  </si>
  <si>
    <t>Se 16</t>
  </si>
  <si>
    <t>Mardi &amp; Jeudi horaire : 14 H - 18 H</t>
  </si>
  <si>
    <t>Se6 26/10/ - 29/10</t>
  </si>
  <si>
    <t>Se7 2/11/ -5/11/</t>
  </si>
  <si>
    <t>Se8 9/11/ - 12/11/</t>
  </si>
  <si>
    <t>Se9 16/11/ - 20/11/</t>
  </si>
  <si>
    <t>Se11 30/11/ - 4/12/</t>
  </si>
  <si>
    <t>Se 12 7/12/ - 11/12/</t>
  </si>
  <si>
    <t>Se13 14/12/ - 17/12/</t>
  </si>
  <si>
    <t>Se14 21/12 - 24/12/</t>
  </si>
  <si>
    <t>Se15 28/12/ 31/12/</t>
  </si>
  <si>
    <t>Se 16 4/01/2016 -7/01/2016</t>
  </si>
  <si>
    <t>VENDREDI</t>
  </si>
  <si>
    <t>jeudi</t>
  </si>
  <si>
    <t>TP DOT NET</t>
  </si>
  <si>
    <t>SECT B</t>
  </si>
  <si>
    <t>SECTA</t>
  </si>
  <si>
    <t>SECT A</t>
  </si>
  <si>
    <t>TP Electrotechnique</t>
  </si>
  <si>
    <t>A21</t>
  </si>
  <si>
    <t>B41</t>
  </si>
  <si>
    <t>A31</t>
  </si>
  <si>
    <t>B11</t>
  </si>
  <si>
    <t>B21</t>
  </si>
  <si>
    <t>A41</t>
  </si>
  <si>
    <t>A11</t>
  </si>
  <si>
    <t>A24</t>
  </si>
  <si>
    <t>B44</t>
  </si>
  <si>
    <t>A34</t>
  </si>
  <si>
    <t>B14</t>
  </si>
  <si>
    <t>B24</t>
  </si>
  <si>
    <t>A44</t>
  </si>
  <si>
    <t>B34</t>
  </si>
  <si>
    <t>A14</t>
  </si>
  <si>
    <t>B31</t>
  </si>
  <si>
    <t>A27</t>
  </si>
  <si>
    <t>B47</t>
  </si>
  <si>
    <t>A37</t>
  </si>
  <si>
    <t>B17</t>
  </si>
  <si>
    <t>A47</t>
  </si>
  <si>
    <t>B37</t>
  </si>
  <si>
    <t>A17</t>
  </si>
  <si>
    <t>B27</t>
  </si>
  <si>
    <t>A22</t>
  </si>
  <si>
    <t>B42</t>
  </si>
  <si>
    <t>A32</t>
  </si>
  <si>
    <t>B12</t>
  </si>
  <si>
    <t>B22</t>
  </si>
  <si>
    <t>A42</t>
  </si>
  <si>
    <t>A12</t>
  </si>
  <si>
    <t>A25</t>
  </si>
  <si>
    <t>B45</t>
  </si>
  <si>
    <t>A35</t>
  </si>
  <si>
    <t>B15</t>
  </si>
  <si>
    <t>B25</t>
  </si>
  <si>
    <t>A45</t>
  </si>
  <si>
    <t>B35</t>
  </si>
  <si>
    <t>A15</t>
  </si>
  <si>
    <t>B32</t>
  </si>
  <si>
    <t>A28</t>
  </si>
  <si>
    <t>B48</t>
  </si>
  <si>
    <t>A38</t>
  </si>
  <si>
    <t>B18</t>
  </si>
  <si>
    <t>A48</t>
  </si>
  <si>
    <t>B38</t>
  </si>
  <si>
    <t>A18</t>
  </si>
  <si>
    <t>B28</t>
  </si>
  <si>
    <t>A23</t>
  </si>
  <si>
    <t>B43</t>
  </si>
  <si>
    <t>A33</t>
  </si>
  <si>
    <t>B13</t>
  </si>
  <si>
    <t>B23</t>
  </si>
  <si>
    <t>A43</t>
  </si>
  <si>
    <t>A13</t>
  </si>
  <si>
    <t>A26</t>
  </si>
  <si>
    <t>B46</t>
  </si>
  <si>
    <t>A36</t>
  </si>
  <si>
    <t>B16</t>
  </si>
  <si>
    <t>B26</t>
  </si>
  <si>
    <t>A46</t>
  </si>
  <si>
    <t>B36</t>
  </si>
  <si>
    <t>A16</t>
  </si>
  <si>
    <t>B33</t>
  </si>
  <si>
    <t>A29</t>
  </si>
  <si>
    <t>B49</t>
  </si>
  <si>
    <t>A39</t>
  </si>
  <si>
    <t>B19</t>
  </si>
  <si>
    <t>A49</t>
  </si>
  <si>
    <t>B39</t>
  </si>
  <si>
    <t>A19</t>
  </si>
  <si>
    <t>B29</t>
  </si>
  <si>
    <t xml:space="preserve">TP Automatique </t>
  </si>
  <si>
    <t xml:space="preserve">TP Electronique </t>
  </si>
  <si>
    <t>TP C</t>
  </si>
  <si>
    <t>B1</t>
  </si>
  <si>
    <t>A3</t>
  </si>
  <si>
    <t>B4</t>
  </si>
  <si>
    <t>A2</t>
  </si>
  <si>
    <t>A1</t>
  </si>
  <si>
    <t>B3</t>
  </si>
  <si>
    <t>A4</t>
  </si>
  <si>
    <t>B2</t>
  </si>
  <si>
    <t>VB DOT NET</t>
  </si>
  <si>
    <t>A1&amp;A2</t>
  </si>
  <si>
    <t>B1&amp;B2</t>
  </si>
  <si>
    <t>B3&amp;B4</t>
  </si>
  <si>
    <t>A3&amp;A4</t>
  </si>
  <si>
    <t>A2&amp;A1</t>
  </si>
  <si>
    <t>B2&amp;B1</t>
  </si>
  <si>
    <t>A3 &amp;A4</t>
  </si>
  <si>
    <t>EMPLOI 1ERE ANNEE 2015-2016</t>
  </si>
  <si>
    <t>Sem 0 / 9-11 Sep</t>
  </si>
  <si>
    <t>Sem 1 / 14-18 Sep</t>
  </si>
  <si>
    <t>Sem 2 / 28 Sep -2 Oct</t>
  </si>
  <si>
    <t>Sem 3 / 5 - 13 Oct</t>
  </si>
  <si>
    <t>Sem 4 / 12 - 16 Oct</t>
  </si>
  <si>
    <t>Sem 5 / 19- 23 Oct</t>
  </si>
  <si>
    <t>Sem 6 / 26 - 30 Oct</t>
  </si>
  <si>
    <t xml:space="preserve">Sem 7 / 2 - 5 Nov </t>
  </si>
  <si>
    <t>Sem 8 / 9 - 13 Nov</t>
  </si>
  <si>
    <t>Sem 9 / 16 - 20 Nov</t>
  </si>
  <si>
    <t>Sem 10 / 23 - 28 Nov</t>
  </si>
  <si>
    <t>Sem 11 / 30 N- 4 Déc</t>
  </si>
  <si>
    <t>Sem 12 / 7 - 11 Déc</t>
  </si>
  <si>
    <t>Sem 13 / 14 - 18  Déc</t>
  </si>
  <si>
    <t>Sem 14 / 23 - 25 Déc</t>
  </si>
  <si>
    <t>Sem 15 / 28 - 31 Déc</t>
  </si>
  <si>
    <t>Sem 16 /  4 - 8 Janv 2014</t>
  </si>
  <si>
    <t>Algorithmique &amp; C Avancés</t>
  </si>
  <si>
    <t>Anal Numér</t>
  </si>
  <si>
    <t>Dessin</t>
  </si>
  <si>
    <t>VB dotnet</t>
  </si>
  <si>
    <t>Contrôle MATH</t>
  </si>
  <si>
    <t>Comptab</t>
  </si>
  <si>
    <t>Langues</t>
  </si>
  <si>
    <t>Contrôle Automatique</t>
  </si>
  <si>
    <t>Evaluation langues</t>
  </si>
  <si>
    <t>Inscriptions</t>
  </si>
  <si>
    <t>Automatiqu</t>
  </si>
  <si>
    <t>Automatis</t>
  </si>
  <si>
    <t>Alg &amp; C av.</t>
  </si>
  <si>
    <t>Math. Appl</t>
  </si>
  <si>
    <t>Contrôle Alg &amp; C</t>
  </si>
  <si>
    <t>Métrologie</t>
  </si>
  <si>
    <t>TD Electrotechnique</t>
  </si>
  <si>
    <t>M. MAJIDI &amp; M. AMARTINI</t>
  </si>
  <si>
    <t>TD Electronique</t>
  </si>
  <si>
    <t>M. MAJIDI &amp; M. SAHBANI</t>
  </si>
  <si>
    <t>Electroni</t>
  </si>
  <si>
    <t>Examen Ingenierie</t>
  </si>
  <si>
    <t>Contrôle Electrotech</t>
  </si>
  <si>
    <t>Vb Dot net</t>
  </si>
  <si>
    <t>TD DESSIN</t>
  </si>
  <si>
    <t>M. ZAKI &amp; VACATAIRE</t>
  </si>
  <si>
    <t>TD/TP INFORMATIQUE</t>
  </si>
  <si>
    <t>M. ZAYDI &amp; M. EL BARAKA</t>
  </si>
  <si>
    <t>TD</t>
  </si>
  <si>
    <t>Contrôle Electronique</t>
  </si>
  <si>
    <t>TP ELECTRIOTECHNIQUE</t>
  </si>
  <si>
    <t>TP ELECTRONIQUE</t>
  </si>
  <si>
    <t>Ingenierie</t>
  </si>
  <si>
    <t>TP AUTOMATIQUE</t>
  </si>
  <si>
    <t>M. LICER &amp; VACATAIRE</t>
  </si>
  <si>
    <t>TP AUTOMATISMES</t>
  </si>
  <si>
    <t>Contrôle Analys Numer</t>
  </si>
  <si>
    <t>AN NUM</t>
  </si>
  <si>
    <t>dessin</t>
  </si>
  <si>
    <t>ELECTROTECH</t>
  </si>
  <si>
    <t>AUTO</t>
  </si>
  <si>
    <t>VB DOTNET</t>
  </si>
</sst>
</file>

<file path=xl/styles.xml><?xml version="1.0" encoding="utf-8"?>
<styleSheet xmlns="http://schemas.openxmlformats.org/spreadsheetml/2006/main">
  <numFmts count="1">
    <numFmt numFmtId="164" formatCode="#,##0&quot;  &quot;"/>
  </numFmts>
  <fonts count="26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 tint="-0.249977111117893"/>
      <name val="Calibri"/>
      <family val="2"/>
      <scheme val="minor"/>
    </font>
    <font>
      <sz val="9"/>
      <color theme="0" tint="-0.249977111117893"/>
      <name val="Arial"/>
      <family val="2"/>
    </font>
    <font>
      <b/>
      <sz val="10"/>
      <color theme="1"/>
      <name val="Arial"/>
      <family val="2"/>
    </font>
    <font>
      <b/>
      <sz val="12"/>
      <color rgb="FF0070C0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/>
      <top style="double">
        <color theme="1"/>
      </top>
      <bottom/>
      <diagonal/>
    </border>
  </borders>
  <cellStyleXfs count="1">
    <xf numFmtId="0" fontId="0" fillId="0" borderId="0"/>
  </cellStyleXfs>
  <cellXfs count="516">
    <xf numFmtId="0" fontId="0" fillId="0" borderId="0" xfId="0"/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4" xfId="0" applyFont="1" applyBorder="1"/>
    <xf numFmtId="0" fontId="8" fillId="0" borderId="5" xfId="0" applyFont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8" fillId="3" borderId="6" xfId="0" applyFont="1" applyFill="1" applyBorder="1" applyAlignment="1">
      <alignment horizontal="left" vertic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5" fillId="4" borderId="6" xfId="0" applyFont="1" applyFill="1" applyBorder="1"/>
    <xf numFmtId="0" fontId="5" fillId="4" borderId="9" xfId="0" applyFont="1" applyFill="1" applyBorder="1"/>
    <xf numFmtId="0" fontId="5" fillId="4" borderId="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/>
    <xf numFmtId="0" fontId="5" fillId="4" borderId="5" xfId="0" applyFont="1" applyFill="1" applyBorder="1" applyAlignment="1">
      <alignment horizontal="center"/>
    </xf>
    <xf numFmtId="0" fontId="0" fillId="4" borderId="10" xfId="0" applyFill="1" applyBorder="1"/>
    <xf numFmtId="0" fontId="0" fillId="4" borderId="11" xfId="0" applyFill="1" applyBorder="1"/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9" fillId="0" borderId="15" xfId="0" applyFont="1" applyBorder="1"/>
    <xf numFmtId="0" fontId="9" fillId="0" borderId="16" xfId="0" applyFont="1" applyBorder="1"/>
    <xf numFmtId="0" fontId="9" fillId="4" borderId="15" xfId="0" applyFont="1" applyFill="1" applyBorder="1"/>
    <xf numFmtId="0" fontId="9" fillId="0" borderId="17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17" xfId="0" applyFont="1" applyBorder="1"/>
    <xf numFmtId="0" fontId="9" fillId="0" borderId="18" xfId="0" applyFont="1" applyBorder="1"/>
    <xf numFmtId="0" fontId="9" fillId="0" borderId="19" xfId="0" applyFont="1" applyBorder="1"/>
    <xf numFmtId="0" fontId="0" fillId="0" borderId="14" xfId="0" applyBorder="1" applyAlignment="1">
      <alignment horizontal="center"/>
    </xf>
    <xf numFmtId="0" fontId="10" fillId="4" borderId="15" xfId="0" applyFont="1" applyFill="1" applyBorder="1" applyAlignment="1">
      <alignment horizontal="center" vertical="center" textRotation="180"/>
    </xf>
    <xf numFmtId="0" fontId="8" fillId="0" borderId="6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0" fillId="0" borderId="2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3" borderId="22" xfId="0" applyFont="1" applyFill="1" applyBorder="1" applyAlignment="1">
      <alignment horizontal="center"/>
    </xf>
    <xf numFmtId="0" fontId="0" fillId="0" borderId="23" xfId="0" applyBorder="1"/>
    <xf numFmtId="0" fontId="12" fillId="0" borderId="24" xfId="0" applyFont="1" applyBorder="1"/>
    <xf numFmtId="0" fontId="12" fillId="0" borderId="25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8" fillId="0" borderId="6" xfId="0" applyFont="1" applyFill="1" applyBorder="1" applyAlignment="1">
      <alignment horizontal="left" vertical="center"/>
    </xf>
    <xf numFmtId="0" fontId="0" fillId="0" borderId="27" xfId="0" applyBorder="1"/>
    <xf numFmtId="0" fontId="0" fillId="0" borderId="28" xfId="0" applyBorder="1"/>
    <xf numFmtId="164" fontId="0" fillId="0" borderId="29" xfId="0" applyNumberFormat="1" applyBorder="1"/>
    <xf numFmtId="164" fontId="0" fillId="0" borderId="30" xfId="0" applyNumberFormat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6" xfId="0" applyFont="1" applyFill="1" applyBorder="1" applyAlignment="1">
      <alignment horizontal="left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14" fillId="5" borderId="15" xfId="0" applyFont="1" applyFill="1" applyBorder="1"/>
    <xf numFmtId="0" fontId="15" fillId="5" borderId="6" xfId="0" applyFont="1" applyFill="1" applyBorder="1"/>
    <xf numFmtId="0" fontId="15" fillId="5" borderId="5" xfId="0" applyFont="1" applyFill="1" applyBorder="1"/>
    <xf numFmtId="0" fontId="9" fillId="5" borderId="15" xfId="0" applyFont="1" applyFill="1" applyBorder="1" applyAlignment="1">
      <alignment vertical="center"/>
    </xf>
    <xf numFmtId="0" fontId="5" fillId="5" borderId="6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9" fillId="5" borderId="15" xfId="0" applyFont="1" applyFill="1" applyBorder="1"/>
    <xf numFmtId="0" fontId="5" fillId="5" borderId="6" xfId="0" applyFont="1" applyFill="1" applyBorder="1"/>
    <xf numFmtId="0" fontId="5" fillId="5" borderId="33" xfId="0" applyFont="1" applyFill="1" applyBorder="1"/>
    <xf numFmtId="0" fontId="5" fillId="5" borderId="5" xfId="0" applyFont="1" applyFill="1" applyBorder="1"/>
    <xf numFmtId="0" fontId="5" fillId="5" borderId="9" xfId="0" applyFont="1" applyFill="1" applyBorder="1"/>
    <xf numFmtId="0" fontId="16" fillId="0" borderId="0" xfId="0" applyFont="1" applyAlignment="1" applyProtection="1">
      <alignment horizontal="center"/>
      <protection locked="0"/>
    </xf>
    <xf numFmtId="0" fontId="17" fillId="0" borderId="1" xfId="0" applyFont="1" applyBorder="1" applyAlignment="1" applyProtection="1">
      <alignment horizontal="center"/>
      <protection locked="0"/>
    </xf>
    <xf numFmtId="0" fontId="18" fillId="0" borderId="0" xfId="0" applyFont="1"/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0" fillId="0" borderId="28" xfId="0" applyNumberFormat="1" applyBorder="1"/>
    <xf numFmtId="164" fontId="0" fillId="0" borderId="34" xfId="0" applyNumberFormat="1" applyBorder="1"/>
    <xf numFmtId="0" fontId="0" fillId="0" borderId="2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/>
    <xf numFmtId="0" fontId="0" fillId="0" borderId="36" xfId="0" applyBorder="1"/>
    <xf numFmtId="0" fontId="0" fillId="0" borderId="35" xfId="0" applyBorder="1"/>
    <xf numFmtId="164" fontId="0" fillId="0" borderId="36" xfId="0" applyNumberFormat="1" applyBorder="1"/>
    <xf numFmtId="164" fontId="0" fillId="0" borderId="35" xfId="0" applyNumberFormat="1" applyBorder="1"/>
    <xf numFmtId="164" fontId="0" fillId="0" borderId="27" xfId="0" applyNumberFormat="1" applyBorder="1"/>
    <xf numFmtId="0" fontId="7" fillId="0" borderId="25" xfId="0" applyFont="1" applyBorder="1"/>
    <xf numFmtId="0" fontId="7" fillId="0" borderId="1" xfId="0" applyFont="1" applyBorder="1"/>
    <xf numFmtId="0" fontId="7" fillId="0" borderId="25" xfId="0" applyFont="1" applyBorder="1" applyAlignment="1">
      <alignment horizontal="center"/>
    </xf>
    <xf numFmtId="0" fontId="7" fillId="6" borderId="2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7" borderId="24" xfId="0" applyFont="1" applyFill="1" applyBorder="1" applyAlignment="1">
      <alignment horizontal="center"/>
    </xf>
    <xf numFmtId="0" fontId="7" fillId="7" borderId="26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3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7" fillId="2" borderId="6" xfId="0" applyFont="1" applyFill="1" applyBorder="1" applyAlignment="1" applyProtection="1">
      <alignment horizontal="left" vertical="center" wrapText="1"/>
      <protection locked="0"/>
    </xf>
    <xf numFmtId="0" fontId="8" fillId="0" borderId="5" xfId="0" applyFont="1" applyFill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16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4" xfId="0" applyFont="1" applyBorder="1"/>
    <xf numFmtId="0" fontId="3" fillId="0" borderId="43" xfId="0" applyFont="1" applyBorder="1"/>
    <xf numFmtId="0" fontId="0" fillId="0" borderId="43" xfId="0" applyBorder="1" applyAlignment="1">
      <alignment horizontal="center"/>
    </xf>
    <xf numFmtId="14" fontId="3" fillId="0" borderId="43" xfId="0" applyNumberFormat="1" applyFont="1" applyBorder="1"/>
    <xf numFmtId="14" fontId="3" fillId="0" borderId="48" xfId="0" applyNumberFormat="1" applyFont="1" applyBorder="1" applyAlignment="1">
      <alignment horizontal="center"/>
    </xf>
    <xf numFmtId="14" fontId="1" fillId="0" borderId="43" xfId="0" applyNumberFormat="1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14" fontId="3" fillId="0" borderId="49" xfId="0" applyNumberFormat="1" applyFont="1" applyBorder="1"/>
    <xf numFmtId="14" fontId="1" fillId="0" borderId="49" xfId="0" applyNumberFormat="1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9" fillId="0" borderId="49" xfId="0" applyFont="1" applyBorder="1"/>
    <xf numFmtId="0" fontId="1" fillId="0" borderId="8" xfId="0" applyFont="1" applyBorder="1" applyAlignment="1">
      <alignment horizontal="center"/>
    </xf>
    <xf numFmtId="14" fontId="3" fillId="0" borderId="4" xfId="0" applyNumberFormat="1" applyFont="1" applyBorder="1"/>
    <xf numFmtId="1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9" fillId="0" borderId="4" xfId="0" applyFont="1" applyBorder="1"/>
    <xf numFmtId="0" fontId="1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9" fillId="3" borderId="4" xfId="0" applyFont="1" applyFill="1" applyBorder="1"/>
    <xf numFmtId="0" fontId="21" fillId="0" borderId="5" xfId="0" applyFont="1" applyBorder="1"/>
    <xf numFmtId="0" fontId="1" fillId="3" borderId="4" xfId="0" applyFont="1" applyFill="1" applyBorder="1"/>
    <xf numFmtId="0" fontId="1" fillId="3" borderId="5" xfId="0" applyFont="1" applyFill="1" applyBorder="1" applyAlignment="1">
      <alignment horizontal="center"/>
    </xf>
    <xf numFmtId="0" fontId="9" fillId="0" borderId="5" xfId="0" applyFont="1" applyBorder="1"/>
    <xf numFmtId="14" fontId="3" fillId="0" borderId="51" xfId="0" applyNumberFormat="1" applyFont="1" applyBorder="1"/>
    <xf numFmtId="0" fontId="1" fillId="3" borderId="51" xfId="0" applyFont="1" applyFill="1" applyBorder="1"/>
    <xf numFmtId="0" fontId="1" fillId="3" borderId="51" xfId="0" applyFont="1" applyFill="1" applyBorder="1" applyAlignment="1">
      <alignment horizontal="center"/>
    </xf>
    <xf numFmtId="0" fontId="1" fillId="3" borderId="51" xfId="0" applyFont="1" applyFill="1" applyBorder="1" applyAlignment="1">
      <alignment horizontal="center" vertical="center"/>
    </xf>
    <xf numFmtId="0" fontId="9" fillId="3" borderId="51" xfId="0" applyFont="1" applyFill="1" applyBorder="1"/>
    <xf numFmtId="0" fontId="9" fillId="0" borderId="32" xfId="0" applyFont="1" applyBorder="1"/>
    <xf numFmtId="14" fontId="3" fillId="3" borderId="49" xfId="0" applyNumberFormat="1" applyFont="1" applyFill="1" applyBorder="1"/>
    <xf numFmtId="0" fontId="9" fillId="0" borderId="8" xfId="0" applyFont="1" applyBorder="1"/>
    <xf numFmtId="14" fontId="3" fillId="3" borderId="4" xfId="0" applyNumberFormat="1" applyFont="1" applyFill="1" applyBorder="1"/>
    <xf numFmtId="0" fontId="21" fillId="3" borderId="4" xfId="0" applyFont="1" applyFill="1" applyBorder="1"/>
    <xf numFmtId="0" fontId="13" fillId="0" borderId="5" xfId="0" applyFont="1" applyBorder="1" applyAlignment="1">
      <alignment horizontal="center"/>
    </xf>
    <xf numFmtId="14" fontId="3" fillId="3" borderId="51" xfId="0" applyNumberFormat="1" applyFont="1" applyFill="1" applyBorder="1"/>
    <xf numFmtId="0" fontId="4" fillId="3" borderId="51" xfId="0" applyFont="1" applyFill="1" applyBorder="1"/>
    <xf numFmtId="0" fontId="4" fillId="3" borderId="51" xfId="0" applyFont="1" applyFill="1" applyBorder="1" applyAlignment="1">
      <alignment horizontal="center"/>
    </xf>
    <xf numFmtId="0" fontId="0" fillId="0" borderId="4" xfId="0" applyBorder="1"/>
    <xf numFmtId="14" fontId="3" fillId="4" borderId="49" xfId="0" applyNumberFormat="1" applyFont="1" applyFill="1" applyBorder="1"/>
    <xf numFmtId="14" fontId="1" fillId="4" borderId="49" xfId="0" applyNumberFormat="1" applyFont="1" applyFill="1" applyBorder="1" applyAlignment="1">
      <alignment horizontal="center"/>
    </xf>
    <xf numFmtId="0" fontId="1" fillId="4" borderId="49" xfId="0" applyFont="1" applyFill="1" applyBorder="1" applyAlignment="1">
      <alignment horizontal="center"/>
    </xf>
    <xf numFmtId="0" fontId="9" fillId="4" borderId="49" xfId="0" applyFont="1" applyFill="1" applyBorder="1"/>
    <xf numFmtId="0" fontId="1" fillId="4" borderId="8" xfId="0" applyFont="1" applyFill="1" applyBorder="1" applyAlignment="1">
      <alignment horizontal="center"/>
    </xf>
    <xf numFmtId="14" fontId="3" fillId="4" borderId="4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9" fillId="4" borderId="4" xfId="0" applyFont="1" applyFill="1" applyBorder="1"/>
    <xf numFmtId="0" fontId="1" fillId="4" borderId="5" xfId="0" applyFont="1" applyFill="1" applyBorder="1" applyAlignment="1">
      <alignment horizontal="center"/>
    </xf>
    <xf numFmtId="0" fontId="0" fillId="4" borderId="4" xfId="0" applyFill="1" applyBorder="1"/>
    <xf numFmtId="0" fontId="13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21" fillId="4" borderId="5" xfId="0" applyFont="1" applyFill="1" applyBorder="1"/>
    <xf numFmtId="0" fontId="0" fillId="0" borderId="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4" xfId="0" applyBorder="1"/>
    <xf numFmtId="16" fontId="0" fillId="0" borderId="4" xfId="0" applyNumberFormat="1" applyBorder="1" applyAlignment="1">
      <alignment horizontal="center"/>
    </xf>
    <xf numFmtId="16" fontId="0" fillId="3" borderId="4" xfId="0" applyNumberFormat="1" applyFill="1" applyBorder="1" applyAlignment="1">
      <alignment horizontal="center"/>
    </xf>
    <xf numFmtId="16" fontId="0" fillId="4" borderId="4" xfId="0" applyNumberFormat="1" applyFill="1" applyBorder="1" applyAlignment="1">
      <alignment horizontal="center"/>
    </xf>
    <xf numFmtId="16" fontId="0" fillId="0" borderId="46" xfId="0" applyNumberFormat="1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0" fillId="3" borderId="4" xfId="0" applyFill="1" applyBorder="1"/>
    <xf numFmtId="0" fontId="19" fillId="3" borderId="4" xfId="0" applyFont="1" applyFill="1" applyBorder="1" applyAlignment="1">
      <alignment horizontal="center"/>
    </xf>
    <xf numFmtId="0" fontId="19" fillId="4" borderId="4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0" fillId="6" borderId="4" xfId="0" applyFill="1" applyBorder="1"/>
    <xf numFmtId="0" fontId="19" fillId="9" borderId="4" xfId="0" applyFont="1" applyFill="1" applyBorder="1" applyAlignment="1">
      <alignment horizontal="center"/>
    </xf>
    <xf numFmtId="0" fontId="19" fillId="10" borderId="6" xfId="0" applyFont="1" applyFill="1" applyBorder="1"/>
    <xf numFmtId="0" fontId="19" fillId="10" borderId="4" xfId="0" applyFont="1" applyFill="1" applyBorder="1"/>
    <xf numFmtId="0" fontId="0" fillId="0" borderId="56" xfId="0" applyBorder="1" applyAlignment="1"/>
    <xf numFmtId="0" fontId="19" fillId="11" borderId="43" xfId="0" applyFont="1" applyFill="1" applyBorder="1" applyAlignment="1">
      <alignment horizontal="center"/>
    </xf>
    <xf numFmtId="0" fontId="19" fillId="4" borderId="43" xfId="0" applyFont="1" applyFill="1" applyBorder="1" applyAlignment="1">
      <alignment horizontal="center"/>
    </xf>
    <xf numFmtId="0" fontId="19" fillId="11" borderId="36" xfId="0" applyFont="1" applyFill="1" applyBorder="1" applyAlignment="1">
      <alignment horizontal="center"/>
    </xf>
    <xf numFmtId="0" fontId="19" fillId="4" borderId="36" xfId="0" applyFont="1" applyFill="1" applyBorder="1" applyAlignment="1">
      <alignment horizontal="center"/>
    </xf>
    <xf numFmtId="0" fontId="19" fillId="11" borderId="50" xfId="0" applyFont="1" applyFill="1" applyBorder="1" applyAlignment="1">
      <alignment horizontal="center"/>
    </xf>
    <xf numFmtId="0" fontId="19" fillId="4" borderId="50" xfId="0" applyFont="1" applyFill="1" applyBorder="1" applyAlignment="1">
      <alignment horizontal="center"/>
    </xf>
    <xf numFmtId="0" fontId="19" fillId="6" borderId="4" xfId="0" applyFont="1" applyFill="1" applyBorder="1" applyAlignment="1">
      <alignment horizontal="center"/>
    </xf>
    <xf numFmtId="0" fontId="19" fillId="12" borderId="4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center"/>
    </xf>
    <xf numFmtId="0" fontId="19" fillId="3" borderId="46" xfId="0" applyFont="1" applyFill="1" applyBorder="1" applyAlignment="1">
      <alignment horizontal="center"/>
    </xf>
    <xf numFmtId="0" fontId="19" fillId="9" borderId="50" xfId="0" applyFont="1" applyFill="1" applyBorder="1" applyAlignment="1">
      <alignment horizontal="center"/>
    </xf>
    <xf numFmtId="0" fontId="19" fillId="4" borderId="5" xfId="0" applyFont="1" applyFill="1" applyBorder="1" applyAlignment="1">
      <alignment horizontal="center"/>
    </xf>
    <xf numFmtId="0" fontId="0" fillId="0" borderId="50" xfId="0" applyBorder="1" applyAlignment="1">
      <alignment horizontal="center"/>
    </xf>
    <xf numFmtId="0" fontId="19" fillId="1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3" fillId="4" borderId="4" xfId="0" applyFont="1" applyFill="1" applyBorder="1" applyAlignment="1">
      <alignment horizontal="center"/>
    </xf>
    <xf numFmtId="0" fontId="23" fillId="6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3" fillId="3" borderId="6" xfId="0" applyFont="1" applyFill="1" applyBorder="1" applyAlignment="1">
      <alignment horizontal="center"/>
    </xf>
    <xf numFmtId="0" fontId="23" fillId="9" borderId="4" xfId="0" applyFont="1" applyFill="1" applyBorder="1" applyAlignment="1">
      <alignment horizontal="center"/>
    </xf>
    <xf numFmtId="0" fontId="23" fillId="3" borderId="5" xfId="0" applyFont="1" applyFill="1" applyBorder="1" applyAlignment="1">
      <alignment horizontal="center"/>
    </xf>
    <xf numFmtId="0" fontId="19" fillId="3" borderId="36" xfId="0" applyFont="1" applyFill="1" applyBorder="1" applyAlignment="1">
      <alignment horizontal="center"/>
    </xf>
    <xf numFmtId="0" fontId="23" fillId="10" borderId="4" xfId="0" applyFont="1" applyFill="1" applyBorder="1" applyAlignment="1">
      <alignment horizontal="center"/>
    </xf>
    <xf numFmtId="0" fontId="19" fillId="10" borderId="31" xfId="0" applyFont="1" applyFill="1" applyBorder="1" applyAlignment="1"/>
    <xf numFmtId="0" fontId="23" fillId="3" borderId="51" xfId="0" applyFont="1" applyFill="1" applyBorder="1" applyAlignment="1">
      <alignment horizontal="center"/>
    </xf>
    <xf numFmtId="0" fontId="19" fillId="10" borderId="51" xfId="0" applyFont="1" applyFill="1" applyBorder="1" applyAlignment="1">
      <alignment horizontal="center" vertical="center"/>
    </xf>
    <xf numFmtId="0" fontId="19" fillId="10" borderId="51" xfId="0" applyFont="1" applyFill="1" applyBorder="1" applyAlignment="1"/>
    <xf numFmtId="0" fontId="0" fillId="0" borderId="32" xfId="0" applyBorder="1"/>
    <xf numFmtId="0" fontId="0" fillId="0" borderId="51" xfId="0" applyBorder="1"/>
    <xf numFmtId="0" fontId="19" fillId="3" borderId="55" xfId="0" applyFont="1" applyFill="1" applyBorder="1" applyAlignment="1">
      <alignment horizontal="center"/>
    </xf>
    <xf numFmtId="0" fontId="19" fillId="9" borderId="36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/>
    </xf>
    <xf numFmtId="0" fontId="19" fillId="3" borderId="48" xfId="0" applyFont="1" applyFill="1" applyBorder="1" applyAlignment="1">
      <alignment horizontal="center"/>
    </xf>
    <xf numFmtId="0" fontId="19" fillId="12" borderId="36" xfId="0" applyFont="1" applyFill="1" applyBorder="1" applyAlignment="1">
      <alignment horizontal="center"/>
    </xf>
    <xf numFmtId="0" fontId="19" fillId="12" borderId="28" xfId="0" applyFont="1" applyFill="1" applyBorder="1" applyAlignment="1">
      <alignment horizontal="center"/>
    </xf>
    <xf numFmtId="0" fontId="0" fillId="0" borderId="46" xfId="0" applyBorder="1"/>
    <xf numFmtId="0" fontId="9" fillId="0" borderId="4" xfId="0" applyFont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9" fillId="14" borderId="43" xfId="0" applyFont="1" applyFill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0" fillId="0" borderId="43" xfId="0" applyFill="1" applyBorder="1" applyAlignment="1">
      <alignment horizontal="left"/>
    </xf>
    <xf numFmtId="0" fontId="0" fillId="0" borderId="4" xfId="0" applyFill="1" applyBorder="1" applyAlignment="1"/>
    <xf numFmtId="0" fontId="0" fillId="15" borderId="4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/>
    </xf>
    <xf numFmtId="0" fontId="0" fillId="17" borderId="4" xfId="0" applyFill="1" applyBorder="1" applyAlignment="1">
      <alignment horizontal="center" vertical="center"/>
    </xf>
    <xf numFmtId="0" fontId="0" fillId="12" borderId="60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7" borderId="4" xfId="0" applyFill="1" applyBorder="1" applyAlignment="1">
      <alignment horizontal="left" vertical="center"/>
    </xf>
    <xf numFmtId="0" fontId="0" fillId="0" borderId="47" xfId="0" applyBorder="1" applyAlignment="1"/>
    <xf numFmtId="0" fontId="0" fillId="20" borderId="4" xfId="0" applyFill="1" applyBorder="1" applyAlignment="1">
      <alignment horizontal="center"/>
    </xf>
    <xf numFmtId="0" fontId="0" fillId="17" borderId="60" xfId="0" applyFill="1" applyBorder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21" borderId="63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/>
    </xf>
    <xf numFmtId="0" fontId="0" fillId="0" borderId="47" xfId="0" applyFill="1" applyBorder="1" applyAlignment="1"/>
    <xf numFmtId="0" fontId="14" fillId="22" borderId="4" xfId="0" applyFont="1" applyFill="1" applyBorder="1"/>
    <xf numFmtId="0" fontId="25" fillId="22" borderId="4" xfId="0" applyFont="1" applyFill="1" applyBorder="1" applyAlignment="1">
      <alignment horizontal="center" vertical="center"/>
    </xf>
    <xf numFmtId="0" fontId="25" fillId="22" borderId="63" xfId="0" applyFont="1" applyFill="1" applyBorder="1"/>
    <xf numFmtId="0" fontId="25" fillId="22" borderId="64" xfId="0" applyFont="1" applyFill="1" applyBorder="1"/>
    <xf numFmtId="0" fontId="25" fillId="22" borderId="46" xfId="0" applyFont="1" applyFill="1" applyBorder="1"/>
    <xf numFmtId="0" fontId="25" fillId="23" borderId="4" xfId="0" applyFont="1" applyFill="1" applyBorder="1"/>
    <xf numFmtId="0" fontId="25" fillId="22" borderId="47" xfId="0" applyFont="1" applyFill="1" applyBorder="1"/>
    <xf numFmtId="0" fontId="25" fillId="7" borderId="64" xfId="0" applyFont="1" applyFill="1" applyBorder="1"/>
    <xf numFmtId="0" fontId="25" fillId="7" borderId="63" xfId="0" applyFont="1" applyFill="1" applyBorder="1"/>
    <xf numFmtId="0" fontId="25" fillId="5" borderId="4" xfId="0" applyFont="1" applyFill="1" applyBorder="1"/>
    <xf numFmtId="0" fontId="25" fillId="22" borderId="4" xfId="0" applyFont="1" applyFill="1" applyBorder="1"/>
    <xf numFmtId="0" fontId="0" fillId="23" borderId="4" xfId="0" applyFill="1" applyBorder="1"/>
    <xf numFmtId="0" fontId="0" fillId="23" borderId="4" xfId="0" applyFill="1" applyBorder="1" applyAlignment="1"/>
    <xf numFmtId="0" fontId="0" fillId="0" borderId="47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vertical="center"/>
    </xf>
    <xf numFmtId="0" fontId="9" fillId="0" borderId="43" xfId="0" applyFont="1" applyBorder="1"/>
    <xf numFmtId="0" fontId="0" fillId="0" borderId="54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" xfId="0" applyFill="1" applyBorder="1" applyAlignment="1">
      <alignment horizontal="left"/>
    </xf>
    <xf numFmtId="0" fontId="10" fillId="4" borderId="4" xfId="0" applyFont="1" applyFill="1" applyBorder="1" applyAlignment="1">
      <alignment horizontal="center" vertical="center" textRotation="180"/>
    </xf>
    <xf numFmtId="0" fontId="0" fillId="4" borderId="46" xfId="0" applyFill="1" applyBorder="1" applyAlignment="1">
      <alignment horizontal="center" vertical="center"/>
    </xf>
    <xf numFmtId="0" fontId="0" fillId="4" borderId="69" xfId="0" applyFill="1" applyBorder="1" applyAlignment="1">
      <alignment horizontal="center" vertical="center"/>
    </xf>
    <xf numFmtId="0" fontId="0" fillId="4" borderId="52" xfId="0" applyFill="1" applyBorder="1"/>
    <xf numFmtId="0" fontId="0" fillId="4" borderId="64" xfId="0" applyFill="1" applyBorder="1"/>
    <xf numFmtId="0" fontId="0" fillId="4" borderId="47" xfId="0" applyFill="1" applyBorder="1"/>
    <xf numFmtId="0" fontId="0" fillId="7" borderId="64" xfId="0" applyFill="1" applyBorder="1"/>
    <xf numFmtId="0" fontId="0" fillId="7" borderId="52" xfId="0" applyFill="1" applyBorder="1"/>
    <xf numFmtId="0" fontId="0" fillId="4" borderId="66" xfId="0" applyFill="1" applyBorder="1"/>
    <xf numFmtId="0" fontId="0" fillId="5" borderId="4" xfId="0" applyFill="1" applyBorder="1"/>
    <xf numFmtId="0" fontId="0" fillId="0" borderId="4" xfId="0" applyBorder="1" applyAlignment="1">
      <alignment horizontal="left"/>
    </xf>
    <xf numFmtId="0" fontId="0" fillId="0" borderId="4" xfId="0" applyBorder="1" applyAlignment="1"/>
    <xf numFmtId="0" fontId="9" fillId="0" borderId="50" xfId="0" applyFont="1" applyBorder="1" applyAlignment="1">
      <alignment vertical="center"/>
    </xf>
    <xf numFmtId="0" fontId="0" fillId="24" borderId="60" xfId="0" applyFill="1" applyBorder="1" applyAlignment="1">
      <alignment horizontal="center" vertical="center"/>
    </xf>
    <xf numFmtId="0" fontId="0" fillId="4" borderId="70" xfId="0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9" fillId="0" borderId="4" xfId="0" applyFont="1" applyBorder="1" applyAlignment="1">
      <alignment vertical="center"/>
    </xf>
    <xf numFmtId="0" fontId="0" fillId="5" borderId="70" xfId="0" applyFill="1" applyBorder="1" applyAlignment="1">
      <alignment horizontal="center"/>
    </xf>
    <xf numFmtId="0" fontId="0" fillId="3" borderId="70" xfId="0" applyFill="1" applyBorder="1" applyAlignment="1">
      <alignment horizontal="center"/>
    </xf>
    <xf numFmtId="0" fontId="0" fillId="11" borderId="63" xfId="0" applyFill="1" applyBorder="1" applyAlignment="1">
      <alignment horizontal="center" vertical="center"/>
    </xf>
    <xf numFmtId="0" fontId="9" fillId="22" borderId="4" xfId="0" applyFont="1" applyFill="1" applyBorder="1" applyAlignment="1">
      <alignment vertical="center"/>
    </xf>
    <xf numFmtId="0" fontId="0" fillId="22" borderId="4" xfId="0" applyFill="1" applyBorder="1" applyAlignment="1">
      <alignment vertical="center"/>
    </xf>
    <xf numFmtId="0" fontId="0" fillId="22" borderId="63" xfId="0" applyFill="1" applyBorder="1" applyAlignment="1">
      <alignment vertical="center"/>
    </xf>
    <xf numFmtId="0" fontId="0" fillId="22" borderId="64" xfId="0" applyFill="1" applyBorder="1" applyAlignment="1">
      <alignment vertical="center"/>
    </xf>
    <xf numFmtId="0" fontId="0" fillId="22" borderId="46" xfId="0" applyFill="1" applyBorder="1" applyAlignment="1">
      <alignment vertical="center"/>
    </xf>
    <xf numFmtId="0" fontId="0" fillId="23" borderId="4" xfId="0" applyFill="1" applyBorder="1" applyAlignment="1">
      <alignment vertical="center"/>
    </xf>
    <xf numFmtId="0" fontId="0" fillId="22" borderId="47" xfId="0" applyFill="1" applyBorder="1" applyAlignment="1">
      <alignment vertical="center"/>
    </xf>
    <xf numFmtId="0" fontId="0" fillId="19" borderId="4" xfId="0" applyFill="1" applyBorder="1" applyAlignment="1">
      <alignment vertical="center"/>
    </xf>
    <xf numFmtId="0" fontId="0" fillId="7" borderId="47" xfId="0" applyFill="1" applyBorder="1" applyAlignment="1">
      <alignment vertical="center"/>
    </xf>
    <xf numFmtId="0" fontId="0" fillId="7" borderId="63" xfId="0" applyFill="1" applyBorder="1" applyAlignment="1">
      <alignment vertical="center"/>
    </xf>
    <xf numFmtId="0" fontId="0" fillId="22" borderId="64" xfId="0" applyFill="1" applyBorder="1"/>
    <xf numFmtId="0" fontId="0" fillId="22" borderId="63" xfId="0" applyFill="1" applyBorder="1"/>
    <xf numFmtId="0" fontId="0" fillId="22" borderId="46" xfId="0" applyFill="1" applyBorder="1"/>
    <xf numFmtId="0" fontId="0" fillId="22" borderId="4" xfId="0" applyFill="1" applyBorder="1"/>
    <xf numFmtId="0" fontId="0" fillId="20" borderId="43" xfId="0" applyFill="1" applyBorder="1" applyAlignment="1">
      <alignment horizontal="center" vertical="center"/>
    </xf>
    <xf numFmtId="0" fontId="0" fillId="25" borderId="63" xfId="0" applyFill="1" applyBorder="1" applyAlignment="1">
      <alignment horizontal="center" vertical="center"/>
    </xf>
    <xf numFmtId="0" fontId="0" fillId="26" borderId="63" xfId="0" applyFill="1" applyBorder="1" applyAlignment="1">
      <alignment horizontal="center" vertical="center"/>
    </xf>
    <xf numFmtId="0" fontId="0" fillId="11" borderId="70" xfId="0" applyFill="1" applyBorder="1" applyAlignment="1">
      <alignment horizontal="center"/>
    </xf>
    <xf numFmtId="0" fontId="0" fillId="19" borderId="43" xfId="0" applyFill="1" applyBorder="1" applyAlignment="1">
      <alignment horizontal="center" vertical="center"/>
    </xf>
    <xf numFmtId="0" fontId="0" fillId="19" borderId="63" xfId="0" applyFill="1" applyBorder="1" applyAlignment="1">
      <alignment horizontal="center" vertical="center"/>
    </xf>
    <xf numFmtId="0" fontId="0" fillId="21" borderId="46" xfId="0" applyFill="1" applyBorder="1" applyAlignment="1">
      <alignment horizontal="center"/>
    </xf>
    <xf numFmtId="0" fontId="0" fillId="11" borderId="46" xfId="0" applyFill="1" applyBorder="1" applyAlignment="1">
      <alignment horizontal="center"/>
    </xf>
    <xf numFmtId="0" fontId="0" fillId="0" borderId="4" xfId="0" applyFont="1" applyFill="1" applyBorder="1" applyAlignment="1">
      <alignment horizontal="left"/>
    </xf>
    <xf numFmtId="0" fontId="0" fillId="0" borderId="4" xfId="0" applyFont="1" applyFill="1" applyBorder="1" applyAlignment="1"/>
    <xf numFmtId="0" fontId="9" fillId="0" borderId="43" xfId="0" applyFont="1" applyBorder="1" applyAlignment="1">
      <alignment vertical="center"/>
    </xf>
    <xf numFmtId="0" fontId="0" fillId="26" borderId="54" xfId="0" applyFill="1" applyBorder="1" applyAlignment="1">
      <alignment horizontal="center" vertical="center"/>
    </xf>
    <xf numFmtId="0" fontId="0" fillId="16" borderId="43" xfId="0" applyFill="1" applyBorder="1" applyAlignment="1">
      <alignment horizontal="center" vertical="center"/>
    </xf>
    <xf numFmtId="0" fontId="0" fillId="19" borderId="54" xfId="0" applyFill="1" applyBorder="1" applyAlignment="1">
      <alignment horizontal="center" vertical="center"/>
    </xf>
    <xf numFmtId="0" fontId="0" fillId="20" borderId="59" xfId="0" applyFill="1" applyBorder="1" applyAlignment="1">
      <alignment horizontal="center"/>
    </xf>
    <xf numFmtId="0" fontId="0" fillId="16" borderId="59" xfId="0" applyFill="1" applyBorder="1" applyAlignment="1">
      <alignment horizontal="center"/>
    </xf>
    <xf numFmtId="0" fontId="0" fillId="4" borderId="52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/>
    </xf>
    <xf numFmtId="0" fontId="0" fillId="0" borderId="70" xfId="0" applyBorder="1" applyAlignment="1">
      <alignment horizontal="center" vertical="center"/>
    </xf>
    <xf numFmtId="0" fontId="0" fillId="4" borderId="52" xfId="0" applyFill="1" applyBorder="1" applyAlignment="1">
      <alignment horizontal="center"/>
    </xf>
    <xf numFmtId="0" fontId="0" fillId="7" borderId="47" xfId="0" applyFill="1" applyBorder="1" applyAlignment="1">
      <alignment horizontal="center"/>
    </xf>
    <xf numFmtId="0" fontId="0" fillId="7" borderId="52" xfId="0" applyFill="1" applyBorder="1" applyAlignment="1">
      <alignment horizontal="center"/>
    </xf>
    <xf numFmtId="0" fontId="9" fillId="0" borderId="50" xfId="0" applyFont="1" applyBorder="1"/>
    <xf numFmtId="0" fontId="0" fillId="19" borderId="50" xfId="0" applyFill="1" applyBorder="1" applyAlignment="1">
      <alignment horizontal="center"/>
    </xf>
    <xf numFmtId="0" fontId="9" fillId="22" borderId="4" xfId="0" applyFont="1" applyFill="1" applyBorder="1"/>
    <xf numFmtId="0" fontId="0" fillId="7" borderId="63" xfId="0" applyFill="1" applyBorder="1"/>
    <xf numFmtId="0" fontId="0" fillId="23" borderId="63" xfId="0" applyFill="1" applyBorder="1"/>
    <xf numFmtId="0" fontId="0" fillId="23" borderId="64" xfId="0" applyFill="1" applyBorder="1"/>
    <xf numFmtId="0" fontId="0" fillId="23" borderId="43" xfId="0" applyFill="1" applyBorder="1"/>
    <xf numFmtId="0" fontId="0" fillId="6" borderId="63" xfId="0" applyFill="1" applyBorder="1"/>
    <xf numFmtId="0" fontId="0" fillId="6" borderId="64" xfId="0" applyFill="1" applyBorder="1"/>
    <xf numFmtId="0" fontId="0" fillId="19" borderId="64" xfId="0" applyFill="1" applyBorder="1"/>
    <xf numFmtId="0" fontId="0" fillId="19" borderId="63" xfId="0" applyFill="1" applyBorder="1"/>
    <xf numFmtId="0" fontId="0" fillId="6" borderId="43" xfId="0" applyFill="1" applyBorder="1"/>
    <xf numFmtId="0" fontId="0" fillId="6" borderId="71" xfId="0" applyFill="1" applyBorder="1"/>
    <xf numFmtId="0" fontId="0" fillId="6" borderId="67" xfId="0" applyFill="1" applyBorder="1"/>
    <xf numFmtId="0" fontId="0" fillId="19" borderId="67" xfId="0" applyFill="1" applyBorder="1"/>
    <xf numFmtId="0" fontId="0" fillId="19" borderId="71" xfId="0" applyFill="1" applyBorder="1"/>
    <xf numFmtId="0" fontId="0" fillId="4" borderId="46" xfId="0" applyFill="1" applyBorder="1"/>
    <xf numFmtId="0" fontId="0" fillId="4" borderId="63" xfId="0" applyFill="1" applyBorder="1"/>
    <xf numFmtId="0" fontId="0" fillId="7" borderId="47" xfId="0" applyFill="1" applyBorder="1"/>
    <xf numFmtId="0" fontId="0" fillId="0" borderId="4" xfId="0" applyFill="1" applyBorder="1"/>
    <xf numFmtId="0" fontId="9" fillId="19" borderId="4" xfId="0" applyFont="1" applyFill="1" applyBorder="1"/>
    <xf numFmtId="0" fontId="0" fillId="19" borderId="4" xfId="0" applyFill="1" applyBorder="1"/>
    <xf numFmtId="0" fontId="0" fillId="19" borderId="46" xfId="0" applyFill="1" applyBorder="1"/>
    <xf numFmtId="0" fontId="0" fillId="19" borderId="47" xfId="0" applyFill="1" applyBorder="1"/>
    <xf numFmtId="0" fontId="0" fillId="3" borderId="70" xfId="0" applyFill="1" applyBorder="1"/>
    <xf numFmtId="0" fontId="0" fillId="3" borderId="61" xfId="0" applyFill="1" applyBorder="1"/>
    <xf numFmtId="0" fontId="0" fillId="26" borderId="4" xfId="0" applyFill="1" applyBorder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6" borderId="70" xfId="0" applyFill="1" applyBorder="1" applyAlignment="1">
      <alignment horizontal="center" vertical="center"/>
    </xf>
    <xf numFmtId="0" fontId="0" fillId="19" borderId="43" xfId="0" applyFill="1" applyBorder="1" applyAlignment="1">
      <alignment horizontal="center"/>
    </xf>
    <xf numFmtId="0" fontId="0" fillId="25" borderId="43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0" fillId="26" borderId="43" xfId="0" applyFill="1" applyBorder="1" applyAlignment="1">
      <alignment horizontal="center"/>
    </xf>
    <xf numFmtId="0" fontId="0" fillId="21" borderId="43" xfId="0" applyFill="1" applyBorder="1" applyAlignment="1">
      <alignment horizontal="center"/>
    </xf>
    <xf numFmtId="0" fontId="0" fillId="19" borderId="54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0" fillId="7" borderId="43" xfId="0" applyFill="1" applyBorder="1" applyAlignment="1">
      <alignment horizontal="center"/>
    </xf>
    <xf numFmtId="0" fontId="0" fillId="7" borderId="59" xfId="0" applyFill="1" applyBorder="1" applyAlignment="1">
      <alignment horizontal="center"/>
    </xf>
    <xf numFmtId="0" fontId="0" fillId="19" borderId="56" xfId="0" applyFill="1" applyBorder="1" applyAlignment="1">
      <alignment horizontal="center" vertical="center"/>
    </xf>
    <xf numFmtId="0" fontId="0" fillId="23" borderId="50" xfId="0" applyFill="1" applyBorder="1" applyAlignment="1">
      <alignment horizontal="center"/>
    </xf>
    <xf numFmtId="0" fontId="0" fillId="23" borderId="4" xfId="0" applyFill="1" applyBorder="1" applyAlignment="1">
      <alignment horizontal="center" vertical="center"/>
    </xf>
    <xf numFmtId="0" fontId="0" fillId="19" borderId="70" xfId="0" applyFill="1" applyBorder="1" applyAlignment="1">
      <alignment horizontal="center"/>
    </xf>
    <xf numFmtId="0" fontId="0" fillId="23" borderId="4" xfId="0" applyFill="1" applyBorder="1" applyAlignment="1">
      <alignment horizontal="center"/>
    </xf>
    <xf numFmtId="0" fontId="0" fillId="23" borderId="60" xfId="0" applyFill="1" applyBorder="1" applyAlignment="1">
      <alignment horizontal="center" vertical="center"/>
    </xf>
    <xf numFmtId="0" fontId="0" fillId="22" borderId="47" xfId="0" applyFill="1" applyBorder="1"/>
    <xf numFmtId="0" fontId="0" fillId="23" borderId="46" xfId="0" applyFill="1" applyBorder="1"/>
    <xf numFmtId="0" fontId="0" fillId="15" borderId="46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/>
    </xf>
    <xf numFmtId="0" fontId="0" fillId="17" borderId="46" xfId="0" applyFill="1" applyBorder="1" applyAlignment="1">
      <alignment horizontal="center" vertical="center"/>
    </xf>
    <xf numFmtId="0" fontId="0" fillId="23" borderId="47" xfId="0" applyFill="1" applyBorder="1"/>
    <xf numFmtId="0" fontId="0" fillId="23" borderId="66" xfId="0" applyFont="1" applyFill="1" applyBorder="1" applyAlignment="1">
      <alignment horizontal="center"/>
    </xf>
    <xf numFmtId="0" fontId="0" fillId="3" borderId="60" xfId="0" applyFill="1" applyBorder="1" applyAlignment="1">
      <alignment horizontal="center" vertical="center"/>
    </xf>
    <xf numFmtId="0" fontId="9" fillId="0" borderId="72" xfId="0" applyFont="1" applyBorder="1"/>
    <xf numFmtId="0" fontId="0" fillId="25" borderId="54" xfId="0" applyFill="1" applyBorder="1" applyAlignment="1">
      <alignment horizontal="center" vertical="center"/>
    </xf>
    <xf numFmtId="0" fontId="0" fillId="26" borderId="47" xfId="0" applyFill="1" applyBorder="1" applyAlignment="1">
      <alignment horizontal="center"/>
    </xf>
    <xf numFmtId="0" fontId="0" fillId="25" borderId="47" xfId="0" applyFill="1" applyBorder="1" applyAlignment="1">
      <alignment horizontal="center"/>
    </xf>
    <xf numFmtId="0" fontId="0" fillId="21" borderId="70" xfId="0" applyFill="1" applyBorder="1" applyAlignment="1">
      <alignment horizontal="center"/>
    </xf>
    <xf numFmtId="0" fontId="0" fillId="17" borderId="73" xfId="0" applyFill="1" applyBorder="1" applyAlignment="1">
      <alignment horizontal="center" vertical="center"/>
    </xf>
    <xf numFmtId="0" fontId="0" fillId="23" borderId="4" xfId="0" applyFont="1" applyFill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9" fillId="0" borderId="47" xfId="0" applyFont="1" applyBorder="1" applyAlignment="1">
      <alignment horizontal="center"/>
    </xf>
    <xf numFmtId="0" fontId="0" fillId="7" borderId="4" xfId="0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textRotation="180"/>
    </xf>
    <xf numFmtId="0" fontId="10" fillId="0" borderId="2" xfId="0" applyFont="1" applyBorder="1" applyAlignment="1">
      <alignment horizontal="center" vertical="center" textRotation="180"/>
    </xf>
    <xf numFmtId="0" fontId="10" fillId="0" borderId="3" xfId="0" applyFont="1" applyBorder="1" applyAlignment="1">
      <alignment horizontal="center" vertical="center" textRotation="180"/>
    </xf>
    <xf numFmtId="0" fontId="10" fillId="0" borderId="17" xfId="0" applyFont="1" applyBorder="1" applyAlignment="1">
      <alignment horizontal="center" vertical="center" textRotation="180"/>
    </xf>
    <xf numFmtId="0" fontId="7" fillId="2" borderId="2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0" fillId="0" borderId="39" xfId="0" applyBorder="1" applyAlignment="1"/>
    <xf numFmtId="0" fontId="9" fillId="0" borderId="39" xfId="0" applyFont="1" applyBorder="1" applyAlignment="1"/>
    <xf numFmtId="0" fontId="2" fillId="0" borderId="0" xfId="0" applyFont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1" fillId="0" borderId="75" xfId="0" applyFont="1" applyBorder="1" applyAlignment="1">
      <alignment horizontal="center"/>
    </xf>
    <xf numFmtId="0" fontId="1" fillId="0" borderId="76" xfId="0" applyFont="1" applyBorder="1" applyAlignment="1">
      <alignment horizontal="center"/>
    </xf>
    <xf numFmtId="0" fontId="1" fillId="0" borderId="77" xfId="0" applyFont="1" applyBorder="1" applyAlignment="1">
      <alignment horizontal="center"/>
    </xf>
    <xf numFmtId="0" fontId="20" fillId="0" borderId="46" xfId="0" applyFont="1" applyBorder="1" applyAlignment="1">
      <alignment horizontal="center"/>
    </xf>
    <xf numFmtId="0" fontId="20" fillId="0" borderId="47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4" fontId="3" fillId="0" borderId="51" xfId="0" applyNumberFormat="1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4" borderId="49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0" fillId="0" borderId="46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7" xfId="0" applyBorder="1" applyAlignment="1">
      <alignment horizontal="center"/>
    </xf>
    <xf numFmtId="0" fontId="9" fillId="0" borderId="52" xfId="0" applyFont="1" applyBorder="1" applyAlignment="1">
      <alignment horizontal="center"/>
    </xf>
    <xf numFmtId="0" fontId="0" fillId="0" borderId="52" xfId="0" applyBorder="1"/>
    <xf numFmtId="0" fontId="0" fillId="0" borderId="21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left"/>
    </xf>
    <xf numFmtId="0" fontId="19" fillId="11" borderId="43" xfId="0" applyFont="1" applyFill="1" applyBorder="1" applyAlignment="1">
      <alignment horizontal="center"/>
    </xf>
    <xf numFmtId="0" fontId="19" fillId="11" borderId="36" xfId="0" applyFont="1" applyFill="1" applyBorder="1" applyAlignment="1">
      <alignment horizontal="center"/>
    </xf>
    <xf numFmtId="0" fontId="19" fillId="11" borderId="50" xfId="0" applyFont="1" applyFill="1" applyBorder="1" applyAlignment="1">
      <alignment horizontal="center"/>
    </xf>
    <xf numFmtId="0" fontId="19" fillId="3" borderId="43" xfId="0" applyFont="1" applyFill="1" applyBorder="1" applyAlignment="1">
      <alignment horizontal="center"/>
    </xf>
    <xf numFmtId="0" fontId="19" fillId="3" borderId="36" xfId="0" applyFont="1" applyFill="1" applyBorder="1" applyAlignment="1">
      <alignment horizontal="center"/>
    </xf>
    <xf numFmtId="0" fontId="19" fillId="3" borderId="50" xfId="0" applyFont="1" applyFill="1" applyBorder="1" applyAlignment="1">
      <alignment horizontal="center"/>
    </xf>
    <xf numFmtId="0" fontId="0" fillId="0" borderId="43" xfId="0" applyBorder="1" applyAlignment="1">
      <alignment horizontal="left"/>
    </xf>
    <xf numFmtId="0" fontId="0" fillId="0" borderId="36" xfId="0" applyBorder="1" applyAlignment="1">
      <alignment horizontal="left"/>
    </xf>
    <xf numFmtId="0" fontId="19" fillId="4" borderId="43" xfId="0" applyFont="1" applyFill="1" applyBorder="1" applyAlignment="1">
      <alignment horizontal="center"/>
    </xf>
    <xf numFmtId="0" fontId="19" fillId="4" borderId="36" xfId="0" applyFont="1" applyFill="1" applyBorder="1" applyAlignment="1">
      <alignment horizontal="center"/>
    </xf>
    <xf numFmtId="0" fontId="19" fillId="4" borderId="50" xfId="0" applyFont="1" applyFill="1" applyBorder="1" applyAlignment="1">
      <alignment horizontal="center"/>
    </xf>
    <xf numFmtId="0" fontId="19" fillId="11" borderId="12" xfId="0" applyFont="1" applyFill="1" applyBorder="1" applyAlignment="1">
      <alignment horizontal="center"/>
    </xf>
    <xf numFmtId="0" fontId="19" fillId="11" borderId="29" xfId="0" applyFont="1" applyFill="1" applyBorder="1" applyAlignment="1">
      <alignment horizontal="center"/>
    </xf>
    <xf numFmtId="0" fontId="19" fillId="11" borderId="57" xfId="0" applyFont="1" applyFill="1" applyBorder="1" applyAlignment="1">
      <alignment horizontal="center"/>
    </xf>
    <xf numFmtId="0" fontId="19" fillId="6" borderId="4" xfId="0" applyFont="1" applyFill="1" applyBorder="1" applyAlignment="1">
      <alignment horizontal="center"/>
    </xf>
    <xf numFmtId="0" fontId="0" fillId="0" borderId="58" xfId="0" applyBorder="1" applyAlignment="1">
      <alignment horizontal="left"/>
    </xf>
    <xf numFmtId="0" fontId="24" fillId="0" borderId="0" xfId="0" applyFont="1" applyAlignment="1">
      <alignment horizontal="center"/>
    </xf>
    <xf numFmtId="0" fontId="9" fillId="14" borderId="46" xfId="0" applyFont="1" applyFill="1" applyBorder="1" applyAlignment="1">
      <alignment horizontal="center"/>
    </xf>
    <xf numFmtId="0" fontId="9" fillId="14" borderId="47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3" borderId="59" xfId="0" applyFont="1" applyFill="1" applyBorder="1" applyAlignment="1">
      <alignment horizontal="center"/>
    </xf>
    <xf numFmtId="0" fontId="9" fillId="3" borderId="54" xfId="0" applyFont="1" applyFill="1" applyBorder="1" applyAlignment="1">
      <alignment horizontal="center"/>
    </xf>
    <xf numFmtId="0" fontId="10" fillId="0" borderId="36" xfId="0" applyFont="1" applyBorder="1" applyAlignment="1">
      <alignment horizontal="center" vertical="center" textRotation="180"/>
    </xf>
    <xf numFmtId="0" fontId="0" fillId="7" borderId="59" xfId="0" applyFill="1" applyBorder="1" applyAlignment="1">
      <alignment horizontal="center" vertical="center"/>
    </xf>
    <xf numFmtId="0" fontId="0" fillId="7" borderId="54" xfId="0" applyFill="1" applyBorder="1" applyAlignment="1">
      <alignment horizontal="center" vertical="center"/>
    </xf>
    <xf numFmtId="0" fontId="0" fillId="7" borderId="61" xfId="0" applyFill="1" applyBorder="1" applyAlignment="1">
      <alignment horizontal="center" vertical="center"/>
    </xf>
    <xf numFmtId="0" fontId="0" fillId="7" borderId="56" xfId="0" applyFill="1" applyBorder="1" applyAlignment="1">
      <alignment horizontal="center" vertical="center"/>
    </xf>
    <xf numFmtId="0" fontId="10" fillId="0" borderId="43" xfId="0" applyFont="1" applyBorder="1" applyAlignment="1">
      <alignment horizontal="center" vertical="center" textRotation="180"/>
    </xf>
    <xf numFmtId="0" fontId="0" fillId="0" borderId="5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7" borderId="65" xfId="0" applyFill="1" applyBorder="1" applyAlignment="1">
      <alignment horizontal="center" vertical="center"/>
    </xf>
    <xf numFmtId="0" fontId="0" fillId="7" borderId="6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9" borderId="65" xfId="0" applyFill="1" applyBorder="1" applyAlignment="1">
      <alignment horizontal="center" vertical="center"/>
    </xf>
    <xf numFmtId="0" fontId="0" fillId="19" borderId="68" xfId="0" applyFill="1" applyBorder="1" applyAlignment="1">
      <alignment horizontal="center" vertical="center"/>
    </xf>
    <xf numFmtId="0" fontId="0" fillId="0" borderId="46" xfId="0" applyFill="1" applyBorder="1" applyAlignment="1">
      <alignment horizontal="left"/>
    </xf>
    <xf numFmtId="0" fontId="0" fillId="0" borderId="47" xfId="0" applyFill="1" applyBorder="1" applyAlignment="1">
      <alignment horizontal="left"/>
    </xf>
    <xf numFmtId="0" fontId="0" fillId="27" borderId="59" xfId="0" applyFill="1" applyBorder="1" applyAlignment="1">
      <alignment horizontal="center" vertical="center"/>
    </xf>
    <xf numFmtId="0" fontId="0" fillId="27" borderId="54" xfId="0" applyFill="1" applyBorder="1" applyAlignment="1">
      <alignment horizontal="center" vertical="center"/>
    </xf>
    <xf numFmtId="0" fontId="0" fillId="27" borderId="61" xfId="0" applyFill="1" applyBorder="1" applyAlignment="1">
      <alignment horizontal="center" vertical="center"/>
    </xf>
    <xf numFmtId="0" fontId="0" fillId="27" borderId="56" xfId="0" applyFill="1" applyBorder="1" applyAlignment="1">
      <alignment horizontal="center" vertical="center"/>
    </xf>
    <xf numFmtId="0" fontId="10" fillId="0" borderId="50" xfId="0" applyFont="1" applyBorder="1" applyAlignment="1">
      <alignment horizontal="center" vertical="center" textRotation="180"/>
    </xf>
  </cellXfs>
  <cellStyles count="1">
    <cellStyle name="Normal" xfId="0" builtinId="0"/>
  </cellStyles>
  <dxfs count="31"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499984740745262"/>
        </patternFill>
      </fill>
    </dxf>
    <dxf>
      <fill>
        <patternFill>
          <bgColor rgb="FF00B0F0"/>
        </patternFill>
      </fill>
    </dxf>
    <dxf>
      <fill>
        <patternFill>
          <bgColor theme="6" tint="0.7999816888943144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7030A0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499984740745262"/>
        </patternFill>
      </fill>
    </dxf>
    <dxf>
      <fill>
        <patternFill>
          <bgColor rgb="FF00B0F0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1381125</xdr:colOff>
      <xdr:row>0</xdr:row>
      <xdr:rowOff>485775</xdr:rowOff>
    </xdr:to>
    <xdr:sp macro="" textlink="">
      <xdr:nvSpPr>
        <xdr:cNvPr id="2055" name="AutoShape 1" descr="http://forum.excel-pratique.com/download/file.php?id=105105&amp;mode=view&amp;sid=171fb50afcbe2d77d52115356c82a6f0"/>
        <xdr:cNvSpPr>
          <a:spLocks noChangeAspect="1" noChangeArrowheads="1"/>
        </xdr:cNvSpPr>
      </xdr:nvSpPr>
      <xdr:spPr bwMode="auto">
        <a:xfrm>
          <a:off x="0" y="0"/>
          <a:ext cx="65913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714375</xdr:colOff>
      <xdr:row>0</xdr:row>
      <xdr:rowOff>9525</xdr:rowOff>
    </xdr:from>
    <xdr:to>
      <xdr:col>7</xdr:col>
      <xdr:colOff>142875</xdr:colOff>
      <xdr:row>1</xdr:row>
      <xdr:rowOff>466725</xdr:rowOff>
    </xdr:to>
    <xdr:pic>
      <xdr:nvPicPr>
        <xdr:cNvPr id="205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09725" y="9525"/>
          <a:ext cx="5457825" cy="962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180975</xdr:colOff>
      <xdr:row>4</xdr:row>
      <xdr:rowOff>180975</xdr:rowOff>
    </xdr:to>
    <xdr:pic>
      <xdr:nvPicPr>
        <xdr:cNvPr id="307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457825" cy="962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71"/>
  <sheetViews>
    <sheetView workbookViewId="0">
      <pane xSplit="2" ySplit="3" topLeftCell="Q12" activePane="bottomRight" state="frozen"/>
      <selection pane="topRight" activeCell="C1" sqref="C1"/>
      <selection pane="bottomLeft" activeCell="A4" sqref="A4"/>
      <selection pane="bottomRight" activeCell="AA18" sqref="AA18"/>
    </sheetView>
  </sheetViews>
  <sheetFormatPr baseColWidth="10" defaultRowHeight="15"/>
  <cols>
    <col min="1" max="1" width="5.5703125" customWidth="1"/>
    <col min="2" max="2" width="15.42578125" customWidth="1"/>
    <col min="3" max="44" width="15.28515625" customWidth="1"/>
  </cols>
  <sheetData>
    <row r="1" spans="1:44" s="62" customFormat="1" ht="13.5" thickBot="1">
      <c r="E1" s="63" t="s">
        <v>74</v>
      </c>
      <c r="F1" s="82" t="s">
        <v>75</v>
      </c>
      <c r="G1" s="82" t="s">
        <v>76</v>
      </c>
      <c r="H1" s="85" t="s">
        <v>125</v>
      </c>
      <c r="P1" s="63" t="str">
        <f>E1</f>
        <v xml:space="preserve">EMPLOI </v>
      </c>
      <c r="Q1" s="85" t="str">
        <f>F1</f>
        <v xml:space="preserve">1ERE ANNEE </v>
      </c>
      <c r="R1" s="85" t="str">
        <f>G1</f>
        <v>2015-2016</v>
      </c>
      <c r="S1" s="85" t="str">
        <f>H1</f>
        <v>1 SEM.</v>
      </c>
      <c r="Y1" s="63"/>
      <c r="AA1" s="86" t="str">
        <f>P1</f>
        <v xml:space="preserve">EMPLOI </v>
      </c>
      <c r="AB1" s="85" t="str">
        <f>Q1</f>
        <v xml:space="preserve">1ERE ANNEE </v>
      </c>
      <c r="AC1" s="85" t="str">
        <f>R1</f>
        <v>2015-2016</v>
      </c>
      <c r="AD1" s="117" t="str">
        <f>S1</f>
        <v>1 SEM.</v>
      </c>
    </row>
    <row r="2" spans="1:44" ht="15.75" thickBot="1">
      <c r="B2" s="30" t="s">
        <v>14</v>
      </c>
      <c r="C2" s="49">
        <v>0</v>
      </c>
      <c r="D2" s="50" t="s">
        <v>61</v>
      </c>
      <c r="E2" s="49">
        <f>C2+1</f>
        <v>1</v>
      </c>
      <c r="F2" s="50" t="s">
        <v>62</v>
      </c>
      <c r="G2" s="49">
        <f>E2+1</f>
        <v>2</v>
      </c>
      <c r="H2" s="50" t="s">
        <v>63</v>
      </c>
      <c r="I2" s="49">
        <f>G2+1</f>
        <v>3</v>
      </c>
      <c r="J2" s="50" t="s">
        <v>64</v>
      </c>
      <c r="K2" s="49">
        <f>I2+1</f>
        <v>4</v>
      </c>
      <c r="L2" s="50" t="s">
        <v>65</v>
      </c>
      <c r="M2" s="49">
        <f>K2+1</f>
        <v>5</v>
      </c>
      <c r="N2" s="50" t="s">
        <v>66</v>
      </c>
      <c r="O2" s="49">
        <f>M2+1</f>
        <v>6</v>
      </c>
      <c r="P2" s="50" t="s">
        <v>67</v>
      </c>
      <c r="Q2" s="49">
        <f>O2+1</f>
        <v>7</v>
      </c>
      <c r="R2" s="50" t="s">
        <v>68</v>
      </c>
      <c r="S2" s="49">
        <f>Q2+1</f>
        <v>8</v>
      </c>
      <c r="T2" s="50" t="s">
        <v>69</v>
      </c>
      <c r="U2" s="49">
        <f>S2+1</f>
        <v>9</v>
      </c>
      <c r="V2" s="50" t="s">
        <v>70</v>
      </c>
      <c r="W2" s="49">
        <f>U2+1</f>
        <v>10</v>
      </c>
      <c r="X2" s="51" t="s">
        <v>71</v>
      </c>
      <c r="Y2" s="49">
        <f>W2+1</f>
        <v>11</v>
      </c>
      <c r="Z2" s="51" t="s">
        <v>77</v>
      </c>
      <c r="AA2" s="49">
        <f>Y2+1</f>
        <v>12</v>
      </c>
      <c r="AB2" s="51" t="s">
        <v>85</v>
      </c>
      <c r="AC2" s="49">
        <f>AA2+1</f>
        <v>13</v>
      </c>
      <c r="AD2" s="51" t="s">
        <v>86</v>
      </c>
      <c r="AE2" s="49">
        <f>AC2+1</f>
        <v>14</v>
      </c>
      <c r="AF2" s="51" t="s">
        <v>87</v>
      </c>
      <c r="AG2" s="49">
        <f>AE2+1</f>
        <v>15</v>
      </c>
      <c r="AH2" s="51" t="s">
        <v>88</v>
      </c>
      <c r="AI2" s="49">
        <f>AG2+1</f>
        <v>16</v>
      </c>
      <c r="AJ2" s="51" t="s">
        <v>89</v>
      </c>
      <c r="AK2" s="49">
        <f>AI2+1</f>
        <v>17</v>
      </c>
      <c r="AL2" s="51" t="s">
        <v>89</v>
      </c>
      <c r="AM2" s="49">
        <f>AK2+1</f>
        <v>18</v>
      </c>
      <c r="AN2" s="51" t="s">
        <v>89</v>
      </c>
      <c r="AO2" s="49">
        <f>AM2+1</f>
        <v>19</v>
      </c>
      <c r="AP2" s="51" t="s">
        <v>89</v>
      </c>
      <c r="AQ2" s="49">
        <f>AO2+1</f>
        <v>20</v>
      </c>
      <c r="AR2" s="51" t="s">
        <v>89</v>
      </c>
    </row>
    <row r="3" spans="1:44">
      <c r="A3" s="41" t="s">
        <v>25</v>
      </c>
      <c r="B3" s="31" t="s">
        <v>20</v>
      </c>
      <c r="C3" s="16" t="s">
        <v>18</v>
      </c>
      <c r="D3" s="17" t="s">
        <v>19</v>
      </c>
      <c r="E3" s="26" t="s">
        <v>18</v>
      </c>
      <c r="F3" s="27" t="s">
        <v>19</v>
      </c>
      <c r="G3" s="26" t="s">
        <v>18</v>
      </c>
      <c r="H3" s="27" t="s">
        <v>19</v>
      </c>
      <c r="I3" s="26" t="s">
        <v>18</v>
      </c>
      <c r="J3" s="27" t="s">
        <v>19</v>
      </c>
      <c r="K3" s="26" t="s">
        <v>18</v>
      </c>
      <c r="L3" s="27" t="s">
        <v>19</v>
      </c>
      <c r="M3" s="26" t="s">
        <v>18</v>
      </c>
      <c r="N3" s="27" t="s">
        <v>19</v>
      </c>
      <c r="O3" s="26" t="s">
        <v>18</v>
      </c>
      <c r="P3" s="27" t="s">
        <v>19</v>
      </c>
      <c r="Q3" s="16" t="s">
        <v>18</v>
      </c>
      <c r="R3" s="27" t="s">
        <v>19</v>
      </c>
      <c r="S3" s="26" t="s">
        <v>18</v>
      </c>
      <c r="T3" s="27" t="s">
        <v>19</v>
      </c>
      <c r="U3" s="26" t="s">
        <v>18</v>
      </c>
      <c r="V3" s="27" t="s">
        <v>19</v>
      </c>
      <c r="W3" s="28" t="s">
        <v>18</v>
      </c>
      <c r="X3" s="29" t="s">
        <v>19</v>
      </c>
      <c r="Y3" s="28" t="s">
        <v>18</v>
      </c>
      <c r="Z3" s="29" t="s">
        <v>19</v>
      </c>
      <c r="AA3" s="28" t="s">
        <v>18</v>
      </c>
      <c r="AB3" s="29" t="s">
        <v>19</v>
      </c>
      <c r="AC3" s="28" t="s">
        <v>18</v>
      </c>
      <c r="AD3" s="29" t="s">
        <v>19</v>
      </c>
      <c r="AE3" s="28" t="s">
        <v>18</v>
      </c>
      <c r="AF3" s="29" t="s">
        <v>19</v>
      </c>
      <c r="AG3" s="28" t="s">
        <v>18</v>
      </c>
      <c r="AH3" s="29" t="s">
        <v>19</v>
      </c>
      <c r="AI3" s="28" t="s">
        <v>18</v>
      </c>
      <c r="AJ3" s="29" t="s">
        <v>19</v>
      </c>
      <c r="AK3" s="28" t="s">
        <v>18</v>
      </c>
      <c r="AL3" s="29" t="s">
        <v>19</v>
      </c>
      <c r="AM3" s="28" t="s">
        <v>18</v>
      </c>
      <c r="AN3" s="29" t="s">
        <v>19</v>
      </c>
      <c r="AO3" s="28" t="s">
        <v>18</v>
      </c>
      <c r="AP3" s="29" t="s">
        <v>19</v>
      </c>
      <c r="AQ3" s="28" t="s">
        <v>18</v>
      </c>
      <c r="AR3" s="29" t="s">
        <v>19</v>
      </c>
    </row>
    <row r="4" spans="1:44" ht="24" customHeight="1">
      <c r="A4" s="400" t="s">
        <v>33</v>
      </c>
      <c r="B4" s="32" t="s">
        <v>24</v>
      </c>
      <c r="C4" s="67"/>
      <c r="D4" s="68"/>
      <c r="E4" s="67" t="s">
        <v>1</v>
      </c>
      <c r="F4" s="68" t="s">
        <v>40</v>
      </c>
      <c r="G4" s="67" t="s">
        <v>1</v>
      </c>
      <c r="H4" s="68" t="s">
        <v>40</v>
      </c>
      <c r="I4" s="67" t="s">
        <v>1</v>
      </c>
      <c r="J4" s="68" t="s">
        <v>40</v>
      </c>
      <c r="K4" s="67" t="s">
        <v>1</v>
      </c>
      <c r="L4" s="68" t="s">
        <v>40</v>
      </c>
      <c r="M4" s="67" t="s">
        <v>1</v>
      </c>
      <c r="N4" s="68" t="s">
        <v>37</v>
      </c>
      <c r="O4" s="67" t="s">
        <v>37</v>
      </c>
      <c r="P4" s="68" t="s">
        <v>1</v>
      </c>
      <c r="Q4" s="67" t="s">
        <v>1</v>
      </c>
      <c r="R4" s="68" t="s">
        <v>37</v>
      </c>
      <c r="S4" s="67" t="s">
        <v>37</v>
      </c>
      <c r="T4" s="67" t="s">
        <v>1</v>
      </c>
      <c r="U4" s="67" t="s">
        <v>331</v>
      </c>
      <c r="V4" s="67" t="s">
        <v>37</v>
      </c>
      <c r="W4" s="67"/>
      <c r="X4" s="68"/>
      <c r="Y4" s="67"/>
      <c r="Z4" s="68"/>
      <c r="AA4" s="67"/>
      <c r="AB4" s="68"/>
      <c r="AC4" s="67"/>
      <c r="AD4" s="68"/>
      <c r="AE4" s="67"/>
      <c r="AF4" s="68"/>
      <c r="AG4" s="67"/>
      <c r="AH4" s="68"/>
      <c r="AI4" s="67"/>
      <c r="AJ4" s="68"/>
      <c r="AK4" s="67"/>
      <c r="AL4" s="68"/>
      <c r="AM4" s="67"/>
      <c r="AN4" s="68"/>
      <c r="AO4" s="67"/>
      <c r="AP4" s="68"/>
      <c r="AQ4" s="67"/>
      <c r="AR4" s="68"/>
    </row>
    <row r="5" spans="1:44" ht="24" customHeight="1">
      <c r="A5" s="401"/>
      <c r="B5" s="32" t="s">
        <v>23</v>
      </c>
      <c r="C5" s="67"/>
      <c r="D5" s="68"/>
      <c r="E5" s="67" t="s">
        <v>40</v>
      </c>
      <c r="F5" s="68" t="s">
        <v>1</v>
      </c>
      <c r="G5" s="67" t="s">
        <v>40</v>
      </c>
      <c r="H5" s="68" t="s">
        <v>1</v>
      </c>
      <c r="I5" s="67" t="s">
        <v>40</v>
      </c>
      <c r="J5" s="68" t="s">
        <v>1</v>
      </c>
      <c r="K5" s="67" t="s">
        <v>40</v>
      </c>
      <c r="L5" s="68" t="s">
        <v>1</v>
      </c>
      <c r="M5" s="67" t="s">
        <v>40</v>
      </c>
      <c r="N5" s="68" t="s">
        <v>37</v>
      </c>
      <c r="O5" s="67" t="s">
        <v>37</v>
      </c>
      <c r="P5" s="68" t="s">
        <v>40</v>
      </c>
      <c r="Q5" s="67" t="s">
        <v>40</v>
      </c>
      <c r="R5" s="68" t="s">
        <v>37</v>
      </c>
      <c r="S5" s="67" t="s">
        <v>37</v>
      </c>
      <c r="T5" s="68" t="s">
        <v>40</v>
      </c>
      <c r="U5" s="67" t="s">
        <v>40</v>
      </c>
      <c r="V5" s="67" t="s">
        <v>37</v>
      </c>
      <c r="W5" s="67"/>
      <c r="X5" s="68"/>
      <c r="Y5" s="67"/>
      <c r="Z5" s="68"/>
      <c r="AA5" s="67"/>
      <c r="AB5" s="68"/>
      <c r="AC5" s="67"/>
      <c r="AD5" s="68"/>
      <c r="AE5" s="67"/>
      <c r="AF5" s="68"/>
      <c r="AG5" s="67"/>
      <c r="AH5" s="68"/>
      <c r="AI5" s="67"/>
      <c r="AJ5" s="68"/>
      <c r="AK5" s="67"/>
      <c r="AL5" s="68"/>
      <c r="AM5" s="67"/>
      <c r="AN5" s="68"/>
      <c r="AO5" s="67"/>
      <c r="AP5" s="68"/>
      <c r="AQ5" s="67"/>
      <c r="AR5" s="68"/>
    </row>
    <row r="6" spans="1:44" ht="12" customHeight="1">
      <c r="A6" s="401"/>
      <c r="B6" s="71"/>
      <c r="C6" s="72"/>
      <c r="D6" s="73"/>
      <c r="E6" s="72"/>
      <c r="F6" s="73"/>
      <c r="G6" s="72"/>
      <c r="H6" s="73"/>
      <c r="I6" s="72"/>
      <c r="J6" s="73"/>
      <c r="K6" s="72"/>
      <c r="L6" s="73"/>
      <c r="M6" s="72"/>
      <c r="N6" s="73"/>
      <c r="O6" s="72"/>
      <c r="P6" s="73"/>
      <c r="Q6" s="72"/>
      <c r="R6" s="73"/>
      <c r="S6" s="72"/>
      <c r="T6" s="73"/>
      <c r="U6" s="72"/>
      <c r="V6" s="73"/>
      <c r="W6" s="72"/>
      <c r="X6" s="73"/>
      <c r="Y6" s="72"/>
      <c r="Z6" s="73"/>
      <c r="AA6" s="72"/>
      <c r="AB6" s="73"/>
      <c r="AC6" s="72"/>
      <c r="AD6" s="73"/>
      <c r="AE6" s="72"/>
      <c r="AF6" s="73"/>
      <c r="AG6" s="72"/>
      <c r="AH6" s="73"/>
      <c r="AI6" s="72"/>
      <c r="AJ6" s="73"/>
      <c r="AK6" s="72"/>
      <c r="AL6" s="73"/>
      <c r="AM6" s="72"/>
      <c r="AN6" s="73"/>
      <c r="AO6" s="72"/>
      <c r="AP6" s="73"/>
      <c r="AQ6" s="72"/>
      <c r="AR6" s="73"/>
    </row>
    <row r="7" spans="1:44" ht="24" customHeight="1">
      <c r="A7" s="401"/>
      <c r="B7" s="32" t="s">
        <v>21</v>
      </c>
      <c r="C7" s="67"/>
      <c r="D7" s="68"/>
      <c r="E7" s="67" t="s">
        <v>54</v>
      </c>
      <c r="F7" s="68" t="s">
        <v>54</v>
      </c>
      <c r="G7" s="67" t="s">
        <v>54</v>
      </c>
      <c r="H7" s="68" t="s">
        <v>54</v>
      </c>
      <c r="I7" s="67" t="s">
        <v>54</v>
      </c>
      <c r="J7" s="68" t="s">
        <v>54</v>
      </c>
      <c r="K7" s="67" t="s">
        <v>54</v>
      </c>
      <c r="L7" s="68" t="s">
        <v>54</v>
      </c>
      <c r="M7" s="67" t="s">
        <v>54</v>
      </c>
      <c r="N7" s="68" t="s">
        <v>54</v>
      </c>
      <c r="O7" s="67" t="s">
        <v>54</v>
      </c>
      <c r="P7" s="68" t="s">
        <v>54</v>
      </c>
      <c r="Q7" s="67" t="s">
        <v>54</v>
      </c>
      <c r="R7" s="68" t="s">
        <v>54</v>
      </c>
      <c r="S7" s="67" t="s">
        <v>54</v>
      </c>
      <c r="T7" s="68" t="s">
        <v>54</v>
      </c>
      <c r="U7" s="67" t="s">
        <v>54</v>
      </c>
      <c r="V7" s="68" t="s">
        <v>54</v>
      </c>
      <c r="W7" s="67"/>
      <c r="X7" s="68"/>
      <c r="Y7" s="67"/>
      <c r="Z7" s="68"/>
      <c r="AA7" s="67"/>
      <c r="AB7" s="68"/>
      <c r="AC7" s="67"/>
      <c r="AD7" s="68"/>
      <c r="AE7" s="67"/>
      <c r="AF7" s="68"/>
      <c r="AG7" s="67"/>
      <c r="AH7" s="68"/>
      <c r="AI7" s="67"/>
      <c r="AJ7" s="68"/>
      <c r="AK7" s="67"/>
      <c r="AL7" s="68"/>
      <c r="AM7" s="67"/>
      <c r="AN7" s="68"/>
      <c r="AO7" s="67"/>
      <c r="AP7" s="68"/>
      <c r="AQ7" s="67"/>
      <c r="AR7" s="68"/>
    </row>
    <row r="8" spans="1:44" ht="24" customHeight="1">
      <c r="A8" s="401"/>
      <c r="B8" s="33" t="s">
        <v>22</v>
      </c>
      <c r="C8" s="67"/>
      <c r="D8" s="68"/>
      <c r="E8" s="67" t="s">
        <v>54</v>
      </c>
      <c r="F8" s="68" t="s">
        <v>54</v>
      </c>
      <c r="G8" s="67" t="s">
        <v>54</v>
      </c>
      <c r="H8" s="68" t="s">
        <v>54</v>
      </c>
      <c r="I8" s="67" t="s">
        <v>54</v>
      </c>
      <c r="J8" s="68" t="s">
        <v>54</v>
      </c>
      <c r="K8" s="67" t="s">
        <v>54</v>
      </c>
      <c r="L8" s="68" t="s">
        <v>54</v>
      </c>
      <c r="M8" s="67" t="s">
        <v>54</v>
      </c>
      <c r="N8" s="68" t="s">
        <v>54</v>
      </c>
      <c r="O8" s="67" t="s">
        <v>54</v>
      </c>
      <c r="P8" s="68" t="s">
        <v>54</v>
      </c>
      <c r="Q8" s="67" t="s">
        <v>54</v>
      </c>
      <c r="R8" s="68" t="s">
        <v>54</v>
      </c>
      <c r="S8" s="67" t="s">
        <v>54</v>
      </c>
      <c r="T8" s="68" t="s">
        <v>54</v>
      </c>
      <c r="U8" s="67" t="s">
        <v>54</v>
      </c>
      <c r="V8" s="68" t="s">
        <v>54</v>
      </c>
      <c r="W8" s="67"/>
      <c r="X8" s="68"/>
      <c r="Y8" s="67"/>
      <c r="Z8" s="68"/>
      <c r="AA8" s="67"/>
      <c r="AB8" s="68"/>
      <c r="AC8" s="67"/>
      <c r="AD8" s="68"/>
      <c r="AE8" s="67"/>
      <c r="AF8" s="68"/>
      <c r="AG8" s="67"/>
      <c r="AH8" s="68"/>
      <c r="AI8" s="67"/>
      <c r="AJ8" s="68"/>
      <c r="AK8" s="67"/>
      <c r="AL8" s="68"/>
      <c r="AM8" s="67"/>
      <c r="AN8" s="68"/>
      <c r="AO8" s="67"/>
      <c r="AP8" s="68"/>
      <c r="AQ8" s="67"/>
      <c r="AR8" s="68"/>
    </row>
    <row r="9" spans="1:44" ht="12" customHeight="1">
      <c r="A9" s="42"/>
      <c r="B9" s="34"/>
      <c r="C9" s="18"/>
      <c r="D9" s="19"/>
      <c r="E9" s="18"/>
      <c r="F9" s="19"/>
      <c r="G9" s="18"/>
      <c r="H9" s="19"/>
      <c r="I9" s="18"/>
      <c r="J9" s="19"/>
      <c r="K9" s="18"/>
      <c r="L9" s="19"/>
      <c r="M9" s="18"/>
      <c r="N9" s="19"/>
      <c r="O9" s="18"/>
      <c r="P9" s="19"/>
      <c r="Q9" s="18"/>
      <c r="R9" s="19"/>
      <c r="S9" s="18"/>
      <c r="T9" s="19"/>
      <c r="U9" s="18"/>
      <c r="V9" s="19"/>
      <c r="W9" s="18"/>
      <c r="X9" s="19"/>
      <c r="Y9" s="18"/>
      <c r="Z9" s="19"/>
      <c r="AA9" s="18"/>
      <c r="AB9" s="19"/>
      <c r="AC9" s="18"/>
      <c r="AD9" s="19"/>
      <c r="AE9" s="18"/>
      <c r="AF9" s="19"/>
      <c r="AG9" s="18"/>
      <c r="AH9" s="19"/>
      <c r="AI9" s="18"/>
      <c r="AJ9" s="19"/>
      <c r="AK9" s="18"/>
      <c r="AL9" s="19"/>
      <c r="AM9" s="18"/>
      <c r="AN9" s="19"/>
      <c r="AO9" s="18"/>
      <c r="AP9" s="19"/>
      <c r="AQ9" s="18"/>
      <c r="AR9" s="19"/>
    </row>
    <row r="10" spans="1:44" ht="24" customHeight="1">
      <c r="A10" s="401" t="s">
        <v>15</v>
      </c>
      <c r="B10" s="35" t="s">
        <v>24</v>
      </c>
      <c r="C10" s="67" t="s">
        <v>58</v>
      </c>
      <c r="D10" s="68" t="s">
        <v>58</v>
      </c>
      <c r="E10" s="67" t="s">
        <v>1</v>
      </c>
      <c r="F10" s="68" t="s">
        <v>3</v>
      </c>
      <c r="G10" s="67" t="s">
        <v>4</v>
      </c>
      <c r="H10" s="68" t="s">
        <v>3</v>
      </c>
      <c r="I10" s="67" t="s">
        <v>4</v>
      </c>
      <c r="J10" s="68" t="s">
        <v>3</v>
      </c>
      <c r="K10" s="67" t="s">
        <v>4</v>
      </c>
      <c r="L10" s="68" t="s">
        <v>3</v>
      </c>
      <c r="M10" s="67" t="s">
        <v>5</v>
      </c>
      <c r="N10" s="68" t="s">
        <v>3</v>
      </c>
      <c r="O10" s="67" t="s">
        <v>102</v>
      </c>
      <c r="P10" s="68" t="s">
        <v>3</v>
      </c>
      <c r="Q10" s="67" t="s">
        <v>4</v>
      </c>
      <c r="R10" s="68" t="s">
        <v>5</v>
      </c>
      <c r="S10" s="67" t="s">
        <v>4</v>
      </c>
      <c r="T10" s="68" t="s">
        <v>3</v>
      </c>
      <c r="U10" s="67" t="s">
        <v>5</v>
      </c>
      <c r="V10" s="68" t="s">
        <v>3</v>
      </c>
      <c r="W10" s="67"/>
      <c r="X10" s="68"/>
      <c r="Y10" s="67"/>
      <c r="Z10" s="68"/>
      <c r="AA10" s="67"/>
      <c r="AB10" s="68"/>
      <c r="AC10" s="67"/>
      <c r="AD10" s="68"/>
      <c r="AE10" s="67"/>
      <c r="AF10" s="68"/>
      <c r="AG10" s="67"/>
      <c r="AH10" s="68"/>
      <c r="AI10" s="67"/>
      <c r="AJ10" s="68"/>
      <c r="AK10" s="67"/>
      <c r="AL10" s="68"/>
      <c r="AM10" s="67"/>
      <c r="AN10" s="68"/>
      <c r="AO10" s="67"/>
      <c r="AP10" s="68"/>
      <c r="AQ10" s="67"/>
      <c r="AR10" s="68"/>
    </row>
    <row r="11" spans="1:44" ht="24" customHeight="1">
      <c r="A11" s="401"/>
      <c r="B11" s="36" t="s">
        <v>23</v>
      </c>
      <c r="C11" s="67" t="s">
        <v>58</v>
      </c>
      <c r="D11" s="68" t="s">
        <v>58</v>
      </c>
      <c r="E11" s="67" t="s">
        <v>3</v>
      </c>
      <c r="F11" s="68" t="s">
        <v>1</v>
      </c>
      <c r="G11" s="67" t="s">
        <v>3</v>
      </c>
      <c r="H11" s="68" t="s">
        <v>4</v>
      </c>
      <c r="I11" s="67" t="s">
        <v>3</v>
      </c>
      <c r="J11" s="68" t="s">
        <v>4</v>
      </c>
      <c r="K11" s="67" t="s">
        <v>3</v>
      </c>
      <c r="L11" s="68" t="s">
        <v>4</v>
      </c>
      <c r="M11" s="67" t="s">
        <v>3</v>
      </c>
      <c r="N11" s="68" t="s">
        <v>5</v>
      </c>
      <c r="O11" s="67" t="s">
        <v>3</v>
      </c>
      <c r="P11" s="68" t="s">
        <v>102</v>
      </c>
      <c r="Q11" s="67" t="s">
        <v>5</v>
      </c>
      <c r="R11" s="68" t="s">
        <v>4</v>
      </c>
      <c r="S11" s="67" t="s">
        <v>3</v>
      </c>
      <c r="T11" s="68" t="s">
        <v>4</v>
      </c>
      <c r="U11" s="67" t="s">
        <v>3</v>
      </c>
      <c r="V11" s="68" t="s">
        <v>5</v>
      </c>
      <c r="W11" s="67"/>
      <c r="X11" s="68"/>
      <c r="Y11" s="67"/>
      <c r="Z11" s="68"/>
      <c r="AA11" s="67"/>
      <c r="AB11" s="68"/>
      <c r="AC11" s="67"/>
      <c r="AD11" s="68"/>
      <c r="AE11" s="67"/>
      <c r="AF11" s="68"/>
      <c r="AG11" s="67"/>
      <c r="AH11" s="68"/>
      <c r="AI11" s="67"/>
      <c r="AJ11" s="68"/>
      <c r="AK11" s="67"/>
      <c r="AL11" s="68"/>
      <c r="AM11" s="67"/>
      <c r="AN11" s="68"/>
      <c r="AO11" s="67"/>
      <c r="AP11" s="68"/>
      <c r="AQ11" s="67"/>
      <c r="AR11" s="68"/>
    </row>
    <row r="12" spans="1:44" ht="12" customHeight="1">
      <c r="A12" s="401"/>
      <c r="B12" s="74"/>
      <c r="C12" s="75"/>
      <c r="D12" s="76"/>
      <c r="E12" s="75"/>
      <c r="F12" s="76"/>
      <c r="G12" s="75"/>
      <c r="H12" s="76"/>
      <c r="I12" s="75"/>
      <c r="J12" s="76"/>
      <c r="K12" s="75"/>
      <c r="L12" s="76"/>
      <c r="M12" s="75"/>
      <c r="N12" s="76"/>
      <c r="O12" s="75"/>
      <c r="P12" s="76"/>
      <c r="Q12" s="75"/>
      <c r="R12" s="76"/>
      <c r="S12" s="75"/>
      <c r="T12" s="76"/>
      <c r="U12" s="75"/>
      <c r="V12" s="76"/>
      <c r="W12" s="75"/>
      <c r="X12" s="76"/>
      <c r="Y12" s="75"/>
      <c r="Z12" s="76"/>
      <c r="AA12" s="75"/>
      <c r="AB12" s="76"/>
      <c r="AC12" s="75"/>
      <c r="AD12" s="76"/>
      <c r="AE12" s="75"/>
      <c r="AF12" s="76"/>
      <c r="AG12" s="75"/>
      <c r="AH12" s="76"/>
      <c r="AI12" s="75"/>
      <c r="AJ12" s="76"/>
      <c r="AK12" s="75"/>
      <c r="AL12" s="76"/>
      <c r="AM12" s="75"/>
      <c r="AN12" s="76"/>
      <c r="AO12" s="75"/>
      <c r="AP12" s="76"/>
      <c r="AQ12" s="75"/>
      <c r="AR12" s="76"/>
    </row>
    <row r="13" spans="1:44" ht="24" customHeight="1">
      <c r="A13" s="401"/>
      <c r="B13" s="36" t="s">
        <v>21</v>
      </c>
      <c r="C13" s="67" t="s">
        <v>58</v>
      </c>
      <c r="D13" s="68" t="s">
        <v>58</v>
      </c>
      <c r="E13" s="67" t="s">
        <v>40</v>
      </c>
      <c r="F13" s="68" t="s">
        <v>6</v>
      </c>
      <c r="G13" s="67" t="s">
        <v>40</v>
      </c>
      <c r="H13" s="68" t="s">
        <v>6</v>
      </c>
      <c r="I13" s="67" t="s">
        <v>40</v>
      </c>
      <c r="J13" s="68" t="s">
        <v>6</v>
      </c>
      <c r="K13" s="67" t="s">
        <v>40</v>
      </c>
      <c r="L13" s="68" t="s">
        <v>6</v>
      </c>
      <c r="M13" s="67" t="s">
        <v>37</v>
      </c>
      <c r="N13" s="68" t="s">
        <v>6</v>
      </c>
      <c r="O13" s="67" t="s">
        <v>6</v>
      </c>
      <c r="P13" s="68" t="s">
        <v>37</v>
      </c>
      <c r="Q13" s="67" t="s">
        <v>37</v>
      </c>
      <c r="R13" s="68" t="s">
        <v>6</v>
      </c>
      <c r="S13" s="67" t="s">
        <v>6</v>
      </c>
      <c r="T13" s="68" t="s">
        <v>37</v>
      </c>
      <c r="U13" s="67" t="s">
        <v>37</v>
      </c>
      <c r="V13" s="68" t="s">
        <v>7</v>
      </c>
      <c r="W13" s="67"/>
      <c r="X13" s="68"/>
      <c r="Y13" s="67"/>
      <c r="Z13" s="68"/>
      <c r="AA13" s="67"/>
      <c r="AB13" s="68"/>
      <c r="AC13" s="67"/>
      <c r="AD13" s="68"/>
      <c r="AE13" s="67"/>
      <c r="AF13" s="68"/>
      <c r="AG13" s="67"/>
      <c r="AH13" s="68"/>
      <c r="AI13" s="67"/>
      <c r="AJ13" s="68"/>
      <c r="AK13" s="67"/>
      <c r="AL13" s="68"/>
      <c r="AM13" s="67"/>
      <c r="AN13" s="68"/>
      <c r="AO13" s="67"/>
      <c r="AP13" s="68"/>
      <c r="AQ13" s="67"/>
      <c r="AR13" s="68"/>
    </row>
    <row r="14" spans="1:44" ht="24" customHeight="1">
      <c r="A14" s="401"/>
      <c r="B14" s="37" t="s">
        <v>22</v>
      </c>
      <c r="C14" s="67" t="s">
        <v>58</v>
      </c>
      <c r="D14" s="68" t="s">
        <v>58</v>
      </c>
      <c r="E14" s="67" t="s">
        <v>6</v>
      </c>
      <c r="F14" s="68" t="s">
        <v>40</v>
      </c>
      <c r="G14" s="67" t="s">
        <v>6</v>
      </c>
      <c r="H14" s="68" t="s">
        <v>40</v>
      </c>
      <c r="I14" s="67" t="s">
        <v>6</v>
      </c>
      <c r="J14" s="68" t="s">
        <v>40</v>
      </c>
      <c r="K14" s="67" t="s">
        <v>6</v>
      </c>
      <c r="L14" s="68" t="s">
        <v>40</v>
      </c>
      <c r="M14" s="67" t="s">
        <v>37</v>
      </c>
      <c r="N14" s="68" t="s">
        <v>40</v>
      </c>
      <c r="O14" s="67" t="s">
        <v>40</v>
      </c>
      <c r="P14" s="68" t="s">
        <v>37</v>
      </c>
      <c r="Q14" s="67" t="s">
        <v>37</v>
      </c>
      <c r="R14" s="68" t="s">
        <v>40</v>
      </c>
      <c r="S14" s="67" t="s">
        <v>40</v>
      </c>
      <c r="T14" s="68" t="s">
        <v>37</v>
      </c>
      <c r="U14" s="67" t="s">
        <v>37</v>
      </c>
      <c r="V14" s="68" t="s">
        <v>40</v>
      </c>
      <c r="W14" s="67"/>
      <c r="X14" s="68"/>
      <c r="Y14" s="67"/>
      <c r="Z14" s="68"/>
      <c r="AA14" s="67"/>
      <c r="AB14" s="68"/>
      <c r="AC14" s="67"/>
      <c r="AD14" s="68"/>
      <c r="AE14" s="67"/>
      <c r="AF14" s="68"/>
      <c r="AG14" s="67"/>
      <c r="AH14" s="68"/>
      <c r="AI14" s="67"/>
      <c r="AJ14" s="68"/>
      <c r="AK14" s="67"/>
      <c r="AL14" s="68"/>
      <c r="AM14" s="67"/>
      <c r="AN14" s="68"/>
      <c r="AO14" s="67"/>
      <c r="AP14" s="68"/>
      <c r="AQ14" s="67"/>
      <c r="AR14" s="68"/>
    </row>
    <row r="15" spans="1:44" ht="12" customHeight="1">
      <c r="A15" s="42"/>
      <c r="B15" s="34"/>
      <c r="C15" s="20"/>
      <c r="D15" s="21"/>
      <c r="E15" s="20"/>
      <c r="F15" s="21"/>
      <c r="G15" s="20"/>
      <c r="H15" s="21"/>
      <c r="I15" s="20"/>
      <c r="J15" s="21"/>
      <c r="K15" s="20"/>
      <c r="L15" s="21"/>
      <c r="M15" s="20"/>
      <c r="N15" s="21"/>
      <c r="O15" s="20"/>
      <c r="P15" s="21"/>
      <c r="Q15" s="20"/>
      <c r="R15" s="21"/>
      <c r="S15" s="20"/>
      <c r="T15" s="21"/>
      <c r="U15" s="20"/>
      <c r="V15" s="21"/>
      <c r="W15" s="20"/>
      <c r="X15" s="21"/>
      <c r="Y15" s="20"/>
      <c r="Z15" s="21"/>
      <c r="AA15" s="20"/>
      <c r="AB15" s="21"/>
      <c r="AC15" s="20"/>
      <c r="AD15" s="21"/>
      <c r="AE15" s="20"/>
      <c r="AF15" s="21"/>
      <c r="AG15" s="20"/>
      <c r="AH15" s="21"/>
      <c r="AI15" s="20"/>
      <c r="AJ15" s="21"/>
      <c r="AK15" s="20"/>
      <c r="AL15" s="21"/>
      <c r="AM15" s="20"/>
      <c r="AN15" s="21"/>
      <c r="AO15" s="20"/>
      <c r="AP15" s="21"/>
      <c r="AQ15" s="20"/>
      <c r="AR15" s="21"/>
    </row>
    <row r="16" spans="1:44" ht="24" customHeight="1">
      <c r="A16" s="401" t="s">
        <v>49</v>
      </c>
      <c r="B16" s="38" t="s">
        <v>24</v>
      </c>
      <c r="C16" s="67" t="s">
        <v>0</v>
      </c>
      <c r="D16" s="68" t="s">
        <v>102</v>
      </c>
      <c r="E16" s="67" t="s">
        <v>1</v>
      </c>
      <c r="F16" s="68" t="s">
        <v>102</v>
      </c>
      <c r="G16" s="67" t="s">
        <v>0</v>
      </c>
      <c r="H16" s="68" t="s">
        <v>102</v>
      </c>
      <c r="I16" s="67" t="s">
        <v>0</v>
      </c>
      <c r="J16" s="68" t="s">
        <v>102</v>
      </c>
      <c r="K16" s="67" t="s">
        <v>0</v>
      </c>
      <c r="L16" s="68" t="s">
        <v>4</v>
      </c>
      <c r="M16" s="67" t="s">
        <v>102</v>
      </c>
      <c r="N16" s="68" t="s">
        <v>37</v>
      </c>
      <c r="O16" s="67" t="s">
        <v>37</v>
      </c>
      <c r="P16" s="68" t="s">
        <v>102</v>
      </c>
      <c r="Q16" s="67" t="s">
        <v>102</v>
      </c>
      <c r="R16" s="68" t="s">
        <v>37</v>
      </c>
      <c r="S16" s="67" t="s">
        <v>37</v>
      </c>
      <c r="T16" s="68" t="s">
        <v>102</v>
      </c>
      <c r="U16" s="67"/>
      <c r="V16" s="68"/>
      <c r="W16" s="67"/>
      <c r="X16" s="68"/>
      <c r="Y16" s="67"/>
      <c r="Z16" s="68"/>
      <c r="AA16" s="67"/>
      <c r="AB16" s="68"/>
      <c r="AC16" s="67"/>
      <c r="AD16" s="68"/>
      <c r="AE16" s="67"/>
      <c r="AF16" s="68"/>
      <c r="AG16" s="67"/>
      <c r="AH16" s="68"/>
      <c r="AI16" s="67"/>
      <c r="AJ16" s="68"/>
      <c r="AK16" s="67"/>
      <c r="AL16" s="68"/>
      <c r="AM16" s="67"/>
      <c r="AN16" s="68"/>
      <c r="AO16" s="67"/>
      <c r="AP16" s="68"/>
      <c r="AQ16" s="67"/>
      <c r="AR16" s="68"/>
    </row>
    <row r="17" spans="1:44" ht="24" customHeight="1">
      <c r="A17" s="401"/>
      <c r="B17" s="32" t="s">
        <v>23</v>
      </c>
      <c r="C17" s="67" t="s">
        <v>102</v>
      </c>
      <c r="D17" s="68" t="s">
        <v>0</v>
      </c>
      <c r="E17" s="67" t="s">
        <v>102</v>
      </c>
      <c r="F17" s="68" t="s">
        <v>1</v>
      </c>
      <c r="G17" s="67" t="s">
        <v>102</v>
      </c>
      <c r="H17" s="68" t="s">
        <v>0</v>
      </c>
      <c r="I17" s="67" t="s">
        <v>102</v>
      </c>
      <c r="J17" s="68" t="s">
        <v>0</v>
      </c>
      <c r="K17" s="67" t="s">
        <v>4</v>
      </c>
      <c r="L17" s="68" t="s">
        <v>0</v>
      </c>
      <c r="M17" s="67" t="s">
        <v>0</v>
      </c>
      <c r="N17" s="68" t="s">
        <v>37</v>
      </c>
      <c r="O17" s="67" t="s">
        <v>37</v>
      </c>
      <c r="P17" s="68" t="s">
        <v>0</v>
      </c>
      <c r="Q17" s="67" t="s">
        <v>0</v>
      </c>
      <c r="R17" s="68" t="s">
        <v>37</v>
      </c>
      <c r="S17" s="67" t="s">
        <v>37</v>
      </c>
      <c r="T17" s="68" t="s">
        <v>0</v>
      </c>
      <c r="U17" s="67"/>
      <c r="V17" s="68"/>
      <c r="W17" s="67"/>
      <c r="X17" s="68"/>
      <c r="Y17" s="67"/>
      <c r="Z17" s="68"/>
      <c r="AA17" s="67"/>
      <c r="AB17" s="68"/>
      <c r="AC17" s="67"/>
      <c r="AD17" s="68"/>
      <c r="AE17" s="67"/>
      <c r="AF17" s="68"/>
      <c r="AG17" s="67"/>
      <c r="AH17" s="68"/>
      <c r="AI17" s="67"/>
      <c r="AJ17" s="68"/>
      <c r="AK17" s="67"/>
      <c r="AL17" s="68"/>
      <c r="AM17" s="67"/>
      <c r="AN17" s="68"/>
      <c r="AO17" s="67"/>
      <c r="AP17" s="68"/>
      <c r="AQ17" s="67"/>
      <c r="AR17" s="68"/>
    </row>
    <row r="18" spans="1:44" ht="12" customHeight="1">
      <c r="A18" s="401"/>
      <c r="B18" s="77"/>
      <c r="C18" s="78"/>
      <c r="D18" s="80"/>
      <c r="E18" s="78"/>
      <c r="F18" s="80"/>
      <c r="G18" s="78"/>
      <c r="H18" s="80"/>
      <c r="I18" s="78"/>
      <c r="J18" s="81"/>
      <c r="K18" s="78"/>
      <c r="L18" s="80"/>
      <c r="M18" s="78"/>
      <c r="N18" s="80"/>
      <c r="O18" s="78"/>
      <c r="P18" s="80"/>
      <c r="Q18" s="78"/>
      <c r="R18" s="80"/>
      <c r="S18" s="78"/>
      <c r="T18" s="80"/>
      <c r="U18" s="78"/>
      <c r="V18" s="80"/>
      <c r="W18" s="78"/>
      <c r="X18" s="80"/>
      <c r="Y18" s="78"/>
      <c r="Z18" s="80"/>
      <c r="AA18" s="78"/>
      <c r="AB18" s="80"/>
      <c r="AC18" s="78"/>
      <c r="AD18" s="80"/>
      <c r="AE18" s="78"/>
      <c r="AF18" s="80"/>
      <c r="AG18" s="78"/>
      <c r="AH18" s="80"/>
      <c r="AI18" s="78"/>
      <c r="AJ18" s="79"/>
      <c r="AK18" s="78"/>
      <c r="AL18" s="79"/>
      <c r="AM18" s="78"/>
      <c r="AN18" s="79"/>
      <c r="AO18" s="78"/>
      <c r="AP18" s="79"/>
      <c r="AQ18" s="78"/>
      <c r="AR18" s="79"/>
    </row>
    <row r="19" spans="1:44" ht="24" customHeight="1">
      <c r="A19" s="401"/>
      <c r="B19" s="32" t="s">
        <v>21</v>
      </c>
      <c r="C19" s="67"/>
      <c r="D19" s="68"/>
      <c r="E19" s="67"/>
      <c r="F19" s="68"/>
      <c r="G19" s="67"/>
      <c r="H19" s="68"/>
      <c r="I19" s="67"/>
      <c r="J19" s="68"/>
      <c r="K19" s="67"/>
      <c r="L19" s="68"/>
      <c r="M19" s="67"/>
      <c r="N19" s="68"/>
      <c r="O19" s="67"/>
      <c r="P19" s="68"/>
      <c r="Q19" s="67"/>
      <c r="R19" s="68"/>
      <c r="S19" s="67"/>
      <c r="T19" s="68"/>
      <c r="U19" s="67"/>
      <c r="V19" s="68"/>
      <c r="W19" s="67"/>
      <c r="X19" s="68"/>
      <c r="Y19" s="67"/>
      <c r="Z19" s="68"/>
      <c r="AA19" s="67"/>
      <c r="AB19" s="68"/>
      <c r="AC19" s="67"/>
      <c r="AD19" s="68"/>
      <c r="AE19" s="67"/>
      <c r="AF19" s="68"/>
      <c r="AG19" s="67"/>
      <c r="AH19" s="68"/>
      <c r="AI19" s="67"/>
      <c r="AJ19" s="68"/>
      <c r="AK19" s="67"/>
      <c r="AL19" s="68"/>
      <c r="AM19" s="67"/>
      <c r="AN19" s="68"/>
      <c r="AO19" s="67"/>
      <c r="AP19" s="68"/>
      <c r="AQ19" s="67"/>
      <c r="AR19" s="68"/>
    </row>
    <row r="20" spans="1:44" ht="24" customHeight="1">
      <c r="A20" s="401"/>
      <c r="B20" s="33" t="s">
        <v>22</v>
      </c>
      <c r="C20" s="67"/>
      <c r="D20" s="68"/>
      <c r="E20" s="67"/>
      <c r="F20" s="68"/>
      <c r="G20" s="67"/>
      <c r="H20" s="68"/>
      <c r="I20" s="67"/>
      <c r="J20" s="68"/>
      <c r="K20" s="67"/>
      <c r="L20" s="68"/>
      <c r="M20" s="67"/>
      <c r="N20" s="68"/>
      <c r="O20" s="67"/>
      <c r="P20" s="68"/>
      <c r="Q20" s="67"/>
      <c r="R20" s="68"/>
      <c r="S20" s="67"/>
      <c r="T20" s="68"/>
      <c r="U20" s="67"/>
      <c r="V20" s="68"/>
      <c r="W20" s="67"/>
      <c r="X20" s="68"/>
      <c r="Y20" s="67"/>
      <c r="Z20" s="68"/>
      <c r="AA20" s="67"/>
      <c r="AB20" s="68"/>
      <c r="AC20" s="67"/>
      <c r="AD20" s="68"/>
      <c r="AE20" s="67"/>
      <c r="AF20" s="68"/>
      <c r="AG20" s="67"/>
      <c r="AH20" s="68"/>
      <c r="AI20" s="67"/>
      <c r="AJ20" s="68"/>
      <c r="AK20" s="67"/>
      <c r="AL20" s="68"/>
      <c r="AM20" s="67"/>
      <c r="AN20" s="68"/>
      <c r="AO20" s="67"/>
      <c r="AP20" s="68"/>
      <c r="AQ20" s="67"/>
      <c r="AR20" s="68"/>
    </row>
    <row r="21" spans="1:44" ht="12" customHeight="1">
      <c r="A21" s="42"/>
      <c r="B21" s="34"/>
      <c r="C21" s="18"/>
      <c r="D21" s="22"/>
      <c r="E21" s="18"/>
      <c r="F21" s="22"/>
      <c r="G21" s="18"/>
      <c r="H21" s="22"/>
      <c r="I21" s="18"/>
      <c r="J21" s="22"/>
      <c r="K21" s="18"/>
      <c r="L21" s="22"/>
      <c r="M21" s="18"/>
      <c r="N21" s="22"/>
      <c r="O21" s="18"/>
      <c r="P21" s="22"/>
      <c r="Q21" s="18"/>
      <c r="R21" s="22"/>
      <c r="S21" s="18"/>
      <c r="T21" s="22"/>
      <c r="U21" s="18"/>
      <c r="V21" s="22"/>
      <c r="W21" s="18"/>
      <c r="X21" s="22"/>
      <c r="Y21" s="18"/>
      <c r="Z21" s="22"/>
      <c r="AA21" s="18"/>
      <c r="AB21" s="22"/>
      <c r="AC21" s="18"/>
      <c r="AD21" s="22"/>
      <c r="AE21" s="18"/>
      <c r="AF21" s="22"/>
      <c r="AG21" s="18"/>
      <c r="AH21" s="22"/>
      <c r="AI21" s="18"/>
      <c r="AJ21" s="22"/>
      <c r="AK21" s="18"/>
      <c r="AL21" s="22"/>
      <c r="AM21" s="18"/>
      <c r="AN21" s="22"/>
      <c r="AO21" s="18"/>
      <c r="AP21" s="22"/>
      <c r="AQ21" s="18"/>
      <c r="AR21" s="22"/>
    </row>
    <row r="22" spans="1:44" ht="24" customHeight="1">
      <c r="A22" s="401" t="s">
        <v>16</v>
      </c>
      <c r="B22" s="38" t="s">
        <v>24</v>
      </c>
      <c r="C22" s="67" t="s">
        <v>0</v>
      </c>
      <c r="D22" s="68" t="s">
        <v>1</v>
      </c>
      <c r="E22" s="67" t="s">
        <v>2</v>
      </c>
      <c r="F22" s="68" t="s">
        <v>4</v>
      </c>
      <c r="G22" s="67" t="s">
        <v>2</v>
      </c>
      <c r="H22" s="68" t="s">
        <v>5</v>
      </c>
      <c r="I22" s="67" t="s">
        <v>2</v>
      </c>
      <c r="J22" s="68" t="s">
        <v>5</v>
      </c>
      <c r="K22" s="67"/>
      <c r="L22" s="68"/>
      <c r="M22" s="67" t="s">
        <v>2</v>
      </c>
      <c r="N22" s="68" t="s">
        <v>5</v>
      </c>
      <c r="O22" s="67" t="s">
        <v>2</v>
      </c>
      <c r="P22" s="68" t="s">
        <v>4</v>
      </c>
      <c r="Q22" s="67" t="s">
        <v>56</v>
      </c>
      <c r="R22" s="68" t="s">
        <v>56</v>
      </c>
      <c r="S22" s="67" t="s">
        <v>2</v>
      </c>
      <c r="T22" s="68" t="s">
        <v>4</v>
      </c>
      <c r="U22" s="67" t="s">
        <v>84</v>
      </c>
      <c r="V22" s="67" t="s">
        <v>84</v>
      </c>
      <c r="W22" s="67"/>
      <c r="X22" s="68"/>
      <c r="Y22" s="67"/>
      <c r="Z22" s="68"/>
      <c r="AA22" s="67"/>
      <c r="AB22" s="68"/>
      <c r="AC22" s="67"/>
      <c r="AD22" s="68"/>
      <c r="AE22" s="67"/>
      <c r="AF22" s="68"/>
      <c r="AG22" s="67"/>
      <c r="AH22" s="68"/>
      <c r="AI22" s="67"/>
      <c r="AJ22" s="68"/>
      <c r="AK22" s="67"/>
      <c r="AL22" s="68"/>
      <c r="AM22" s="67"/>
      <c r="AN22" s="68"/>
      <c r="AO22" s="67"/>
      <c r="AP22" s="68"/>
      <c r="AQ22" s="67"/>
      <c r="AR22" s="68"/>
    </row>
    <row r="23" spans="1:44" ht="24" customHeight="1">
      <c r="A23" s="401"/>
      <c r="B23" s="32" t="s">
        <v>23</v>
      </c>
      <c r="C23" s="67" t="s">
        <v>1</v>
      </c>
      <c r="D23" s="68" t="s">
        <v>0</v>
      </c>
      <c r="E23" s="67" t="s">
        <v>4</v>
      </c>
      <c r="F23" s="68" t="s">
        <v>2</v>
      </c>
      <c r="G23" s="67" t="s">
        <v>5</v>
      </c>
      <c r="H23" s="68" t="s">
        <v>2</v>
      </c>
      <c r="I23" s="67" t="s">
        <v>5</v>
      </c>
      <c r="J23" s="68" t="s">
        <v>2</v>
      </c>
      <c r="K23" s="67"/>
      <c r="L23" s="68"/>
      <c r="M23" s="67" t="s">
        <v>5</v>
      </c>
      <c r="N23" s="68" t="s">
        <v>2</v>
      </c>
      <c r="O23" s="67" t="s">
        <v>4</v>
      </c>
      <c r="P23" s="68" t="s">
        <v>2</v>
      </c>
      <c r="Q23" s="67" t="s">
        <v>56</v>
      </c>
      <c r="R23" s="68" t="s">
        <v>56</v>
      </c>
      <c r="S23" s="67" t="s">
        <v>4</v>
      </c>
      <c r="T23" s="68" t="s">
        <v>2</v>
      </c>
      <c r="U23" s="67" t="s">
        <v>84</v>
      </c>
      <c r="V23" s="67" t="s">
        <v>84</v>
      </c>
      <c r="W23" s="67"/>
      <c r="X23" s="68"/>
      <c r="Y23" s="67"/>
      <c r="Z23" s="68"/>
      <c r="AA23" s="67"/>
      <c r="AB23" s="68"/>
      <c r="AC23" s="67"/>
      <c r="AD23" s="68"/>
      <c r="AE23" s="67"/>
      <c r="AF23" s="68"/>
      <c r="AG23" s="67"/>
      <c r="AH23" s="68"/>
      <c r="AI23" s="67"/>
      <c r="AJ23" s="68"/>
      <c r="AK23" s="67"/>
      <c r="AL23" s="68"/>
      <c r="AM23" s="67"/>
      <c r="AN23" s="68"/>
      <c r="AO23" s="67"/>
      <c r="AP23" s="68"/>
      <c r="AQ23" s="67"/>
      <c r="AR23" s="68"/>
    </row>
    <row r="24" spans="1:44" ht="12" customHeight="1">
      <c r="A24" s="401"/>
      <c r="B24" s="77"/>
      <c r="C24" s="78"/>
      <c r="D24" s="80"/>
      <c r="E24" s="78"/>
      <c r="F24" s="80"/>
      <c r="G24" s="78"/>
      <c r="H24" s="80"/>
      <c r="I24" s="78"/>
      <c r="J24" s="80"/>
      <c r="K24" s="78"/>
      <c r="L24" s="80"/>
      <c r="M24" s="78"/>
      <c r="N24" s="80"/>
      <c r="O24" s="78"/>
      <c r="P24" s="80"/>
      <c r="Q24" s="78"/>
      <c r="R24" s="80"/>
      <c r="S24" s="78"/>
      <c r="T24" s="80"/>
      <c r="U24" s="78"/>
      <c r="V24" s="80"/>
      <c r="W24" s="78"/>
      <c r="X24" s="80"/>
      <c r="Y24" s="78"/>
      <c r="Z24" s="80"/>
      <c r="AA24" s="78"/>
      <c r="AB24" s="80"/>
      <c r="AC24" s="78"/>
      <c r="AD24" s="80"/>
      <c r="AE24" s="78"/>
      <c r="AF24" s="80"/>
      <c r="AG24" s="78"/>
      <c r="AH24" s="80"/>
      <c r="AI24" s="78"/>
      <c r="AJ24" s="80"/>
      <c r="AK24" s="78"/>
      <c r="AL24" s="80"/>
      <c r="AM24" s="78"/>
      <c r="AN24" s="80"/>
      <c r="AO24" s="78"/>
      <c r="AP24" s="80"/>
      <c r="AQ24" s="78"/>
      <c r="AR24" s="80"/>
    </row>
    <row r="25" spans="1:44" ht="24" customHeight="1">
      <c r="A25" s="401"/>
      <c r="B25" s="32" t="s">
        <v>21</v>
      </c>
      <c r="C25" s="67" t="s">
        <v>6</v>
      </c>
      <c r="D25" s="68" t="s">
        <v>10</v>
      </c>
      <c r="E25" s="67" t="s">
        <v>6</v>
      </c>
      <c r="F25" s="68" t="s">
        <v>10</v>
      </c>
      <c r="G25" s="67" t="s">
        <v>6</v>
      </c>
      <c r="H25" s="68" t="s">
        <v>10</v>
      </c>
      <c r="I25" s="67" t="s">
        <v>6</v>
      </c>
      <c r="J25" s="68" t="s">
        <v>10</v>
      </c>
      <c r="K25" s="67"/>
      <c r="L25" s="68"/>
      <c r="M25" s="67" t="s">
        <v>37</v>
      </c>
      <c r="N25" s="68" t="s">
        <v>38</v>
      </c>
      <c r="O25" s="67" t="s">
        <v>38</v>
      </c>
      <c r="P25" s="68" t="s">
        <v>37</v>
      </c>
      <c r="Q25" s="67" t="s">
        <v>37</v>
      </c>
      <c r="R25" s="68" t="s">
        <v>38</v>
      </c>
      <c r="S25" s="67" t="s">
        <v>6</v>
      </c>
      <c r="T25" s="68" t="s">
        <v>37</v>
      </c>
      <c r="U25" s="67" t="s">
        <v>37</v>
      </c>
      <c r="V25" s="68" t="s">
        <v>38</v>
      </c>
      <c r="W25" s="67"/>
      <c r="X25" s="68"/>
      <c r="Y25" s="67"/>
      <c r="Z25" s="68"/>
      <c r="AA25" s="67"/>
      <c r="AB25" s="68"/>
      <c r="AC25" s="67"/>
      <c r="AD25" s="68"/>
      <c r="AE25" s="67"/>
      <c r="AF25" s="68"/>
      <c r="AG25" s="67"/>
      <c r="AH25" s="68"/>
      <c r="AI25" s="67"/>
      <c r="AJ25" s="68"/>
      <c r="AK25" s="67"/>
      <c r="AL25" s="68"/>
      <c r="AM25" s="67"/>
      <c r="AN25" s="68"/>
      <c r="AO25" s="67"/>
      <c r="AP25" s="68"/>
      <c r="AQ25" s="67"/>
      <c r="AR25" s="68"/>
    </row>
    <row r="26" spans="1:44" ht="24" customHeight="1">
      <c r="A26" s="401"/>
      <c r="B26" s="33" t="s">
        <v>22</v>
      </c>
      <c r="C26" s="67" t="s">
        <v>10</v>
      </c>
      <c r="D26" s="68" t="s">
        <v>6</v>
      </c>
      <c r="E26" s="67" t="s">
        <v>10</v>
      </c>
      <c r="F26" s="68" t="s">
        <v>6</v>
      </c>
      <c r="G26" s="67" t="s">
        <v>10</v>
      </c>
      <c r="H26" s="68" t="s">
        <v>6</v>
      </c>
      <c r="I26" s="67" t="s">
        <v>10</v>
      </c>
      <c r="J26" s="68" t="s">
        <v>6</v>
      </c>
      <c r="K26" s="67"/>
      <c r="L26" s="68"/>
      <c r="M26" s="67" t="s">
        <v>37</v>
      </c>
      <c r="N26" s="68" t="s">
        <v>6</v>
      </c>
      <c r="O26" s="67" t="s">
        <v>6</v>
      </c>
      <c r="P26" s="68" t="s">
        <v>37</v>
      </c>
      <c r="Q26" s="67" t="s">
        <v>37</v>
      </c>
      <c r="R26" s="68" t="s">
        <v>7</v>
      </c>
      <c r="S26" s="67" t="s">
        <v>6</v>
      </c>
      <c r="T26" s="68" t="s">
        <v>37</v>
      </c>
      <c r="U26" s="67" t="s">
        <v>37</v>
      </c>
      <c r="V26" s="68" t="s">
        <v>7</v>
      </c>
      <c r="W26" s="67"/>
      <c r="X26" s="68"/>
      <c r="Y26" s="67"/>
      <c r="Z26" s="68"/>
      <c r="AA26" s="67"/>
      <c r="AB26" s="68"/>
      <c r="AC26" s="67"/>
      <c r="AD26" s="68"/>
      <c r="AE26" s="67"/>
      <c r="AF26" s="68"/>
      <c r="AG26" s="67"/>
      <c r="AH26" s="68"/>
      <c r="AI26" s="67"/>
      <c r="AJ26" s="68"/>
      <c r="AK26" s="67"/>
      <c r="AL26" s="68"/>
      <c r="AM26" s="67"/>
      <c r="AN26" s="68"/>
      <c r="AO26" s="67"/>
      <c r="AP26" s="68"/>
      <c r="AQ26" s="67"/>
      <c r="AR26" s="68"/>
    </row>
    <row r="27" spans="1:44" ht="12" customHeight="1">
      <c r="A27" s="42"/>
      <c r="B27" s="34"/>
      <c r="C27" s="20"/>
      <c r="D27" s="23"/>
      <c r="E27" s="20"/>
      <c r="F27" s="23"/>
      <c r="G27" s="20"/>
      <c r="H27" s="23"/>
      <c r="I27" s="20"/>
      <c r="J27" s="23"/>
      <c r="K27" s="20"/>
      <c r="L27" s="23"/>
      <c r="M27" s="20"/>
      <c r="N27" s="23"/>
      <c r="O27" s="20"/>
      <c r="P27" s="23"/>
      <c r="Q27" s="20"/>
      <c r="R27" s="23"/>
      <c r="S27" s="20"/>
      <c r="T27" s="23"/>
      <c r="U27" s="20"/>
      <c r="V27" s="23"/>
      <c r="W27" s="20"/>
      <c r="X27" s="23"/>
      <c r="Y27" s="20"/>
      <c r="Z27" s="23"/>
      <c r="AA27" s="20"/>
      <c r="AB27" s="23"/>
      <c r="AC27" s="20"/>
      <c r="AD27" s="23"/>
      <c r="AE27" s="20"/>
      <c r="AF27" s="23"/>
      <c r="AG27" s="20"/>
      <c r="AH27" s="23"/>
      <c r="AI27" s="20"/>
      <c r="AJ27" s="23"/>
      <c r="AK27" s="20"/>
      <c r="AL27" s="23"/>
      <c r="AM27" s="20"/>
      <c r="AN27" s="23"/>
      <c r="AO27" s="20"/>
      <c r="AP27" s="23"/>
      <c r="AQ27" s="20"/>
      <c r="AR27" s="23"/>
    </row>
    <row r="28" spans="1:44" ht="24" customHeight="1">
      <c r="A28" s="401" t="s">
        <v>17</v>
      </c>
      <c r="B28" s="38" t="s">
        <v>24</v>
      </c>
      <c r="C28" s="110" t="s">
        <v>102</v>
      </c>
      <c r="D28" s="68" t="s">
        <v>2</v>
      </c>
      <c r="E28" s="67" t="s">
        <v>102</v>
      </c>
      <c r="F28" s="68" t="s">
        <v>3</v>
      </c>
      <c r="G28" s="67" t="s">
        <v>102</v>
      </c>
      <c r="H28" s="68" t="s">
        <v>0</v>
      </c>
      <c r="I28" s="67" t="s">
        <v>102</v>
      </c>
      <c r="J28" s="68" t="s">
        <v>0</v>
      </c>
      <c r="K28" s="67" t="s">
        <v>102</v>
      </c>
      <c r="L28" s="68" t="s">
        <v>0</v>
      </c>
      <c r="M28" s="67" t="s">
        <v>37</v>
      </c>
      <c r="N28" s="68" t="s">
        <v>102</v>
      </c>
      <c r="O28" s="67" t="s">
        <v>102</v>
      </c>
      <c r="P28" s="68" t="s">
        <v>37</v>
      </c>
      <c r="Q28" s="67"/>
      <c r="R28" s="68"/>
      <c r="S28" s="67" t="s">
        <v>102</v>
      </c>
      <c r="T28" s="68" t="s">
        <v>37</v>
      </c>
      <c r="U28" s="67" t="s">
        <v>318</v>
      </c>
      <c r="V28" s="68" t="s">
        <v>102</v>
      </c>
      <c r="W28" s="67"/>
      <c r="X28" s="68"/>
      <c r="Y28" s="67"/>
      <c r="Z28" s="68"/>
      <c r="AA28" s="67"/>
      <c r="AB28" s="68"/>
      <c r="AC28" s="67"/>
      <c r="AD28" s="68"/>
      <c r="AE28" s="67"/>
      <c r="AF28" s="68"/>
      <c r="AG28" s="67"/>
      <c r="AH28" s="68"/>
      <c r="AI28" s="67"/>
      <c r="AJ28" s="68"/>
      <c r="AK28" s="67"/>
      <c r="AL28" s="68"/>
      <c r="AM28" s="67"/>
      <c r="AN28" s="68"/>
      <c r="AO28" s="67"/>
      <c r="AP28" s="68"/>
      <c r="AQ28" s="67"/>
      <c r="AR28" s="68"/>
    </row>
    <row r="29" spans="1:44" ht="24" customHeight="1">
      <c r="A29" s="401"/>
      <c r="B29" s="32" t="s">
        <v>23</v>
      </c>
      <c r="C29" s="67" t="s">
        <v>2</v>
      </c>
      <c r="D29" s="110" t="s">
        <v>102</v>
      </c>
      <c r="E29" s="67" t="s">
        <v>3</v>
      </c>
      <c r="F29" s="68" t="s">
        <v>102</v>
      </c>
      <c r="G29" s="67" t="s">
        <v>0</v>
      </c>
      <c r="H29" s="68" t="s">
        <v>102</v>
      </c>
      <c r="I29" s="67" t="s">
        <v>0</v>
      </c>
      <c r="J29" s="68" t="s">
        <v>102</v>
      </c>
      <c r="K29" s="67" t="s">
        <v>0</v>
      </c>
      <c r="L29" s="68" t="s">
        <v>102</v>
      </c>
      <c r="M29" s="67" t="s">
        <v>37</v>
      </c>
      <c r="N29" s="68" t="s">
        <v>0</v>
      </c>
      <c r="O29" s="67" t="s">
        <v>0</v>
      </c>
      <c r="P29" s="68" t="s">
        <v>37</v>
      </c>
      <c r="Q29" s="67"/>
      <c r="R29" s="68"/>
      <c r="S29" s="67" t="s">
        <v>0</v>
      </c>
      <c r="T29" s="68" t="s">
        <v>37</v>
      </c>
      <c r="U29" s="67" t="s">
        <v>318</v>
      </c>
      <c r="V29" s="68" t="s">
        <v>0</v>
      </c>
      <c r="W29" s="67"/>
      <c r="X29" s="68"/>
      <c r="Y29" s="67"/>
      <c r="Z29" s="68"/>
      <c r="AA29" s="67"/>
      <c r="AB29" s="68"/>
      <c r="AC29" s="67"/>
      <c r="AD29" s="68"/>
      <c r="AE29" s="67"/>
      <c r="AF29" s="68"/>
      <c r="AG29" s="67"/>
      <c r="AH29" s="68"/>
      <c r="AI29" s="67"/>
      <c r="AJ29" s="68"/>
      <c r="AK29" s="67"/>
      <c r="AL29" s="68"/>
      <c r="AM29" s="67"/>
      <c r="AN29" s="68"/>
      <c r="AO29" s="67"/>
      <c r="AP29" s="68"/>
      <c r="AQ29" s="67"/>
      <c r="AR29" s="68"/>
    </row>
    <row r="30" spans="1:44" ht="12" customHeight="1">
      <c r="A30" s="401"/>
      <c r="B30" s="77"/>
      <c r="C30" s="78"/>
      <c r="D30" s="80"/>
      <c r="E30" s="78"/>
      <c r="F30" s="80"/>
      <c r="G30" s="78"/>
      <c r="H30" s="80"/>
      <c r="I30" s="78"/>
      <c r="J30" s="80"/>
      <c r="K30" s="78"/>
      <c r="L30" s="80"/>
      <c r="M30" s="78"/>
      <c r="N30" s="80"/>
      <c r="O30" s="78"/>
      <c r="P30" s="80"/>
      <c r="Q30" s="78"/>
      <c r="R30" s="80"/>
      <c r="S30" s="78"/>
      <c r="T30" s="80"/>
      <c r="U30" s="78"/>
      <c r="V30" s="80"/>
      <c r="W30" s="78"/>
      <c r="X30" s="80"/>
      <c r="Y30" s="78"/>
      <c r="Z30" s="80"/>
      <c r="AA30" s="78"/>
      <c r="AB30" s="80"/>
      <c r="AC30" s="78"/>
      <c r="AD30" s="80"/>
      <c r="AE30" s="78"/>
      <c r="AF30" s="80"/>
      <c r="AG30" s="78"/>
      <c r="AH30" s="80"/>
      <c r="AI30" s="78"/>
      <c r="AJ30" s="80"/>
      <c r="AK30" s="78"/>
      <c r="AL30" s="80"/>
      <c r="AM30" s="78"/>
      <c r="AN30" s="80"/>
      <c r="AO30" s="78"/>
      <c r="AP30" s="80"/>
      <c r="AQ30" s="78"/>
      <c r="AR30" s="80"/>
    </row>
    <row r="31" spans="1:44" ht="24" customHeight="1">
      <c r="A31" s="401"/>
      <c r="B31" s="32" t="s">
        <v>21</v>
      </c>
      <c r="C31" s="67" t="s">
        <v>6</v>
      </c>
      <c r="D31" s="68" t="s">
        <v>10</v>
      </c>
      <c r="E31" s="67" t="s">
        <v>6</v>
      </c>
      <c r="F31" s="68" t="s">
        <v>10</v>
      </c>
      <c r="G31" s="67" t="s">
        <v>1</v>
      </c>
      <c r="H31" s="68" t="s">
        <v>10</v>
      </c>
      <c r="I31" s="67" t="s">
        <v>5</v>
      </c>
      <c r="J31" s="68" t="s">
        <v>10</v>
      </c>
      <c r="K31" s="67" t="s">
        <v>10</v>
      </c>
      <c r="L31" s="68" t="s">
        <v>10</v>
      </c>
      <c r="M31" s="67" t="s">
        <v>38</v>
      </c>
      <c r="N31" s="68" t="s">
        <v>37</v>
      </c>
      <c r="O31" s="67" t="s">
        <v>37</v>
      </c>
      <c r="P31" s="68" t="s">
        <v>38</v>
      </c>
      <c r="Q31" s="67"/>
      <c r="R31" s="68"/>
      <c r="S31" s="67" t="s">
        <v>37</v>
      </c>
      <c r="T31" s="68" t="s">
        <v>38</v>
      </c>
      <c r="U31" s="67" t="s">
        <v>38</v>
      </c>
      <c r="V31" s="67" t="s">
        <v>37</v>
      </c>
      <c r="W31" s="67"/>
      <c r="X31" s="68"/>
      <c r="Y31" s="67"/>
      <c r="Z31" s="68"/>
      <c r="AA31" s="67"/>
      <c r="AB31" s="68"/>
      <c r="AC31" s="67"/>
      <c r="AD31" s="68"/>
      <c r="AE31" s="67"/>
      <c r="AF31" s="68"/>
      <c r="AG31" s="67"/>
      <c r="AH31" s="68"/>
      <c r="AI31" s="67"/>
      <c r="AJ31" s="68"/>
      <c r="AK31" s="67"/>
      <c r="AL31" s="68"/>
      <c r="AM31" s="67"/>
      <c r="AN31" s="68"/>
      <c r="AO31" s="67"/>
      <c r="AP31" s="68"/>
      <c r="AQ31" s="67"/>
      <c r="AR31" s="68"/>
    </row>
    <row r="32" spans="1:44" ht="24" customHeight="1" thickBot="1">
      <c r="A32" s="403"/>
      <c r="B32" s="39" t="s">
        <v>22</v>
      </c>
      <c r="C32" s="67" t="s">
        <v>10</v>
      </c>
      <c r="D32" s="68" t="s">
        <v>6</v>
      </c>
      <c r="E32" s="67" t="s">
        <v>10</v>
      </c>
      <c r="F32" s="68" t="s">
        <v>6</v>
      </c>
      <c r="G32" s="67" t="s">
        <v>10</v>
      </c>
      <c r="H32" s="68" t="s">
        <v>1</v>
      </c>
      <c r="I32" s="67" t="s">
        <v>10</v>
      </c>
      <c r="J32" s="68" t="s">
        <v>5</v>
      </c>
      <c r="K32" s="67" t="s">
        <v>10</v>
      </c>
      <c r="L32" s="68" t="s">
        <v>10</v>
      </c>
      <c r="M32" s="67" t="s">
        <v>6</v>
      </c>
      <c r="N32" s="68" t="s">
        <v>37</v>
      </c>
      <c r="O32" s="67" t="s">
        <v>37</v>
      </c>
      <c r="P32" s="68" t="s">
        <v>6</v>
      </c>
      <c r="Q32" s="67"/>
      <c r="R32" s="68"/>
      <c r="S32" s="67" t="s">
        <v>37</v>
      </c>
      <c r="T32" s="68" t="s">
        <v>6</v>
      </c>
      <c r="U32" s="67" t="s">
        <v>7</v>
      </c>
      <c r="V32" s="67" t="s">
        <v>37</v>
      </c>
      <c r="W32" s="67"/>
      <c r="X32" s="68"/>
      <c r="Y32" s="67"/>
      <c r="Z32" s="68"/>
      <c r="AA32" s="67"/>
      <c r="AB32" s="68"/>
      <c r="AC32" s="67"/>
      <c r="AD32" s="68"/>
      <c r="AE32" s="67"/>
      <c r="AF32" s="68"/>
      <c r="AG32" s="67"/>
      <c r="AH32" s="68"/>
      <c r="AI32" s="67"/>
      <c r="AJ32" s="68"/>
      <c r="AK32" s="67"/>
      <c r="AL32" s="68"/>
      <c r="AM32" s="67"/>
      <c r="AN32" s="68"/>
      <c r="AO32" s="67"/>
      <c r="AP32" s="68"/>
      <c r="AQ32" s="67"/>
      <c r="AR32" s="68"/>
    </row>
    <row r="33" spans="1:44" ht="12" customHeight="1" thickTop="1">
      <c r="A33" s="42"/>
      <c r="B33" s="34"/>
      <c r="C33" s="24"/>
      <c r="D33" s="25"/>
      <c r="E33" s="24"/>
      <c r="F33" s="25"/>
      <c r="G33" s="24"/>
      <c r="H33" s="25"/>
      <c r="I33" s="24"/>
      <c r="J33" s="25"/>
      <c r="K33" s="24"/>
      <c r="L33" s="25"/>
      <c r="M33" s="24"/>
      <c r="N33" s="25"/>
      <c r="O33" s="24"/>
      <c r="P33" s="25"/>
      <c r="Q33" s="24"/>
      <c r="R33" s="25"/>
      <c r="S33" s="24"/>
      <c r="T33" s="25"/>
      <c r="U33" s="24"/>
      <c r="V33" s="25"/>
      <c r="W33" s="24"/>
      <c r="X33" s="25"/>
      <c r="Y33" s="24"/>
      <c r="Z33" s="25"/>
      <c r="AA33" s="24"/>
      <c r="AB33" s="25"/>
      <c r="AC33" s="24"/>
      <c r="AD33" s="25"/>
      <c r="AE33" s="24"/>
      <c r="AF33" s="25" t="s">
        <v>13</v>
      </c>
      <c r="AG33" s="24"/>
      <c r="AH33" s="25" t="s">
        <v>13</v>
      </c>
      <c r="AI33" s="24"/>
      <c r="AJ33" s="25" t="s">
        <v>13</v>
      </c>
      <c r="AK33" s="24"/>
      <c r="AL33" s="25" t="s">
        <v>13</v>
      </c>
      <c r="AM33" s="24"/>
      <c r="AN33" s="25" t="s">
        <v>13</v>
      </c>
      <c r="AO33" s="24"/>
      <c r="AP33" s="25" t="s">
        <v>13</v>
      </c>
      <c r="AQ33" s="24"/>
      <c r="AR33" s="25" t="s">
        <v>13</v>
      </c>
    </row>
    <row r="34" spans="1:44" ht="24" customHeight="1">
      <c r="A34" s="401" t="s">
        <v>51</v>
      </c>
      <c r="B34" s="38" t="s">
        <v>24</v>
      </c>
      <c r="C34" s="67"/>
      <c r="D34" s="68"/>
      <c r="E34" s="67"/>
      <c r="F34" s="68"/>
      <c r="G34" s="67"/>
      <c r="H34" s="68"/>
      <c r="I34" s="67"/>
      <c r="J34" s="68"/>
      <c r="K34" s="67"/>
      <c r="L34" s="68"/>
      <c r="M34" s="67"/>
      <c r="N34" s="68"/>
      <c r="O34" s="67"/>
      <c r="P34" s="68"/>
      <c r="Q34" s="67"/>
      <c r="R34" s="68"/>
      <c r="S34" s="67"/>
      <c r="T34" s="68"/>
      <c r="U34" s="67"/>
      <c r="V34" s="68"/>
      <c r="W34" s="67"/>
      <c r="X34" s="68"/>
      <c r="Y34" s="67"/>
      <c r="Z34" s="68"/>
      <c r="AA34" s="67"/>
      <c r="AB34" s="68"/>
      <c r="AC34" s="67"/>
      <c r="AD34" s="68"/>
      <c r="AE34" s="67"/>
      <c r="AF34" s="68"/>
      <c r="AG34" s="67"/>
      <c r="AH34" s="68"/>
      <c r="AI34" s="67"/>
      <c r="AJ34" s="68"/>
      <c r="AK34" s="67"/>
      <c r="AL34" s="68"/>
      <c r="AM34" s="67"/>
      <c r="AN34" s="68"/>
      <c r="AO34" s="67"/>
      <c r="AP34" s="68"/>
      <c r="AQ34" s="67"/>
      <c r="AR34" s="68"/>
    </row>
    <row r="35" spans="1:44" ht="24" customHeight="1">
      <c r="A35" s="401"/>
      <c r="B35" s="32" t="s">
        <v>23</v>
      </c>
      <c r="C35" s="67"/>
      <c r="D35" s="68"/>
      <c r="E35" s="67"/>
      <c r="F35" s="68"/>
      <c r="G35" s="67"/>
      <c r="H35" s="68"/>
      <c r="I35" s="67"/>
      <c r="J35" s="68"/>
      <c r="K35" s="67"/>
      <c r="L35" s="68"/>
      <c r="M35" s="67"/>
      <c r="N35" s="68"/>
      <c r="O35" s="67"/>
      <c r="P35" s="68"/>
      <c r="Q35" s="67"/>
      <c r="R35" s="68"/>
      <c r="S35" s="67"/>
      <c r="T35" s="68"/>
      <c r="U35" s="67"/>
      <c r="V35" s="68"/>
      <c r="W35" s="67"/>
      <c r="X35" s="68"/>
      <c r="Y35" s="67"/>
      <c r="Z35" s="68"/>
      <c r="AA35" s="67"/>
      <c r="AB35" s="68"/>
      <c r="AC35" s="67"/>
      <c r="AD35" s="68"/>
      <c r="AE35" s="67"/>
      <c r="AF35" s="68"/>
      <c r="AG35" s="67"/>
      <c r="AH35" s="68"/>
      <c r="AI35" s="67"/>
      <c r="AJ35" s="68"/>
      <c r="AK35" s="67"/>
      <c r="AL35" s="68"/>
      <c r="AM35" s="67"/>
      <c r="AN35" s="68"/>
      <c r="AO35" s="67"/>
      <c r="AP35" s="68"/>
      <c r="AQ35" s="67"/>
      <c r="AR35" s="68"/>
    </row>
    <row r="36" spans="1:44" ht="12" customHeight="1">
      <c r="A36" s="401"/>
      <c r="B36" s="77"/>
      <c r="C36" s="78"/>
      <c r="D36" s="80"/>
      <c r="E36" s="78"/>
      <c r="F36" s="80"/>
      <c r="G36" s="78"/>
      <c r="H36" s="80"/>
      <c r="I36" s="78"/>
      <c r="J36" s="80"/>
      <c r="K36" s="78"/>
      <c r="L36" s="80"/>
      <c r="M36" s="78"/>
      <c r="N36" s="80"/>
      <c r="O36" s="78"/>
      <c r="P36" s="80"/>
      <c r="Q36" s="78"/>
      <c r="R36" s="80"/>
      <c r="S36" s="78"/>
      <c r="T36" s="80"/>
      <c r="U36" s="78"/>
      <c r="V36" s="80"/>
      <c r="W36" s="78"/>
      <c r="X36" s="80"/>
      <c r="Y36" s="78"/>
      <c r="Z36" s="80"/>
      <c r="AA36" s="78"/>
      <c r="AB36" s="80"/>
      <c r="AC36" s="78"/>
      <c r="AD36" s="80"/>
      <c r="AE36" s="78"/>
      <c r="AF36" s="80"/>
      <c r="AG36" s="78"/>
      <c r="AH36" s="80"/>
      <c r="AI36" s="78"/>
      <c r="AJ36" s="80"/>
      <c r="AK36" s="78"/>
      <c r="AL36" s="80"/>
      <c r="AM36" s="78"/>
      <c r="AN36" s="80"/>
      <c r="AO36" s="78"/>
      <c r="AP36" s="80"/>
      <c r="AQ36" s="78"/>
      <c r="AR36" s="80"/>
    </row>
    <row r="37" spans="1:44" ht="24" customHeight="1">
      <c r="A37" s="401"/>
      <c r="B37" s="32" t="s">
        <v>21</v>
      </c>
      <c r="C37" s="67"/>
      <c r="D37" s="68"/>
      <c r="E37" s="67"/>
      <c r="F37" s="68"/>
      <c r="G37" s="67"/>
      <c r="H37" s="68"/>
      <c r="I37" s="67"/>
      <c r="J37" s="68"/>
      <c r="K37" s="67"/>
      <c r="L37" s="68"/>
      <c r="M37" s="67"/>
      <c r="N37" s="68"/>
      <c r="O37" s="67"/>
      <c r="P37" s="68"/>
      <c r="Q37" s="67"/>
      <c r="R37" s="68"/>
      <c r="S37" s="67"/>
      <c r="T37" s="68"/>
      <c r="U37" s="67"/>
      <c r="V37" s="68"/>
      <c r="W37" s="67"/>
      <c r="X37" s="68"/>
      <c r="Y37" s="67"/>
      <c r="Z37" s="68"/>
      <c r="AA37" s="67"/>
      <c r="AB37" s="68"/>
      <c r="AC37" s="67"/>
      <c r="AD37" s="68"/>
      <c r="AE37" s="67"/>
      <c r="AF37" s="68"/>
      <c r="AG37" s="67"/>
      <c r="AH37" s="68"/>
      <c r="AI37" s="67"/>
      <c r="AJ37" s="68"/>
      <c r="AK37" s="67"/>
      <c r="AL37" s="68"/>
      <c r="AM37" s="67"/>
      <c r="AN37" s="68"/>
      <c r="AO37" s="67"/>
      <c r="AP37" s="68"/>
      <c r="AQ37" s="67"/>
      <c r="AR37" s="68"/>
    </row>
    <row r="38" spans="1:44" ht="24" customHeight="1" thickBot="1">
      <c r="A38" s="402"/>
      <c r="B38" s="40" t="s">
        <v>22</v>
      </c>
      <c r="C38" s="69"/>
      <c r="D38" s="70"/>
      <c r="E38" s="69"/>
      <c r="F38" s="70"/>
      <c r="G38" s="69"/>
      <c r="H38" s="70"/>
      <c r="I38" s="69"/>
      <c r="J38" s="70"/>
      <c r="K38" s="69"/>
      <c r="L38" s="70"/>
      <c r="M38" s="69"/>
      <c r="N38" s="70"/>
      <c r="O38" s="69"/>
      <c r="P38" s="70"/>
      <c r="Q38" s="69"/>
      <c r="R38" s="70"/>
      <c r="S38" s="69"/>
      <c r="T38" s="70"/>
      <c r="U38" s="69"/>
      <c r="V38" s="70"/>
      <c r="W38" s="69"/>
      <c r="X38" s="70"/>
      <c r="Y38" s="69"/>
      <c r="Z38" s="70"/>
      <c r="AA38" s="69"/>
      <c r="AB38" s="70"/>
      <c r="AC38" s="69"/>
      <c r="AD38" s="70"/>
      <c r="AE38" s="69"/>
      <c r="AF38" s="70"/>
      <c r="AG38" s="69"/>
      <c r="AH38" s="70"/>
      <c r="AI38" s="69"/>
      <c r="AJ38" s="70"/>
      <c r="AK38" s="69"/>
      <c r="AL38" s="70"/>
      <c r="AM38" s="69"/>
      <c r="AN38" s="70"/>
      <c r="AO38" s="69"/>
      <c r="AP38" s="70"/>
      <c r="AQ38" s="69"/>
      <c r="AR38" s="70"/>
    </row>
    <row r="41" spans="1:44" ht="15.75" thickBot="1">
      <c r="R41" s="239" t="s">
        <v>293</v>
      </c>
      <c r="S41" s="241" t="s">
        <v>37</v>
      </c>
      <c r="U41" s="397" t="s">
        <v>281</v>
      </c>
      <c r="V41" s="398"/>
    </row>
    <row r="42" spans="1:44" ht="16.5" thickTop="1" thickBot="1">
      <c r="R42" s="249" t="s">
        <v>292</v>
      </c>
      <c r="S42" s="250" t="s">
        <v>37</v>
      </c>
      <c r="U42" s="233" t="s">
        <v>18</v>
      </c>
      <c r="V42" s="233" t="s">
        <v>19</v>
      </c>
    </row>
    <row r="43" spans="1:44" ht="16.5" thickTop="1" thickBot="1">
      <c r="R43" s="258"/>
      <c r="S43" s="257"/>
      <c r="U43" s="242" t="s">
        <v>37</v>
      </c>
      <c r="V43" s="243" t="s">
        <v>291</v>
      </c>
    </row>
    <row r="44" spans="1:44" ht="15.75" thickTop="1">
      <c r="R44" s="269" t="s">
        <v>296</v>
      </c>
      <c r="S44" s="269" t="s">
        <v>296</v>
      </c>
      <c r="U44" s="242" t="s">
        <v>37</v>
      </c>
      <c r="V44" s="240" t="s">
        <v>292</v>
      </c>
    </row>
    <row r="45" spans="1:44">
      <c r="R45" s="277" t="s">
        <v>296</v>
      </c>
      <c r="S45" s="277" t="s">
        <v>296</v>
      </c>
      <c r="U45" s="258"/>
      <c r="V45" s="257"/>
    </row>
    <row r="46" spans="1:44" ht="15.75" thickBot="1">
      <c r="R46" s="283"/>
      <c r="S46" s="284"/>
      <c r="U46" s="269" t="s">
        <v>296</v>
      </c>
      <c r="V46" s="269" t="s">
        <v>296</v>
      </c>
    </row>
    <row r="47" spans="1:44" ht="16.5" thickTop="1" thickBot="1">
      <c r="R47" s="294" t="s">
        <v>300</v>
      </c>
      <c r="S47" s="293" t="s">
        <v>131</v>
      </c>
      <c r="U47" s="277" t="s">
        <v>296</v>
      </c>
      <c r="V47" s="277" t="s">
        <v>296</v>
      </c>
    </row>
    <row r="48" spans="1:44" ht="16.5" thickTop="1" thickBot="1">
      <c r="R48" s="293" t="s">
        <v>131</v>
      </c>
      <c r="S48" s="294" t="s">
        <v>300</v>
      </c>
      <c r="U48" s="284"/>
      <c r="V48" s="283"/>
    </row>
    <row r="49" spans="18:22" ht="16.5" thickTop="1" thickBot="1">
      <c r="R49" s="309"/>
      <c r="S49" s="309"/>
      <c r="U49" s="295" t="s">
        <v>301</v>
      </c>
      <c r="V49" s="293" t="s">
        <v>131</v>
      </c>
    </row>
    <row r="50" spans="18:22" ht="16.5" thickTop="1" thickBot="1">
      <c r="R50" s="242" t="s">
        <v>37</v>
      </c>
      <c r="S50" s="319" t="s">
        <v>295</v>
      </c>
      <c r="U50" s="293" t="s">
        <v>131</v>
      </c>
      <c r="V50" s="295" t="s">
        <v>301</v>
      </c>
    </row>
    <row r="51" spans="18:22" ht="15.75" thickTop="1">
      <c r="R51" s="242" t="s">
        <v>37</v>
      </c>
      <c r="S51" s="328" t="s">
        <v>292</v>
      </c>
      <c r="U51" s="305"/>
      <c r="V51" s="306"/>
    </row>
    <row r="52" spans="18:22" ht="15.75" thickBot="1">
      <c r="R52" s="335"/>
      <c r="S52" s="333"/>
      <c r="U52" s="318" t="s">
        <v>6</v>
      </c>
      <c r="V52" s="241" t="s">
        <v>37</v>
      </c>
    </row>
    <row r="53" spans="18:22" ht="15.75" thickTop="1">
      <c r="R53" s="253"/>
      <c r="S53" s="339"/>
      <c r="U53" s="316" t="s">
        <v>292</v>
      </c>
      <c r="V53" s="250" t="s">
        <v>37</v>
      </c>
    </row>
    <row r="54" spans="18:22" ht="15.75" thickBot="1">
      <c r="R54" s="339"/>
      <c r="S54" s="253"/>
      <c r="U54" s="333"/>
      <c r="V54" s="335"/>
    </row>
    <row r="55" spans="18:22" ht="16.5" thickTop="1" thickBot="1">
      <c r="R55" s="312"/>
      <c r="S55" s="313"/>
      <c r="U55" s="242" t="s">
        <v>37</v>
      </c>
      <c r="V55" s="176" t="s">
        <v>302</v>
      </c>
    </row>
    <row r="56" spans="18:22" ht="15.75" thickTop="1">
      <c r="R56" s="347"/>
      <c r="S56" s="348"/>
      <c r="U56" s="242" t="s">
        <v>37</v>
      </c>
      <c r="V56" s="208" t="s">
        <v>303</v>
      </c>
    </row>
    <row r="57" spans="18:22">
      <c r="R57" s="352"/>
      <c r="S57" s="353"/>
      <c r="U57" s="312"/>
      <c r="V57" s="313"/>
    </row>
    <row r="58" spans="18:22">
      <c r="R58" s="283"/>
      <c r="S58" s="354"/>
      <c r="U58" s="346"/>
      <c r="V58" s="345"/>
    </row>
    <row r="59" spans="18:22">
      <c r="R59" s="399" t="s">
        <v>84</v>
      </c>
      <c r="S59" s="399"/>
      <c r="U59" s="351"/>
      <c r="V59" s="350"/>
    </row>
    <row r="60" spans="18:22">
      <c r="R60" s="399"/>
      <c r="S60" s="399"/>
      <c r="U60" s="285"/>
      <c r="V60" s="355"/>
    </row>
    <row r="61" spans="18:22" ht="15.75" thickBot="1">
      <c r="R61" s="347"/>
      <c r="S61" s="348"/>
      <c r="U61" s="295" t="s">
        <v>310</v>
      </c>
      <c r="V61" s="294" t="s">
        <v>300</v>
      </c>
    </row>
    <row r="62" spans="18:22" ht="16.5" thickTop="1" thickBot="1">
      <c r="R62" s="242" t="s">
        <v>37</v>
      </c>
      <c r="S62" s="272" t="s">
        <v>38</v>
      </c>
      <c r="U62" s="294" t="s">
        <v>300</v>
      </c>
      <c r="V62" s="295" t="s">
        <v>310</v>
      </c>
    </row>
    <row r="63" spans="18:22" ht="15.75" thickTop="1">
      <c r="R63" s="242" t="s">
        <v>37</v>
      </c>
      <c r="S63" s="319" t="s">
        <v>295</v>
      </c>
      <c r="U63" s="361"/>
      <c r="V63" s="348"/>
    </row>
    <row r="64" spans="18:22" ht="15.75" thickBot="1">
      <c r="R64" s="373"/>
      <c r="S64" s="213"/>
      <c r="U64" s="318" t="s">
        <v>6</v>
      </c>
      <c r="V64" s="241" t="s">
        <v>37</v>
      </c>
    </row>
    <row r="65" spans="18:22" ht="16.5" thickTop="1" thickBot="1">
      <c r="R65" s="242" t="s">
        <v>318</v>
      </c>
      <c r="S65" s="176" t="s">
        <v>302</v>
      </c>
      <c r="U65" s="318" t="s">
        <v>6</v>
      </c>
      <c r="V65" s="250" t="s">
        <v>37</v>
      </c>
    </row>
    <row r="66" spans="18:22" ht="15.75" thickTop="1">
      <c r="R66" s="242" t="s">
        <v>318</v>
      </c>
      <c r="S66" s="208" t="s">
        <v>303</v>
      </c>
      <c r="U66" s="333"/>
      <c r="V66" s="373"/>
    </row>
    <row r="67" spans="18:22" ht="15.75" thickBot="1">
      <c r="R67" s="312"/>
      <c r="S67" s="313"/>
      <c r="U67" s="176" t="s">
        <v>302</v>
      </c>
      <c r="V67" s="241" t="s">
        <v>318</v>
      </c>
    </row>
    <row r="68" spans="18:22" ht="16.5" thickTop="1" thickBot="1">
      <c r="R68" s="385" t="s">
        <v>305</v>
      </c>
      <c r="S68" s="241" t="s">
        <v>37</v>
      </c>
      <c r="U68" s="208" t="s">
        <v>303</v>
      </c>
      <c r="V68" s="250" t="s">
        <v>318</v>
      </c>
    </row>
    <row r="69" spans="18:22" ht="16.5" thickTop="1" thickBot="1">
      <c r="R69" s="394" t="s">
        <v>295</v>
      </c>
      <c r="S69" s="250" t="s">
        <v>37</v>
      </c>
      <c r="U69" s="382"/>
      <c r="V69" s="313"/>
    </row>
    <row r="70" spans="18:22" ht="16.5" thickTop="1" thickBot="1">
      <c r="U70" s="242" t="s">
        <v>37</v>
      </c>
      <c r="V70" s="385" t="s">
        <v>305</v>
      </c>
    </row>
    <row r="71" spans="18:22" ht="15.75" thickTop="1">
      <c r="U71" s="242" t="s">
        <v>37</v>
      </c>
      <c r="V71" s="319" t="s">
        <v>295</v>
      </c>
    </row>
  </sheetData>
  <mergeCells count="8">
    <mergeCell ref="U41:V41"/>
    <mergeCell ref="R59:S60"/>
    <mergeCell ref="A4:A8"/>
    <mergeCell ref="A10:A14"/>
    <mergeCell ref="A16:A20"/>
    <mergeCell ref="A34:A38"/>
    <mergeCell ref="A22:A26"/>
    <mergeCell ref="A28:A32"/>
  </mergeCells>
  <conditionalFormatting sqref="C4:AR38">
    <cfRule type="cellIs" dxfId="30" priority="2" operator="equal">
      <formula>"Electrotechnique"</formula>
    </cfRule>
    <cfRule type="cellIs" dxfId="29" priority="3" operator="equal">
      <formula>"Comptabilité"</formula>
    </cfRule>
    <cfRule type="cellIs" dxfId="28" priority="4" operator="equal">
      <formula>"Algorithmique &amp; C"</formula>
    </cfRule>
    <cfRule type="cellIs" dxfId="27" priority="5" operator="equal">
      <formula>"Automatismes"</formula>
    </cfRule>
    <cfRule type="cellIs" dxfId="26" priority="6" operator="equal">
      <formula>"Automatique"</formula>
    </cfRule>
    <cfRule type="cellIs" dxfId="25" priority="7" operator="equal">
      <formula>"Ingénierie"</formula>
    </cfRule>
    <cfRule type="cellIs" dxfId="24" priority="8" operator="equal">
      <formula>"Metrologie"</formula>
    </cfRule>
    <cfRule type="cellIs" dxfId="23" priority="9" operator="equal">
      <formula>"Electronique"</formula>
    </cfRule>
    <cfRule type="cellIs" dxfId="22" priority="10" operator="equal">
      <formula>"Mathématiques"</formula>
    </cfRule>
    <cfRule type="cellIs" dxfId="21" priority="11" operator="equal">
      <formula>"Dessin &amp; Technologie"</formula>
    </cfRule>
    <cfRule type="cellIs" dxfId="20" priority="12" operator="equal">
      <formula>"Analyse Numérique"</formula>
    </cfRule>
    <cfRule type="cellIs" dxfId="19" priority="13" operator="equal">
      <formula>"Automatique"</formula>
    </cfRule>
    <cfRule type="cellIs" dxfId="18" priority="14" operator="equal">
      <formula>"Economie"</formula>
    </cfRule>
  </conditionalFormatting>
  <conditionalFormatting sqref="K4:AR38">
    <cfRule type="cellIs" dxfId="17" priority="1" stopIfTrue="1" operator="equal">
      <formula>"VB DOTNET"</formula>
    </cfRule>
  </conditionalFormatting>
  <dataValidations count="1">
    <dataValidation type="list" allowBlank="1" showInputMessage="1" showErrorMessage="1" sqref="D15:D17 K16:K17 L15:L17 C37:AR38 C34:AR35 I16:I17 J15:J17 H15:H17 G16:G17 X15:X17 AO16:AO17 E16:E17 F15:F17 W16:W17 M16:M17 N15:N17 O16:O17 P15:P17 Q16:Q17 R15:R17 AR15:AR17 AQ16:AQ17 U16:U17 V15:V17 C16:C17 Z15:Z17 Y16:Y17 AB15:AB17 AA16:AA17 AD15:AD17 AC16:AC17 AF15:AF17 AE16:AE17 AH15:AH17 AG16:AG17 AJ15:AJ17 AI16:AI17 AL15:AL17 AK16:AK17 AN15:AN17 AM16:AM17 AP15:AP17 C22:AR23 C25:AR26 C19:AR20 C31:AR32 C10:AR11 T15:T17 C7:AR8 C28:AR29 C13:AR14 S16:S17 C4:AR5">
      <formula1>MATIERES</formula1>
    </dataValidation>
  </dataValidations>
  <pageMargins left="0.11811023622047245" right="0.11811023622047245" top="0.35433070866141736" bottom="0.35433070866141736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showZeros="0" tabSelected="1" topLeftCell="B1" workbookViewId="0">
      <selection activeCell="J16" sqref="J16"/>
    </sheetView>
  </sheetViews>
  <sheetFormatPr baseColWidth="10" defaultRowHeight="15"/>
  <cols>
    <col min="1" max="1" width="2" hidden="1" customWidth="1"/>
    <col min="2" max="2" width="13.42578125" customWidth="1"/>
    <col min="4" max="5" width="25.7109375" customWidth="1"/>
    <col min="6" max="6" width="1.85546875" customWidth="1"/>
    <col min="7" max="8" width="25.7109375" customWidth="1"/>
    <col min="11" max="11" width="16.28515625" hidden="1" customWidth="1"/>
  </cols>
  <sheetData>
    <row r="1" spans="1:11" ht="39.950000000000003" customHeight="1">
      <c r="K1" s="84" t="str">
        <f ca="1">CONCATENATE(MID(CELL("filename",'Emploi-1A-2015-1SEM'!A1),SEARCH("]",CELL("filename",'Emploi-1A-2015-1SEM'!A1),1)+1,200))</f>
        <v>Emploi-1A-2015-1SEM</v>
      </c>
    </row>
    <row r="2" spans="1:11" ht="39.950000000000003" customHeight="1" thickBot="1">
      <c r="B2" s="1"/>
      <c r="C2" s="1"/>
      <c r="D2" s="1"/>
      <c r="E2" s="1"/>
      <c r="F2" s="1"/>
      <c r="G2" s="1"/>
      <c r="H2" s="1"/>
      <c r="I2" s="1"/>
      <c r="J2" s="1"/>
      <c r="K2" s="45"/>
    </row>
    <row r="3" spans="1:11" ht="16.5" thickBot="1">
      <c r="B3" s="411" t="str">
        <f>CONCATENATE("HORAIRE HEBDOMADAIRE ",'Emploi-1A-2015-1SEM'!F1)</f>
        <v xml:space="preserve">HORAIRE HEBDOMADAIRE 1ERE ANNEE </v>
      </c>
      <c r="C3" s="412"/>
      <c r="D3" s="412"/>
      <c r="E3" s="412"/>
      <c r="F3" s="412"/>
      <c r="G3" s="412"/>
      <c r="H3" s="413"/>
      <c r="I3" s="1"/>
      <c r="J3" s="1"/>
    </row>
    <row r="4" spans="1:11" ht="16.5" thickBot="1">
      <c r="B4" s="53"/>
      <c r="C4" s="54" t="s">
        <v>60</v>
      </c>
      <c r="D4" s="83">
        <v>8</v>
      </c>
      <c r="E4" s="55" t="str">
        <f>VLOOKUP(N_SEM,GRILLE!D3:E23,2,FALSE)</f>
        <v>9 - 13 Nov</v>
      </c>
      <c r="F4" s="54"/>
      <c r="G4" s="54"/>
      <c r="H4" s="56"/>
      <c r="I4" s="1"/>
      <c r="J4" s="1"/>
    </row>
    <row r="5" spans="1:11" ht="15.75" thickBot="1">
      <c r="B5" s="1"/>
      <c r="C5" s="1"/>
      <c r="D5" s="1"/>
      <c r="E5" s="1"/>
      <c r="F5" s="1"/>
      <c r="G5" s="1"/>
      <c r="H5" s="1"/>
      <c r="I5" s="1"/>
      <c r="J5" s="1"/>
    </row>
    <row r="6" spans="1:11" ht="27" customHeight="1" thickBot="1">
      <c r="A6" s="46"/>
      <c r="B6" s="2" t="s">
        <v>52</v>
      </c>
      <c r="C6" s="65" t="s">
        <v>90</v>
      </c>
      <c r="D6" s="2" t="str">
        <f>CONCATENATE("Séance 1     ",'Emploi-1A-2015-1SEM'!$B4)</f>
        <v>Séance 1     8 h 30 - 10 h 15'</v>
      </c>
      <c r="E6" s="2" t="str">
        <f>CONCATENATE("Séance 2     ",'Emploi-1A-2015-1SEM'!$B5)</f>
        <v>Séance 2     10 h 30 - 12 h 15'</v>
      </c>
      <c r="F6" s="66"/>
      <c r="G6" s="2" t="str">
        <f>CONCATENATE("Séance 3     ",'Emploi-1A-2015-1SEM'!$B7)</f>
        <v>Séance 3     14 h 30' - 16 h 15'</v>
      </c>
      <c r="H6" s="2" t="str">
        <f>CONCATENATE("Séance 4     ",'Emploi-1A-2015-1SEM'!$B8)</f>
        <v>Séance 4     16 h 30' - 18 h 15'</v>
      </c>
      <c r="I6" s="1"/>
      <c r="J6" s="1"/>
    </row>
    <row r="7" spans="1:11">
      <c r="A7" s="47">
        <v>0</v>
      </c>
      <c r="B7" s="415" t="s">
        <v>36</v>
      </c>
      <c r="C7" s="417" t="s">
        <v>53</v>
      </c>
      <c r="D7" s="107" t="str">
        <f ca="1">INDIRECT(ADDRESS(COLUMN()+($A7*6),3+IF($C7="SecA",0,1)+(2*N_SEM),2,1,O_SYNTHESE))</f>
        <v>TP/TD</v>
      </c>
      <c r="E7" s="107" t="str">
        <f ca="1">INDIRECT(ADDRESS(COLUMN()+($A7*6),3+IF($C7="SecA",0,1)+(2*N_SEM),2,1,O_SYNTHESE))</f>
        <v>TP/TD</v>
      </c>
      <c r="F7" s="107"/>
      <c r="G7" s="107" t="str">
        <f ca="1">INDIRECT(ADDRESS(COLUMN()+($A7*6),3+IF($C7="SecA",0,1)+(2*N_SEM),2,1,O_SYNTHESE))</f>
        <v>Langues &amp; communication</v>
      </c>
      <c r="H7" s="107" t="str">
        <f ca="1">INDIRECT(ADDRESS(COLUMN()+($A7*6),3+IF($C7="SecA",0,1)+(2*N_SEM),2,1,O_SYNTHESE))</f>
        <v>Langues &amp; communication</v>
      </c>
      <c r="I7" s="1"/>
      <c r="J7" s="1"/>
    </row>
    <row r="8" spans="1:11" ht="15.75" thickBot="1">
      <c r="A8" s="47"/>
      <c r="B8" s="415"/>
      <c r="C8" s="408"/>
      <c r="D8" s="108" t="str">
        <f ca="1">IF(D7=0,"",VLOOKUP(D7,GRILLE!$A$3:$B$72,2,FALSE))</f>
        <v xml:space="preserve"> </v>
      </c>
      <c r="E8" s="108" t="str">
        <f ca="1">IF(E7=0,"",VLOOKUP(E7,GRILLE!$A$3:$B$72,2,FALSE))</f>
        <v xml:space="preserve"> </v>
      </c>
      <c r="F8" s="108"/>
      <c r="G8" s="108" t="str">
        <f ca="1">IF(G7=0,"",VLOOKUP(G7,GRILLE!$A$3:$B$72,2,FALSE))</f>
        <v>Voir emploi ctre des langues</v>
      </c>
      <c r="H8" s="108" t="str">
        <f ca="1">IF(H7=0,"",VLOOKUP(H7,GRILLE!$A$3:$B$72,2,FALSE))</f>
        <v>Voir emploi ctre des langues</v>
      </c>
      <c r="I8" s="1"/>
      <c r="J8" s="1"/>
    </row>
    <row r="9" spans="1:11">
      <c r="A9" s="47">
        <f>A7</f>
        <v>0</v>
      </c>
      <c r="B9" s="415"/>
      <c r="C9" s="409" t="s">
        <v>55</v>
      </c>
      <c r="D9" s="105" t="str">
        <f ca="1">INDIRECT(ADDRESS(COLUMN()+($A9*6),3+IF($C9="SecA",0,1)+(2*N_SEM),2,1,O_SYNTHESE))</f>
        <v>Analyse Numérique</v>
      </c>
      <c r="E9" s="105" t="str">
        <f ca="1">INDIRECT(ADDRESS(COLUMN()+($A9*6),3+IF($C9="SecA",0,1)+(2*N_SEM),2,1,O_SYNTHESE))</f>
        <v>Dessin &amp; Technologie</v>
      </c>
      <c r="F9" s="105"/>
      <c r="G9" s="105" t="str">
        <f ca="1">INDIRECT(ADDRESS(COLUMN()+($A9*6),3+IF($C9="SecA",0,1)+(2*N_SEM),2,1,O_SYNTHESE))</f>
        <v>Langues &amp; communication</v>
      </c>
      <c r="H9" s="105" t="str">
        <f ca="1">INDIRECT(ADDRESS(COLUMN()+($A9*6),3+IF($C9="SecA",0,1)+(2*N_SEM),2,1,O_SYNTHESE))</f>
        <v>Langues &amp; communication</v>
      </c>
      <c r="I9" s="1"/>
      <c r="J9" s="1"/>
    </row>
    <row r="10" spans="1:11" ht="15.75" thickBot="1">
      <c r="A10" s="47"/>
      <c r="B10" s="416"/>
      <c r="C10" s="410"/>
      <c r="D10" s="106" t="str">
        <f ca="1">IF(D9=0,"",VLOOKUP(D9,GRILLE!$A$3:$B$72,2,FALSE))</f>
        <v>M. ZAOUI</v>
      </c>
      <c r="E10" s="106" t="str">
        <f ca="1">IF(E9=0,"",VLOOKUP(E9,GRILLE!$A$3:$B$72,2,FALSE))</f>
        <v>M. LASRI</v>
      </c>
      <c r="F10" s="106"/>
      <c r="G10" s="106" t="str">
        <f ca="1">IF(G9=0,"",VLOOKUP(G9,GRILLE!$A$3:$B$72,2,FALSE))</f>
        <v>Voir emploi ctre des langues</v>
      </c>
      <c r="H10" s="106" t="str">
        <f ca="1">IF(H9=0,"",VLOOKUP(H9,GRILLE!$A$3:$B$72,2,FALSE))</f>
        <v>Voir emploi ctre des langues</v>
      </c>
      <c r="I10" s="1"/>
      <c r="J10" s="1"/>
    </row>
    <row r="11" spans="1:11">
      <c r="A11" s="47">
        <v>1</v>
      </c>
      <c r="B11" s="414" t="s">
        <v>15</v>
      </c>
      <c r="C11" s="407" t="s">
        <v>53</v>
      </c>
      <c r="D11" s="107" t="str">
        <f ca="1">INDIRECT(ADDRESS(COLUMN()+($A11*6),3+IF($C11="SecA",0,1)+(2*N_SEM),2,1,O_SYNTHESE))</f>
        <v>Automatique</v>
      </c>
      <c r="E11" s="107" t="str">
        <f ca="1">INDIRECT(ADDRESS(COLUMN()+($A11*6),3+IF($C11="SecA",0,1)+(2*N_SEM),2,1,O_SYNTHESE))</f>
        <v>Electrotechnique</v>
      </c>
      <c r="F11" s="107"/>
      <c r="G11" s="107" t="str">
        <f ca="1">INDIRECT(ADDRESS(COLUMN()+($A11*6),3+IF($C11="SecA",0,1)+(2*N_SEM),2,1,O_SYNTHESE))</f>
        <v>Economie</v>
      </c>
      <c r="H11" s="107" t="str">
        <f ca="1">INDIRECT(ADDRESS(COLUMN()+($A11*6),3+IF($C11="SecA",0,1)+(2*N_SEM),2,1,O_SYNTHESE))</f>
        <v>Dessin &amp; Technologie</v>
      </c>
      <c r="I11" s="1"/>
      <c r="J11" s="1"/>
    </row>
    <row r="12" spans="1:11" ht="24.75" customHeight="1" thickBot="1">
      <c r="A12" s="47"/>
      <c r="B12" s="415"/>
      <c r="C12" s="408"/>
      <c r="D12" s="108" t="str">
        <f ca="1">IF(D11=0,"",VLOOKUP(D11,GRILLE!$A$3:$B$72,2,FALSE))</f>
        <v>M. OUADGHIRI</v>
      </c>
      <c r="E12" s="108" t="str">
        <f ca="1">IF(E11=0,"",VLOOKUP(E11,GRILLE!$A$3:$B$72,2,FALSE))</f>
        <v>M. NGOTE</v>
      </c>
      <c r="F12" s="108"/>
      <c r="G12" s="108" t="str">
        <f ca="1">IF(G11=0,"",VLOOKUP(G11,GRILLE!$A$3:$B$72,2,FALSE))</f>
        <v>M. EL OUADI</v>
      </c>
      <c r="H12" s="108" t="str">
        <f ca="1">IF(H11=0,"",VLOOKUP(H11,GRILLE!$A$3:$B$72,2,FALSE))</f>
        <v>M. LASRI</v>
      </c>
      <c r="I12" s="1"/>
      <c r="J12" s="1"/>
    </row>
    <row r="13" spans="1:11">
      <c r="A13" s="47">
        <f>A11</f>
        <v>1</v>
      </c>
      <c r="B13" s="415"/>
      <c r="C13" s="409" t="s">
        <v>55</v>
      </c>
      <c r="D13" s="105" t="str">
        <f ca="1">INDIRECT(ADDRESS(COLUMN()+($A13*6),3+IF($C13="SecA",0,1)+(2*N_SEM),2,1,O_SYNTHESE))</f>
        <v>Electrotechnique</v>
      </c>
      <c r="E13" s="105" t="str">
        <f ca="1">INDIRECT(ADDRESS(COLUMN()+($A13*6),3+IF($C13="SecA",0,1)+(2*N_SEM),2,1,O_SYNTHESE))</f>
        <v>Automatique</v>
      </c>
      <c r="F13" s="105"/>
      <c r="G13" s="105" t="str">
        <f ca="1">INDIRECT(ADDRESS(COLUMN()+($A13*6),3+IF($C13="SecA",0,1)+(2*N_SEM),2,1,O_SYNTHESE))</f>
        <v>TP/TD</v>
      </c>
      <c r="H13" s="105" t="str">
        <f ca="1">INDIRECT(ADDRESS(COLUMN()+($A13*6),3+IF($C13="SecA",0,1)+(2*N_SEM),2,1,O_SYNTHESE))</f>
        <v>TP/TD</v>
      </c>
      <c r="I13" s="1"/>
      <c r="J13" s="1"/>
    </row>
    <row r="14" spans="1:11" ht="15.75" thickBot="1">
      <c r="A14" s="47"/>
      <c r="B14" s="416"/>
      <c r="C14" s="410"/>
      <c r="D14" s="106" t="str">
        <f ca="1">IF(D13=0,"",VLOOKUP(D13,GRILLE!$A$3:$B$72,2,FALSE))</f>
        <v>M. NGOTE</v>
      </c>
      <c r="E14" s="106" t="str">
        <f ca="1">IF(E13=0,"",VLOOKUP(E13,GRILLE!$A$3:$B$72,2,FALSE))</f>
        <v>M. OUADGHIRI</v>
      </c>
      <c r="F14" s="106"/>
      <c r="G14" s="106" t="str">
        <f ca="1">IF(G13=0,"",VLOOKUP(G13,GRILLE!$A$3:$B$72,2,FALSE))</f>
        <v xml:space="preserve"> </v>
      </c>
      <c r="H14" s="106" t="str">
        <f ca="1">IF(H13=0,"",VLOOKUP(H13,GRILLE!$A$3:$B$72,2,FALSE))</f>
        <v xml:space="preserve"> </v>
      </c>
      <c r="I14" s="1"/>
      <c r="J14" s="1"/>
    </row>
    <row r="15" spans="1:11">
      <c r="A15" s="47">
        <v>2</v>
      </c>
      <c r="B15" s="3"/>
      <c r="C15" s="407" t="s">
        <v>53</v>
      </c>
      <c r="D15" s="107" t="str">
        <f ca="1">INDIRECT(ADDRESS(COLUMN()+($A15*6),3+IF($C15="SecA",0,1)+(2*N_SEM),2,1,O_SYNTHESE))</f>
        <v>TP/TD</v>
      </c>
      <c r="E15" s="107" t="str">
        <f ca="1">INDIRECT(ADDRESS(COLUMN()+($A15*6),3+IF($C15="SecA",0,1)+(2*N_SEM),2,1,O_SYNTHESE))</f>
        <v>TP/TD</v>
      </c>
      <c r="F15" s="107"/>
      <c r="G15" s="107">
        <f ca="1">INDIRECT(ADDRESS(COLUMN()+($A15*6),3+IF($C15="SecA",0,1)+(2*N_SEM),2,1,O_SYNTHESE))</f>
        <v>0</v>
      </c>
      <c r="H15" s="107">
        <f ca="1">INDIRECT(ADDRESS(COLUMN()+($A15*6),3+IF($C15="SecA",0,1)+(2*N_SEM),2,1,O_SYNTHESE))</f>
        <v>0</v>
      </c>
      <c r="I15" s="1"/>
      <c r="J15" s="1"/>
    </row>
    <row r="16" spans="1:11" ht="15.75" thickBot="1">
      <c r="A16" s="47"/>
      <c r="B16" s="3" t="s">
        <v>49</v>
      </c>
      <c r="C16" s="408"/>
      <c r="D16" s="108" t="str">
        <f ca="1">IF(D15=0,"",VLOOKUP(D15,GRILLE!$A$3:$B$72,2,FALSE))</f>
        <v xml:space="preserve"> </v>
      </c>
      <c r="E16" s="108" t="str">
        <f ca="1">IF(E15=0,"",VLOOKUP(E15,GRILLE!$A$3:$B$72,2,FALSE))</f>
        <v xml:space="preserve"> </v>
      </c>
      <c r="F16" s="108"/>
      <c r="G16" s="108" t="str">
        <f ca="1">IF(G15=0,"",VLOOKUP(G15,GRILLE!$A$3:$B$72,2,FALSE))</f>
        <v/>
      </c>
      <c r="H16" s="108" t="str">
        <f ca="1">IF(H15=0,"",VLOOKUP(H15,GRILLE!$A$3:$B$72,2,FALSE))</f>
        <v/>
      </c>
      <c r="I16" s="1"/>
      <c r="J16" s="1"/>
    </row>
    <row r="17" spans="1:10">
      <c r="A17" s="47">
        <f>A15</f>
        <v>2</v>
      </c>
      <c r="B17" s="4"/>
      <c r="C17" s="409" t="s">
        <v>55</v>
      </c>
      <c r="D17" s="105" t="str">
        <f ca="1">INDIRECT(ADDRESS(COLUMN()+($A17*6),3+IF($C17="SecA",0,1)+(2*N_SEM),2,1,O_SYNTHESE))</f>
        <v>Algorithmique &amp; C</v>
      </c>
      <c r="E17" s="105" t="str">
        <f ca="1">INDIRECT(ADDRESS(COLUMN()+($A17*6),3+IF($C17="SecA",0,1)+(2*N_SEM),2,1,O_SYNTHESE))</f>
        <v>Mathématiques</v>
      </c>
      <c r="F17" s="105"/>
      <c r="G17" s="105">
        <f ca="1">INDIRECT(ADDRESS(COLUMN()+($A17*6),3+IF($C17="SecA",0,1)+(2*N_SEM),2,1,O_SYNTHESE))</f>
        <v>0</v>
      </c>
      <c r="H17" s="105">
        <f ca="1">INDIRECT(ADDRESS(COLUMN()+($A17*6),3+IF($C17="SecA",0,1)+(2*N_SEM),2,1,O_SYNTHESE))</f>
        <v>0</v>
      </c>
      <c r="I17" s="1"/>
      <c r="J17" s="1"/>
    </row>
    <row r="18" spans="1:10" ht="15.75" customHeight="1" thickBot="1">
      <c r="A18" s="47"/>
      <c r="B18" s="5"/>
      <c r="C18" s="410"/>
      <c r="D18" s="106" t="str">
        <f ca="1">IF(D17=0,"",VLOOKUP(D17,GRILLE!$A$3:$B$72,2,FALSE))</f>
        <v>M. EL GAMAH</v>
      </c>
      <c r="E18" s="106" t="str">
        <f ca="1">IF(E17=0,"",VLOOKUP(E17,GRILLE!$A$3:$B$72,2,FALSE))</f>
        <v>M. NAJIB</v>
      </c>
      <c r="F18" s="106"/>
      <c r="G18" s="106" t="str">
        <f ca="1">IF(G17=0,"",VLOOKUP(G17,GRILLE!$A$3:$B$72,2,FALSE))</f>
        <v/>
      </c>
      <c r="H18" s="106" t="str">
        <f ca="1">IF(H17=0,"",VLOOKUP(H17,GRILLE!$A$3:$B$72,2,FALSE))</f>
        <v/>
      </c>
      <c r="I18" s="1"/>
      <c r="J18" s="1"/>
    </row>
    <row r="19" spans="1:10">
      <c r="A19" s="47">
        <v>3</v>
      </c>
      <c r="B19" s="3"/>
      <c r="C19" s="107"/>
      <c r="D19" s="107" t="str">
        <f ca="1">INDIRECT(ADDRESS(COLUMN()+($A19*6),3+IF($C19="SecA",0,1)+(2*N_SEM),2,1,O_SYNTHESE))</f>
        <v>Automatique</v>
      </c>
      <c r="E19" s="107" t="str">
        <f ca="1">INDIRECT(ADDRESS(COLUMN()+($A19*6),3+IF($C19="SecA",0,1)+(2*N_SEM),2,1,O_SYNTHESE))</f>
        <v>Electronique</v>
      </c>
      <c r="F19" s="107"/>
      <c r="G19" s="107" t="str">
        <f ca="1">INDIRECT(ADDRESS(COLUMN()+($A19*6),3+IF($C19="SecA",0,1)+(2*N_SEM),2,1,O_SYNTHESE))</f>
        <v>TP/TD</v>
      </c>
      <c r="H19" s="107" t="str">
        <f ca="1">INDIRECT(ADDRESS(COLUMN()+($A19*6),3+IF($C19="SecA",0,1)+(2*N_SEM),2,1,O_SYNTHESE))</f>
        <v>TP/TD</v>
      </c>
      <c r="I19" s="1"/>
      <c r="J19" s="1"/>
    </row>
    <row r="20" spans="1:10" ht="15.75" thickBot="1">
      <c r="A20" s="47"/>
      <c r="B20" s="3"/>
      <c r="C20" s="108" t="s">
        <v>53</v>
      </c>
      <c r="D20" s="108" t="str">
        <f ca="1">IF(D19=0,"",VLOOKUP(D19,GRILLE!$A$3:$B$72,2,FALSE))</f>
        <v>M. OUADGHIRI</v>
      </c>
      <c r="E20" s="108" t="str">
        <f ca="1">IF(E19=0,"",VLOOKUP(E19,GRILLE!$A$3:$B$72,2,FALSE))</f>
        <v>M. NGOTE</v>
      </c>
      <c r="F20" s="108"/>
      <c r="G20" s="108" t="str">
        <f ca="1">IF(G19=0,"",VLOOKUP(G19,GRILLE!$A$3:$B$72,2,FALSE))</f>
        <v xml:space="preserve"> </v>
      </c>
      <c r="H20" s="108" t="str">
        <f ca="1">IF(H19=0,"",VLOOKUP(H19,GRILLE!$A$3:$B$72,2,FALSE))</f>
        <v xml:space="preserve"> </v>
      </c>
      <c r="I20" s="1"/>
      <c r="J20" s="1"/>
    </row>
    <row r="21" spans="1:10">
      <c r="A21" s="47">
        <f>A19</f>
        <v>3</v>
      </c>
      <c r="B21" s="3" t="s">
        <v>16</v>
      </c>
      <c r="C21" s="409" t="s">
        <v>55</v>
      </c>
      <c r="D21" s="105" t="str">
        <f ca="1">INDIRECT(ADDRESS(COLUMN()+($A21*6),3+IF($C21="SecA",0,1)+(2*N_SEM),2,1,O_SYNTHESE))</f>
        <v>Automatique</v>
      </c>
      <c r="E21" s="105" t="str">
        <f ca="1">INDIRECT(ADDRESS(COLUMN()+($A21*6),3+IF($C21="SecA",0,1)+(2*N_SEM),2,1,O_SYNTHESE))</f>
        <v>Electronique</v>
      </c>
      <c r="F21" s="105"/>
      <c r="G21" s="105" t="str">
        <f ca="1">INDIRECT(ADDRESS(COLUMN()+($A21*6),3+IF($C21="SecA",0,1)+(2*N_SEM),2,1,O_SYNTHESE))</f>
        <v>TP/TD</v>
      </c>
      <c r="H21" s="105" t="str">
        <f ca="1">INDIRECT(ADDRESS(COLUMN()+($A21*6),3+IF($C21="SecA",0,1)+(2*N_SEM),2,1,O_SYNTHESE))</f>
        <v>TP/TD</v>
      </c>
      <c r="I21" s="1"/>
      <c r="J21" s="1"/>
    </row>
    <row r="22" spans="1:10" ht="15.75" thickBot="1">
      <c r="A22" s="47"/>
      <c r="B22" s="5"/>
      <c r="C22" s="410"/>
      <c r="D22" s="106" t="str">
        <f ca="1">IF(D21=0,"",VLOOKUP(D21,GRILLE!$A$3:$B$72,2,FALSE))</f>
        <v>M. OUADGHIRI</v>
      </c>
      <c r="E22" s="106" t="str">
        <f ca="1">IF(E21=0,"",VLOOKUP(E21,GRILLE!$A$3:$B$72,2,FALSE))</f>
        <v>M. NGOTE</v>
      </c>
      <c r="F22" s="106"/>
      <c r="G22" s="106" t="str">
        <f ca="1">IF(G21=0,"",VLOOKUP(G21,GRILLE!$A$3:$B$72,2,FALSE))</f>
        <v xml:space="preserve"> </v>
      </c>
      <c r="H22" s="106" t="str">
        <f ca="1">IF(H21=0,"",VLOOKUP(H21,GRILLE!$A$3:$B$72,2,FALSE))</f>
        <v xml:space="preserve"> </v>
      </c>
      <c r="I22" s="1"/>
      <c r="J22" s="1"/>
    </row>
    <row r="23" spans="1:10">
      <c r="A23" s="47">
        <v>4</v>
      </c>
      <c r="B23" s="3"/>
      <c r="C23" s="407" t="s">
        <v>53</v>
      </c>
      <c r="D23" s="107" t="str">
        <f ca="1">INDIRECT(ADDRESS(COLUMN()+($A23*6),3+IF($C23="SecA",0,1)+(2*N_SEM),2,1,O_SYNTHESE))</f>
        <v>Algorithmique &amp; C</v>
      </c>
      <c r="E23" s="107" t="str">
        <f ca="1">INDIRECT(ADDRESS(COLUMN()+($A23*6),3+IF($C23="SecA",0,1)+(2*N_SEM),2,1,O_SYNTHESE))</f>
        <v>Mathématiques</v>
      </c>
      <c r="F23" s="107"/>
      <c r="G23" s="107" t="str">
        <f ca="1">INDIRECT(ADDRESS(COLUMN()+($A23*6),3+IF($C23="SecA",0,1)+(2*N_SEM),2,1,O_SYNTHESE))</f>
        <v>TP/TD</v>
      </c>
      <c r="H23" s="107" t="str">
        <f ca="1">INDIRECT(ADDRESS(COLUMN()+($A23*6),3+IF($C23="SecA",0,1)+(2*N_SEM),2,1,O_SYNTHESE))</f>
        <v>TP/TD</v>
      </c>
      <c r="I23" s="1"/>
      <c r="J23" s="1"/>
    </row>
    <row r="24" spans="1:10" ht="15.75" customHeight="1" thickBot="1">
      <c r="A24" s="47"/>
      <c r="B24" s="3" t="s">
        <v>17</v>
      </c>
      <c r="C24" s="408"/>
      <c r="D24" s="108" t="str">
        <f ca="1">IF(D23=0,"",VLOOKUP(D23,GRILLE!$A$3:$B$72,2,FALSE))</f>
        <v>M. EL GAMAH</v>
      </c>
      <c r="E24" s="108" t="str">
        <f ca="1">IF(E23=0,"",VLOOKUP(E23,GRILLE!$A$3:$B$72,2,FALSE))</f>
        <v>M. NAJIB</v>
      </c>
      <c r="F24" s="108"/>
      <c r="G24" s="108" t="str">
        <f ca="1">IF(G23=0,"",VLOOKUP(G23,GRILLE!$A$3:$B$72,2,FALSE))</f>
        <v xml:space="preserve"> </v>
      </c>
      <c r="H24" s="108" t="str">
        <f ca="1">IF(H23=0,"",VLOOKUP(H23,GRILLE!$A$3:$B$72,2,FALSE))</f>
        <v xml:space="preserve"> </v>
      </c>
      <c r="I24" s="1"/>
      <c r="J24" s="1"/>
    </row>
    <row r="25" spans="1:10">
      <c r="A25" s="47">
        <f>A23</f>
        <v>4</v>
      </c>
      <c r="B25" s="4"/>
      <c r="C25" s="409" t="s">
        <v>55</v>
      </c>
      <c r="D25" s="105" t="str">
        <f ca="1">INDIRECT(ADDRESS(COLUMN()+($A25*6),3+IF($C25="SecA",0,1)+(2*N_SEM),2,1,O_SYNTHESE))</f>
        <v>TP/TD</v>
      </c>
      <c r="E25" s="105" t="str">
        <f ca="1">INDIRECT(ADDRESS(COLUMN()+($A25*6),3+IF($C25="SecA",0,1)+(2*N_SEM),2,1,O_SYNTHESE))</f>
        <v>TP/TD</v>
      </c>
      <c r="F25" s="105"/>
      <c r="G25" s="105" t="str">
        <f ca="1">INDIRECT(ADDRESS(COLUMN()+($A25*6),3+IF($C25="SecA",0,1)+(2*N_SEM),2,1,O_SYNTHESE))</f>
        <v>Metrologie</v>
      </c>
      <c r="H25" s="105" t="str">
        <f ca="1">INDIRECT(ADDRESS(COLUMN()+($A25*6),3+IF($C25="SecA",0,1)+(2*N_SEM),2,1,O_SYNTHESE))</f>
        <v>Economie</v>
      </c>
      <c r="I25" s="1"/>
      <c r="J25" s="1"/>
    </row>
    <row r="26" spans="1:10" ht="15.75" thickBot="1">
      <c r="A26" s="47"/>
      <c r="B26" s="5"/>
      <c r="C26" s="410"/>
      <c r="D26" s="106" t="str">
        <f ca="1">IF(D25=0,"",VLOOKUP(D25,GRILLE!$A$3:$B$72,2,FALSE))</f>
        <v xml:space="preserve"> </v>
      </c>
      <c r="E26" s="106" t="str">
        <f ca="1">IF(E25=0,"",VLOOKUP(E25,GRILLE!$A$3:$B$72,2,FALSE))</f>
        <v xml:space="preserve"> </v>
      </c>
      <c r="F26" s="106"/>
      <c r="G26" s="106" t="str">
        <f ca="1">IF(G25=0,"",VLOOKUP(G25,GRILLE!$A$3:$B$72,2,FALSE))</f>
        <v>M. MOUBAKER</v>
      </c>
      <c r="H26" s="106" t="str">
        <f ca="1">IF(H25=0,"",VLOOKUP(H25,GRILLE!$A$3:$B$72,2,FALSE))</f>
        <v>M. EL OUADI</v>
      </c>
      <c r="I26" s="1"/>
      <c r="J26" s="1"/>
    </row>
    <row r="27" spans="1:10">
      <c r="A27" s="47">
        <v>5</v>
      </c>
      <c r="B27" s="404" t="s">
        <v>51</v>
      </c>
      <c r="C27" s="407" t="s">
        <v>53</v>
      </c>
      <c r="D27" s="107">
        <f ca="1">INDIRECT(ADDRESS(COLUMN()+($A27*6),3+IF($C27="SecA",0,1)+(2*N_SEM),2,1,O_SYNTHESE))</f>
        <v>0</v>
      </c>
      <c r="E27" s="107">
        <f ca="1">INDIRECT(ADDRESS(COLUMN()+($A27*6),3+IF($C27="SecA",0,1)+(2*N_SEM),2,1,O_SYNTHESE))</f>
        <v>0</v>
      </c>
      <c r="F27" s="107"/>
      <c r="G27" s="107">
        <f ca="1">INDIRECT(ADDRESS(COLUMN()+($A27*6),3+IF($C27="SecA",0,1)+(2*N_SEM),2,1,O_SYNTHESE))</f>
        <v>0</v>
      </c>
      <c r="H27" s="107">
        <f ca="1">INDIRECT(ADDRESS(COLUMN()+($A27*6),3+IF($C27="SecA",0,1)+(2*N_SEM),2,1,O_SYNTHESE))</f>
        <v>0</v>
      </c>
      <c r="I27" s="1"/>
      <c r="J27" s="1"/>
    </row>
    <row r="28" spans="1:10" ht="15.75" thickBot="1">
      <c r="A28" s="47"/>
      <c r="B28" s="405"/>
      <c r="C28" s="408"/>
      <c r="D28" s="108" t="str">
        <f ca="1">IF(D27=0,"",VLOOKUP(D27,GRILLE!$A$3:$B$72,2,FALSE))</f>
        <v/>
      </c>
      <c r="E28" s="108" t="str">
        <f ca="1">IF(E27=0,"",VLOOKUP(E27,GRILLE!$A$3:$B$72,2,FALSE))</f>
        <v/>
      </c>
      <c r="F28" s="108"/>
      <c r="G28" s="108" t="str">
        <f ca="1">IF(G27=0,"",VLOOKUP(G27,GRILLE!$A$3:$B$72,2,FALSE))</f>
        <v/>
      </c>
      <c r="H28" s="108" t="str">
        <f ca="1">IF(H27=0,"",VLOOKUP(H27,GRILLE!$A$3:$B$72,2,FALSE))</f>
        <v/>
      </c>
      <c r="I28" s="1"/>
      <c r="J28" s="1"/>
    </row>
    <row r="29" spans="1:10">
      <c r="A29" s="47">
        <f>A27</f>
        <v>5</v>
      </c>
      <c r="B29" s="405"/>
      <c r="C29" s="409" t="s">
        <v>55</v>
      </c>
      <c r="D29" s="105">
        <f ca="1">INDIRECT(ADDRESS(COLUMN()+($A29*6),3+IF($C29="SecA",0,1)+(2*N_SEM),2,1,O_SYNTHESE))</f>
        <v>0</v>
      </c>
      <c r="E29" s="105">
        <f ca="1">INDIRECT(ADDRESS(COLUMN()+($A29*6),3+IF($C29="SecA",0,1)+(2*N_SEM),2,1,O_SYNTHESE))</f>
        <v>0</v>
      </c>
      <c r="F29" s="105"/>
      <c r="G29" s="105">
        <f ca="1">INDIRECT(ADDRESS(COLUMN()+($A29*6),3+IF($C29="SecA",0,1)+(2*N_SEM),2,1,O_SYNTHESE))</f>
        <v>0</v>
      </c>
      <c r="H29" s="105">
        <f ca="1">INDIRECT(ADDRESS(COLUMN()+($A29*6),3+IF($C29="SecA",0,1)+(2*N_SEM),2,1,O_SYNTHESE))</f>
        <v>0</v>
      </c>
      <c r="I29" s="1"/>
      <c r="J29" s="1"/>
    </row>
    <row r="30" spans="1:10" ht="24" customHeight="1" thickBot="1">
      <c r="A30" s="48"/>
      <c r="B30" s="406"/>
      <c r="C30" s="410"/>
      <c r="D30" s="106" t="str">
        <f ca="1">IF(D29=0,"",VLOOKUP(D29,GRILLE!$A$3:$B$72,2,FALSE))</f>
        <v/>
      </c>
      <c r="E30" s="106" t="str">
        <f ca="1">IF(E29=0,"",VLOOKUP(E29,GRILLE!$A$3:$B$72,2,FALSE))</f>
        <v/>
      </c>
      <c r="F30" s="106"/>
      <c r="G30" s="106" t="str">
        <f ca="1">IF(G29=0,"",VLOOKUP(G29,GRILLE!$A$3:$B$72,2,FALSE))</f>
        <v/>
      </c>
      <c r="H30" s="106" t="str">
        <f ca="1">IF(H29=0,"",VLOOKUP(H29,GRILLE!$A$3:$B$72,2,FALSE))</f>
        <v/>
      </c>
      <c r="I30" s="1"/>
      <c r="J30" s="1"/>
    </row>
    <row r="31" spans="1:10" ht="15.75" thickBot="1">
      <c r="B31" s="99" t="s">
        <v>97</v>
      </c>
      <c r="C31" s="98"/>
      <c r="D31" s="101" t="s">
        <v>101</v>
      </c>
      <c r="E31" s="102" t="s">
        <v>98</v>
      </c>
      <c r="F31" s="100"/>
      <c r="G31" s="103" t="s">
        <v>99</v>
      </c>
      <c r="H31" s="104" t="s">
        <v>100</v>
      </c>
      <c r="I31" s="1"/>
      <c r="J31" s="1"/>
    </row>
    <row r="32" spans="1:10">
      <c r="B32" s="1"/>
      <c r="C32" s="1"/>
      <c r="D32" s="1"/>
      <c r="E32" s="1"/>
      <c r="F32" s="1"/>
      <c r="G32" s="1"/>
      <c r="H32" s="1"/>
      <c r="I32" s="1"/>
      <c r="J32" s="1"/>
    </row>
    <row r="33" spans="2:10">
      <c r="B33" s="1"/>
      <c r="C33" s="1"/>
      <c r="D33" s="1"/>
      <c r="E33" s="1"/>
      <c r="F33" s="1"/>
      <c r="G33" s="1"/>
      <c r="H33" s="1"/>
      <c r="I33" s="1"/>
      <c r="J33" s="1"/>
    </row>
    <row r="34" spans="2:10">
      <c r="B34" s="1"/>
      <c r="C34" s="1"/>
      <c r="D34" s="1"/>
      <c r="E34" s="1"/>
      <c r="F34" s="1"/>
      <c r="G34" s="1"/>
      <c r="H34" s="1"/>
      <c r="I34" s="1"/>
      <c r="J34" s="1"/>
    </row>
    <row r="35" spans="2:10">
      <c r="B35" s="1"/>
      <c r="C35" s="1"/>
      <c r="D35" s="1"/>
      <c r="E35" s="1"/>
      <c r="F35" s="1"/>
      <c r="G35" s="1"/>
      <c r="H35" s="1"/>
      <c r="I35" s="1"/>
      <c r="J35" s="1"/>
    </row>
    <row r="36" spans="2:10">
      <c r="B36" s="1"/>
      <c r="C36" s="1"/>
      <c r="D36" s="1"/>
      <c r="E36" s="1"/>
      <c r="F36" s="1"/>
      <c r="G36" s="1"/>
      <c r="H36" s="1"/>
      <c r="I36" s="1"/>
      <c r="J36" s="1"/>
    </row>
    <row r="37" spans="2:10">
      <c r="B37" s="1"/>
      <c r="C37" s="1"/>
      <c r="D37" s="1"/>
      <c r="E37" s="1"/>
      <c r="F37" s="1"/>
      <c r="G37" s="1"/>
      <c r="H37" s="1"/>
      <c r="I37" s="1"/>
      <c r="J37" s="1"/>
    </row>
    <row r="38" spans="2:10">
      <c r="B38" s="1"/>
      <c r="C38" s="1"/>
      <c r="D38" s="1"/>
      <c r="E38" s="1"/>
      <c r="F38" s="1"/>
      <c r="G38" s="1"/>
      <c r="H38" s="1"/>
      <c r="I38" s="1"/>
      <c r="J38" s="1"/>
    </row>
    <row r="39" spans="2:10">
      <c r="B39" s="1"/>
      <c r="C39" s="1"/>
      <c r="D39" s="1"/>
      <c r="E39" s="1"/>
      <c r="F39" s="1"/>
      <c r="G39" s="1"/>
      <c r="H39" s="1"/>
      <c r="I39" s="1"/>
      <c r="J39" s="1"/>
    </row>
  </sheetData>
  <mergeCells count="15">
    <mergeCell ref="B27:B30"/>
    <mergeCell ref="C27:C28"/>
    <mergeCell ref="C29:C30"/>
    <mergeCell ref="B3:H3"/>
    <mergeCell ref="C23:C24"/>
    <mergeCell ref="C25:C26"/>
    <mergeCell ref="B11:B14"/>
    <mergeCell ref="C11:C12"/>
    <mergeCell ref="C13:C14"/>
    <mergeCell ref="C15:C16"/>
    <mergeCell ref="C17:C18"/>
    <mergeCell ref="C21:C22"/>
    <mergeCell ref="B7:B10"/>
    <mergeCell ref="C7:C8"/>
    <mergeCell ref="C9:C10"/>
  </mergeCells>
  <printOptions horizontalCentered="1" verticalCentered="1"/>
  <pageMargins left="0.23622047244094491" right="0.23622047244094491" top="0.23622047244094491" bottom="0.35433070866141736" header="0.11811023622047245" footer="0.15748031496062992"/>
  <pageSetup paperSize="9" orientation="landscape" r:id="rId1"/>
  <headerFooter>
    <oddFooter>&amp;LEdité le &amp;D à &amp;T&amp;RSemaine : 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2"/>
  <sheetViews>
    <sheetView workbookViewId="0">
      <selection activeCell="B23" sqref="B23"/>
    </sheetView>
  </sheetViews>
  <sheetFormatPr baseColWidth="10" defaultRowHeight="15"/>
  <cols>
    <col min="1" max="1" width="30.42578125" bestFit="1" customWidth="1"/>
    <col min="2" max="2" width="25" bestFit="1" customWidth="1"/>
    <col min="5" max="5" width="13.5703125" customWidth="1"/>
  </cols>
  <sheetData>
    <row r="1" spans="1:5" ht="15.75" thickBot="1">
      <c r="A1" t="s">
        <v>57</v>
      </c>
    </row>
    <row r="2" spans="1:5" ht="15.75" thickBot="1">
      <c r="A2" s="11" t="s">
        <v>26</v>
      </c>
      <c r="B2" s="12" t="s">
        <v>34</v>
      </c>
      <c r="D2" s="52" t="s">
        <v>72</v>
      </c>
      <c r="E2" s="58" t="s">
        <v>73</v>
      </c>
    </row>
    <row r="3" spans="1:5">
      <c r="A3" s="112" t="s">
        <v>102</v>
      </c>
      <c r="B3" s="10" t="s">
        <v>30</v>
      </c>
      <c r="D3" s="60">
        <f>'Emploi-1A-2015-1SEM'!C2</f>
        <v>0</v>
      </c>
      <c r="E3" s="59" t="str">
        <f>'Emploi-1A-2015-1SEM'!D2</f>
        <v>9-11 Sep</v>
      </c>
    </row>
    <row r="4" spans="1:5">
      <c r="A4" s="15" t="s">
        <v>1</v>
      </c>
      <c r="B4" s="7" t="s">
        <v>12</v>
      </c>
      <c r="D4" s="60">
        <f>'Emploi-1A-2015-1SEM'!E2</f>
        <v>1</v>
      </c>
      <c r="E4" s="59" t="str">
        <f>'Emploi-1A-2015-1SEM'!F2</f>
        <v>14-18 Sep</v>
      </c>
    </row>
    <row r="5" spans="1:5">
      <c r="A5" s="111" t="s">
        <v>4</v>
      </c>
      <c r="B5" s="10" t="s">
        <v>27</v>
      </c>
      <c r="D5" s="60">
        <f>'Emploi-1A-2015-1SEM'!G2</f>
        <v>2</v>
      </c>
      <c r="E5" s="59" t="str">
        <f>'Emploi-1A-2015-1SEM'!H2</f>
        <v>28 Sep -2 Oct</v>
      </c>
    </row>
    <row r="6" spans="1:5">
      <c r="A6" s="15"/>
      <c r="B6" s="116"/>
      <c r="D6" s="60">
        <f>'Emploi-1A-2015-1SEM'!I2</f>
        <v>3</v>
      </c>
      <c r="E6" s="59" t="str">
        <f>'Emploi-1A-2015-1SEM'!J2</f>
        <v>5 - 13 Oct</v>
      </c>
    </row>
    <row r="7" spans="1:5">
      <c r="A7" s="109" t="s">
        <v>5</v>
      </c>
      <c r="B7" s="10" t="s">
        <v>28</v>
      </c>
      <c r="D7" s="60">
        <f>'Emploi-1A-2015-1SEM'!K2</f>
        <v>4</v>
      </c>
      <c r="E7" s="59" t="str">
        <f>'Emploi-1A-2015-1SEM'!L2</f>
        <v>12 - 16 Oct</v>
      </c>
    </row>
    <row r="8" spans="1:5">
      <c r="A8" s="109" t="s">
        <v>7</v>
      </c>
      <c r="B8" s="10" t="s">
        <v>39</v>
      </c>
      <c r="D8" s="60">
        <f>'Emploi-1A-2015-1SEM'!M2</f>
        <v>5</v>
      </c>
      <c r="E8" s="59" t="str">
        <f>'Emploi-1A-2015-1SEM'!N2</f>
        <v>19- 23 Oct</v>
      </c>
    </row>
    <row r="9" spans="1:5">
      <c r="A9" s="9" t="s">
        <v>40</v>
      </c>
      <c r="B9" s="7" t="s">
        <v>9</v>
      </c>
      <c r="D9" s="60">
        <f>'Emploi-1A-2015-1SEM'!O2</f>
        <v>6</v>
      </c>
      <c r="E9" s="59" t="str">
        <f>'Emploi-1A-2015-1SEM'!P2</f>
        <v>26 - 30 Oct</v>
      </c>
    </row>
    <row r="10" spans="1:5">
      <c r="A10" s="8" t="s">
        <v>6</v>
      </c>
      <c r="B10" s="10" t="s">
        <v>50</v>
      </c>
      <c r="D10" s="60">
        <f>'Emploi-1A-2015-1SEM'!Q2</f>
        <v>7</v>
      </c>
      <c r="E10" s="59" t="str">
        <f>'Emploi-1A-2015-1SEM'!R2</f>
        <v xml:space="preserve">2 - 5 Nov </v>
      </c>
    </row>
    <row r="11" spans="1:5">
      <c r="A11" s="8" t="s">
        <v>2</v>
      </c>
      <c r="B11" s="7" t="s">
        <v>29</v>
      </c>
      <c r="D11" s="60">
        <f>'Emploi-1A-2015-1SEM'!S2</f>
        <v>8</v>
      </c>
      <c r="E11" s="59" t="str">
        <f>'Emploi-1A-2015-1SEM'!T2</f>
        <v>9 - 13 Nov</v>
      </c>
    </row>
    <row r="12" spans="1:5">
      <c r="A12" s="15"/>
      <c r="B12" s="116"/>
      <c r="D12" s="60">
        <f>'Emploi-1A-2015-1SEM'!U2</f>
        <v>9</v>
      </c>
      <c r="E12" s="59" t="str">
        <f>'Emploi-1A-2015-1SEM'!V2</f>
        <v>16 - 20 Nov</v>
      </c>
    </row>
    <row r="13" spans="1:5">
      <c r="A13" s="8" t="s">
        <v>3</v>
      </c>
      <c r="B13" s="10" t="s">
        <v>29</v>
      </c>
      <c r="D13" s="60">
        <f>'Emploi-1A-2015-1SEM'!W2</f>
        <v>10</v>
      </c>
      <c r="E13" s="59" t="str">
        <f>'Emploi-1A-2015-1SEM'!X2</f>
        <v>23 - 28 Nov</v>
      </c>
    </row>
    <row r="14" spans="1:5">
      <c r="A14" s="8" t="s">
        <v>10</v>
      </c>
      <c r="B14" s="10" t="s">
        <v>31</v>
      </c>
      <c r="D14" s="60">
        <f>'Emploi-1A-2015-1SEM'!Y2</f>
        <v>11</v>
      </c>
      <c r="E14" s="59" t="str">
        <f>'Emploi-1A-2015-1SEM'!Z2</f>
        <v>30 Nov - 4 Déc</v>
      </c>
    </row>
    <row r="15" spans="1:5">
      <c r="A15" s="8"/>
      <c r="B15" s="44"/>
      <c r="D15" s="60">
        <f>'Emploi-1A-2015-1SEM'!AA2</f>
        <v>12</v>
      </c>
      <c r="E15" s="59" t="str">
        <f>'Emploi-1A-2015-1SEM'!AB2</f>
        <v>7 - 12 Déc</v>
      </c>
    </row>
    <row r="16" spans="1:5">
      <c r="A16" s="8" t="s">
        <v>0</v>
      </c>
      <c r="B16" s="10" t="s">
        <v>8</v>
      </c>
      <c r="D16" s="60">
        <f>'Emploi-1A-2015-1SEM'!AC2</f>
        <v>13</v>
      </c>
      <c r="E16" s="59" t="str">
        <f>'Emploi-1A-2015-1SEM'!AD2</f>
        <v>14 - 18 Déc</v>
      </c>
    </row>
    <row r="17" spans="1:5">
      <c r="A17" s="43" t="s">
        <v>38</v>
      </c>
      <c r="B17" s="10" t="s">
        <v>35</v>
      </c>
      <c r="D17" s="60">
        <f>'Emploi-1A-2015-1SEM'!AE2</f>
        <v>14</v>
      </c>
      <c r="E17" s="59" t="str">
        <f>'Emploi-1A-2015-1SEM'!AF2</f>
        <v>23 - 25 Déc</v>
      </c>
    </row>
    <row r="18" spans="1:5">
      <c r="A18" s="9" t="s">
        <v>11</v>
      </c>
      <c r="B18" s="7" t="s">
        <v>32</v>
      </c>
      <c r="D18" s="60">
        <f>'Emploi-1A-2015-1SEM'!AG2</f>
        <v>15</v>
      </c>
      <c r="E18" s="59" t="str">
        <f>'Emploi-1A-2015-1SEM'!AH2</f>
        <v>28 - 31 Déc</v>
      </c>
    </row>
    <row r="19" spans="1:5">
      <c r="A19" s="111" t="s">
        <v>331</v>
      </c>
      <c r="B19" s="115" t="s">
        <v>32</v>
      </c>
      <c r="D19" s="60">
        <f>'Emploi-1A-2015-1SEM'!AI2</f>
        <v>16</v>
      </c>
      <c r="E19" s="59" t="str">
        <f>'Emploi-1A-2015-1SEM'!AJ2</f>
        <v>4 - 8 Jan</v>
      </c>
    </row>
    <row r="20" spans="1:5">
      <c r="A20" s="114" t="s">
        <v>318</v>
      </c>
      <c r="B20" s="7"/>
      <c r="D20" s="60">
        <f>'Emploi-1A-2015-1SEM'!AK2</f>
        <v>17</v>
      </c>
      <c r="E20" s="87" t="str">
        <f>'Emploi-1A-2015-1SEM'!AL2</f>
        <v>4 - 8 Jan</v>
      </c>
    </row>
    <row r="21" spans="1:5">
      <c r="A21" s="9"/>
      <c r="B21" s="7"/>
      <c r="D21" s="60">
        <f>'Emploi-1A-2015-1SEM'!AM2</f>
        <v>18</v>
      </c>
      <c r="E21" s="87" t="str">
        <f>'Emploi-1A-2015-1SEM'!AN2</f>
        <v>4 - 8 Jan</v>
      </c>
    </row>
    <row r="22" spans="1:5">
      <c r="A22" s="8"/>
      <c r="B22" s="10"/>
      <c r="D22" s="60">
        <f>'Emploi-1A-2015-1SEM'!AO2</f>
        <v>19</v>
      </c>
      <c r="E22" s="87" t="str">
        <f>'Emploi-1A-2015-1SEM'!AP2</f>
        <v>4 - 8 Jan</v>
      </c>
    </row>
    <row r="23" spans="1:5" ht="15.75" thickBot="1">
      <c r="A23" s="8"/>
      <c r="B23" s="10"/>
      <c r="D23" s="61">
        <f>'Emploi-1A-2015-1SEM'!AQ2</f>
        <v>20</v>
      </c>
      <c r="E23" s="88" t="str">
        <f>'Emploi-1A-2015-1SEM'!AR2</f>
        <v>4 - 8 Jan</v>
      </c>
    </row>
    <row r="24" spans="1:5">
      <c r="A24" s="8"/>
      <c r="B24" s="10"/>
    </row>
    <row r="25" spans="1:5">
      <c r="A25" s="57"/>
      <c r="B25" s="10" t="s">
        <v>13</v>
      </c>
    </row>
    <row r="26" spans="1:5">
      <c r="A26" s="8"/>
      <c r="B26" s="10"/>
    </row>
    <row r="27" spans="1:5">
      <c r="A27" s="8"/>
      <c r="B27" s="10"/>
    </row>
    <row r="28" spans="1:5">
      <c r="A28" s="8"/>
      <c r="B28" s="10"/>
    </row>
    <row r="29" spans="1:5">
      <c r="A29" s="8" t="s">
        <v>54</v>
      </c>
      <c r="B29" s="44" t="s">
        <v>59</v>
      </c>
    </row>
    <row r="30" spans="1:5">
      <c r="A30" s="8"/>
      <c r="B30" s="10"/>
    </row>
    <row r="31" spans="1:5">
      <c r="A31" s="57" t="s">
        <v>37</v>
      </c>
      <c r="B31" s="10" t="s">
        <v>13</v>
      </c>
    </row>
    <row r="32" spans="1:5">
      <c r="A32" s="114" t="s">
        <v>123</v>
      </c>
      <c r="B32" s="115" t="s">
        <v>110</v>
      </c>
    </row>
    <row r="33" spans="1:2">
      <c r="A33" s="114" t="s">
        <v>124</v>
      </c>
      <c r="B33" s="115" t="s">
        <v>48</v>
      </c>
    </row>
    <row r="34" spans="1:2">
      <c r="A34" s="114" t="s">
        <v>121</v>
      </c>
      <c r="B34" s="115" t="s">
        <v>110</v>
      </c>
    </row>
    <row r="35" spans="1:2">
      <c r="A35" s="114" t="s">
        <v>122</v>
      </c>
      <c r="B35" s="115" t="s">
        <v>111</v>
      </c>
    </row>
    <row r="36" spans="1:2">
      <c r="A36" s="8" t="s">
        <v>41</v>
      </c>
      <c r="B36" s="10" t="s">
        <v>42</v>
      </c>
    </row>
    <row r="37" spans="1:2">
      <c r="A37" s="8" t="s">
        <v>43</v>
      </c>
      <c r="B37" s="10" t="s">
        <v>44</v>
      </c>
    </row>
    <row r="38" spans="1:2">
      <c r="A38" s="8" t="s">
        <v>45</v>
      </c>
      <c r="B38" s="10" t="s">
        <v>12</v>
      </c>
    </row>
    <row r="39" spans="1:2">
      <c r="A39" s="8" t="s">
        <v>47</v>
      </c>
      <c r="B39" s="10" t="s">
        <v>46</v>
      </c>
    </row>
    <row r="40" spans="1:2">
      <c r="A40" s="109" t="s">
        <v>117</v>
      </c>
      <c r="B40" s="113" t="s">
        <v>119</v>
      </c>
    </row>
    <row r="41" spans="1:2">
      <c r="A41" s="109" t="s">
        <v>118</v>
      </c>
      <c r="B41" s="113" t="s">
        <v>120</v>
      </c>
    </row>
    <row r="42" spans="1:2">
      <c r="A42" s="109" t="s">
        <v>113</v>
      </c>
      <c r="B42" s="113" t="s">
        <v>115</v>
      </c>
    </row>
    <row r="43" spans="1:2">
      <c r="A43" s="109" t="s">
        <v>114</v>
      </c>
      <c r="B43" s="113" t="s">
        <v>116</v>
      </c>
    </row>
    <row r="44" spans="1:2">
      <c r="A44" s="109" t="s">
        <v>112</v>
      </c>
      <c r="B44" s="10" t="s">
        <v>48</v>
      </c>
    </row>
    <row r="45" spans="1:2">
      <c r="A45" s="109" t="s">
        <v>108</v>
      </c>
      <c r="B45" s="113" t="s">
        <v>110</v>
      </c>
    </row>
    <row r="46" spans="1:2">
      <c r="A46" s="109" t="s">
        <v>109</v>
      </c>
      <c r="B46" s="113" t="s">
        <v>111</v>
      </c>
    </row>
    <row r="47" spans="1:2">
      <c r="A47" s="109" t="s">
        <v>103</v>
      </c>
      <c r="B47" s="113" t="s">
        <v>44</v>
      </c>
    </row>
    <row r="48" spans="1:2">
      <c r="A48" s="109" t="s">
        <v>104</v>
      </c>
      <c r="B48" s="113" t="s">
        <v>107</v>
      </c>
    </row>
    <row r="49" spans="1:2">
      <c r="A49" s="109" t="s">
        <v>105</v>
      </c>
      <c r="B49" s="113" t="s">
        <v>44</v>
      </c>
    </row>
    <row r="50" spans="1:2">
      <c r="A50" s="109" t="s">
        <v>106</v>
      </c>
      <c r="B50" s="113" t="s">
        <v>107</v>
      </c>
    </row>
    <row r="51" spans="1:2">
      <c r="A51" s="13"/>
      <c r="B51" s="14"/>
    </row>
    <row r="52" spans="1:2">
      <c r="A52" s="13"/>
      <c r="B52" s="14"/>
    </row>
    <row r="53" spans="1:2">
      <c r="A53" s="13"/>
      <c r="B53" s="14"/>
    </row>
    <row r="54" spans="1:2">
      <c r="A54" s="64" t="s">
        <v>82</v>
      </c>
      <c r="B54" s="14"/>
    </row>
    <row r="55" spans="1:2">
      <c r="A55" s="64" t="s">
        <v>78</v>
      </c>
      <c r="B55" s="14"/>
    </row>
    <row r="56" spans="1:2">
      <c r="A56" s="64" t="s">
        <v>79</v>
      </c>
      <c r="B56" s="14"/>
    </row>
    <row r="57" spans="1:2">
      <c r="A57" s="64" t="s">
        <v>83</v>
      </c>
      <c r="B57" s="14"/>
    </row>
    <row r="58" spans="1:2">
      <c r="A58" s="64" t="s">
        <v>80</v>
      </c>
      <c r="B58" s="14"/>
    </row>
    <row r="59" spans="1:2">
      <c r="A59" s="64" t="s">
        <v>81</v>
      </c>
      <c r="B59" s="14"/>
    </row>
    <row r="60" spans="1:2">
      <c r="A60" s="13"/>
      <c r="B60" s="14"/>
    </row>
    <row r="61" spans="1:2">
      <c r="A61" s="13"/>
      <c r="B61" s="14"/>
    </row>
    <row r="62" spans="1:2">
      <c r="A62" s="13"/>
      <c r="B62" s="14"/>
    </row>
    <row r="63" spans="1:2">
      <c r="A63" s="6" t="s">
        <v>56</v>
      </c>
      <c r="B63" s="14"/>
    </row>
    <row r="64" spans="1:2">
      <c r="A64" s="6" t="s">
        <v>84</v>
      </c>
      <c r="B64" s="14"/>
    </row>
    <row r="65" spans="1:2">
      <c r="A65" s="13"/>
      <c r="B65" s="14"/>
    </row>
    <row r="66" spans="1:2">
      <c r="A66" s="13"/>
      <c r="B66" s="14"/>
    </row>
    <row r="67" spans="1:2">
      <c r="A67" s="13"/>
      <c r="B67" s="14"/>
    </row>
    <row r="68" spans="1:2">
      <c r="A68" s="13"/>
      <c r="B68" s="14"/>
    </row>
    <row r="69" spans="1:2">
      <c r="A69" s="13" t="s">
        <v>58</v>
      </c>
      <c r="B69" s="14"/>
    </row>
    <row r="70" spans="1:2">
      <c r="A70" s="13"/>
      <c r="B70" s="14"/>
    </row>
    <row r="71" spans="1:2">
      <c r="A71" s="13"/>
      <c r="B71" s="14"/>
    </row>
    <row r="72" spans="1:2">
      <c r="A72" s="13"/>
      <c r="B72" s="14"/>
    </row>
  </sheetData>
  <conditionalFormatting sqref="A5">
    <cfRule type="cellIs" dxfId="16" priority="17" operator="equal">
      <formula>"Algorithmique &amp; C"</formula>
    </cfRule>
  </conditionalFormatting>
  <conditionalFormatting sqref="A4">
    <cfRule type="cellIs" dxfId="15" priority="15" operator="equal">
      <formula>"Algorithmique &amp; C"</formula>
    </cfRule>
  </conditionalFormatting>
  <conditionalFormatting sqref="A3:A72">
    <cfRule type="cellIs" dxfId="14" priority="2" operator="equal">
      <formula>"Electrotechnique"</formula>
    </cfRule>
    <cfRule type="cellIs" dxfId="13" priority="3" operator="equal">
      <formula>"Comptabilité"</formula>
    </cfRule>
    <cfRule type="cellIs" dxfId="12" priority="4" operator="equal">
      <formula>"Algorithmique &amp; C"</formula>
    </cfRule>
    <cfRule type="cellIs" dxfId="11" priority="5" operator="equal">
      <formula>"Automatismes"</formula>
    </cfRule>
    <cfRule type="cellIs" dxfId="10" priority="6" operator="equal">
      <formula>"Automatique"</formula>
    </cfRule>
    <cfRule type="cellIs" dxfId="9" priority="7" operator="equal">
      <formula>"Ingénierie"</formula>
    </cfRule>
    <cfRule type="cellIs" dxfId="8" priority="8" operator="equal">
      <formula>"Metrologie"</formula>
    </cfRule>
    <cfRule type="cellIs" dxfId="7" priority="9" operator="equal">
      <formula>"Electronique"</formula>
    </cfRule>
    <cfRule type="cellIs" dxfId="6" priority="10" operator="equal">
      <formula>"Mathématiques"</formula>
    </cfRule>
    <cfRule type="cellIs" dxfId="5" priority="11" operator="equal">
      <formula>"Dessin &amp; Technologie"</formula>
    </cfRule>
    <cfRule type="cellIs" dxfId="4" priority="12" operator="equal">
      <formula>"Analyse Numérique"</formula>
    </cfRule>
    <cfRule type="cellIs" dxfId="3" priority="13" operator="equal">
      <formula>"Automatique"</formula>
    </cfRule>
    <cfRule type="cellIs" dxfId="2" priority="14" operator="equal">
      <formula>"Economie"</formula>
    </cfRule>
    <cfRule type="cellIs" dxfId="1" priority="16" operator="equal">
      <formula>"Algorithmique &amp; C"</formula>
    </cfRule>
  </conditionalFormatting>
  <conditionalFormatting sqref="A19">
    <cfRule type="cellIs" dxfId="0" priority="1" stopIfTrue="1" operator="equal">
      <formula>$A$19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29"/>
  <sheetViews>
    <sheetView showZeros="0" workbookViewId="0">
      <selection activeCell="B20" sqref="B20"/>
    </sheetView>
  </sheetViews>
  <sheetFormatPr baseColWidth="10" defaultRowHeight="15"/>
  <cols>
    <col min="1" max="1" width="29.7109375" bestFit="1" customWidth="1"/>
    <col min="2" max="2" width="26.5703125" bestFit="1" customWidth="1"/>
    <col min="3" max="23" width="5.7109375" customWidth="1"/>
    <col min="26" max="26" width="11.28515625" customWidth="1"/>
  </cols>
  <sheetData>
    <row r="2" spans="1:24" ht="15.75" thickBot="1"/>
    <row r="3" spans="1:24">
      <c r="I3" s="421" t="s">
        <v>96</v>
      </c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3"/>
    </row>
    <row r="4" spans="1:24" ht="15.75" thickBot="1">
      <c r="I4" s="424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  <c r="X4" s="426"/>
    </row>
    <row r="5" spans="1:24">
      <c r="I5" s="427" t="str">
        <f>'Emploi-1A-2015-1SEM'!E1</f>
        <v xml:space="preserve">EMPLOI </v>
      </c>
      <c r="J5" s="427"/>
      <c r="K5" s="428" t="str">
        <f>'Emploi-1A-2015-1SEM'!F1</f>
        <v xml:space="preserve">1ERE ANNEE </v>
      </c>
      <c r="L5" s="428"/>
      <c r="N5" s="428" t="str">
        <f>'Emploi-1A-2015-1SEM'!G1</f>
        <v>2015-2016</v>
      </c>
      <c r="O5" s="428"/>
      <c r="Q5" s="428" t="str">
        <f>'Emploi-1A-2015-1SEM'!S1</f>
        <v>1 SEM.</v>
      </c>
      <c r="R5" s="428"/>
    </row>
    <row r="6" spans="1:24" ht="15.75" thickBot="1"/>
    <row r="7" spans="1:24" ht="15.75" thickBot="1">
      <c r="C7" s="418" t="s">
        <v>94</v>
      </c>
      <c r="D7" s="419"/>
      <c r="E7" s="419"/>
      <c r="F7" s="419"/>
      <c r="G7" s="419"/>
      <c r="H7" s="419"/>
      <c r="I7" s="419"/>
      <c r="J7" s="419"/>
      <c r="K7" s="419"/>
      <c r="L7" s="419"/>
      <c r="M7" s="419"/>
      <c r="N7" s="419"/>
      <c r="O7" s="419"/>
      <c r="P7" s="419"/>
      <c r="Q7" s="419"/>
      <c r="R7" s="419"/>
      <c r="S7" s="419"/>
      <c r="T7" s="419"/>
      <c r="U7" s="419"/>
      <c r="V7" s="419"/>
      <c r="W7" s="420"/>
    </row>
    <row r="8" spans="1:24" ht="15.75" thickBot="1">
      <c r="A8" s="89" t="s">
        <v>92</v>
      </c>
      <c r="B8" s="90" t="s">
        <v>93</v>
      </c>
      <c r="C8" s="90">
        <v>0</v>
      </c>
      <c r="D8" s="90">
        <v>1</v>
      </c>
      <c r="E8" s="90">
        <v>2</v>
      </c>
      <c r="F8" s="90">
        <v>3</v>
      </c>
      <c r="G8" s="90">
        <v>4</v>
      </c>
      <c r="H8" s="90">
        <v>5</v>
      </c>
      <c r="I8" s="90">
        <v>6</v>
      </c>
      <c r="J8" s="90">
        <v>7</v>
      </c>
      <c r="K8" s="90">
        <v>8</v>
      </c>
      <c r="L8" s="90">
        <v>9</v>
      </c>
      <c r="M8" s="90">
        <v>10</v>
      </c>
      <c r="N8" s="90">
        <v>11</v>
      </c>
      <c r="O8" s="90">
        <v>12</v>
      </c>
      <c r="P8" s="90">
        <v>13</v>
      </c>
      <c r="Q8" s="90">
        <v>14</v>
      </c>
      <c r="R8" s="90">
        <v>15</v>
      </c>
      <c r="S8" s="90">
        <v>16</v>
      </c>
      <c r="T8" s="90">
        <v>17</v>
      </c>
      <c r="U8" s="90">
        <v>18</v>
      </c>
      <c r="V8" s="90">
        <v>19</v>
      </c>
      <c r="W8" s="90">
        <v>20</v>
      </c>
      <c r="X8" s="91" t="s">
        <v>91</v>
      </c>
    </row>
    <row r="9" spans="1:24" ht="15" customHeight="1">
      <c r="A9" s="92" t="str">
        <f>GRILLE!A3</f>
        <v>Algorithmique &amp; C</v>
      </c>
      <c r="B9" s="93" t="str">
        <f>GRILLE!B3</f>
        <v>M. EL GAMAH</v>
      </c>
      <c r="C9" s="95">
        <f ca="1">COUNTIF(INDIRECT(ADDRESS(4,3+(C$8*2),1,2,O_SYNTHESE)):INDIRECT(ADDRESS(38,4+(C$8*2),1,2,O_SYNTHESE)),$A9)*2</f>
        <v>8</v>
      </c>
      <c r="D9" s="95">
        <f ca="1">COUNTIF(INDIRECT(ADDRESS(4,3+(D$8*2),1,2,O_SYNTHESE)):INDIRECT(ADDRESS(38,4+(D$8*2),1,2,O_SYNTHESE)),$A9)*2</f>
        <v>8</v>
      </c>
      <c r="E9" s="95">
        <f ca="1">COUNTIF(INDIRECT(ADDRESS(4,3+(E$8*2),1,2,O_SYNTHESE)):INDIRECT(ADDRESS(38,4+(E$8*2),1,2,O_SYNTHESE)),$A9)*2</f>
        <v>8</v>
      </c>
      <c r="F9" s="95">
        <f ca="1">COUNTIF(INDIRECT(ADDRESS(4,3+(F$8*2),1,2,O_SYNTHESE)):INDIRECT(ADDRESS(38,4+(F$8*2),1,2,O_SYNTHESE)),$A9)*2</f>
        <v>8</v>
      </c>
      <c r="G9" s="95">
        <f ca="1">COUNTIF(INDIRECT(ADDRESS(4,3+(G$8*2),1,2,O_SYNTHESE)):INDIRECT(ADDRESS(38,4+(G$8*2),1,2,O_SYNTHESE)),$A9)*2</f>
        <v>4</v>
      </c>
      <c r="H9" s="95">
        <f ca="1">COUNTIF(INDIRECT(ADDRESS(4,3+(H$8*2),1,2,O_SYNTHESE)):INDIRECT(ADDRESS(38,4+(H$8*2),1,2,O_SYNTHESE)),$A9)*2</f>
        <v>4</v>
      </c>
      <c r="I9" s="95">
        <f ca="1">COUNTIF(INDIRECT(ADDRESS(4,3+(I$8*2),1,2,O_SYNTHESE)):INDIRECT(ADDRESS(38,4+(I$8*2),1,2,O_SYNTHESE)),$A9)*2</f>
        <v>8</v>
      </c>
      <c r="J9" s="95">
        <f ca="1">COUNTIF(INDIRECT(ADDRESS(4,3+(J$8*2),1,2,O_SYNTHESE)):INDIRECT(ADDRESS(38,4+(J$8*2),1,2,O_SYNTHESE)),$A9)*2</f>
        <v>2</v>
      </c>
      <c r="K9" s="95">
        <f ca="1">COUNTIF(INDIRECT(ADDRESS(4,3+(K$8*2),1,2,O_SYNTHESE)):INDIRECT(ADDRESS(38,4+(K$8*2),1,2,O_SYNTHESE)),$A9)*2</f>
        <v>4</v>
      </c>
      <c r="L9" s="95">
        <f ca="1">COUNTIF(INDIRECT(ADDRESS(4,3+(L$8*2),1,2,O_SYNTHESE)):INDIRECT(ADDRESS(38,4+(L$8*2),1,2,O_SYNTHESE)),$A9)*2</f>
        <v>2</v>
      </c>
      <c r="M9" s="95">
        <f ca="1">COUNTIF(INDIRECT(ADDRESS(4,3+(M$8*2),1,2,O_SYNTHESE)):INDIRECT(ADDRESS(38,4+(M$8*2),1,2,O_SYNTHESE)),$A9)*2</f>
        <v>0</v>
      </c>
      <c r="N9" s="95">
        <f ca="1">COUNTIF(INDIRECT(ADDRESS(4,3+(N$8*2),1,2,O_SYNTHESE)):INDIRECT(ADDRESS(38,4+(N$8*2),1,2,O_SYNTHESE)),$A9)*2</f>
        <v>0</v>
      </c>
      <c r="O9" s="95">
        <f ca="1">COUNTIF(INDIRECT(ADDRESS(4,3+(O$8*2),1,2,O_SYNTHESE)):INDIRECT(ADDRESS(38,4+(O$8*2),1,2,O_SYNTHESE)),$A9)*2</f>
        <v>0</v>
      </c>
      <c r="P9" s="95">
        <f ca="1">COUNTIF(INDIRECT(ADDRESS(4,3+(P$8*2),1,2,O_SYNTHESE)):INDIRECT(ADDRESS(38,4+(P$8*2),1,2,O_SYNTHESE)),$A9)*2</f>
        <v>0</v>
      </c>
      <c r="Q9" s="95">
        <f ca="1">COUNTIF(INDIRECT(ADDRESS(4,3+(Q$8*2),1,2,O_SYNTHESE)):INDIRECT(ADDRESS(38,4+(Q$8*2),1,2,O_SYNTHESE)),$A9)*2</f>
        <v>0</v>
      </c>
      <c r="R9" s="95">
        <f ca="1">COUNTIF(INDIRECT(ADDRESS(4,3+(R$8*2),1,2,O_SYNTHESE)):INDIRECT(ADDRESS(38,4+(R$8*2),1,2,O_SYNTHESE)),$A9)*2</f>
        <v>0</v>
      </c>
      <c r="S9" s="95">
        <f ca="1">COUNTIF(INDIRECT(ADDRESS(4,3+(S$8*2),1,2,O_SYNTHESE)):INDIRECT(ADDRESS(38,4+(S$8*2),1,2,O_SYNTHESE)),$A9)*2</f>
        <v>0</v>
      </c>
      <c r="T9" s="95">
        <f ca="1">COUNTIF(INDIRECT(ADDRESS(4,3+(T$8*2),1,2,O_SYNTHESE)):INDIRECT(ADDRESS(38,4+(T$8*2),1,2,O_SYNTHESE)),$A9)*2</f>
        <v>0</v>
      </c>
      <c r="U9" s="95">
        <f ca="1">COUNTIF(INDIRECT(ADDRESS(4,3+(U$8*2),1,2,O_SYNTHESE)):INDIRECT(ADDRESS(38,4+(U$8*2),1,2,O_SYNTHESE)),$A9)*2</f>
        <v>0</v>
      </c>
      <c r="V9" s="95">
        <f ca="1">COUNTIF(INDIRECT(ADDRESS(4,3+(V$8*2),1,2,O_SYNTHESE)):INDIRECT(ADDRESS(38,4+(V$8*2),1,2,O_SYNTHESE)),$A9)*2</f>
        <v>0</v>
      </c>
      <c r="W9" s="95">
        <f ca="1">COUNTIF(INDIRECT(ADDRESS(4,3+(W$8*2),1,2,O_SYNTHESE)):INDIRECT(ADDRESS(38,4+(W$8*2),1,2,O_SYNTHESE)),$A9)*2</f>
        <v>0</v>
      </c>
      <c r="X9" s="87">
        <f ca="1">SUM(C9:W9)</f>
        <v>56</v>
      </c>
    </row>
    <row r="10" spans="1:24" ht="15" customHeight="1">
      <c r="A10" s="92" t="str">
        <f>GRILLE!A4</f>
        <v>Analyse Numérique</v>
      </c>
      <c r="B10" s="93" t="str">
        <f>GRILLE!B4</f>
        <v>M. ZAOUI</v>
      </c>
      <c r="C10" s="95">
        <f ca="1">COUNTIF(INDIRECT(ADDRESS(4,3+(C$8*2),1,2,O_SYNTHESE)):INDIRECT(ADDRESS(38,4+(C$8*2),1,2,O_SYNTHESE)),$A10)*2</f>
        <v>4</v>
      </c>
      <c r="D10" s="95">
        <f ca="1">COUNTIF(INDIRECT(ADDRESS(4,3+(D$8*2),1,2,O_SYNTHESE)):INDIRECT(ADDRESS(38,4+(D$8*2),1,2,O_SYNTHESE)),$A10)*2</f>
        <v>12</v>
      </c>
      <c r="E10" s="95">
        <f ca="1">COUNTIF(INDIRECT(ADDRESS(4,3+(E$8*2),1,2,O_SYNTHESE)):INDIRECT(ADDRESS(38,4+(E$8*2),1,2,O_SYNTHESE)),$A10)*2</f>
        <v>8</v>
      </c>
      <c r="F10" s="95">
        <f ca="1">COUNTIF(INDIRECT(ADDRESS(4,3+(F$8*2),1,2,O_SYNTHESE)):INDIRECT(ADDRESS(38,4+(F$8*2),1,2,O_SYNTHESE)),$A10)*2</f>
        <v>4</v>
      </c>
      <c r="G10" s="95">
        <f ca="1">COUNTIF(INDIRECT(ADDRESS(4,3+(G$8*2),1,2,O_SYNTHESE)):INDIRECT(ADDRESS(38,4+(G$8*2),1,2,O_SYNTHESE)),$A10)*2</f>
        <v>4</v>
      </c>
      <c r="H10" s="95">
        <f ca="1">COUNTIF(INDIRECT(ADDRESS(4,3+(H$8*2),1,2,O_SYNTHESE)):INDIRECT(ADDRESS(38,4+(H$8*2),1,2,O_SYNTHESE)),$A10)*2</f>
        <v>2</v>
      </c>
      <c r="I10" s="95">
        <f ca="1">COUNTIF(INDIRECT(ADDRESS(4,3+(I$8*2),1,2,O_SYNTHESE)):INDIRECT(ADDRESS(38,4+(I$8*2),1,2,O_SYNTHESE)),$A10)*2</f>
        <v>2</v>
      </c>
      <c r="J10" s="95">
        <f ca="1">COUNTIF(INDIRECT(ADDRESS(4,3+(J$8*2),1,2,O_SYNTHESE)):INDIRECT(ADDRESS(38,4+(J$8*2),1,2,O_SYNTHESE)),$A10)*2</f>
        <v>2</v>
      </c>
      <c r="K10" s="95">
        <f ca="1">COUNTIF(INDIRECT(ADDRESS(4,3+(K$8*2),1,2,O_SYNTHESE)):INDIRECT(ADDRESS(38,4+(K$8*2),1,2,O_SYNTHESE)),$A10)*2</f>
        <v>2</v>
      </c>
      <c r="L10" s="95">
        <f ca="1">COUNTIF(INDIRECT(ADDRESS(4,3+(L$8*2),1,2,O_SYNTHESE)):INDIRECT(ADDRESS(38,4+(L$8*2),1,2,O_SYNTHESE)),$A10)*2</f>
        <v>0</v>
      </c>
      <c r="M10" s="95">
        <f ca="1">COUNTIF(INDIRECT(ADDRESS(4,3+(M$8*2),1,2,O_SYNTHESE)):INDIRECT(ADDRESS(38,4+(M$8*2),1,2,O_SYNTHESE)),$A10)*2</f>
        <v>0</v>
      </c>
      <c r="N10" s="95">
        <f ca="1">COUNTIF(INDIRECT(ADDRESS(4,3+(N$8*2),1,2,O_SYNTHESE)):INDIRECT(ADDRESS(38,4+(N$8*2),1,2,O_SYNTHESE)),$A10)*2</f>
        <v>0</v>
      </c>
      <c r="O10" s="95">
        <f ca="1">COUNTIF(INDIRECT(ADDRESS(4,3+(O$8*2),1,2,O_SYNTHESE)):INDIRECT(ADDRESS(38,4+(O$8*2),1,2,O_SYNTHESE)),$A10)*2</f>
        <v>0</v>
      </c>
      <c r="P10" s="95">
        <f ca="1">COUNTIF(INDIRECT(ADDRESS(4,3+(P$8*2),1,2,O_SYNTHESE)):INDIRECT(ADDRESS(38,4+(P$8*2),1,2,O_SYNTHESE)),$A10)*2</f>
        <v>0</v>
      </c>
      <c r="Q10" s="95">
        <f ca="1">COUNTIF(INDIRECT(ADDRESS(4,3+(Q$8*2),1,2,O_SYNTHESE)):INDIRECT(ADDRESS(38,4+(Q$8*2),1,2,O_SYNTHESE)),$A10)*2</f>
        <v>0</v>
      </c>
      <c r="R10" s="95">
        <f ca="1">COUNTIF(INDIRECT(ADDRESS(4,3+(R$8*2),1,2,O_SYNTHESE)):INDIRECT(ADDRESS(38,4+(R$8*2),1,2,O_SYNTHESE)),$A10)*2</f>
        <v>0</v>
      </c>
      <c r="S10" s="95">
        <f ca="1">COUNTIF(INDIRECT(ADDRESS(4,3+(S$8*2),1,2,O_SYNTHESE)):INDIRECT(ADDRESS(38,4+(S$8*2),1,2,O_SYNTHESE)),$A10)*2</f>
        <v>0</v>
      </c>
      <c r="T10" s="95">
        <f ca="1">COUNTIF(INDIRECT(ADDRESS(4,3+(T$8*2),1,2,O_SYNTHESE)):INDIRECT(ADDRESS(38,4+(T$8*2),1,2,O_SYNTHESE)),$A10)*2</f>
        <v>0</v>
      </c>
      <c r="U10" s="95">
        <f ca="1">COUNTIF(INDIRECT(ADDRESS(4,3+(U$8*2),1,2,O_SYNTHESE)):INDIRECT(ADDRESS(38,4+(U$8*2),1,2,O_SYNTHESE)),$A10)*2</f>
        <v>0</v>
      </c>
      <c r="V10" s="95">
        <f ca="1">COUNTIF(INDIRECT(ADDRESS(4,3+(V$8*2),1,2,O_SYNTHESE)):INDIRECT(ADDRESS(38,4+(V$8*2),1,2,O_SYNTHESE)),$A10)*2</f>
        <v>0</v>
      </c>
      <c r="W10" s="95">
        <f ca="1">COUNTIF(INDIRECT(ADDRESS(4,3+(W$8*2),1,2,O_SYNTHESE)):INDIRECT(ADDRESS(38,4+(W$8*2),1,2,O_SYNTHESE)),$A10)*2</f>
        <v>0</v>
      </c>
      <c r="X10" s="87">
        <f t="shared" ref="X10:X28" ca="1" si="0">SUM(C10:W10)</f>
        <v>40</v>
      </c>
    </row>
    <row r="11" spans="1:24" ht="15" customHeight="1">
      <c r="A11" s="92" t="str">
        <f>GRILLE!A5</f>
        <v>Automatique</v>
      </c>
      <c r="B11" s="93" t="str">
        <f>GRILLE!B5</f>
        <v>M. OUADGHIRI</v>
      </c>
      <c r="C11" s="95">
        <f ca="1">COUNTIF(INDIRECT(ADDRESS(4,3+(C$8*2),1,2,O_SYNTHESE)):INDIRECT(ADDRESS(38,4+(C$8*2),1,2,O_SYNTHESE)),$A11)*2</f>
        <v>0</v>
      </c>
      <c r="D11" s="95">
        <f ca="1">COUNTIF(INDIRECT(ADDRESS(4,3+(D$8*2),1,2,O_SYNTHESE)):INDIRECT(ADDRESS(38,4+(D$8*2),1,2,O_SYNTHESE)),$A11)*2</f>
        <v>4</v>
      </c>
      <c r="E11" s="95">
        <f ca="1">COUNTIF(INDIRECT(ADDRESS(4,3+(E$8*2),1,2,O_SYNTHESE)):INDIRECT(ADDRESS(38,4+(E$8*2),1,2,O_SYNTHESE)),$A11)*2</f>
        <v>4</v>
      </c>
      <c r="F11" s="95">
        <f ca="1">COUNTIF(INDIRECT(ADDRESS(4,3+(F$8*2),1,2,O_SYNTHESE)):INDIRECT(ADDRESS(38,4+(F$8*2),1,2,O_SYNTHESE)),$A11)*2</f>
        <v>4</v>
      </c>
      <c r="G11" s="95">
        <f ca="1">COUNTIF(INDIRECT(ADDRESS(4,3+(G$8*2),1,2,O_SYNTHESE)):INDIRECT(ADDRESS(38,4+(G$8*2),1,2,O_SYNTHESE)),$A11)*2</f>
        <v>8</v>
      </c>
      <c r="H11" s="95">
        <f ca="1">COUNTIF(INDIRECT(ADDRESS(4,3+(H$8*2),1,2,O_SYNTHESE)):INDIRECT(ADDRESS(38,4+(H$8*2),1,2,O_SYNTHESE)),$A11)*2</f>
        <v>0</v>
      </c>
      <c r="I11" s="95">
        <f ca="1">COUNTIF(INDIRECT(ADDRESS(4,3+(I$8*2),1,2,O_SYNTHESE)):INDIRECT(ADDRESS(38,4+(I$8*2),1,2,O_SYNTHESE)),$A11)*2</f>
        <v>4</v>
      </c>
      <c r="J11" s="95">
        <f ca="1">COUNTIF(INDIRECT(ADDRESS(4,3+(J$8*2),1,2,O_SYNTHESE)):INDIRECT(ADDRESS(38,4+(J$8*2),1,2,O_SYNTHESE)),$A11)*2</f>
        <v>4</v>
      </c>
      <c r="K11" s="95">
        <f ca="1">COUNTIF(INDIRECT(ADDRESS(4,3+(K$8*2),1,2,O_SYNTHESE)):INDIRECT(ADDRESS(38,4+(K$8*2),1,2,O_SYNTHESE)),$A11)*2</f>
        <v>8</v>
      </c>
      <c r="L11" s="95">
        <f ca="1">COUNTIF(INDIRECT(ADDRESS(4,3+(L$8*2),1,2,O_SYNTHESE)):INDIRECT(ADDRESS(38,4+(L$8*2),1,2,O_SYNTHESE)),$A11)*2</f>
        <v>0</v>
      </c>
      <c r="M11" s="95">
        <f ca="1">COUNTIF(INDIRECT(ADDRESS(4,3+(M$8*2),1,2,O_SYNTHESE)):INDIRECT(ADDRESS(38,4+(M$8*2),1,2,O_SYNTHESE)),$A11)*2</f>
        <v>0</v>
      </c>
      <c r="N11" s="95">
        <f ca="1">COUNTIF(INDIRECT(ADDRESS(4,3+(N$8*2),1,2,O_SYNTHESE)):INDIRECT(ADDRESS(38,4+(N$8*2),1,2,O_SYNTHESE)),$A11)*2</f>
        <v>0</v>
      </c>
      <c r="O11" s="95">
        <f ca="1">COUNTIF(INDIRECT(ADDRESS(4,3+(O$8*2),1,2,O_SYNTHESE)):INDIRECT(ADDRESS(38,4+(O$8*2),1,2,O_SYNTHESE)),$A11)*2</f>
        <v>0</v>
      </c>
      <c r="P11" s="95">
        <f ca="1">COUNTIF(INDIRECT(ADDRESS(4,3+(P$8*2),1,2,O_SYNTHESE)):INDIRECT(ADDRESS(38,4+(P$8*2),1,2,O_SYNTHESE)),$A11)*2</f>
        <v>0</v>
      </c>
      <c r="Q11" s="95">
        <f ca="1">COUNTIF(INDIRECT(ADDRESS(4,3+(Q$8*2),1,2,O_SYNTHESE)):INDIRECT(ADDRESS(38,4+(Q$8*2),1,2,O_SYNTHESE)),$A11)*2</f>
        <v>0</v>
      </c>
      <c r="R11" s="95">
        <f ca="1">COUNTIF(INDIRECT(ADDRESS(4,3+(R$8*2),1,2,O_SYNTHESE)):INDIRECT(ADDRESS(38,4+(R$8*2),1,2,O_SYNTHESE)),$A11)*2</f>
        <v>0</v>
      </c>
      <c r="S11" s="95">
        <f ca="1">COUNTIF(INDIRECT(ADDRESS(4,3+(S$8*2),1,2,O_SYNTHESE)):INDIRECT(ADDRESS(38,4+(S$8*2),1,2,O_SYNTHESE)),$A11)*2</f>
        <v>0</v>
      </c>
      <c r="T11" s="95">
        <f ca="1">COUNTIF(INDIRECT(ADDRESS(4,3+(T$8*2),1,2,O_SYNTHESE)):INDIRECT(ADDRESS(38,4+(T$8*2),1,2,O_SYNTHESE)),$A11)*2</f>
        <v>0</v>
      </c>
      <c r="U11" s="95">
        <f ca="1">COUNTIF(INDIRECT(ADDRESS(4,3+(U$8*2),1,2,O_SYNTHESE)):INDIRECT(ADDRESS(38,4+(U$8*2),1,2,O_SYNTHESE)),$A11)*2</f>
        <v>0</v>
      </c>
      <c r="V11" s="95">
        <f ca="1">COUNTIF(INDIRECT(ADDRESS(4,3+(V$8*2),1,2,O_SYNTHESE)):INDIRECT(ADDRESS(38,4+(V$8*2),1,2,O_SYNTHESE)),$A11)*2</f>
        <v>0</v>
      </c>
      <c r="W11" s="95">
        <f ca="1">COUNTIF(INDIRECT(ADDRESS(4,3+(W$8*2),1,2,O_SYNTHESE)):INDIRECT(ADDRESS(38,4+(W$8*2),1,2,O_SYNTHESE)),$A11)*2</f>
        <v>0</v>
      </c>
      <c r="X11" s="87">
        <f t="shared" ca="1" si="0"/>
        <v>36</v>
      </c>
    </row>
    <row r="12" spans="1:24" ht="15" customHeight="1">
      <c r="A12" s="92">
        <f>GRILLE!A6</f>
        <v>0</v>
      </c>
      <c r="B12" s="93">
        <f>GRILLE!B6</f>
        <v>0</v>
      </c>
      <c r="C12" s="95">
        <f ca="1">COUNTIF(INDIRECT(ADDRESS(4,3+(C$8*2),1,2,O_SYNTHESE)):INDIRECT(ADDRESS(38,4+(C$8*2),1,2,O_SYNTHESE)),$A12)*2</f>
        <v>0</v>
      </c>
      <c r="D12" s="95">
        <f ca="1">COUNTIF(INDIRECT(ADDRESS(4,3+(D$8*2),1,2,O_SYNTHESE)):INDIRECT(ADDRESS(38,4+(D$8*2),1,2,O_SYNTHESE)),$A12)*2</f>
        <v>0</v>
      </c>
      <c r="E12" s="95">
        <f ca="1">COUNTIF(INDIRECT(ADDRESS(4,3+(E$8*2),1,2,O_SYNTHESE)):INDIRECT(ADDRESS(38,4+(E$8*2),1,2,O_SYNTHESE)),$A12)*2</f>
        <v>0</v>
      </c>
      <c r="F12" s="95">
        <f ca="1">COUNTIF(INDIRECT(ADDRESS(4,3+(F$8*2),1,2,O_SYNTHESE)):INDIRECT(ADDRESS(38,4+(F$8*2),1,2,O_SYNTHESE)),$A12)*2</f>
        <v>0</v>
      </c>
      <c r="G12" s="95">
        <f ca="1">COUNTIF(INDIRECT(ADDRESS(4,3+(G$8*2),1,2,O_SYNTHESE)):INDIRECT(ADDRESS(38,4+(G$8*2),1,2,O_SYNTHESE)),$A12)*2</f>
        <v>0</v>
      </c>
      <c r="H12" s="95">
        <f ca="1">COUNTIF(INDIRECT(ADDRESS(4,3+(H$8*2),1,2,O_SYNTHESE)):INDIRECT(ADDRESS(38,4+(H$8*2),1,2,O_SYNTHESE)),$A12)*2</f>
        <v>0</v>
      </c>
      <c r="I12" s="95">
        <f ca="1">COUNTIF(INDIRECT(ADDRESS(4,3+(I$8*2),1,2,O_SYNTHESE)):INDIRECT(ADDRESS(38,4+(I$8*2),1,2,O_SYNTHESE)),$A12)*2</f>
        <v>0</v>
      </c>
      <c r="J12" s="95">
        <f ca="1">COUNTIF(INDIRECT(ADDRESS(4,3+(J$8*2),1,2,O_SYNTHESE)):INDIRECT(ADDRESS(38,4+(J$8*2),1,2,O_SYNTHESE)),$A12)*2</f>
        <v>0</v>
      </c>
      <c r="K12" s="95">
        <f ca="1">COUNTIF(INDIRECT(ADDRESS(4,3+(K$8*2),1,2,O_SYNTHESE)):INDIRECT(ADDRESS(38,4+(K$8*2),1,2,O_SYNTHESE)),$A12)*2</f>
        <v>0</v>
      </c>
      <c r="L12" s="95">
        <f ca="1">COUNTIF(INDIRECT(ADDRESS(4,3+(L$8*2),1,2,O_SYNTHESE)):INDIRECT(ADDRESS(38,4+(L$8*2),1,2,O_SYNTHESE)),$A12)*2</f>
        <v>0</v>
      </c>
      <c r="M12" s="95">
        <f ca="1">COUNTIF(INDIRECT(ADDRESS(4,3+(M$8*2),1,2,O_SYNTHESE)):INDIRECT(ADDRESS(38,4+(M$8*2),1,2,O_SYNTHESE)),$A12)*2</f>
        <v>0</v>
      </c>
      <c r="N12" s="95">
        <f ca="1">COUNTIF(INDIRECT(ADDRESS(4,3+(N$8*2),1,2,O_SYNTHESE)):INDIRECT(ADDRESS(38,4+(N$8*2),1,2,O_SYNTHESE)),$A12)*2</f>
        <v>0</v>
      </c>
      <c r="O12" s="95">
        <f ca="1">COUNTIF(INDIRECT(ADDRESS(4,3+(O$8*2),1,2,O_SYNTHESE)):INDIRECT(ADDRESS(38,4+(O$8*2),1,2,O_SYNTHESE)),$A12)*2</f>
        <v>0</v>
      </c>
      <c r="P12" s="95">
        <f ca="1">COUNTIF(INDIRECT(ADDRESS(4,3+(P$8*2),1,2,O_SYNTHESE)):INDIRECT(ADDRESS(38,4+(P$8*2),1,2,O_SYNTHESE)),$A12)*2</f>
        <v>0</v>
      </c>
      <c r="Q12" s="95">
        <f ca="1">COUNTIF(INDIRECT(ADDRESS(4,3+(Q$8*2),1,2,O_SYNTHESE)):INDIRECT(ADDRESS(38,4+(Q$8*2),1,2,O_SYNTHESE)),$A12)*2</f>
        <v>0</v>
      </c>
      <c r="R12" s="95">
        <f ca="1">COUNTIF(INDIRECT(ADDRESS(4,3+(R$8*2),1,2,O_SYNTHESE)):INDIRECT(ADDRESS(38,4+(R$8*2),1,2,O_SYNTHESE)),$A12)*2</f>
        <v>0</v>
      </c>
      <c r="S12" s="95">
        <f ca="1">COUNTIF(INDIRECT(ADDRESS(4,3+(S$8*2),1,2,O_SYNTHESE)):INDIRECT(ADDRESS(38,4+(S$8*2),1,2,O_SYNTHESE)),$A12)*2</f>
        <v>0</v>
      </c>
      <c r="T12" s="95">
        <f ca="1">COUNTIF(INDIRECT(ADDRESS(4,3+(T$8*2),1,2,O_SYNTHESE)):INDIRECT(ADDRESS(38,4+(T$8*2),1,2,O_SYNTHESE)),$A12)*2</f>
        <v>0</v>
      </c>
      <c r="U12" s="95">
        <f ca="1">COUNTIF(INDIRECT(ADDRESS(4,3+(U$8*2),1,2,O_SYNTHESE)):INDIRECT(ADDRESS(38,4+(U$8*2),1,2,O_SYNTHESE)),$A12)*2</f>
        <v>0</v>
      </c>
      <c r="V12" s="95">
        <f ca="1">COUNTIF(INDIRECT(ADDRESS(4,3+(V$8*2),1,2,O_SYNTHESE)):INDIRECT(ADDRESS(38,4+(V$8*2),1,2,O_SYNTHESE)),$A12)*2</f>
        <v>0</v>
      </c>
      <c r="W12" s="95">
        <f ca="1">COUNTIF(INDIRECT(ADDRESS(4,3+(W$8*2),1,2,O_SYNTHESE)):INDIRECT(ADDRESS(38,4+(W$8*2),1,2,O_SYNTHESE)),$A12)*2</f>
        <v>0</v>
      </c>
      <c r="X12" s="87">
        <f t="shared" ca="1" si="0"/>
        <v>0</v>
      </c>
    </row>
    <row r="13" spans="1:24" ht="15" customHeight="1">
      <c r="A13" s="92" t="str">
        <f>GRILLE!A7</f>
        <v>Automatismes</v>
      </c>
      <c r="B13" s="93" t="str">
        <f>GRILLE!B7</f>
        <v>M. TAHIRI</v>
      </c>
      <c r="C13" s="95">
        <f ca="1">COUNTIF(INDIRECT(ADDRESS(4,3+(C$8*2),1,2,O_SYNTHESE)):INDIRECT(ADDRESS(38,4+(C$8*2),1,2,O_SYNTHESE)),$A13)*2</f>
        <v>0</v>
      </c>
      <c r="D13" s="95">
        <f ca="1">COUNTIF(INDIRECT(ADDRESS(4,3+(D$8*2),1,2,O_SYNTHESE)):INDIRECT(ADDRESS(38,4+(D$8*2),1,2,O_SYNTHESE)),$A13)*2</f>
        <v>0</v>
      </c>
      <c r="E13" s="95">
        <f ca="1">COUNTIF(INDIRECT(ADDRESS(4,3+(E$8*2),1,2,O_SYNTHESE)):INDIRECT(ADDRESS(38,4+(E$8*2),1,2,O_SYNTHESE)),$A13)*2</f>
        <v>4</v>
      </c>
      <c r="F13" s="95">
        <f ca="1">COUNTIF(INDIRECT(ADDRESS(4,3+(F$8*2),1,2,O_SYNTHESE)):INDIRECT(ADDRESS(38,4+(F$8*2),1,2,O_SYNTHESE)),$A13)*2</f>
        <v>8</v>
      </c>
      <c r="G13" s="95">
        <f ca="1">COUNTIF(INDIRECT(ADDRESS(4,3+(G$8*2),1,2,O_SYNTHESE)):INDIRECT(ADDRESS(38,4+(G$8*2),1,2,O_SYNTHESE)),$A13)*2</f>
        <v>0</v>
      </c>
      <c r="H13" s="95">
        <f ca="1">COUNTIF(INDIRECT(ADDRESS(4,3+(H$8*2),1,2,O_SYNTHESE)):INDIRECT(ADDRESS(38,4+(H$8*2),1,2,O_SYNTHESE)),$A13)*2</f>
        <v>8</v>
      </c>
      <c r="I13" s="95">
        <f ca="1">COUNTIF(INDIRECT(ADDRESS(4,3+(I$8*2),1,2,O_SYNTHESE)):INDIRECT(ADDRESS(38,4+(I$8*2),1,2,O_SYNTHESE)),$A13)*2</f>
        <v>0</v>
      </c>
      <c r="J13" s="95">
        <f ca="1">COUNTIF(INDIRECT(ADDRESS(4,3+(J$8*2),1,2,O_SYNTHESE)):INDIRECT(ADDRESS(38,4+(J$8*2),1,2,O_SYNTHESE)),$A13)*2</f>
        <v>4</v>
      </c>
      <c r="K13" s="95">
        <f ca="1">COUNTIF(INDIRECT(ADDRESS(4,3+(K$8*2),1,2,O_SYNTHESE)):INDIRECT(ADDRESS(38,4+(K$8*2),1,2,O_SYNTHESE)),$A13)*2</f>
        <v>0</v>
      </c>
      <c r="L13" s="95">
        <f ca="1">COUNTIF(INDIRECT(ADDRESS(4,3+(L$8*2),1,2,O_SYNTHESE)):INDIRECT(ADDRESS(38,4+(L$8*2),1,2,O_SYNTHESE)),$A13)*2</f>
        <v>4</v>
      </c>
      <c r="M13" s="95">
        <f ca="1">COUNTIF(INDIRECT(ADDRESS(4,3+(M$8*2),1,2,O_SYNTHESE)):INDIRECT(ADDRESS(38,4+(M$8*2),1,2,O_SYNTHESE)),$A13)*2</f>
        <v>0</v>
      </c>
      <c r="N13" s="95">
        <f ca="1">COUNTIF(INDIRECT(ADDRESS(4,3+(N$8*2),1,2,O_SYNTHESE)):INDIRECT(ADDRESS(38,4+(N$8*2),1,2,O_SYNTHESE)),$A13)*2</f>
        <v>0</v>
      </c>
      <c r="O13" s="95">
        <f ca="1">COUNTIF(INDIRECT(ADDRESS(4,3+(O$8*2),1,2,O_SYNTHESE)):INDIRECT(ADDRESS(38,4+(O$8*2),1,2,O_SYNTHESE)),$A13)*2</f>
        <v>0</v>
      </c>
      <c r="P13" s="95">
        <f ca="1">COUNTIF(INDIRECT(ADDRESS(4,3+(P$8*2),1,2,O_SYNTHESE)):INDIRECT(ADDRESS(38,4+(P$8*2),1,2,O_SYNTHESE)),$A13)*2</f>
        <v>0</v>
      </c>
      <c r="Q13" s="95">
        <f ca="1">COUNTIF(INDIRECT(ADDRESS(4,3+(Q$8*2),1,2,O_SYNTHESE)):INDIRECT(ADDRESS(38,4+(Q$8*2),1,2,O_SYNTHESE)),$A13)*2</f>
        <v>0</v>
      </c>
      <c r="R13" s="95">
        <f ca="1">COUNTIF(INDIRECT(ADDRESS(4,3+(R$8*2),1,2,O_SYNTHESE)):INDIRECT(ADDRESS(38,4+(R$8*2),1,2,O_SYNTHESE)),$A13)*2</f>
        <v>0</v>
      </c>
      <c r="S13" s="95">
        <f ca="1">COUNTIF(INDIRECT(ADDRESS(4,3+(S$8*2),1,2,O_SYNTHESE)):INDIRECT(ADDRESS(38,4+(S$8*2),1,2,O_SYNTHESE)),$A13)*2</f>
        <v>0</v>
      </c>
      <c r="T13" s="95">
        <f ca="1">COUNTIF(INDIRECT(ADDRESS(4,3+(T$8*2),1,2,O_SYNTHESE)):INDIRECT(ADDRESS(38,4+(T$8*2),1,2,O_SYNTHESE)),$A13)*2</f>
        <v>0</v>
      </c>
      <c r="U13" s="95">
        <f ca="1">COUNTIF(INDIRECT(ADDRESS(4,3+(U$8*2),1,2,O_SYNTHESE)):INDIRECT(ADDRESS(38,4+(U$8*2),1,2,O_SYNTHESE)),$A13)*2</f>
        <v>0</v>
      </c>
      <c r="V13" s="95">
        <f ca="1">COUNTIF(INDIRECT(ADDRESS(4,3+(V$8*2),1,2,O_SYNTHESE)):INDIRECT(ADDRESS(38,4+(V$8*2),1,2,O_SYNTHESE)),$A13)*2</f>
        <v>0</v>
      </c>
      <c r="W13" s="95">
        <f ca="1">COUNTIF(INDIRECT(ADDRESS(4,3+(W$8*2),1,2,O_SYNTHESE)):INDIRECT(ADDRESS(38,4+(W$8*2),1,2,O_SYNTHESE)),$A13)*2</f>
        <v>0</v>
      </c>
      <c r="X13" s="87">
        <f t="shared" ca="1" si="0"/>
        <v>28</v>
      </c>
    </row>
    <row r="14" spans="1:24" ht="15" customHeight="1">
      <c r="A14" s="92" t="str">
        <f>GRILLE!A8</f>
        <v>Comptabilité</v>
      </c>
      <c r="B14" s="93" t="str">
        <f>GRILLE!B8</f>
        <v>M. EL OUADIH</v>
      </c>
      <c r="C14" s="95">
        <f ca="1">COUNTIF(INDIRECT(ADDRESS(4,3+(C$8*2),1,2,O_SYNTHESE)):INDIRECT(ADDRESS(38,4+(C$8*2),1,2,O_SYNTHESE)),$A14)*2</f>
        <v>0</v>
      </c>
      <c r="D14" s="95">
        <f ca="1">COUNTIF(INDIRECT(ADDRESS(4,3+(D$8*2),1,2,O_SYNTHESE)):INDIRECT(ADDRESS(38,4+(D$8*2),1,2,O_SYNTHESE)),$A14)*2</f>
        <v>0</v>
      </c>
      <c r="E14" s="95">
        <f ca="1">COUNTIF(INDIRECT(ADDRESS(4,3+(E$8*2),1,2,O_SYNTHESE)):INDIRECT(ADDRESS(38,4+(E$8*2),1,2,O_SYNTHESE)),$A14)*2</f>
        <v>0</v>
      </c>
      <c r="F14" s="95">
        <f ca="1">COUNTIF(INDIRECT(ADDRESS(4,3+(F$8*2),1,2,O_SYNTHESE)):INDIRECT(ADDRESS(38,4+(F$8*2),1,2,O_SYNTHESE)),$A14)*2</f>
        <v>0</v>
      </c>
      <c r="G14" s="95">
        <f ca="1">COUNTIF(INDIRECT(ADDRESS(4,3+(G$8*2),1,2,O_SYNTHESE)):INDIRECT(ADDRESS(38,4+(G$8*2),1,2,O_SYNTHESE)),$A14)*2</f>
        <v>0</v>
      </c>
      <c r="H14" s="95">
        <f ca="1">COUNTIF(INDIRECT(ADDRESS(4,3+(H$8*2),1,2,O_SYNTHESE)):INDIRECT(ADDRESS(38,4+(H$8*2),1,2,O_SYNTHESE)),$A14)*2</f>
        <v>0</v>
      </c>
      <c r="I14" s="95">
        <f ca="1">COUNTIF(INDIRECT(ADDRESS(4,3+(I$8*2),1,2,O_SYNTHESE)):INDIRECT(ADDRESS(38,4+(I$8*2),1,2,O_SYNTHESE)),$A14)*2</f>
        <v>0</v>
      </c>
      <c r="J14" s="95">
        <f ca="1">COUNTIF(INDIRECT(ADDRESS(4,3+(J$8*2),1,2,O_SYNTHESE)):INDIRECT(ADDRESS(38,4+(J$8*2),1,2,O_SYNTHESE)),$A14)*2</f>
        <v>2</v>
      </c>
      <c r="K14" s="95">
        <f ca="1">COUNTIF(INDIRECT(ADDRESS(4,3+(K$8*2),1,2,O_SYNTHESE)):INDIRECT(ADDRESS(38,4+(K$8*2),1,2,O_SYNTHESE)),$A14)*2</f>
        <v>0</v>
      </c>
      <c r="L14" s="95">
        <f ca="1">COUNTIF(INDIRECT(ADDRESS(4,3+(L$8*2),1,2,O_SYNTHESE)):INDIRECT(ADDRESS(38,4+(L$8*2),1,2,O_SYNTHESE)),$A14)*2</f>
        <v>6</v>
      </c>
      <c r="M14" s="95">
        <f ca="1">COUNTIF(INDIRECT(ADDRESS(4,3+(M$8*2),1,2,O_SYNTHESE)):INDIRECT(ADDRESS(38,4+(M$8*2),1,2,O_SYNTHESE)),$A14)*2</f>
        <v>0</v>
      </c>
      <c r="N14" s="95">
        <f ca="1">COUNTIF(INDIRECT(ADDRESS(4,3+(N$8*2),1,2,O_SYNTHESE)):INDIRECT(ADDRESS(38,4+(N$8*2),1,2,O_SYNTHESE)),$A14)*2</f>
        <v>0</v>
      </c>
      <c r="O14" s="95">
        <f ca="1">COUNTIF(INDIRECT(ADDRESS(4,3+(O$8*2),1,2,O_SYNTHESE)):INDIRECT(ADDRESS(38,4+(O$8*2),1,2,O_SYNTHESE)),$A14)*2</f>
        <v>0</v>
      </c>
      <c r="P14" s="95">
        <f ca="1">COUNTIF(INDIRECT(ADDRESS(4,3+(P$8*2),1,2,O_SYNTHESE)):INDIRECT(ADDRESS(38,4+(P$8*2),1,2,O_SYNTHESE)),$A14)*2</f>
        <v>0</v>
      </c>
      <c r="Q14" s="95">
        <f ca="1">COUNTIF(INDIRECT(ADDRESS(4,3+(Q$8*2),1,2,O_SYNTHESE)):INDIRECT(ADDRESS(38,4+(Q$8*2),1,2,O_SYNTHESE)),$A14)*2</f>
        <v>0</v>
      </c>
      <c r="R14" s="95">
        <f ca="1">COUNTIF(INDIRECT(ADDRESS(4,3+(R$8*2),1,2,O_SYNTHESE)):INDIRECT(ADDRESS(38,4+(R$8*2),1,2,O_SYNTHESE)),$A14)*2</f>
        <v>0</v>
      </c>
      <c r="S14" s="95">
        <f ca="1">COUNTIF(INDIRECT(ADDRESS(4,3+(S$8*2),1,2,O_SYNTHESE)):INDIRECT(ADDRESS(38,4+(S$8*2),1,2,O_SYNTHESE)),$A14)*2</f>
        <v>0</v>
      </c>
      <c r="T14" s="95">
        <f ca="1">COUNTIF(INDIRECT(ADDRESS(4,3+(T$8*2),1,2,O_SYNTHESE)):INDIRECT(ADDRESS(38,4+(T$8*2),1,2,O_SYNTHESE)),$A14)*2</f>
        <v>0</v>
      </c>
      <c r="U14" s="95">
        <f ca="1">COUNTIF(INDIRECT(ADDRESS(4,3+(U$8*2),1,2,O_SYNTHESE)):INDIRECT(ADDRESS(38,4+(U$8*2),1,2,O_SYNTHESE)),$A14)*2</f>
        <v>0</v>
      </c>
      <c r="V14" s="95">
        <f ca="1">COUNTIF(INDIRECT(ADDRESS(4,3+(V$8*2),1,2,O_SYNTHESE)):INDIRECT(ADDRESS(38,4+(V$8*2),1,2,O_SYNTHESE)),$A14)*2</f>
        <v>0</v>
      </c>
      <c r="W14" s="95">
        <f ca="1">COUNTIF(INDIRECT(ADDRESS(4,3+(W$8*2),1,2,O_SYNTHESE)):INDIRECT(ADDRESS(38,4+(W$8*2),1,2,O_SYNTHESE)),$A14)*2</f>
        <v>0</v>
      </c>
      <c r="X14" s="87">
        <f t="shared" ca="1" si="0"/>
        <v>8</v>
      </c>
    </row>
    <row r="15" spans="1:24" ht="15" customHeight="1">
      <c r="A15" s="92" t="str">
        <f>GRILLE!A9</f>
        <v>Dessin &amp; Technologie</v>
      </c>
      <c r="B15" s="93" t="str">
        <f>GRILLE!B9</f>
        <v>M. LASRI</v>
      </c>
      <c r="C15" s="95">
        <f ca="1">COUNTIF(INDIRECT(ADDRESS(4,3+(C$8*2),1,2,O_SYNTHESE)):INDIRECT(ADDRESS(38,4+(C$8*2),1,2,O_SYNTHESE)),$A15)*2</f>
        <v>0</v>
      </c>
      <c r="D15" s="95">
        <f ca="1">COUNTIF(INDIRECT(ADDRESS(4,3+(D$8*2),1,2,O_SYNTHESE)):INDIRECT(ADDRESS(38,4+(D$8*2),1,2,O_SYNTHESE)),$A15)*2</f>
        <v>8</v>
      </c>
      <c r="E15" s="95">
        <f ca="1">COUNTIF(INDIRECT(ADDRESS(4,3+(E$8*2),1,2,O_SYNTHESE)):INDIRECT(ADDRESS(38,4+(E$8*2),1,2,O_SYNTHESE)),$A15)*2</f>
        <v>8</v>
      </c>
      <c r="F15" s="95">
        <f ca="1">COUNTIF(INDIRECT(ADDRESS(4,3+(F$8*2),1,2,O_SYNTHESE)):INDIRECT(ADDRESS(38,4+(F$8*2),1,2,O_SYNTHESE)),$A15)*2</f>
        <v>8</v>
      </c>
      <c r="G15" s="95">
        <f ca="1">COUNTIF(INDIRECT(ADDRESS(4,3+(G$8*2),1,2,O_SYNTHESE)):INDIRECT(ADDRESS(38,4+(G$8*2),1,2,O_SYNTHESE)),$A15)*2</f>
        <v>8</v>
      </c>
      <c r="H15" s="95">
        <f ca="1">COUNTIF(INDIRECT(ADDRESS(4,3+(H$8*2),1,2,O_SYNTHESE)):INDIRECT(ADDRESS(38,4+(H$8*2),1,2,O_SYNTHESE)),$A15)*2</f>
        <v>4</v>
      </c>
      <c r="I15" s="95">
        <f ca="1">COUNTIF(INDIRECT(ADDRESS(4,3+(I$8*2),1,2,O_SYNTHESE)):INDIRECT(ADDRESS(38,4+(I$8*2),1,2,O_SYNTHESE)),$A15)*2</f>
        <v>4</v>
      </c>
      <c r="J15" s="95">
        <f ca="1">COUNTIF(INDIRECT(ADDRESS(4,3+(J$8*2),1,2,O_SYNTHESE)):INDIRECT(ADDRESS(38,4+(J$8*2),1,2,O_SYNTHESE)),$A15)*2</f>
        <v>4</v>
      </c>
      <c r="K15" s="95">
        <f ca="1">COUNTIF(INDIRECT(ADDRESS(4,3+(K$8*2),1,2,O_SYNTHESE)):INDIRECT(ADDRESS(38,4+(K$8*2),1,2,O_SYNTHESE)),$A15)*2</f>
        <v>4</v>
      </c>
      <c r="L15" s="95">
        <f ca="1">COUNTIF(INDIRECT(ADDRESS(4,3+(L$8*2),1,2,O_SYNTHESE)):INDIRECT(ADDRESS(38,4+(L$8*2),1,2,O_SYNTHESE)),$A15)*2</f>
        <v>4</v>
      </c>
      <c r="M15" s="95">
        <f ca="1">COUNTIF(INDIRECT(ADDRESS(4,3+(M$8*2),1,2,O_SYNTHESE)):INDIRECT(ADDRESS(38,4+(M$8*2),1,2,O_SYNTHESE)),$A15)*2</f>
        <v>0</v>
      </c>
      <c r="N15" s="95">
        <f ca="1">COUNTIF(INDIRECT(ADDRESS(4,3+(N$8*2),1,2,O_SYNTHESE)):INDIRECT(ADDRESS(38,4+(N$8*2),1,2,O_SYNTHESE)),$A15)*2</f>
        <v>0</v>
      </c>
      <c r="O15" s="95">
        <f ca="1">COUNTIF(INDIRECT(ADDRESS(4,3+(O$8*2),1,2,O_SYNTHESE)):INDIRECT(ADDRESS(38,4+(O$8*2),1,2,O_SYNTHESE)),$A15)*2</f>
        <v>0</v>
      </c>
      <c r="P15" s="95">
        <f ca="1">COUNTIF(INDIRECT(ADDRESS(4,3+(P$8*2),1,2,O_SYNTHESE)):INDIRECT(ADDRESS(38,4+(P$8*2),1,2,O_SYNTHESE)),$A15)*2</f>
        <v>0</v>
      </c>
      <c r="Q15" s="95">
        <f ca="1">COUNTIF(INDIRECT(ADDRESS(4,3+(Q$8*2),1,2,O_SYNTHESE)):INDIRECT(ADDRESS(38,4+(Q$8*2),1,2,O_SYNTHESE)),$A15)*2</f>
        <v>0</v>
      </c>
      <c r="R15" s="95">
        <f ca="1">COUNTIF(INDIRECT(ADDRESS(4,3+(R$8*2),1,2,O_SYNTHESE)):INDIRECT(ADDRESS(38,4+(R$8*2),1,2,O_SYNTHESE)),$A15)*2</f>
        <v>0</v>
      </c>
      <c r="S15" s="95">
        <f ca="1">COUNTIF(INDIRECT(ADDRESS(4,3+(S$8*2),1,2,O_SYNTHESE)):INDIRECT(ADDRESS(38,4+(S$8*2),1,2,O_SYNTHESE)),$A15)*2</f>
        <v>0</v>
      </c>
      <c r="T15" s="95">
        <f ca="1">COUNTIF(INDIRECT(ADDRESS(4,3+(T$8*2),1,2,O_SYNTHESE)):INDIRECT(ADDRESS(38,4+(T$8*2),1,2,O_SYNTHESE)),$A15)*2</f>
        <v>0</v>
      </c>
      <c r="U15" s="95">
        <f ca="1">COUNTIF(INDIRECT(ADDRESS(4,3+(U$8*2),1,2,O_SYNTHESE)):INDIRECT(ADDRESS(38,4+(U$8*2),1,2,O_SYNTHESE)),$A15)*2</f>
        <v>0</v>
      </c>
      <c r="V15" s="95">
        <f ca="1">COUNTIF(INDIRECT(ADDRESS(4,3+(V$8*2),1,2,O_SYNTHESE)):INDIRECT(ADDRESS(38,4+(V$8*2),1,2,O_SYNTHESE)),$A15)*2</f>
        <v>0</v>
      </c>
      <c r="W15" s="95">
        <f ca="1">COUNTIF(INDIRECT(ADDRESS(4,3+(W$8*2),1,2,O_SYNTHESE)):INDIRECT(ADDRESS(38,4+(W$8*2),1,2,O_SYNTHESE)),$A15)*2</f>
        <v>0</v>
      </c>
      <c r="X15" s="87">
        <f t="shared" ca="1" si="0"/>
        <v>52</v>
      </c>
    </row>
    <row r="16" spans="1:24" ht="15" customHeight="1">
      <c r="A16" s="92" t="str">
        <f>GRILLE!A10</f>
        <v>Economie</v>
      </c>
      <c r="B16" s="93" t="str">
        <f>GRILLE!B10</f>
        <v>M. EL OUADI</v>
      </c>
      <c r="C16" s="95">
        <f ca="1">COUNTIF(INDIRECT(ADDRESS(4,3+(C$8*2),1,2,O_SYNTHESE)):INDIRECT(ADDRESS(38,4+(C$8*2),1,2,O_SYNTHESE)),$A16)*2</f>
        <v>8</v>
      </c>
      <c r="D16" s="95">
        <f ca="1">COUNTIF(INDIRECT(ADDRESS(4,3+(D$8*2),1,2,O_SYNTHESE)):INDIRECT(ADDRESS(38,4+(D$8*2),1,2,O_SYNTHESE)),$A16)*2</f>
        <v>12</v>
      </c>
      <c r="E16" s="95">
        <f ca="1">COUNTIF(INDIRECT(ADDRESS(4,3+(E$8*2),1,2,O_SYNTHESE)):INDIRECT(ADDRESS(38,4+(E$8*2),1,2,O_SYNTHESE)),$A16)*2</f>
        <v>8</v>
      </c>
      <c r="F16" s="95">
        <f ca="1">COUNTIF(INDIRECT(ADDRESS(4,3+(F$8*2),1,2,O_SYNTHESE)):INDIRECT(ADDRESS(38,4+(F$8*2),1,2,O_SYNTHESE)),$A16)*2</f>
        <v>8</v>
      </c>
      <c r="G16" s="95">
        <f ca="1">COUNTIF(INDIRECT(ADDRESS(4,3+(G$8*2),1,2,O_SYNTHESE)):INDIRECT(ADDRESS(38,4+(G$8*2),1,2,O_SYNTHESE)),$A16)*2</f>
        <v>4</v>
      </c>
      <c r="H16" s="95">
        <f ca="1">COUNTIF(INDIRECT(ADDRESS(4,3+(H$8*2),1,2,O_SYNTHESE)):INDIRECT(ADDRESS(38,4+(H$8*2),1,2,O_SYNTHESE)),$A16)*2</f>
        <v>6</v>
      </c>
      <c r="I16" s="95">
        <f ca="1">COUNTIF(INDIRECT(ADDRESS(4,3+(I$8*2),1,2,O_SYNTHESE)):INDIRECT(ADDRESS(38,4+(I$8*2),1,2,O_SYNTHESE)),$A16)*2</f>
        <v>6</v>
      </c>
      <c r="J16" s="95">
        <f ca="1">COUNTIF(INDIRECT(ADDRESS(4,3+(J$8*2),1,2,O_SYNTHESE)):INDIRECT(ADDRESS(38,4+(J$8*2),1,2,O_SYNTHESE)),$A16)*2</f>
        <v>2</v>
      </c>
      <c r="K16" s="95">
        <f ca="1">COUNTIF(INDIRECT(ADDRESS(4,3+(K$8*2),1,2,O_SYNTHESE)):INDIRECT(ADDRESS(38,4+(K$8*2),1,2,O_SYNTHESE)),$A16)*2</f>
        <v>8</v>
      </c>
      <c r="L16" s="95">
        <f ca="1">COUNTIF(INDIRECT(ADDRESS(4,3+(L$8*2),1,2,O_SYNTHESE)):INDIRECT(ADDRESS(38,4+(L$8*2),1,2,O_SYNTHESE)),$A16)*2</f>
        <v>0</v>
      </c>
      <c r="M16" s="95">
        <f ca="1">COUNTIF(INDIRECT(ADDRESS(4,3+(M$8*2),1,2,O_SYNTHESE)):INDIRECT(ADDRESS(38,4+(M$8*2),1,2,O_SYNTHESE)),$A16)*2</f>
        <v>0</v>
      </c>
      <c r="N16" s="95">
        <f ca="1">COUNTIF(INDIRECT(ADDRESS(4,3+(N$8*2),1,2,O_SYNTHESE)):INDIRECT(ADDRESS(38,4+(N$8*2),1,2,O_SYNTHESE)),$A16)*2</f>
        <v>0</v>
      </c>
      <c r="O16" s="95">
        <f ca="1">COUNTIF(INDIRECT(ADDRESS(4,3+(O$8*2),1,2,O_SYNTHESE)):INDIRECT(ADDRESS(38,4+(O$8*2),1,2,O_SYNTHESE)),$A16)*2</f>
        <v>0</v>
      </c>
      <c r="P16" s="95">
        <f ca="1">COUNTIF(INDIRECT(ADDRESS(4,3+(P$8*2),1,2,O_SYNTHESE)):INDIRECT(ADDRESS(38,4+(P$8*2),1,2,O_SYNTHESE)),$A16)*2</f>
        <v>0</v>
      </c>
      <c r="Q16" s="95">
        <f ca="1">COUNTIF(INDIRECT(ADDRESS(4,3+(Q$8*2),1,2,O_SYNTHESE)):INDIRECT(ADDRESS(38,4+(Q$8*2),1,2,O_SYNTHESE)),$A16)*2</f>
        <v>0</v>
      </c>
      <c r="R16" s="95">
        <f ca="1">COUNTIF(INDIRECT(ADDRESS(4,3+(R$8*2),1,2,O_SYNTHESE)):INDIRECT(ADDRESS(38,4+(R$8*2),1,2,O_SYNTHESE)),$A16)*2</f>
        <v>0</v>
      </c>
      <c r="S16" s="95">
        <f ca="1">COUNTIF(INDIRECT(ADDRESS(4,3+(S$8*2),1,2,O_SYNTHESE)):INDIRECT(ADDRESS(38,4+(S$8*2),1,2,O_SYNTHESE)),$A16)*2</f>
        <v>0</v>
      </c>
      <c r="T16" s="95">
        <f ca="1">COUNTIF(INDIRECT(ADDRESS(4,3+(T$8*2),1,2,O_SYNTHESE)):INDIRECT(ADDRESS(38,4+(T$8*2),1,2,O_SYNTHESE)),$A16)*2</f>
        <v>0</v>
      </c>
      <c r="U16" s="95">
        <f ca="1">COUNTIF(INDIRECT(ADDRESS(4,3+(U$8*2),1,2,O_SYNTHESE)):INDIRECT(ADDRESS(38,4+(U$8*2),1,2,O_SYNTHESE)),$A16)*2</f>
        <v>0</v>
      </c>
      <c r="V16" s="95">
        <f ca="1">COUNTIF(INDIRECT(ADDRESS(4,3+(V$8*2),1,2,O_SYNTHESE)):INDIRECT(ADDRESS(38,4+(V$8*2),1,2,O_SYNTHESE)),$A16)*2</f>
        <v>0</v>
      </c>
      <c r="W16" s="95">
        <f ca="1">COUNTIF(INDIRECT(ADDRESS(4,3+(W$8*2),1,2,O_SYNTHESE)):INDIRECT(ADDRESS(38,4+(W$8*2),1,2,O_SYNTHESE)),$A16)*2</f>
        <v>0</v>
      </c>
      <c r="X16" s="87">
        <f t="shared" ca="1" si="0"/>
        <v>62</v>
      </c>
    </row>
    <row r="17" spans="1:24" ht="15" customHeight="1">
      <c r="A17" s="92" t="str">
        <f>GRILLE!A11</f>
        <v>Electronique</v>
      </c>
      <c r="B17" s="93" t="str">
        <f>GRILLE!B11</f>
        <v>M. NGOTE</v>
      </c>
      <c r="C17" s="95">
        <f ca="1">COUNTIF(INDIRECT(ADDRESS(4,3+(C$8*2),1,2,O_SYNTHESE)):INDIRECT(ADDRESS(38,4+(C$8*2),1,2,O_SYNTHESE)),$A17)*2</f>
        <v>4</v>
      </c>
      <c r="D17" s="95">
        <f ca="1">COUNTIF(INDIRECT(ADDRESS(4,3+(D$8*2),1,2,O_SYNTHESE)):INDIRECT(ADDRESS(38,4+(D$8*2),1,2,O_SYNTHESE)),$A17)*2</f>
        <v>4</v>
      </c>
      <c r="E17" s="95">
        <f ca="1">COUNTIF(INDIRECT(ADDRESS(4,3+(E$8*2),1,2,O_SYNTHESE)):INDIRECT(ADDRESS(38,4+(E$8*2),1,2,O_SYNTHESE)),$A17)*2</f>
        <v>4</v>
      </c>
      <c r="F17" s="95">
        <f ca="1">COUNTIF(INDIRECT(ADDRESS(4,3+(F$8*2),1,2,O_SYNTHESE)):INDIRECT(ADDRESS(38,4+(F$8*2),1,2,O_SYNTHESE)),$A17)*2</f>
        <v>4</v>
      </c>
      <c r="G17" s="95">
        <f ca="1">COUNTIF(INDIRECT(ADDRESS(4,3+(G$8*2),1,2,O_SYNTHESE)):INDIRECT(ADDRESS(38,4+(G$8*2),1,2,O_SYNTHESE)),$A17)*2</f>
        <v>0</v>
      </c>
      <c r="H17" s="95">
        <f ca="1">COUNTIF(INDIRECT(ADDRESS(4,3+(H$8*2),1,2,O_SYNTHESE)):INDIRECT(ADDRESS(38,4+(H$8*2),1,2,O_SYNTHESE)),$A17)*2</f>
        <v>4</v>
      </c>
      <c r="I17" s="95">
        <f ca="1">COUNTIF(INDIRECT(ADDRESS(4,3+(I$8*2),1,2,O_SYNTHESE)):INDIRECT(ADDRESS(38,4+(I$8*2),1,2,O_SYNTHESE)),$A17)*2</f>
        <v>4</v>
      </c>
      <c r="J17" s="95">
        <f ca="1">COUNTIF(INDIRECT(ADDRESS(4,3+(J$8*2),1,2,O_SYNTHESE)):INDIRECT(ADDRESS(38,4+(J$8*2),1,2,O_SYNTHESE)),$A17)*2</f>
        <v>0</v>
      </c>
      <c r="K17" s="95">
        <f ca="1">COUNTIF(INDIRECT(ADDRESS(4,3+(K$8*2),1,2,O_SYNTHESE)):INDIRECT(ADDRESS(38,4+(K$8*2),1,2,O_SYNTHESE)),$A17)*2</f>
        <v>4</v>
      </c>
      <c r="L17" s="95">
        <f ca="1">COUNTIF(INDIRECT(ADDRESS(4,3+(L$8*2),1,2,O_SYNTHESE)):INDIRECT(ADDRESS(38,4+(L$8*2),1,2,O_SYNTHESE)),$A17)*2</f>
        <v>0</v>
      </c>
      <c r="M17" s="95">
        <f ca="1">COUNTIF(INDIRECT(ADDRESS(4,3+(M$8*2),1,2,O_SYNTHESE)):INDIRECT(ADDRESS(38,4+(M$8*2),1,2,O_SYNTHESE)),$A17)*2</f>
        <v>0</v>
      </c>
      <c r="N17" s="95">
        <f ca="1">COUNTIF(INDIRECT(ADDRESS(4,3+(N$8*2),1,2,O_SYNTHESE)):INDIRECT(ADDRESS(38,4+(N$8*2),1,2,O_SYNTHESE)),$A17)*2</f>
        <v>0</v>
      </c>
      <c r="O17" s="95">
        <f ca="1">COUNTIF(INDIRECT(ADDRESS(4,3+(O$8*2),1,2,O_SYNTHESE)):INDIRECT(ADDRESS(38,4+(O$8*2),1,2,O_SYNTHESE)),$A17)*2</f>
        <v>0</v>
      </c>
      <c r="P17" s="95">
        <f ca="1">COUNTIF(INDIRECT(ADDRESS(4,3+(P$8*2),1,2,O_SYNTHESE)):INDIRECT(ADDRESS(38,4+(P$8*2),1,2,O_SYNTHESE)),$A17)*2</f>
        <v>0</v>
      </c>
      <c r="Q17" s="95">
        <f ca="1">COUNTIF(INDIRECT(ADDRESS(4,3+(Q$8*2),1,2,O_SYNTHESE)):INDIRECT(ADDRESS(38,4+(Q$8*2),1,2,O_SYNTHESE)),$A17)*2</f>
        <v>0</v>
      </c>
      <c r="R17" s="95">
        <f ca="1">COUNTIF(INDIRECT(ADDRESS(4,3+(R$8*2),1,2,O_SYNTHESE)):INDIRECT(ADDRESS(38,4+(R$8*2),1,2,O_SYNTHESE)),$A17)*2</f>
        <v>0</v>
      </c>
      <c r="S17" s="95">
        <f ca="1">COUNTIF(INDIRECT(ADDRESS(4,3+(S$8*2),1,2,O_SYNTHESE)):INDIRECT(ADDRESS(38,4+(S$8*2),1,2,O_SYNTHESE)),$A17)*2</f>
        <v>0</v>
      </c>
      <c r="T17" s="95">
        <f ca="1">COUNTIF(INDIRECT(ADDRESS(4,3+(T$8*2),1,2,O_SYNTHESE)):INDIRECT(ADDRESS(38,4+(T$8*2),1,2,O_SYNTHESE)),$A17)*2</f>
        <v>0</v>
      </c>
      <c r="U17" s="95">
        <f ca="1">COUNTIF(INDIRECT(ADDRESS(4,3+(U$8*2),1,2,O_SYNTHESE)):INDIRECT(ADDRESS(38,4+(U$8*2),1,2,O_SYNTHESE)),$A17)*2</f>
        <v>0</v>
      </c>
      <c r="V17" s="95">
        <f ca="1">COUNTIF(INDIRECT(ADDRESS(4,3+(V$8*2),1,2,O_SYNTHESE)):INDIRECT(ADDRESS(38,4+(V$8*2),1,2,O_SYNTHESE)),$A17)*2</f>
        <v>0</v>
      </c>
      <c r="W17" s="95">
        <f ca="1">COUNTIF(INDIRECT(ADDRESS(4,3+(W$8*2),1,2,O_SYNTHESE)):INDIRECT(ADDRESS(38,4+(W$8*2),1,2,O_SYNTHESE)),$A17)*2</f>
        <v>0</v>
      </c>
      <c r="X17" s="87">
        <f t="shared" ca="1" si="0"/>
        <v>28</v>
      </c>
    </row>
    <row r="18" spans="1:24" ht="15" customHeight="1">
      <c r="A18" s="92">
        <f>GRILLE!A12</f>
        <v>0</v>
      </c>
      <c r="B18" s="93">
        <f>GRILLE!B12</f>
        <v>0</v>
      </c>
      <c r="C18" s="95">
        <f ca="1">COUNTIF(INDIRECT(ADDRESS(4,3+(C$8*2),1,2,O_SYNTHESE)):INDIRECT(ADDRESS(38,4+(C$8*2),1,2,O_SYNTHESE)),$A18)*2</f>
        <v>0</v>
      </c>
      <c r="D18" s="95">
        <f ca="1">COUNTIF(INDIRECT(ADDRESS(4,3+(D$8*2),1,2,O_SYNTHESE)):INDIRECT(ADDRESS(38,4+(D$8*2),1,2,O_SYNTHESE)),$A18)*2</f>
        <v>0</v>
      </c>
      <c r="E18" s="95">
        <f ca="1">COUNTIF(INDIRECT(ADDRESS(4,3+(E$8*2),1,2,O_SYNTHESE)):INDIRECT(ADDRESS(38,4+(E$8*2),1,2,O_SYNTHESE)),$A18)*2</f>
        <v>0</v>
      </c>
      <c r="F18" s="95">
        <f ca="1">COUNTIF(INDIRECT(ADDRESS(4,3+(F$8*2),1,2,O_SYNTHESE)):INDIRECT(ADDRESS(38,4+(F$8*2),1,2,O_SYNTHESE)),$A18)*2</f>
        <v>0</v>
      </c>
      <c r="G18" s="95">
        <f ca="1">COUNTIF(INDIRECT(ADDRESS(4,3+(G$8*2),1,2,O_SYNTHESE)):INDIRECT(ADDRESS(38,4+(G$8*2),1,2,O_SYNTHESE)),$A18)*2</f>
        <v>0</v>
      </c>
      <c r="H18" s="95">
        <f ca="1">COUNTIF(INDIRECT(ADDRESS(4,3+(H$8*2),1,2,O_SYNTHESE)):INDIRECT(ADDRESS(38,4+(H$8*2),1,2,O_SYNTHESE)),$A18)*2</f>
        <v>0</v>
      </c>
      <c r="I18" s="95">
        <f ca="1">COUNTIF(INDIRECT(ADDRESS(4,3+(I$8*2),1,2,O_SYNTHESE)):INDIRECT(ADDRESS(38,4+(I$8*2),1,2,O_SYNTHESE)),$A18)*2</f>
        <v>0</v>
      </c>
      <c r="J18" s="95">
        <f ca="1">COUNTIF(INDIRECT(ADDRESS(4,3+(J$8*2),1,2,O_SYNTHESE)):INDIRECT(ADDRESS(38,4+(J$8*2),1,2,O_SYNTHESE)),$A18)*2</f>
        <v>0</v>
      </c>
      <c r="K18" s="95">
        <f ca="1">COUNTIF(INDIRECT(ADDRESS(4,3+(K$8*2),1,2,O_SYNTHESE)):INDIRECT(ADDRESS(38,4+(K$8*2),1,2,O_SYNTHESE)),$A18)*2</f>
        <v>0</v>
      </c>
      <c r="L18" s="95">
        <f ca="1">COUNTIF(INDIRECT(ADDRESS(4,3+(L$8*2),1,2,O_SYNTHESE)):INDIRECT(ADDRESS(38,4+(L$8*2),1,2,O_SYNTHESE)),$A18)*2</f>
        <v>0</v>
      </c>
      <c r="M18" s="95">
        <f ca="1">COUNTIF(INDIRECT(ADDRESS(4,3+(M$8*2),1,2,O_SYNTHESE)):INDIRECT(ADDRESS(38,4+(M$8*2),1,2,O_SYNTHESE)),$A18)*2</f>
        <v>0</v>
      </c>
      <c r="N18" s="95">
        <f ca="1">COUNTIF(INDIRECT(ADDRESS(4,3+(N$8*2),1,2,O_SYNTHESE)):INDIRECT(ADDRESS(38,4+(N$8*2),1,2,O_SYNTHESE)),$A18)*2</f>
        <v>0</v>
      </c>
      <c r="O18" s="95">
        <f ca="1">COUNTIF(INDIRECT(ADDRESS(4,3+(O$8*2),1,2,O_SYNTHESE)):INDIRECT(ADDRESS(38,4+(O$8*2),1,2,O_SYNTHESE)),$A18)*2</f>
        <v>0</v>
      </c>
      <c r="P18" s="95">
        <f ca="1">COUNTIF(INDIRECT(ADDRESS(4,3+(P$8*2),1,2,O_SYNTHESE)):INDIRECT(ADDRESS(38,4+(P$8*2),1,2,O_SYNTHESE)),$A18)*2</f>
        <v>0</v>
      </c>
      <c r="Q18" s="95">
        <f ca="1">COUNTIF(INDIRECT(ADDRESS(4,3+(Q$8*2),1,2,O_SYNTHESE)):INDIRECT(ADDRESS(38,4+(Q$8*2),1,2,O_SYNTHESE)),$A18)*2</f>
        <v>0</v>
      </c>
      <c r="R18" s="95">
        <f ca="1">COUNTIF(INDIRECT(ADDRESS(4,3+(R$8*2),1,2,O_SYNTHESE)):INDIRECT(ADDRESS(38,4+(R$8*2),1,2,O_SYNTHESE)),$A18)*2</f>
        <v>0</v>
      </c>
      <c r="S18" s="95">
        <f ca="1">COUNTIF(INDIRECT(ADDRESS(4,3+(S$8*2),1,2,O_SYNTHESE)):INDIRECT(ADDRESS(38,4+(S$8*2),1,2,O_SYNTHESE)),$A18)*2</f>
        <v>0</v>
      </c>
      <c r="T18" s="95">
        <f ca="1">COUNTIF(INDIRECT(ADDRESS(4,3+(T$8*2),1,2,O_SYNTHESE)):INDIRECT(ADDRESS(38,4+(T$8*2),1,2,O_SYNTHESE)),$A18)*2</f>
        <v>0</v>
      </c>
      <c r="U18" s="95">
        <f ca="1">COUNTIF(INDIRECT(ADDRESS(4,3+(U$8*2),1,2,O_SYNTHESE)):INDIRECT(ADDRESS(38,4+(U$8*2),1,2,O_SYNTHESE)),$A18)*2</f>
        <v>0</v>
      </c>
      <c r="V18" s="95">
        <f ca="1">COUNTIF(INDIRECT(ADDRESS(4,3+(V$8*2),1,2,O_SYNTHESE)):INDIRECT(ADDRESS(38,4+(V$8*2),1,2,O_SYNTHESE)),$A18)*2</f>
        <v>0</v>
      </c>
      <c r="W18" s="95">
        <f ca="1">COUNTIF(INDIRECT(ADDRESS(4,3+(W$8*2),1,2,O_SYNTHESE)):INDIRECT(ADDRESS(38,4+(W$8*2),1,2,O_SYNTHESE)),$A18)*2</f>
        <v>0</v>
      </c>
      <c r="X18" s="87">
        <f t="shared" ca="1" si="0"/>
        <v>0</v>
      </c>
    </row>
    <row r="19" spans="1:24" ht="15" customHeight="1">
      <c r="A19" s="92" t="str">
        <f>GRILLE!A13</f>
        <v>Electrotechnique</v>
      </c>
      <c r="B19" s="93" t="str">
        <f>GRILLE!B13</f>
        <v>M. NGOTE</v>
      </c>
      <c r="C19" s="95">
        <f ca="1">COUNTIF(INDIRECT(ADDRESS(4,3+(C$8*2),1,2,O_SYNTHESE)):INDIRECT(ADDRESS(38,4+(C$8*2),1,2,O_SYNTHESE)),$A19)*2</f>
        <v>0</v>
      </c>
      <c r="D19" s="95">
        <f ca="1">COUNTIF(INDIRECT(ADDRESS(4,3+(D$8*2),1,2,O_SYNTHESE)):INDIRECT(ADDRESS(38,4+(D$8*2),1,2,O_SYNTHESE)),$A19)*2</f>
        <v>8</v>
      </c>
      <c r="E19" s="95">
        <f ca="1">COUNTIF(INDIRECT(ADDRESS(4,3+(E$8*2),1,2,O_SYNTHESE)):INDIRECT(ADDRESS(38,4+(E$8*2),1,2,O_SYNTHESE)),$A19)*2</f>
        <v>4</v>
      </c>
      <c r="F19" s="95">
        <f ca="1">COUNTIF(INDIRECT(ADDRESS(4,3+(F$8*2),1,2,O_SYNTHESE)):INDIRECT(ADDRESS(38,4+(F$8*2),1,2,O_SYNTHESE)),$A19)*2</f>
        <v>4</v>
      </c>
      <c r="G19" s="95">
        <f ca="1">COUNTIF(INDIRECT(ADDRESS(4,3+(G$8*2),1,2,O_SYNTHESE)):INDIRECT(ADDRESS(38,4+(G$8*2),1,2,O_SYNTHESE)),$A19)*2</f>
        <v>4</v>
      </c>
      <c r="H19" s="95">
        <f ca="1">COUNTIF(INDIRECT(ADDRESS(4,3+(H$8*2),1,2,O_SYNTHESE)):INDIRECT(ADDRESS(38,4+(H$8*2),1,2,O_SYNTHESE)),$A19)*2</f>
        <v>4</v>
      </c>
      <c r="I19" s="95">
        <f ca="1">COUNTIF(INDIRECT(ADDRESS(4,3+(I$8*2),1,2,O_SYNTHESE)):INDIRECT(ADDRESS(38,4+(I$8*2),1,2,O_SYNTHESE)),$A19)*2</f>
        <v>4</v>
      </c>
      <c r="J19" s="95">
        <f ca="1">COUNTIF(INDIRECT(ADDRESS(4,3+(J$8*2),1,2,O_SYNTHESE)):INDIRECT(ADDRESS(38,4+(J$8*2),1,2,O_SYNTHESE)),$A19)*2</f>
        <v>0</v>
      </c>
      <c r="K19" s="95">
        <f ca="1">COUNTIF(INDIRECT(ADDRESS(4,3+(K$8*2),1,2,O_SYNTHESE)):INDIRECT(ADDRESS(38,4+(K$8*2),1,2,O_SYNTHESE)),$A19)*2</f>
        <v>4</v>
      </c>
      <c r="L19" s="95">
        <f ca="1">COUNTIF(INDIRECT(ADDRESS(4,3+(L$8*2),1,2,O_SYNTHESE)):INDIRECT(ADDRESS(38,4+(L$8*2),1,2,O_SYNTHESE)),$A19)*2</f>
        <v>4</v>
      </c>
      <c r="M19" s="95">
        <f ca="1">COUNTIF(INDIRECT(ADDRESS(4,3+(M$8*2),1,2,O_SYNTHESE)):INDIRECT(ADDRESS(38,4+(M$8*2),1,2,O_SYNTHESE)),$A19)*2</f>
        <v>0</v>
      </c>
      <c r="N19" s="95">
        <f ca="1">COUNTIF(INDIRECT(ADDRESS(4,3+(N$8*2),1,2,O_SYNTHESE)):INDIRECT(ADDRESS(38,4+(N$8*2),1,2,O_SYNTHESE)),$A19)*2</f>
        <v>0</v>
      </c>
      <c r="O19" s="95">
        <f ca="1">COUNTIF(INDIRECT(ADDRESS(4,3+(O$8*2),1,2,O_SYNTHESE)):INDIRECT(ADDRESS(38,4+(O$8*2),1,2,O_SYNTHESE)),$A19)*2</f>
        <v>0</v>
      </c>
      <c r="P19" s="95">
        <f ca="1">COUNTIF(INDIRECT(ADDRESS(4,3+(P$8*2),1,2,O_SYNTHESE)):INDIRECT(ADDRESS(38,4+(P$8*2),1,2,O_SYNTHESE)),$A19)*2</f>
        <v>0</v>
      </c>
      <c r="Q19" s="95">
        <f ca="1">COUNTIF(INDIRECT(ADDRESS(4,3+(Q$8*2),1,2,O_SYNTHESE)):INDIRECT(ADDRESS(38,4+(Q$8*2),1,2,O_SYNTHESE)),$A19)*2</f>
        <v>0</v>
      </c>
      <c r="R19" s="95">
        <f ca="1">COUNTIF(INDIRECT(ADDRESS(4,3+(R$8*2),1,2,O_SYNTHESE)):INDIRECT(ADDRESS(38,4+(R$8*2),1,2,O_SYNTHESE)),$A19)*2</f>
        <v>0</v>
      </c>
      <c r="S19" s="95">
        <f ca="1">COUNTIF(INDIRECT(ADDRESS(4,3+(S$8*2),1,2,O_SYNTHESE)):INDIRECT(ADDRESS(38,4+(S$8*2),1,2,O_SYNTHESE)),$A19)*2</f>
        <v>0</v>
      </c>
      <c r="T19" s="95">
        <f ca="1">COUNTIF(INDIRECT(ADDRESS(4,3+(T$8*2),1,2,O_SYNTHESE)):INDIRECT(ADDRESS(38,4+(T$8*2),1,2,O_SYNTHESE)),$A19)*2</f>
        <v>0</v>
      </c>
      <c r="U19" s="95">
        <f ca="1">COUNTIF(INDIRECT(ADDRESS(4,3+(U$8*2),1,2,O_SYNTHESE)):INDIRECT(ADDRESS(38,4+(U$8*2),1,2,O_SYNTHESE)),$A19)*2</f>
        <v>0</v>
      </c>
      <c r="V19" s="95">
        <f ca="1">COUNTIF(INDIRECT(ADDRESS(4,3+(V$8*2),1,2,O_SYNTHESE)):INDIRECT(ADDRESS(38,4+(V$8*2),1,2,O_SYNTHESE)),$A19)*2</f>
        <v>0</v>
      </c>
      <c r="W19" s="95">
        <f ca="1">COUNTIF(INDIRECT(ADDRESS(4,3+(W$8*2),1,2,O_SYNTHESE)):INDIRECT(ADDRESS(38,4+(W$8*2),1,2,O_SYNTHESE)),$A19)*2</f>
        <v>0</v>
      </c>
      <c r="X19" s="87">
        <f t="shared" ca="1" si="0"/>
        <v>36</v>
      </c>
    </row>
    <row r="20" spans="1:24" ht="15" customHeight="1">
      <c r="A20" s="92" t="str">
        <f>GRILLE!A14</f>
        <v>Ingénierie</v>
      </c>
      <c r="B20" s="93" t="str">
        <f>GRILLE!B14</f>
        <v>M. HAMIDI</v>
      </c>
      <c r="C20" s="95">
        <f ca="1">COUNTIF(INDIRECT(ADDRESS(4,3+(C$8*2),1,2,O_SYNTHESE)):INDIRECT(ADDRESS(38,4+(C$8*2),1,2,O_SYNTHESE)),$A20)*2</f>
        <v>8</v>
      </c>
      <c r="D20" s="95">
        <f ca="1">COUNTIF(INDIRECT(ADDRESS(4,3+(D$8*2),1,2,O_SYNTHESE)):INDIRECT(ADDRESS(38,4+(D$8*2),1,2,O_SYNTHESE)),$A20)*2</f>
        <v>8</v>
      </c>
      <c r="E20" s="95">
        <f ca="1">COUNTIF(INDIRECT(ADDRESS(4,3+(E$8*2),1,2,O_SYNTHESE)):INDIRECT(ADDRESS(38,4+(E$8*2),1,2,O_SYNTHESE)),$A20)*2</f>
        <v>8</v>
      </c>
      <c r="F20" s="95">
        <f ca="1">COUNTIF(INDIRECT(ADDRESS(4,3+(F$8*2),1,2,O_SYNTHESE)):INDIRECT(ADDRESS(38,4+(F$8*2),1,2,O_SYNTHESE)),$A20)*2</f>
        <v>8</v>
      </c>
      <c r="G20" s="95">
        <f ca="1">COUNTIF(INDIRECT(ADDRESS(4,3+(G$8*2),1,2,O_SYNTHESE)):INDIRECT(ADDRESS(38,4+(G$8*2),1,2,O_SYNTHESE)),$A20)*2</f>
        <v>8</v>
      </c>
      <c r="H20" s="95">
        <f ca="1">COUNTIF(INDIRECT(ADDRESS(4,3+(H$8*2),1,2,O_SYNTHESE)):INDIRECT(ADDRESS(38,4+(H$8*2),1,2,O_SYNTHESE)),$A20)*2</f>
        <v>0</v>
      </c>
      <c r="I20" s="95">
        <f ca="1">COUNTIF(INDIRECT(ADDRESS(4,3+(I$8*2),1,2,O_SYNTHESE)):INDIRECT(ADDRESS(38,4+(I$8*2),1,2,O_SYNTHESE)),$A20)*2</f>
        <v>0</v>
      </c>
      <c r="J20" s="95">
        <f ca="1">COUNTIF(INDIRECT(ADDRESS(4,3+(J$8*2),1,2,O_SYNTHESE)):INDIRECT(ADDRESS(38,4+(J$8*2),1,2,O_SYNTHESE)),$A20)*2</f>
        <v>0</v>
      </c>
      <c r="K20" s="95">
        <f ca="1">COUNTIF(INDIRECT(ADDRESS(4,3+(K$8*2),1,2,O_SYNTHESE)):INDIRECT(ADDRESS(38,4+(K$8*2),1,2,O_SYNTHESE)),$A20)*2</f>
        <v>0</v>
      </c>
      <c r="L20" s="95">
        <f ca="1">COUNTIF(INDIRECT(ADDRESS(4,3+(L$8*2),1,2,O_SYNTHESE)):INDIRECT(ADDRESS(38,4+(L$8*2),1,2,O_SYNTHESE)),$A20)*2</f>
        <v>0</v>
      </c>
      <c r="M20" s="95">
        <f ca="1">COUNTIF(INDIRECT(ADDRESS(4,3+(M$8*2),1,2,O_SYNTHESE)):INDIRECT(ADDRESS(38,4+(M$8*2),1,2,O_SYNTHESE)),$A20)*2</f>
        <v>0</v>
      </c>
      <c r="N20" s="95">
        <f ca="1">COUNTIF(INDIRECT(ADDRESS(4,3+(N$8*2),1,2,O_SYNTHESE)):INDIRECT(ADDRESS(38,4+(N$8*2),1,2,O_SYNTHESE)),$A20)*2</f>
        <v>0</v>
      </c>
      <c r="O20" s="95">
        <f ca="1">COUNTIF(INDIRECT(ADDRESS(4,3+(O$8*2),1,2,O_SYNTHESE)):INDIRECT(ADDRESS(38,4+(O$8*2),1,2,O_SYNTHESE)),$A20)*2</f>
        <v>0</v>
      </c>
      <c r="P20" s="95">
        <f ca="1">COUNTIF(INDIRECT(ADDRESS(4,3+(P$8*2),1,2,O_SYNTHESE)):INDIRECT(ADDRESS(38,4+(P$8*2),1,2,O_SYNTHESE)),$A20)*2</f>
        <v>0</v>
      </c>
      <c r="Q20" s="95">
        <f ca="1">COUNTIF(INDIRECT(ADDRESS(4,3+(Q$8*2),1,2,O_SYNTHESE)):INDIRECT(ADDRESS(38,4+(Q$8*2),1,2,O_SYNTHESE)),$A20)*2</f>
        <v>0</v>
      </c>
      <c r="R20" s="95">
        <f ca="1">COUNTIF(INDIRECT(ADDRESS(4,3+(R$8*2),1,2,O_SYNTHESE)):INDIRECT(ADDRESS(38,4+(R$8*2),1,2,O_SYNTHESE)),$A20)*2</f>
        <v>0</v>
      </c>
      <c r="S20" s="95">
        <f ca="1">COUNTIF(INDIRECT(ADDRESS(4,3+(S$8*2),1,2,O_SYNTHESE)):INDIRECT(ADDRESS(38,4+(S$8*2),1,2,O_SYNTHESE)),$A20)*2</f>
        <v>0</v>
      </c>
      <c r="T20" s="95">
        <f ca="1">COUNTIF(INDIRECT(ADDRESS(4,3+(T$8*2),1,2,O_SYNTHESE)):INDIRECT(ADDRESS(38,4+(T$8*2),1,2,O_SYNTHESE)),$A20)*2</f>
        <v>0</v>
      </c>
      <c r="U20" s="95">
        <f ca="1">COUNTIF(INDIRECT(ADDRESS(4,3+(U$8*2),1,2,O_SYNTHESE)):INDIRECT(ADDRESS(38,4+(U$8*2),1,2,O_SYNTHESE)),$A20)*2</f>
        <v>0</v>
      </c>
      <c r="V20" s="95">
        <f ca="1">COUNTIF(INDIRECT(ADDRESS(4,3+(V$8*2),1,2,O_SYNTHESE)):INDIRECT(ADDRESS(38,4+(V$8*2),1,2,O_SYNTHESE)),$A20)*2</f>
        <v>0</v>
      </c>
      <c r="W20" s="95">
        <f ca="1">COUNTIF(INDIRECT(ADDRESS(4,3+(W$8*2),1,2,O_SYNTHESE)):INDIRECT(ADDRESS(38,4+(W$8*2),1,2,O_SYNTHESE)),$A20)*2</f>
        <v>0</v>
      </c>
      <c r="X20" s="87">
        <f t="shared" ca="1" si="0"/>
        <v>40</v>
      </c>
    </row>
    <row r="21" spans="1:24" ht="15" customHeight="1">
      <c r="A21" s="92">
        <f>GRILLE!A15</f>
        <v>0</v>
      </c>
      <c r="B21" s="93">
        <f>GRILLE!B15</f>
        <v>0</v>
      </c>
      <c r="C21" s="95">
        <f ca="1">COUNTIF(INDIRECT(ADDRESS(4,3+(C$8*2),1,2,O_SYNTHESE)):INDIRECT(ADDRESS(38,4+(C$8*2),1,2,O_SYNTHESE)),$A21)*2</f>
        <v>0</v>
      </c>
      <c r="D21" s="95">
        <f ca="1">COUNTIF(INDIRECT(ADDRESS(4,3+(D$8*2),1,2,O_SYNTHESE)):INDIRECT(ADDRESS(38,4+(D$8*2),1,2,O_SYNTHESE)),$A21)*2</f>
        <v>0</v>
      </c>
      <c r="E21" s="95">
        <f ca="1">COUNTIF(INDIRECT(ADDRESS(4,3+(E$8*2),1,2,O_SYNTHESE)):INDIRECT(ADDRESS(38,4+(E$8*2),1,2,O_SYNTHESE)),$A21)*2</f>
        <v>0</v>
      </c>
      <c r="F21" s="95">
        <f ca="1">COUNTIF(INDIRECT(ADDRESS(4,3+(F$8*2),1,2,O_SYNTHESE)):INDIRECT(ADDRESS(38,4+(F$8*2),1,2,O_SYNTHESE)),$A21)*2</f>
        <v>0</v>
      </c>
      <c r="G21" s="95">
        <f ca="1">COUNTIF(INDIRECT(ADDRESS(4,3+(G$8*2),1,2,O_SYNTHESE)):INDIRECT(ADDRESS(38,4+(G$8*2),1,2,O_SYNTHESE)),$A21)*2</f>
        <v>0</v>
      </c>
      <c r="H21" s="95">
        <f ca="1">COUNTIF(INDIRECT(ADDRESS(4,3+(H$8*2),1,2,O_SYNTHESE)):INDIRECT(ADDRESS(38,4+(H$8*2),1,2,O_SYNTHESE)),$A21)*2</f>
        <v>0</v>
      </c>
      <c r="I21" s="95">
        <f ca="1">COUNTIF(INDIRECT(ADDRESS(4,3+(I$8*2),1,2,O_SYNTHESE)):INDIRECT(ADDRESS(38,4+(I$8*2),1,2,O_SYNTHESE)),$A21)*2</f>
        <v>0</v>
      </c>
      <c r="J21" s="95">
        <f ca="1">COUNTIF(INDIRECT(ADDRESS(4,3+(J$8*2),1,2,O_SYNTHESE)):INDIRECT(ADDRESS(38,4+(J$8*2),1,2,O_SYNTHESE)),$A21)*2</f>
        <v>0</v>
      </c>
      <c r="K21" s="95">
        <f ca="1">COUNTIF(INDIRECT(ADDRESS(4,3+(K$8*2),1,2,O_SYNTHESE)):INDIRECT(ADDRESS(38,4+(K$8*2),1,2,O_SYNTHESE)),$A21)*2</f>
        <v>0</v>
      </c>
      <c r="L21" s="95">
        <f ca="1">COUNTIF(INDIRECT(ADDRESS(4,3+(L$8*2),1,2,O_SYNTHESE)):INDIRECT(ADDRESS(38,4+(L$8*2),1,2,O_SYNTHESE)),$A21)*2</f>
        <v>0</v>
      </c>
      <c r="M21" s="95">
        <f ca="1">COUNTIF(INDIRECT(ADDRESS(4,3+(M$8*2),1,2,O_SYNTHESE)):INDIRECT(ADDRESS(38,4+(M$8*2),1,2,O_SYNTHESE)),$A21)*2</f>
        <v>0</v>
      </c>
      <c r="N21" s="95">
        <f ca="1">COUNTIF(INDIRECT(ADDRESS(4,3+(N$8*2),1,2,O_SYNTHESE)):INDIRECT(ADDRESS(38,4+(N$8*2),1,2,O_SYNTHESE)),$A21)*2</f>
        <v>0</v>
      </c>
      <c r="O21" s="95">
        <f ca="1">COUNTIF(INDIRECT(ADDRESS(4,3+(O$8*2),1,2,O_SYNTHESE)):INDIRECT(ADDRESS(38,4+(O$8*2),1,2,O_SYNTHESE)),$A21)*2</f>
        <v>0</v>
      </c>
      <c r="P21" s="95">
        <f ca="1">COUNTIF(INDIRECT(ADDRESS(4,3+(P$8*2),1,2,O_SYNTHESE)):INDIRECT(ADDRESS(38,4+(P$8*2),1,2,O_SYNTHESE)),$A21)*2</f>
        <v>0</v>
      </c>
      <c r="Q21" s="95">
        <f ca="1">COUNTIF(INDIRECT(ADDRESS(4,3+(Q$8*2),1,2,O_SYNTHESE)):INDIRECT(ADDRESS(38,4+(Q$8*2),1,2,O_SYNTHESE)),$A21)*2</f>
        <v>0</v>
      </c>
      <c r="R21" s="95">
        <f ca="1">COUNTIF(INDIRECT(ADDRESS(4,3+(R$8*2),1,2,O_SYNTHESE)):INDIRECT(ADDRESS(38,4+(R$8*2),1,2,O_SYNTHESE)),$A21)*2</f>
        <v>0</v>
      </c>
      <c r="S21" s="95">
        <f ca="1">COUNTIF(INDIRECT(ADDRESS(4,3+(S$8*2),1,2,O_SYNTHESE)):INDIRECT(ADDRESS(38,4+(S$8*2),1,2,O_SYNTHESE)),$A21)*2</f>
        <v>0</v>
      </c>
      <c r="T21" s="95">
        <f ca="1">COUNTIF(INDIRECT(ADDRESS(4,3+(T$8*2),1,2,O_SYNTHESE)):INDIRECT(ADDRESS(38,4+(T$8*2),1,2,O_SYNTHESE)),$A21)*2</f>
        <v>0</v>
      </c>
      <c r="U21" s="95">
        <f ca="1">COUNTIF(INDIRECT(ADDRESS(4,3+(U$8*2),1,2,O_SYNTHESE)):INDIRECT(ADDRESS(38,4+(U$8*2),1,2,O_SYNTHESE)),$A21)*2</f>
        <v>0</v>
      </c>
      <c r="V21" s="95">
        <f ca="1">COUNTIF(INDIRECT(ADDRESS(4,3+(V$8*2),1,2,O_SYNTHESE)):INDIRECT(ADDRESS(38,4+(V$8*2),1,2,O_SYNTHESE)),$A21)*2</f>
        <v>0</v>
      </c>
      <c r="W21" s="95">
        <f ca="1">COUNTIF(INDIRECT(ADDRESS(4,3+(W$8*2),1,2,O_SYNTHESE)):INDIRECT(ADDRESS(38,4+(W$8*2),1,2,O_SYNTHESE)),$A21)*2</f>
        <v>0</v>
      </c>
      <c r="X21" s="87">
        <f t="shared" ca="1" si="0"/>
        <v>0</v>
      </c>
    </row>
    <row r="22" spans="1:24" ht="15" customHeight="1">
      <c r="A22" s="92" t="str">
        <f>GRILLE!A16</f>
        <v>Mathématiques</v>
      </c>
      <c r="B22" s="93" t="str">
        <f>GRILLE!B16</f>
        <v>M. NAJIB</v>
      </c>
      <c r="C22" s="95">
        <f ca="1">COUNTIF(INDIRECT(ADDRESS(4,3+(C$8*2),1,2,O_SYNTHESE)):INDIRECT(ADDRESS(38,4+(C$8*2),1,2,O_SYNTHESE)),$A22)*2</f>
        <v>8</v>
      </c>
      <c r="D22" s="95">
        <f ca="1">COUNTIF(INDIRECT(ADDRESS(4,3+(D$8*2),1,2,O_SYNTHESE)):INDIRECT(ADDRESS(38,4+(D$8*2),1,2,O_SYNTHESE)),$A22)*2</f>
        <v>0</v>
      </c>
      <c r="E22" s="95">
        <f ca="1">COUNTIF(INDIRECT(ADDRESS(4,3+(E$8*2),1,2,O_SYNTHESE)):INDIRECT(ADDRESS(38,4+(E$8*2),1,2,O_SYNTHESE)),$A22)*2</f>
        <v>8</v>
      </c>
      <c r="F22" s="95">
        <f ca="1">COUNTIF(INDIRECT(ADDRESS(4,3+(F$8*2),1,2,O_SYNTHESE)):INDIRECT(ADDRESS(38,4+(F$8*2),1,2,O_SYNTHESE)),$A22)*2</f>
        <v>8</v>
      </c>
      <c r="G22" s="95">
        <f ca="1">COUNTIF(INDIRECT(ADDRESS(4,3+(G$8*2),1,2,O_SYNTHESE)):INDIRECT(ADDRESS(38,4+(G$8*2),1,2,O_SYNTHESE)),$A22)*2</f>
        <v>8</v>
      </c>
      <c r="H22" s="95">
        <f ca="1">COUNTIF(INDIRECT(ADDRESS(4,3+(H$8*2),1,2,O_SYNTHESE)):INDIRECT(ADDRESS(38,4+(H$8*2),1,2,O_SYNTHESE)),$A22)*2</f>
        <v>4</v>
      </c>
      <c r="I22" s="95">
        <f ca="1">COUNTIF(INDIRECT(ADDRESS(4,3+(I$8*2),1,2,O_SYNTHESE)):INDIRECT(ADDRESS(38,4+(I$8*2),1,2,O_SYNTHESE)),$A22)*2</f>
        <v>4</v>
      </c>
      <c r="J22" s="95">
        <f ca="1">COUNTIF(INDIRECT(ADDRESS(4,3+(J$8*2),1,2,O_SYNTHESE)):INDIRECT(ADDRESS(38,4+(J$8*2),1,2,O_SYNTHESE)),$A22)*2</f>
        <v>2</v>
      </c>
      <c r="K22" s="95">
        <f ca="1">COUNTIF(INDIRECT(ADDRESS(4,3+(K$8*2),1,2,O_SYNTHESE)):INDIRECT(ADDRESS(38,4+(K$8*2),1,2,O_SYNTHESE)),$A22)*2</f>
        <v>4</v>
      </c>
      <c r="L22" s="95">
        <f ca="1">COUNTIF(INDIRECT(ADDRESS(4,3+(L$8*2),1,2,O_SYNTHESE)):INDIRECT(ADDRESS(38,4+(L$8*2),1,2,O_SYNTHESE)),$A22)*2</f>
        <v>2</v>
      </c>
      <c r="M22" s="95">
        <f ca="1">COUNTIF(INDIRECT(ADDRESS(4,3+(M$8*2),1,2,O_SYNTHESE)):INDIRECT(ADDRESS(38,4+(M$8*2),1,2,O_SYNTHESE)),$A22)*2</f>
        <v>0</v>
      </c>
      <c r="N22" s="95">
        <f ca="1">COUNTIF(INDIRECT(ADDRESS(4,3+(N$8*2),1,2,O_SYNTHESE)):INDIRECT(ADDRESS(38,4+(N$8*2),1,2,O_SYNTHESE)),$A22)*2</f>
        <v>0</v>
      </c>
      <c r="O22" s="95">
        <f ca="1">COUNTIF(INDIRECT(ADDRESS(4,3+(O$8*2),1,2,O_SYNTHESE)):INDIRECT(ADDRESS(38,4+(O$8*2),1,2,O_SYNTHESE)),$A22)*2</f>
        <v>0</v>
      </c>
      <c r="P22" s="95">
        <f ca="1">COUNTIF(INDIRECT(ADDRESS(4,3+(P$8*2),1,2,O_SYNTHESE)):INDIRECT(ADDRESS(38,4+(P$8*2),1,2,O_SYNTHESE)),$A22)*2</f>
        <v>0</v>
      </c>
      <c r="Q22" s="95">
        <f ca="1">COUNTIF(INDIRECT(ADDRESS(4,3+(Q$8*2),1,2,O_SYNTHESE)):INDIRECT(ADDRESS(38,4+(Q$8*2),1,2,O_SYNTHESE)),$A22)*2</f>
        <v>0</v>
      </c>
      <c r="R22" s="95">
        <f ca="1">COUNTIF(INDIRECT(ADDRESS(4,3+(R$8*2),1,2,O_SYNTHESE)):INDIRECT(ADDRESS(38,4+(R$8*2),1,2,O_SYNTHESE)),$A22)*2</f>
        <v>0</v>
      </c>
      <c r="S22" s="95">
        <f ca="1">COUNTIF(INDIRECT(ADDRESS(4,3+(S$8*2),1,2,O_SYNTHESE)):INDIRECT(ADDRESS(38,4+(S$8*2),1,2,O_SYNTHESE)),$A22)*2</f>
        <v>0</v>
      </c>
      <c r="T22" s="95">
        <f ca="1">COUNTIF(INDIRECT(ADDRESS(4,3+(T$8*2),1,2,O_SYNTHESE)):INDIRECT(ADDRESS(38,4+(T$8*2),1,2,O_SYNTHESE)),$A22)*2</f>
        <v>0</v>
      </c>
      <c r="U22" s="95">
        <f ca="1">COUNTIF(INDIRECT(ADDRESS(4,3+(U$8*2),1,2,O_SYNTHESE)):INDIRECT(ADDRESS(38,4+(U$8*2),1,2,O_SYNTHESE)),$A22)*2</f>
        <v>0</v>
      </c>
      <c r="V22" s="95">
        <f ca="1">COUNTIF(INDIRECT(ADDRESS(4,3+(V$8*2),1,2,O_SYNTHESE)):INDIRECT(ADDRESS(38,4+(V$8*2),1,2,O_SYNTHESE)),$A22)*2</f>
        <v>0</v>
      </c>
      <c r="W22" s="95">
        <f ca="1">COUNTIF(INDIRECT(ADDRESS(4,3+(W$8*2),1,2,O_SYNTHESE)):INDIRECT(ADDRESS(38,4+(W$8*2),1,2,O_SYNTHESE)),$A22)*2</f>
        <v>0</v>
      </c>
      <c r="X22" s="87">
        <f t="shared" ca="1" si="0"/>
        <v>48</v>
      </c>
    </row>
    <row r="23" spans="1:24" ht="15" customHeight="1">
      <c r="A23" s="92" t="str">
        <f>GRILLE!A17</f>
        <v>Metrologie</v>
      </c>
      <c r="B23" s="93" t="str">
        <f>GRILLE!B17</f>
        <v>M. MOUBAKER</v>
      </c>
      <c r="C23" s="95">
        <f ca="1">COUNTIF(INDIRECT(ADDRESS(4,3+(C$8*2),1,2,O_SYNTHESE)):INDIRECT(ADDRESS(38,4+(C$8*2),1,2,O_SYNTHESE)),$A23)*2</f>
        <v>0</v>
      </c>
      <c r="D23" s="95">
        <f ca="1">COUNTIF(INDIRECT(ADDRESS(4,3+(D$8*2),1,2,O_SYNTHESE)):INDIRECT(ADDRESS(38,4+(D$8*2),1,2,O_SYNTHESE)),$A23)*2</f>
        <v>0</v>
      </c>
      <c r="E23" s="95">
        <f ca="1">COUNTIF(INDIRECT(ADDRESS(4,3+(E$8*2),1,2,O_SYNTHESE)):INDIRECT(ADDRESS(38,4+(E$8*2),1,2,O_SYNTHESE)),$A23)*2</f>
        <v>0</v>
      </c>
      <c r="F23" s="95">
        <f ca="1">COUNTIF(INDIRECT(ADDRESS(4,3+(F$8*2),1,2,O_SYNTHESE)):INDIRECT(ADDRESS(38,4+(F$8*2),1,2,O_SYNTHESE)),$A23)*2</f>
        <v>0</v>
      </c>
      <c r="G23" s="95">
        <f ca="1">COUNTIF(INDIRECT(ADDRESS(4,3+(G$8*2),1,2,O_SYNTHESE)):INDIRECT(ADDRESS(38,4+(G$8*2),1,2,O_SYNTHESE)),$A23)*2</f>
        <v>0</v>
      </c>
      <c r="H23" s="95">
        <f ca="1">COUNTIF(INDIRECT(ADDRESS(4,3+(H$8*2),1,2,O_SYNTHESE)):INDIRECT(ADDRESS(38,4+(H$8*2),1,2,O_SYNTHESE)),$A23)*2</f>
        <v>4</v>
      </c>
      <c r="I23" s="95">
        <f ca="1">COUNTIF(INDIRECT(ADDRESS(4,3+(I$8*2),1,2,O_SYNTHESE)):INDIRECT(ADDRESS(38,4+(I$8*2),1,2,O_SYNTHESE)),$A23)*2</f>
        <v>4</v>
      </c>
      <c r="J23" s="95">
        <f ca="1">COUNTIF(INDIRECT(ADDRESS(4,3+(J$8*2),1,2,O_SYNTHESE)):INDIRECT(ADDRESS(38,4+(J$8*2),1,2,O_SYNTHESE)),$A23)*2</f>
        <v>2</v>
      </c>
      <c r="K23" s="95">
        <f ca="1">COUNTIF(INDIRECT(ADDRESS(4,3+(K$8*2),1,2,O_SYNTHESE)):INDIRECT(ADDRESS(38,4+(K$8*2),1,2,O_SYNTHESE)),$A23)*2</f>
        <v>2</v>
      </c>
      <c r="L23" s="95">
        <f ca="1">COUNTIF(INDIRECT(ADDRESS(4,3+(L$8*2),1,2,O_SYNTHESE)):INDIRECT(ADDRESS(38,4+(L$8*2),1,2,O_SYNTHESE)),$A23)*2</f>
        <v>4</v>
      </c>
      <c r="M23" s="95">
        <f ca="1">COUNTIF(INDIRECT(ADDRESS(4,3+(M$8*2),1,2,O_SYNTHESE)):INDIRECT(ADDRESS(38,4+(M$8*2),1,2,O_SYNTHESE)),$A23)*2</f>
        <v>0</v>
      </c>
      <c r="N23" s="95">
        <f ca="1">COUNTIF(INDIRECT(ADDRESS(4,3+(N$8*2),1,2,O_SYNTHESE)):INDIRECT(ADDRESS(38,4+(N$8*2),1,2,O_SYNTHESE)),$A23)*2</f>
        <v>0</v>
      </c>
      <c r="O23" s="95">
        <f ca="1">COUNTIF(INDIRECT(ADDRESS(4,3+(O$8*2),1,2,O_SYNTHESE)):INDIRECT(ADDRESS(38,4+(O$8*2),1,2,O_SYNTHESE)),$A23)*2</f>
        <v>0</v>
      </c>
      <c r="P23" s="95">
        <f ca="1">COUNTIF(INDIRECT(ADDRESS(4,3+(P$8*2),1,2,O_SYNTHESE)):INDIRECT(ADDRESS(38,4+(P$8*2),1,2,O_SYNTHESE)),$A23)*2</f>
        <v>0</v>
      </c>
      <c r="Q23" s="95">
        <f ca="1">COUNTIF(INDIRECT(ADDRESS(4,3+(Q$8*2),1,2,O_SYNTHESE)):INDIRECT(ADDRESS(38,4+(Q$8*2),1,2,O_SYNTHESE)),$A23)*2</f>
        <v>0</v>
      </c>
      <c r="R23" s="95">
        <f ca="1">COUNTIF(INDIRECT(ADDRESS(4,3+(R$8*2),1,2,O_SYNTHESE)):INDIRECT(ADDRESS(38,4+(R$8*2),1,2,O_SYNTHESE)),$A23)*2</f>
        <v>0</v>
      </c>
      <c r="S23" s="95">
        <f ca="1">COUNTIF(INDIRECT(ADDRESS(4,3+(S$8*2),1,2,O_SYNTHESE)):INDIRECT(ADDRESS(38,4+(S$8*2),1,2,O_SYNTHESE)),$A23)*2</f>
        <v>0</v>
      </c>
      <c r="T23" s="95">
        <f ca="1">COUNTIF(INDIRECT(ADDRESS(4,3+(T$8*2),1,2,O_SYNTHESE)):INDIRECT(ADDRESS(38,4+(T$8*2),1,2,O_SYNTHESE)),$A23)*2</f>
        <v>0</v>
      </c>
      <c r="U23" s="95">
        <f ca="1">COUNTIF(INDIRECT(ADDRESS(4,3+(U$8*2),1,2,O_SYNTHESE)):INDIRECT(ADDRESS(38,4+(U$8*2),1,2,O_SYNTHESE)),$A23)*2</f>
        <v>0</v>
      </c>
      <c r="V23" s="95">
        <f ca="1">COUNTIF(INDIRECT(ADDRESS(4,3+(V$8*2),1,2,O_SYNTHESE)):INDIRECT(ADDRESS(38,4+(V$8*2),1,2,O_SYNTHESE)),$A23)*2</f>
        <v>0</v>
      </c>
      <c r="W23" s="95">
        <f ca="1">COUNTIF(INDIRECT(ADDRESS(4,3+(W$8*2),1,2,O_SYNTHESE)):INDIRECT(ADDRESS(38,4+(W$8*2),1,2,O_SYNTHESE)),$A23)*2</f>
        <v>0</v>
      </c>
      <c r="X23" s="87">
        <f t="shared" ca="1" si="0"/>
        <v>16</v>
      </c>
    </row>
    <row r="24" spans="1:24" ht="15" customHeight="1">
      <c r="A24" s="92" t="str">
        <f>GRILLE!A18</f>
        <v>Programmation Evènementielle</v>
      </c>
      <c r="B24" s="93" t="str">
        <f>GRILLE!B18</f>
        <v>M. BENMILOUD</v>
      </c>
      <c r="C24" s="95">
        <f ca="1">COUNTIF(INDIRECT(ADDRESS(4,3+(C$8*2),1,2,O_SYNTHESE)):INDIRECT(ADDRESS(38,4+(C$8*2),1,2,O_SYNTHESE)),$A24)*2</f>
        <v>0</v>
      </c>
      <c r="D24" s="95">
        <f ca="1">COUNTIF(INDIRECT(ADDRESS(4,3+(D$8*2),1,2,O_SYNTHESE)):INDIRECT(ADDRESS(38,4+(D$8*2),1,2,O_SYNTHESE)),$A24)*2</f>
        <v>0</v>
      </c>
      <c r="E24" s="95">
        <f ca="1">COUNTIF(INDIRECT(ADDRESS(4,3+(E$8*2),1,2,O_SYNTHESE)):INDIRECT(ADDRESS(38,4+(E$8*2),1,2,O_SYNTHESE)),$A24)*2</f>
        <v>0</v>
      </c>
      <c r="F24" s="95">
        <f ca="1">COUNTIF(INDIRECT(ADDRESS(4,3+(F$8*2),1,2,O_SYNTHESE)):INDIRECT(ADDRESS(38,4+(F$8*2),1,2,O_SYNTHESE)),$A24)*2</f>
        <v>0</v>
      </c>
      <c r="G24" s="95">
        <f ca="1">COUNTIF(INDIRECT(ADDRESS(4,3+(G$8*2),1,2,O_SYNTHESE)):INDIRECT(ADDRESS(38,4+(G$8*2),1,2,O_SYNTHESE)),$A24)*2</f>
        <v>0</v>
      </c>
      <c r="H24" s="95">
        <f ca="1">COUNTIF(INDIRECT(ADDRESS(4,3+(H$8*2),1,2,O_SYNTHESE)):INDIRECT(ADDRESS(38,4+(H$8*2),1,2,O_SYNTHESE)),$A24)*2</f>
        <v>0</v>
      </c>
      <c r="I24" s="95">
        <f ca="1">COUNTIF(INDIRECT(ADDRESS(4,3+(I$8*2),1,2,O_SYNTHESE)):INDIRECT(ADDRESS(38,4+(I$8*2),1,2,O_SYNTHESE)),$A24)*2</f>
        <v>0</v>
      </c>
      <c r="J24" s="95">
        <f ca="1">COUNTIF(INDIRECT(ADDRESS(4,3+(J$8*2),1,2,O_SYNTHESE)):INDIRECT(ADDRESS(38,4+(J$8*2),1,2,O_SYNTHESE)),$A24)*2</f>
        <v>0</v>
      </c>
      <c r="K24" s="95">
        <f ca="1">COUNTIF(INDIRECT(ADDRESS(4,3+(K$8*2),1,2,O_SYNTHESE)):INDIRECT(ADDRESS(38,4+(K$8*2),1,2,O_SYNTHESE)),$A24)*2</f>
        <v>0</v>
      </c>
      <c r="L24" s="95">
        <f ca="1">COUNTIF(INDIRECT(ADDRESS(4,3+(L$8*2),1,2,O_SYNTHESE)):INDIRECT(ADDRESS(38,4+(L$8*2),1,2,O_SYNTHESE)),$A24)*2</f>
        <v>0</v>
      </c>
      <c r="M24" s="95">
        <f ca="1">COUNTIF(INDIRECT(ADDRESS(4,3+(M$8*2),1,2,O_SYNTHESE)):INDIRECT(ADDRESS(38,4+(M$8*2),1,2,O_SYNTHESE)),$A24)*2</f>
        <v>0</v>
      </c>
      <c r="N24" s="95">
        <f ca="1">COUNTIF(INDIRECT(ADDRESS(4,3+(N$8*2),1,2,O_SYNTHESE)):INDIRECT(ADDRESS(38,4+(N$8*2),1,2,O_SYNTHESE)),$A24)*2</f>
        <v>0</v>
      </c>
      <c r="O24" s="95">
        <f ca="1">COUNTIF(INDIRECT(ADDRESS(4,3+(O$8*2),1,2,O_SYNTHESE)):INDIRECT(ADDRESS(38,4+(O$8*2),1,2,O_SYNTHESE)),$A24)*2</f>
        <v>0</v>
      </c>
      <c r="P24" s="95">
        <f ca="1">COUNTIF(INDIRECT(ADDRESS(4,3+(P$8*2),1,2,O_SYNTHESE)):INDIRECT(ADDRESS(38,4+(P$8*2),1,2,O_SYNTHESE)),$A24)*2</f>
        <v>0</v>
      </c>
      <c r="Q24" s="95">
        <f ca="1">COUNTIF(INDIRECT(ADDRESS(4,3+(Q$8*2),1,2,O_SYNTHESE)):INDIRECT(ADDRESS(38,4+(Q$8*2),1,2,O_SYNTHESE)),$A24)*2</f>
        <v>0</v>
      </c>
      <c r="R24" s="95">
        <f ca="1">COUNTIF(INDIRECT(ADDRESS(4,3+(R$8*2),1,2,O_SYNTHESE)):INDIRECT(ADDRESS(38,4+(R$8*2),1,2,O_SYNTHESE)),$A24)*2</f>
        <v>0</v>
      </c>
      <c r="S24" s="95">
        <f ca="1">COUNTIF(INDIRECT(ADDRESS(4,3+(S$8*2),1,2,O_SYNTHESE)):INDIRECT(ADDRESS(38,4+(S$8*2),1,2,O_SYNTHESE)),$A24)*2</f>
        <v>0</v>
      </c>
      <c r="T24" s="95">
        <f ca="1">COUNTIF(INDIRECT(ADDRESS(4,3+(T$8*2),1,2,O_SYNTHESE)):INDIRECT(ADDRESS(38,4+(T$8*2),1,2,O_SYNTHESE)),$A24)*2</f>
        <v>0</v>
      </c>
      <c r="U24" s="95">
        <f ca="1">COUNTIF(INDIRECT(ADDRESS(4,3+(U$8*2),1,2,O_SYNTHESE)):INDIRECT(ADDRESS(38,4+(U$8*2),1,2,O_SYNTHESE)),$A24)*2</f>
        <v>0</v>
      </c>
      <c r="V24" s="95">
        <f ca="1">COUNTIF(INDIRECT(ADDRESS(4,3+(V$8*2),1,2,O_SYNTHESE)):INDIRECT(ADDRESS(38,4+(V$8*2),1,2,O_SYNTHESE)),$A24)*2</f>
        <v>0</v>
      </c>
      <c r="W24" s="95">
        <f ca="1">COUNTIF(INDIRECT(ADDRESS(4,3+(W$8*2),1,2,O_SYNTHESE)):INDIRECT(ADDRESS(38,4+(W$8*2),1,2,O_SYNTHESE)),$A24)*2</f>
        <v>0</v>
      </c>
      <c r="X24" s="87">
        <f t="shared" ca="1" si="0"/>
        <v>0</v>
      </c>
    </row>
    <row r="25" spans="1:24" ht="15" customHeight="1">
      <c r="A25" s="92" t="str">
        <f>GRILLE!A19</f>
        <v>VB DOTNET</v>
      </c>
      <c r="B25" s="93" t="str">
        <f>GRILLE!B19</f>
        <v>M. BENMILOUD</v>
      </c>
      <c r="C25" s="95">
        <f ca="1">COUNTIF(INDIRECT(ADDRESS(4,3+(C$8*2),1,2,O_SYNTHESE)):INDIRECT(ADDRESS(38,4+(C$8*2),1,2,O_SYNTHESE)),$A25)*2</f>
        <v>0</v>
      </c>
      <c r="D25" s="95">
        <f ca="1">COUNTIF(INDIRECT(ADDRESS(4,3+(D$8*2),1,2,O_SYNTHESE)):INDIRECT(ADDRESS(38,4+(D$8*2),1,2,O_SYNTHESE)),$A25)*2</f>
        <v>0</v>
      </c>
      <c r="E25" s="95">
        <f ca="1">COUNTIF(INDIRECT(ADDRESS(4,3+(E$8*2),1,2,O_SYNTHESE)):INDIRECT(ADDRESS(38,4+(E$8*2),1,2,O_SYNTHESE)),$A25)*2</f>
        <v>0</v>
      </c>
      <c r="F25" s="95">
        <f ca="1">COUNTIF(INDIRECT(ADDRESS(4,3+(F$8*2),1,2,O_SYNTHESE)):INDIRECT(ADDRESS(38,4+(F$8*2),1,2,O_SYNTHESE)),$A25)*2</f>
        <v>0</v>
      </c>
      <c r="G25" s="95">
        <f ca="1">COUNTIF(INDIRECT(ADDRESS(4,3+(G$8*2),1,2,O_SYNTHESE)):INDIRECT(ADDRESS(38,4+(G$8*2),1,2,O_SYNTHESE)),$A25)*2</f>
        <v>0</v>
      </c>
      <c r="H25" s="95">
        <f ca="1">COUNTIF(INDIRECT(ADDRESS(4,3+(H$8*2),1,2,O_SYNTHESE)):INDIRECT(ADDRESS(38,4+(H$8*2),1,2,O_SYNTHESE)),$A25)*2</f>
        <v>0</v>
      </c>
      <c r="I25" s="95">
        <f ca="1">COUNTIF(INDIRECT(ADDRESS(4,3+(I$8*2),1,2,O_SYNTHESE)):INDIRECT(ADDRESS(38,4+(I$8*2),1,2,O_SYNTHESE)),$A25)*2</f>
        <v>0</v>
      </c>
      <c r="J25" s="95">
        <f ca="1">COUNTIF(INDIRECT(ADDRESS(4,3+(J$8*2),1,2,O_SYNTHESE)):INDIRECT(ADDRESS(38,4+(J$8*2),1,2,O_SYNTHESE)),$A25)*2</f>
        <v>0</v>
      </c>
      <c r="K25" s="95">
        <f ca="1">COUNTIF(INDIRECT(ADDRESS(4,3+(K$8*2),1,2,O_SYNTHESE)):INDIRECT(ADDRESS(38,4+(K$8*2),1,2,O_SYNTHESE)),$A25)*2</f>
        <v>0</v>
      </c>
      <c r="L25" s="95">
        <f ca="1">COUNTIF(INDIRECT(ADDRESS(4,3+(L$8*2),1,2,O_SYNTHESE)):INDIRECT(ADDRESS(38,4+(L$8*2),1,2,O_SYNTHESE)),$A25)*2</f>
        <v>2</v>
      </c>
      <c r="M25" s="95">
        <f ca="1">COUNTIF(INDIRECT(ADDRESS(4,3+(M$8*2),1,2,O_SYNTHESE)):INDIRECT(ADDRESS(38,4+(M$8*2),1,2,O_SYNTHESE)),$A25)*2</f>
        <v>0</v>
      </c>
      <c r="N25" s="95">
        <f ca="1">COUNTIF(INDIRECT(ADDRESS(4,3+(N$8*2),1,2,O_SYNTHESE)):INDIRECT(ADDRESS(38,4+(N$8*2),1,2,O_SYNTHESE)),$A25)*2</f>
        <v>0</v>
      </c>
      <c r="O25" s="95">
        <f ca="1">COUNTIF(INDIRECT(ADDRESS(4,3+(O$8*2),1,2,O_SYNTHESE)):INDIRECT(ADDRESS(38,4+(O$8*2),1,2,O_SYNTHESE)),$A25)*2</f>
        <v>0</v>
      </c>
      <c r="P25" s="95">
        <f ca="1">COUNTIF(INDIRECT(ADDRESS(4,3+(P$8*2),1,2,O_SYNTHESE)):INDIRECT(ADDRESS(38,4+(P$8*2),1,2,O_SYNTHESE)),$A25)*2</f>
        <v>0</v>
      </c>
      <c r="Q25" s="95">
        <f ca="1">COUNTIF(INDIRECT(ADDRESS(4,3+(Q$8*2),1,2,O_SYNTHESE)):INDIRECT(ADDRESS(38,4+(Q$8*2),1,2,O_SYNTHESE)),$A25)*2</f>
        <v>0</v>
      </c>
      <c r="R25" s="95">
        <f ca="1">COUNTIF(INDIRECT(ADDRESS(4,3+(R$8*2),1,2,O_SYNTHESE)):INDIRECT(ADDRESS(38,4+(R$8*2),1,2,O_SYNTHESE)),$A25)*2</f>
        <v>0</v>
      </c>
      <c r="S25" s="95">
        <f ca="1">COUNTIF(INDIRECT(ADDRESS(4,3+(S$8*2),1,2,O_SYNTHESE)):INDIRECT(ADDRESS(38,4+(S$8*2),1,2,O_SYNTHESE)),$A25)*2</f>
        <v>0</v>
      </c>
      <c r="T25" s="95">
        <f ca="1">COUNTIF(INDIRECT(ADDRESS(4,3+(T$8*2),1,2,O_SYNTHESE)):INDIRECT(ADDRESS(38,4+(T$8*2),1,2,O_SYNTHESE)),$A25)*2</f>
        <v>0</v>
      </c>
      <c r="U25" s="95">
        <f ca="1">COUNTIF(INDIRECT(ADDRESS(4,3+(U$8*2),1,2,O_SYNTHESE)):INDIRECT(ADDRESS(38,4+(U$8*2),1,2,O_SYNTHESE)),$A25)*2</f>
        <v>0</v>
      </c>
      <c r="V25" s="95">
        <f ca="1">COUNTIF(INDIRECT(ADDRESS(4,3+(V$8*2),1,2,O_SYNTHESE)):INDIRECT(ADDRESS(38,4+(V$8*2),1,2,O_SYNTHESE)),$A25)*2</f>
        <v>0</v>
      </c>
      <c r="W25" s="95">
        <f ca="1">COUNTIF(INDIRECT(ADDRESS(4,3+(W$8*2),1,2,O_SYNTHESE)):INDIRECT(ADDRESS(38,4+(W$8*2),1,2,O_SYNTHESE)),$A25)*2</f>
        <v>0</v>
      </c>
      <c r="X25" s="87">
        <f t="shared" ca="1" si="0"/>
        <v>2</v>
      </c>
    </row>
    <row r="26" spans="1:24" ht="15" customHeight="1">
      <c r="A26" s="92" t="str">
        <f>GRILLE!A20</f>
        <v>TD</v>
      </c>
      <c r="B26" s="93">
        <f>GRILLE!B20</f>
        <v>0</v>
      </c>
      <c r="C26" s="95">
        <f ca="1">COUNTIF(INDIRECT(ADDRESS(4,3+(C$8*2),1,2,O_SYNTHESE)):INDIRECT(ADDRESS(38,4+(C$8*2),1,2,O_SYNTHESE)),$A26)*2</f>
        <v>0</v>
      </c>
      <c r="D26" s="95">
        <f ca="1">COUNTIF(INDIRECT(ADDRESS(4,3+(D$8*2),1,2,O_SYNTHESE)):INDIRECT(ADDRESS(38,4+(D$8*2),1,2,O_SYNTHESE)),$A26)*2</f>
        <v>0</v>
      </c>
      <c r="E26" s="95">
        <f ca="1">COUNTIF(INDIRECT(ADDRESS(4,3+(E$8*2),1,2,O_SYNTHESE)):INDIRECT(ADDRESS(38,4+(E$8*2),1,2,O_SYNTHESE)),$A26)*2</f>
        <v>0</v>
      </c>
      <c r="F26" s="95">
        <f ca="1">COUNTIF(INDIRECT(ADDRESS(4,3+(F$8*2),1,2,O_SYNTHESE)):INDIRECT(ADDRESS(38,4+(F$8*2),1,2,O_SYNTHESE)),$A26)*2</f>
        <v>0</v>
      </c>
      <c r="G26" s="95">
        <f ca="1">COUNTIF(INDIRECT(ADDRESS(4,3+(G$8*2),1,2,O_SYNTHESE)):INDIRECT(ADDRESS(38,4+(G$8*2),1,2,O_SYNTHESE)),$A26)*2</f>
        <v>0</v>
      </c>
      <c r="H26" s="95">
        <f ca="1">COUNTIF(INDIRECT(ADDRESS(4,3+(H$8*2),1,2,O_SYNTHESE)):INDIRECT(ADDRESS(38,4+(H$8*2),1,2,O_SYNTHESE)),$A26)*2</f>
        <v>0</v>
      </c>
      <c r="I26" s="95">
        <f ca="1">COUNTIF(INDIRECT(ADDRESS(4,3+(I$8*2),1,2,O_SYNTHESE)):INDIRECT(ADDRESS(38,4+(I$8*2),1,2,O_SYNTHESE)),$A26)*2</f>
        <v>0</v>
      </c>
      <c r="J26" s="95">
        <f ca="1">COUNTIF(INDIRECT(ADDRESS(4,3+(J$8*2),1,2,O_SYNTHESE)):INDIRECT(ADDRESS(38,4+(J$8*2),1,2,O_SYNTHESE)),$A26)*2</f>
        <v>0</v>
      </c>
      <c r="K26" s="95">
        <f ca="1">COUNTIF(INDIRECT(ADDRESS(4,3+(K$8*2),1,2,O_SYNTHESE)):INDIRECT(ADDRESS(38,4+(K$8*2),1,2,O_SYNTHESE)),$A26)*2</f>
        <v>0</v>
      </c>
      <c r="L26" s="95">
        <f ca="1">COUNTIF(INDIRECT(ADDRESS(4,3+(L$8*2),1,2,O_SYNTHESE)):INDIRECT(ADDRESS(38,4+(L$8*2),1,2,O_SYNTHESE)),$A26)*2</f>
        <v>4</v>
      </c>
      <c r="M26" s="95">
        <f ca="1">COUNTIF(INDIRECT(ADDRESS(4,3+(M$8*2),1,2,O_SYNTHESE)):INDIRECT(ADDRESS(38,4+(M$8*2),1,2,O_SYNTHESE)),$A26)*2</f>
        <v>0</v>
      </c>
      <c r="N26" s="95">
        <f ca="1">COUNTIF(INDIRECT(ADDRESS(4,3+(N$8*2),1,2,O_SYNTHESE)):INDIRECT(ADDRESS(38,4+(N$8*2),1,2,O_SYNTHESE)),$A26)*2</f>
        <v>0</v>
      </c>
      <c r="O26" s="95">
        <f ca="1">COUNTIF(INDIRECT(ADDRESS(4,3+(O$8*2),1,2,O_SYNTHESE)):INDIRECT(ADDRESS(38,4+(O$8*2),1,2,O_SYNTHESE)),$A26)*2</f>
        <v>0</v>
      </c>
      <c r="P26" s="95">
        <f ca="1">COUNTIF(INDIRECT(ADDRESS(4,3+(P$8*2),1,2,O_SYNTHESE)):INDIRECT(ADDRESS(38,4+(P$8*2),1,2,O_SYNTHESE)),$A26)*2</f>
        <v>0</v>
      </c>
      <c r="Q26" s="95">
        <f ca="1">COUNTIF(INDIRECT(ADDRESS(4,3+(Q$8*2),1,2,O_SYNTHESE)):INDIRECT(ADDRESS(38,4+(Q$8*2),1,2,O_SYNTHESE)),$A26)*2</f>
        <v>0</v>
      </c>
      <c r="R26" s="95">
        <f ca="1">COUNTIF(INDIRECT(ADDRESS(4,3+(R$8*2),1,2,O_SYNTHESE)):INDIRECT(ADDRESS(38,4+(R$8*2),1,2,O_SYNTHESE)),$A26)*2</f>
        <v>0</v>
      </c>
      <c r="S26" s="95">
        <f ca="1">COUNTIF(INDIRECT(ADDRESS(4,3+(S$8*2),1,2,O_SYNTHESE)):INDIRECT(ADDRESS(38,4+(S$8*2),1,2,O_SYNTHESE)),$A26)*2</f>
        <v>0</v>
      </c>
      <c r="T26" s="95">
        <f ca="1">COUNTIF(INDIRECT(ADDRESS(4,3+(T$8*2),1,2,O_SYNTHESE)):INDIRECT(ADDRESS(38,4+(T$8*2),1,2,O_SYNTHESE)),$A26)*2</f>
        <v>0</v>
      </c>
      <c r="U26" s="95">
        <f ca="1">COUNTIF(INDIRECT(ADDRESS(4,3+(U$8*2),1,2,O_SYNTHESE)):INDIRECT(ADDRESS(38,4+(U$8*2),1,2,O_SYNTHESE)),$A26)*2</f>
        <v>0</v>
      </c>
      <c r="V26" s="95">
        <f ca="1">COUNTIF(INDIRECT(ADDRESS(4,3+(V$8*2),1,2,O_SYNTHESE)):INDIRECT(ADDRESS(38,4+(V$8*2),1,2,O_SYNTHESE)),$A26)*2</f>
        <v>0</v>
      </c>
      <c r="W26" s="95">
        <f ca="1">COUNTIF(INDIRECT(ADDRESS(4,3+(W$8*2),1,2,O_SYNTHESE)):INDIRECT(ADDRESS(38,4+(W$8*2),1,2,O_SYNTHESE)),$A26)*2</f>
        <v>0</v>
      </c>
      <c r="X26" s="87">
        <f t="shared" ca="1" si="0"/>
        <v>4</v>
      </c>
    </row>
    <row r="27" spans="1:24" ht="15" customHeight="1">
      <c r="A27" s="92">
        <f>GRILLE!A21</f>
        <v>0</v>
      </c>
      <c r="B27" s="93">
        <f>GRILLE!B21</f>
        <v>0</v>
      </c>
      <c r="C27" s="95">
        <f ca="1">COUNTIF(INDIRECT(ADDRESS(4,3+(C$8*2),1,2,O_SYNTHESE)):INDIRECT(ADDRESS(38,4+(C$8*2),1,2,O_SYNTHESE)),$A27)*2</f>
        <v>0</v>
      </c>
      <c r="D27" s="95">
        <f ca="1">COUNTIF(INDIRECT(ADDRESS(4,3+(D$8*2),1,2,O_SYNTHESE)):INDIRECT(ADDRESS(38,4+(D$8*2),1,2,O_SYNTHESE)),$A27)*2</f>
        <v>0</v>
      </c>
      <c r="E27" s="95">
        <f ca="1">COUNTIF(INDIRECT(ADDRESS(4,3+(E$8*2),1,2,O_SYNTHESE)):INDIRECT(ADDRESS(38,4+(E$8*2),1,2,O_SYNTHESE)),$A27)*2</f>
        <v>0</v>
      </c>
      <c r="F27" s="95">
        <f ca="1">COUNTIF(INDIRECT(ADDRESS(4,3+(F$8*2),1,2,O_SYNTHESE)):INDIRECT(ADDRESS(38,4+(F$8*2),1,2,O_SYNTHESE)),$A27)*2</f>
        <v>0</v>
      </c>
      <c r="G27" s="95">
        <f ca="1">COUNTIF(INDIRECT(ADDRESS(4,3+(G$8*2),1,2,O_SYNTHESE)):INDIRECT(ADDRESS(38,4+(G$8*2),1,2,O_SYNTHESE)),$A27)*2</f>
        <v>0</v>
      </c>
      <c r="H27" s="95">
        <f ca="1">COUNTIF(INDIRECT(ADDRESS(4,3+(H$8*2),1,2,O_SYNTHESE)):INDIRECT(ADDRESS(38,4+(H$8*2),1,2,O_SYNTHESE)),$A27)*2</f>
        <v>0</v>
      </c>
      <c r="I27" s="95">
        <f ca="1">COUNTIF(INDIRECT(ADDRESS(4,3+(I$8*2),1,2,O_SYNTHESE)):INDIRECT(ADDRESS(38,4+(I$8*2),1,2,O_SYNTHESE)),$A27)*2</f>
        <v>0</v>
      </c>
      <c r="J27" s="95">
        <f ca="1">COUNTIF(INDIRECT(ADDRESS(4,3+(J$8*2),1,2,O_SYNTHESE)):INDIRECT(ADDRESS(38,4+(J$8*2),1,2,O_SYNTHESE)),$A27)*2</f>
        <v>0</v>
      </c>
      <c r="K27" s="95">
        <f ca="1">COUNTIF(INDIRECT(ADDRESS(4,3+(K$8*2),1,2,O_SYNTHESE)):INDIRECT(ADDRESS(38,4+(K$8*2),1,2,O_SYNTHESE)),$A27)*2</f>
        <v>0</v>
      </c>
      <c r="L27" s="95">
        <f ca="1">COUNTIF(INDIRECT(ADDRESS(4,3+(L$8*2),1,2,O_SYNTHESE)):INDIRECT(ADDRESS(38,4+(L$8*2),1,2,O_SYNTHESE)),$A27)*2</f>
        <v>0</v>
      </c>
      <c r="M27" s="95">
        <f ca="1">COUNTIF(INDIRECT(ADDRESS(4,3+(M$8*2),1,2,O_SYNTHESE)):INDIRECT(ADDRESS(38,4+(M$8*2),1,2,O_SYNTHESE)),$A27)*2</f>
        <v>0</v>
      </c>
      <c r="N27" s="95">
        <f ca="1">COUNTIF(INDIRECT(ADDRESS(4,3+(N$8*2),1,2,O_SYNTHESE)):INDIRECT(ADDRESS(38,4+(N$8*2),1,2,O_SYNTHESE)),$A27)*2</f>
        <v>0</v>
      </c>
      <c r="O27" s="95">
        <f ca="1">COUNTIF(INDIRECT(ADDRESS(4,3+(O$8*2),1,2,O_SYNTHESE)):INDIRECT(ADDRESS(38,4+(O$8*2),1,2,O_SYNTHESE)),$A27)*2</f>
        <v>0</v>
      </c>
      <c r="P27" s="95">
        <f ca="1">COUNTIF(INDIRECT(ADDRESS(4,3+(P$8*2),1,2,O_SYNTHESE)):INDIRECT(ADDRESS(38,4+(P$8*2),1,2,O_SYNTHESE)),$A27)*2</f>
        <v>0</v>
      </c>
      <c r="Q27" s="95">
        <f ca="1">COUNTIF(INDIRECT(ADDRESS(4,3+(Q$8*2),1,2,O_SYNTHESE)):INDIRECT(ADDRESS(38,4+(Q$8*2),1,2,O_SYNTHESE)),$A27)*2</f>
        <v>0</v>
      </c>
      <c r="R27" s="95">
        <f ca="1">COUNTIF(INDIRECT(ADDRESS(4,3+(R$8*2),1,2,O_SYNTHESE)):INDIRECT(ADDRESS(38,4+(R$8*2),1,2,O_SYNTHESE)),$A27)*2</f>
        <v>0</v>
      </c>
      <c r="S27" s="95">
        <f ca="1">COUNTIF(INDIRECT(ADDRESS(4,3+(S$8*2),1,2,O_SYNTHESE)):INDIRECT(ADDRESS(38,4+(S$8*2),1,2,O_SYNTHESE)),$A27)*2</f>
        <v>0</v>
      </c>
      <c r="T27" s="95">
        <f ca="1">COUNTIF(INDIRECT(ADDRESS(4,3+(T$8*2),1,2,O_SYNTHESE)):INDIRECT(ADDRESS(38,4+(T$8*2),1,2,O_SYNTHESE)),$A27)*2</f>
        <v>0</v>
      </c>
      <c r="U27" s="95">
        <f ca="1">COUNTIF(INDIRECT(ADDRESS(4,3+(U$8*2),1,2,O_SYNTHESE)):INDIRECT(ADDRESS(38,4+(U$8*2),1,2,O_SYNTHESE)),$A27)*2</f>
        <v>0</v>
      </c>
      <c r="V27" s="95">
        <f ca="1">COUNTIF(INDIRECT(ADDRESS(4,3+(V$8*2),1,2,O_SYNTHESE)):INDIRECT(ADDRESS(38,4+(V$8*2),1,2,O_SYNTHESE)),$A27)*2</f>
        <v>0</v>
      </c>
      <c r="W27" s="95">
        <f ca="1">COUNTIF(INDIRECT(ADDRESS(4,3+(W$8*2),1,2,O_SYNTHESE)):INDIRECT(ADDRESS(38,4+(W$8*2),1,2,O_SYNTHESE)),$A27)*2</f>
        <v>0</v>
      </c>
      <c r="X27" s="87">
        <f t="shared" ca="1" si="0"/>
        <v>0</v>
      </c>
    </row>
    <row r="28" spans="1:24" ht="15" customHeight="1" thickBot="1">
      <c r="A28" s="92">
        <f>GRILLE!A22</f>
        <v>0</v>
      </c>
      <c r="B28" s="93">
        <f>GRILLE!B22</f>
        <v>0</v>
      </c>
      <c r="C28" s="95">
        <f ca="1">COUNTIF(INDIRECT(ADDRESS(4,3+(C$8*2),1,2,O_SYNTHESE)):INDIRECT(ADDRESS(38,4+(C$8*2),1,2,O_SYNTHESE)),$A28)*2</f>
        <v>0</v>
      </c>
      <c r="D28" s="95">
        <f ca="1">COUNTIF(INDIRECT(ADDRESS(4,3+(D$8*2),1,2,O_SYNTHESE)):INDIRECT(ADDRESS(38,4+(D$8*2),1,2,O_SYNTHESE)),$A28)*2</f>
        <v>0</v>
      </c>
      <c r="E28" s="95">
        <f ca="1">COUNTIF(INDIRECT(ADDRESS(4,3+(E$8*2),1,2,O_SYNTHESE)):INDIRECT(ADDRESS(38,4+(E$8*2),1,2,O_SYNTHESE)),$A28)*2</f>
        <v>0</v>
      </c>
      <c r="F28" s="95">
        <f ca="1">COUNTIF(INDIRECT(ADDRESS(4,3+(F$8*2),1,2,O_SYNTHESE)):INDIRECT(ADDRESS(38,4+(F$8*2),1,2,O_SYNTHESE)),$A28)*2</f>
        <v>0</v>
      </c>
      <c r="G28" s="95">
        <f ca="1">COUNTIF(INDIRECT(ADDRESS(4,3+(G$8*2),1,2,O_SYNTHESE)):INDIRECT(ADDRESS(38,4+(G$8*2),1,2,O_SYNTHESE)),$A28)*2</f>
        <v>0</v>
      </c>
      <c r="H28" s="95">
        <f ca="1">COUNTIF(INDIRECT(ADDRESS(4,3+(H$8*2),1,2,O_SYNTHESE)):INDIRECT(ADDRESS(38,4+(H$8*2),1,2,O_SYNTHESE)),$A28)*2</f>
        <v>0</v>
      </c>
      <c r="I28" s="95">
        <f ca="1">COUNTIF(INDIRECT(ADDRESS(4,3+(I$8*2),1,2,O_SYNTHESE)):INDIRECT(ADDRESS(38,4+(I$8*2),1,2,O_SYNTHESE)),$A28)*2</f>
        <v>0</v>
      </c>
      <c r="J28" s="95">
        <f ca="1">COUNTIF(INDIRECT(ADDRESS(4,3+(J$8*2),1,2,O_SYNTHESE)):INDIRECT(ADDRESS(38,4+(J$8*2),1,2,O_SYNTHESE)),$A28)*2</f>
        <v>0</v>
      </c>
      <c r="K28" s="95">
        <f ca="1">COUNTIF(INDIRECT(ADDRESS(4,3+(K$8*2),1,2,O_SYNTHESE)):INDIRECT(ADDRESS(38,4+(K$8*2),1,2,O_SYNTHESE)),$A28)*2</f>
        <v>0</v>
      </c>
      <c r="L28" s="95">
        <f ca="1">COUNTIF(INDIRECT(ADDRESS(4,3+(L$8*2),1,2,O_SYNTHESE)):INDIRECT(ADDRESS(38,4+(L$8*2),1,2,O_SYNTHESE)),$A28)*2</f>
        <v>0</v>
      </c>
      <c r="M28" s="95">
        <f ca="1">COUNTIF(INDIRECT(ADDRESS(4,3+(M$8*2),1,2,O_SYNTHESE)):INDIRECT(ADDRESS(38,4+(M$8*2),1,2,O_SYNTHESE)),$A28)*2</f>
        <v>0</v>
      </c>
      <c r="N28" s="95">
        <f ca="1">COUNTIF(INDIRECT(ADDRESS(4,3+(N$8*2),1,2,O_SYNTHESE)):INDIRECT(ADDRESS(38,4+(N$8*2),1,2,O_SYNTHESE)),$A28)*2</f>
        <v>0</v>
      </c>
      <c r="O28" s="95">
        <f ca="1">COUNTIF(INDIRECT(ADDRESS(4,3+(O$8*2),1,2,O_SYNTHESE)):INDIRECT(ADDRESS(38,4+(O$8*2),1,2,O_SYNTHESE)),$A28)*2</f>
        <v>0</v>
      </c>
      <c r="P28" s="95">
        <f ca="1">COUNTIF(INDIRECT(ADDRESS(4,3+(P$8*2),1,2,O_SYNTHESE)):INDIRECT(ADDRESS(38,4+(P$8*2),1,2,O_SYNTHESE)),$A28)*2</f>
        <v>0</v>
      </c>
      <c r="Q28" s="95">
        <f ca="1">COUNTIF(INDIRECT(ADDRESS(4,3+(Q$8*2),1,2,O_SYNTHESE)):INDIRECT(ADDRESS(38,4+(Q$8*2),1,2,O_SYNTHESE)),$A28)*2</f>
        <v>0</v>
      </c>
      <c r="R28" s="95">
        <f ca="1">COUNTIF(INDIRECT(ADDRESS(4,3+(R$8*2),1,2,O_SYNTHESE)):INDIRECT(ADDRESS(38,4+(R$8*2),1,2,O_SYNTHESE)),$A28)*2</f>
        <v>0</v>
      </c>
      <c r="S28" s="95">
        <f ca="1">COUNTIF(INDIRECT(ADDRESS(4,3+(S$8*2),1,2,O_SYNTHESE)):INDIRECT(ADDRESS(38,4+(S$8*2),1,2,O_SYNTHESE)),$A28)*2</f>
        <v>0</v>
      </c>
      <c r="T28" s="95">
        <f ca="1">COUNTIF(INDIRECT(ADDRESS(4,3+(T$8*2),1,2,O_SYNTHESE)):INDIRECT(ADDRESS(38,4+(T$8*2),1,2,O_SYNTHESE)),$A28)*2</f>
        <v>0</v>
      </c>
      <c r="U28" s="95">
        <f ca="1">COUNTIF(INDIRECT(ADDRESS(4,3+(U$8*2),1,2,O_SYNTHESE)):INDIRECT(ADDRESS(38,4+(U$8*2),1,2,O_SYNTHESE)),$A28)*2</f>
        <v>0</v>
      </c>
      <c r="V28" s="95">
        <f ca="1">COUNTIF(INDIRECT(ADDRESS(4,3+(V$8*2),1,2,O_SYNTHESE)):INDIRECT(ADDRESS(38,4+(V$8*2),1,2,O_SYNTHESE)),$A28)*2</f>
        <v>0</v>
      </c>
      <c r="W28" s="95">
        <f ca="1">COUNTIF(INDIRECT(ADDRESS(4,3+(W$8*2),1,2,O_SYNTHESE)):INDIRECT(ADDRESS(38,4+(W$8*2),1,2,O_SYNTHESE)),$A28)*2</f>
        <v>0</v>
      </c>
      <c r="X28" s="87">
        <f t="shared" ca="1" si="0"/>
        <v>0</v>
      </c>
    </row>
    <row r="29" spans="1:24" ht="15.75" thickBot="1">
      <c r="A29" s="52" t="s">
        <v>95</v>
      </c>
      <c r="B29" s="94"/>
      <c r="C29" s="96">
        <f t="shared" ref="C29:W29" ca="1" si="1">SUM(C9:C28)</f>
        <v>40</v>
      </c>
      <c r="D29" s="96">
        <f t="shared" ca="1" si="1"/>
        <v>64</v>
      </c>
      <c r="E29" s="96">
        <f t="shared" ca="1" si="1"/>
        <v>64</v>
      </c>
      <c r="F29" s="96">
        <f t="shared" ca="1" si="1"/>
        <v>64</v>
      </c>
      <c r="G29" s="96">
        <f t="shared" ca="1" si="1"/>
        <v>48</v>
      </c>
      <c r="H29" s="96">
        <f t="shared" ca="1" si="1"/>
        <v>40</v>
      </c>
      <c r="I29" s="96">
        <f t="shared" ca="1" si="1"/>
        <v>40</v>
      </c>
      <c r="J29" s="96">
        <f t="shared" ca="1" si="1"/>
        <v>24</v>
      </c>
      <c r="K29" s="96">
        <f t="shared" ca="1" si="1"/>
        <v>40</v>
      </c>
      <c r="L29" s="96">
        <f t="shared" ca="1" si="1"/>
        <v>32</v>
      </c>
      <c r="M29" s="96">
        <f t="shared" ca="1" si="1"/>
        <v>0</v>
      </c>
      <c r="N29" s="96">
        <f t="shared" ca="1" si="1"/>
        <v>0</v>
      </c>
      <c r="O29" s="96">
        <f t="shared" ca="1" si="1"/>
        <v>0</v>
      </c>
      <c r="P29" s="96">
        <f t="shared" ca="1" si="1"/>
        <v>0</v>
      </c>
      <c r="Q29" s="96">
        <f t="shared" ca="1" si="1"/>
        <v>0</v>
      </c>
      <c r="R29" s="96">
        <f t="shared" ca="1" si="1"/>
        <v>0</v>
      </c>
      <c r="S29" s="96">
        <f t="shared" ca="1" si="1"/>
        <v>0</v>
      </c>
      <c r="T29" s="96">
        <f t="shared" ca="1" si="1"/>
        <v>0</v>
      </c>
      <c r="U29" s="96">
        <f t="shared" ca="1" si="1"/>
        <v>0</v>
      </c>
      <c r="V29" s="96">
        <f t="shared" ca="1" si="1"/>
        <v>0</v>
      </c>
      <c r="W29" s="96">
        <f t="shared" ca="1" si="1"/>
        <v>0</v>
      </c>
      <c r="X29" s="97">
        <f ca="1">SUM(X9:X28)</f>
        <v>456</v>
      </c>
    </row>
  </sheetData>
  <mergeCells count="6">
    <mergeCell ref="C7:W7"/>
    <mergeCell ref="I3:X4"/>
    <mergeCell ref="I5:J5"/>
    <mergeCell ref="K5:L5"/>
    <mergeCell ref="N5:O5"/>
    <mergeCell ref="Q5:R5"/>
  </mergeCells>
  <pageMargins left="0.35433070866141736" right="0.55118110236220474" top="0.74803149606299213" bottom="0.74803149606299213" header="0.31496062992125984" footer="0.31496062992125984"/>
  <pageSetup paperSize="9" scale="73" orientation="landscape" r:id="rId1"/>
  <headerFooter>
    <oddFooter>&amp;LEdité le &amp;D à &amp;T&amp;R&amp;A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U151"/>
  <sheetViews>
    <sheetView topLeftCell="D10" workbookViewId="0">
      <selection activeCell="T18" sqref="T18"/>
    </sheetView>
  </sheetViews>
  <sheetFormatPr baseColWidth="10" defaultRowHeight="15"/>
  <cols>
    <col min="1" max="1" width="9.5703125" customWidth="1"/>
    <col min="2" max="2" width="18.28515625" bestFit="1" customWidth="1"/>
    <col min="3" max="3" width="14.5703125" bestFit="1" customWidth="1"/>
    <col min="4" max="4" width="8.28515625" customWidth="1"/>
    <col min="5" max="5" width="8.42578125" customWidth="1"/>
    <col min="6" max="6" width="8.28515625" customWidth="1"/>
    <col min="7" max="7" width="8.42578125" customWidth="1"/>
    <col min="8" max="11" width="10.7109375" customWidth="1"/>
    <col min="12" max="12" width="8.28515625" customWidth="1"/>
    <col min="13" max="13" width="8.42578125" customWidth="1"/>
    <col min="14" max="14" width="8.28515625" customWidth="1"/>
    <col min="15" max="15" width="8.42578125" customWidth="1"/>
    <col min="16" max="16" width="8.28515625" customWidth="1"/>
    <col min="17" max="17" width="8.42578125" customWidth="1"/>
    <col min="18" max="18" width="8.28515625" customWidth="1"/>
    <col min="19" max="19" width="8.42578125" customWidth="1"/>
    <col min="20" max="20" width="6.7109375" customWidth="1"/>
    <col min="21" max="21" width="7.7109375" customWidth="1"/>
  </cols>
  <sheetData>
    <row r="1" spans="1:21" ht="20.25">
      <c r="F1" s="118"/>
      <c r="I1" s="119"/>
      <c r="J1" s="119"/>
      <c r="K1" s="119"/>
      <c r="L1" s="119"/>
      <c r="M1" s="119"/>
    </row>
    <row r="2" spans="1:21" ht="20.25">
      <c r="C2" s="429" t="s">
        <v>126</v>
      </c>
      <c r="D2" s="429"/>
      <c r="E2" s="429"/>
      <c r="F2" s="429"/>
      <c r="G2" s="429"/>
      <c r="H2" s="429"/>
      <c r="I2" s="429"/>
      <c r="J2" s="429"/>
      <c r="L2" s="429" t="s">
        <v>126</v>
      </c>
      <c r="M2" s="429"/>
      <c r="N2" s="429"/>
      <c r="O2" s="429"/>
      <c r="P2" s="429"/>
      <c r="Q2" s="429"/>
      <c r="R2" s="429"/>
      <c r="S2" s="429"/>
    </row>
    <row r="3" spans="1:21" ht="15.75" thickBot="1"/>
    <row r="4" spans="1:21" ht="19.5" thickTop="1">
      <c r="B4" s="120" t="s">
        <v>26</v>
      </c>
      <c r="C4" s="121"/>
      <c r="D4" s="430" t="s">
        <v>127</v>
      </c>
      <c r="E4" s="431"/>
      <c r="F4" s="430" t="s">
        <v>128</v>
      </c>
      <c r="G4" s="431"/>
      <c r="H4" s="430" t="s">
        <v>129</v>
      </c>
      <c r="I4" s="431"/>
      <c r="J4" s="430" t="s">
        <v>130</v>
      </c>
      <c r="K4" s="431"/>
      <c r="L4" s="432" t="s">
        <v>131</v>
      </c>
      <c r="M4" s="433"/>
      <c r="N4" s="434" t="s">
        <v>2</v>
      </c>
      <c r="O4" s="433"/>
      <c r="P4" s="434" t="s">
        <v>4</v>
      </c>
      <c r="Q4" s="433"/>
      <c r="R4" s="434" t="s">
        <v>5</v>
      </c>
      <c r="S4" s="435"/>
      <c r="T4" s="436" t="s">
        <v>132</v>
      </c>
      <c r="U4" s="437"/>
    </row>
    <row r="5" spans="1:21" ht="16.5" thickBot="1">
      <c r="A5" s="122" t="s">
        <v>133</v>
      </c>
      <c r="B5" s="123" t="s">
        <v>134</v>
      </c>
      <c r="C5" s="124" t="s">
        <v>135</v>
      </c>
      <c r="D5" s="125" t="s">
        <v>18</v>
      </c>
      <c r="E5" s="126" t="s">
        <v>19</v>
      </c>
      <c r="F5" s="125" t="s">
        <v>18</v>
      </c>
      <c r="G5" s="126" t="s">
        <v>19</v>
      </c>
      <c r="H5" s="125" t="s">
        <v>18</v>
      </c>
      <c r="I5" s="126" t="s">
        <v>19</v>
      </c>
      <c r="J5" s="125" t="s">
        <v>18</v>
      </c>
      <c r="K5" s="126" t="s">
        <v>19</v>
      </c>
      <c r="L5" s="125" t="s">
        <v>18</v>
      </c>
      <c r="M5" s="126" t="s">
        <v>19</v>
      </c>
      <c r="N5" s="125" t="s">
        <v>18</v>
      </c>
      <c r="O5" s="126" t="s">
        <v>19</v>
      </c>
      <c r="P5" s="125" t="s">
        <v>18</v>
      </c>
      <c r="Q5" s="126" t="s">
        <v>19</v>
      </c>
      <c r="R5" s="125" t="s">
        <v>18</v>
      </c>
      <c r="S5" s="126" t="s">
        <v>19</v>
      </c>
      <c r="T5" s="125" t="s">
        <v>18</v>
      </c>
      <c r="U5" s="126" t="s">
        <v>19</v>
      </c>
    </row>
    <row r="6" spans="1:21" ht="15.75">
      <c r="A6" s="438" t="s">
        <v>136</v>
      </c>
      <c r="B6" s="441" t="s">
        <v>36</v>
      </c>
      <c r="C6" s="127" t="s">
        <v>137</v>
      </c>
      <c r="D6" s="128"/>
      <c r="E6" s="129" t="s">
        <v>138</v>
      </c>
      <c r="F6" s="128"/>
      <c r="G6" s="129" t="s">
        <v>139</v>
      </c>
      <c r="H6" s="128"/>
      <c r="I6" s="129"/>
      <c r="J6" s="128"/>
      <c r="K6" s="129"/>
      <c r="L6" s="128"/>
      <c r="M6" s="129"/>
      <c r="N6" s="128"/>
      <c r="O6" s="129" t="s">
        <v>140</v>
      </c>
      <c r="P6" s="128"/>
      <c r="Q6" s="129"/>
      <c r="R6" s="128"/>
      <c r="S6" s="129"/>
      <c r="T6" s="130"/>
      <c r="U6" s="131"/>
    </row>
    <row r="7" spans="1:21" ht="15.75">
      <c r="A7" s="439"/>
      <c r="B7" s="442"/>
      <c r="C7" s="132" t="s">
        <v>141</v>
      </c>
      <c r="D7" s="133"/>
      <c r="E7" s="134" t="s">
        <v>140</v>
      </c>
      <c r="F7" s="133"/>
      <c r="G7" s="134" t="s">
        <v>139</v>
      </c>
      <c r="H7" s="133"/>
      <c r="I7" s="134"/>
      <c r="J7" s="133"/>
      <c r="K7" s="134"/>
      <c r="L7" s="133"/>
      <c r="M7" s="134"/>
      <c r="N7" s="133"/>
      <c r="O7" s="134" t="s">
        <v>138</v>
      </c>
      <c r="P7" s="133"/>
      <c r="Q7" s="134"/>
      <c r="R7" s="133"/>
      <c r="S7" s="134"/>
      <c r="T7" s="135"/>
      <c r="U7" s="136"/>
    </row>
    <row r="8" spans="1:21" ht="15.75">
      <c r="A8" s="439"/>
      <c r="B8" s="443" t="s">
        <v>15</v>
      </c>
      <c r="C8" s="132" t="s">
        <v>142</v>
      </c>
      <c r="D8" s="133" t="s">
        <v>143</v>
      </c>
      <c r="E8" s="134"/>
      <c r="F8" s="133" t="s">
        <v>144</v>
      </c>
      <c r="G8" s="134"/>
      <c r="H8" s="133"/>
      <c r="I8" s="134"/>
      <c r="J8" s="133" t="s">
        <v>145</v>
      </c>
      <c r="K8" s="134"/>
      <c r="L8" s="133"/>
      <c r="M8" s="134"/>
      <c r="N8" s="133"/>
      <c r="O8" s="134"/>
      <c r="P8" s="133"/>
      <c r="Q8" s="134"/>
      <c r="R8" s="133"/>
      <c r="S8" s="134"/>
      <c r="T8" s="133"/>
      <c r="U8" s="137"/>
    </row>
    <row r="9" spans="1:21" ht="15.75">
      <c r="A9" s="439"/>
      <c r="B9" s="443"/>
      <c r="C9" s="132" t="s">
        <v>146</v>
      </c>
      <c r="D9" s="133" t="s">
        <v>145</v>
      </c>
      <c r="E9" s="134"/>
      <c r="F9" s="133" t="s">
        <v>144</v>
      </c>
      <c r="G9" s="134"/>
      <c r="H9" s="133"/>
      <c r="I9" s="134"/>
      <c r="J9" s="133" t="s">
        <v>143</v>
      </c>
      <c r="K9" s="134"/>
      <c r="L9" s="133"/>
      <c r="M9" s="134"/>
      <c r="N9" s="133"/>
      <c r="O9" s="134"/>
      <c r="P9" s="133"/>
      <c r="Q9" s="134"/>
      <c r="R9" s="133"/>
      <c r="S9" s="134"/>
      <c r="T9" s="133"/>
      <c r="U9" s="137"/>
    </row>
    <row r="10" spans="1:21" ht="15.75">
      <c r="A10" s="439"/>
      <c r="B10" s="444" t="s">
        <v>49</v>
      </c>
      <c r="C10" s="132" t="s">
        <v>137</v>
      </c>
      <c r="D10" s="138"/>
      <c r="E10" s="138"/>
      <c r="F10" s="138"/>
      <c r="G10" s="138" t="s">
        <v>140</v>
      </c>
      <c r="H10" s="139"/>
      <c r="I10" s="139"/>
      <c r="J10" s="138"/>
      <c r="K10" s="138"/>
      <c r="L10" s="138"/>
      <c r="M10" s="140"/>
      <c r="N10" s="140"/>
      <c r="O10" s="140" t="s">
        <v>139</v>
      </c>
      <c r="P10" s="140"/>
      <c r="Q10" s="140" t="s">
        <v>147</v>
      </c>
      <c r="R10" s="140"/>
      <c r="S10" s="140"/>
      <c r="T10" s="141"/>
      <c r="U10" s="142"/>
    </row>
    <row r="11" spans="1:21" ht="15.75">
      <c r="A11" s="439"/>
      <c r="B11" s="445"/>
      <c r="C11" s="132" t="s">
        <v>141</v>
      </c>
      <c r="D11" s="138"/>
      <c r="E11" s="138"/>
      <c r="F11" s="138"/>
      <c r="G11" s="138" t="s">
        <v>140</v>
      </c>
      <c r="H11" s="139"/>
      <c r="I11" s="139"/>
      <c r="J11" s="138"/>
      <c r="K11" s="138"/>
      <c r="L11" s="138"/>
      <c r="M11" s="140"/>
      <c r="N11" s="140"/>
      <c r="O11" s="140" t="s">
        <v>147</v>
      </c>
      <c r="P11" s="140"/>
      <c r="Q11" s="140" t="s">
        <v>139</v>
      </c>
      <c r="R11" s="140"/>
      <c r="S11" s="140"/>
      <c r="T11" s="141"/>
      <c r="U11" s="142"/>
    </row>
    <row r="12" spans="1:21" ht="15.75">
      <c r="A12" s="439"/>
      <c r="B12" s="444" t="s">
        <v>16</v>
      </c>
      <c r="C12" s="132" t="s">
        <v>142</v>
      </c>
      <c r="D12" s="138"/>
      <c r="E12" s="138"/>
      <c r="F12" s="138" t="s">
        <v>145</v>
      </c>
      <c r="G12" s="138"/>
      <c r="H12" s="139"/>
      <c r="I12" s="139"/>
      <c r="J12" s="138"/>
      <c r="K12" s="138"/>
      <c r="L12" s="138" t="s">
        <v>144</v>
      </c>
      <c r="M12" s="138"/>
      <c r="N12" s="138"/>
      <c r="O12" s="138"/>
      <c r="P12" s="138"/>
      <c r="Q12" s="143"/>
      <c r="R12" s="138"/>
      <c r="S12" s="138" t="s">
        <v>148</v>
      </c>
      <c r="T12" s="138"/>
      <c r="U12" s="142"/>
    </row>
    <row r="13" spans="1:21" ht="15.75">
      <c r="A13" s="439"/>
      <c r="B13" s="445"/>
      <c r="C13" s="132" t="s">
        <v>146</v>
      </c>
      <c r="D13" s="138"/>
      <c r="E13" s="138"/>
      <c r="F13" s="138" t="s">
        <v>145</v>
      </c>
      <c r="G13" s="138"/>
      <c r="H13" s="139"/>
      <c r="I13" s="139"/>
      <c r="J13" s="138"/>
      <c r="K13" s="138"/>
      <c r="L13" s="138" t="s">
        <v>148</v>
      </c>
      <c r="M13" s="138"/>
      <c r="N13" s="138"/>
      <c r="O13" s="138"/>
      <c r="P13" s="138"/>
      <c r="Q13" s="143"/>
      <c r="R13" s="138"/>
      <c r="S13" s="138" t="s">
        <v>144</v>
      </c>
      <c r="T13" s="138"/>
      <c r="U13" s="142"/>
    </row>
    <row r="14" spans="1:21" ht="15.75">
      <c r="A14" s="439"/>
      <c r="B14" s="443" t="s">
        <v>17</v>
      </c>
      <c r="C14" s="132" t="s">
        <v>137</v>
      </c>
      <c r="D14" s="138"/>
      <c r="E14" s="138"/>
      <c r="F14" s="138"/>
      <c r="G14" s="138"/>
      <c r="H14" s="139" t="s">
        <v>149</v>
      </c>
      <c r="I14" s="139"/>
      <c r="J14" s="138" t="s">
        <v>144</v>
      </c>
      <c r="K14" s="138"/>
      <c r="L14" s="138"/>
      <c r="M14" s="138"/>
      <c r="N14" s="138"/>
      <c r="O14" s="138"/>
      <c r="P14" s="138" t="s">
        <v>148</v>
      </c>
      <c r="Q14" s="140"/>
      <c r="R14" s="138"/>
      <c r="S14" s="138"/>
      <c r="T14" s="138"/>
      <c r="U14" s="144"/>
    </row>
    <row r="15" spans="1:21" ht="15.75">
      <c r="A15" s="439"/>
      <c r="B15" s="443"/>
      <c r="C15" s="132" t="s">
        <v>141</v>
      </c>
      <c r="D15" s="138"/>
      <c r="E15" s="138"/>
      <c r="F15" s="138"/>
      <c r="G15" s="138"/>
      <c r="H15" s="139" t="s">
        <v>149</v>
      </c>
      <c r="I15" s="139"/>
      <c r="J15" s="138" t="s">
        <v>148</v>
      </c>
      <c r="K15" s="138"/>
      <c r="L15" s="138"/>
      <c r="M15" s="138"/>
      <c r="N15" s="138"/>
      <c r="O15" s="138"/>
      <c r="P15" s="138" t="s">
        <v>144</v>
      </c>
      <c r="Q15" s="140"/>
      <c r="R15" s="138"/>
      <c r="S15" s="138"/>
      <c r="T15" s="138"/>
      <c r="U15" s="144"/>
    </row>
    <row r="16" spans="1:21" ht="15.75">
      <c r="A16" s="439"/>
      <c r="B16" s="443"/>
      <c r="C16" s="132" t="s">
        <v>142</v>
      </c>
      <c r="D16" s="138"/>
      <c r="E16" s="138"/>
      <c r="F16" s="138"/>
      <c r="G16" s="138"/>
      <c r="H16" s="139"/>
      <c r="I16" s="139" t="s">
        <v>150</v>
      </c>
      <c r="J16" s="138"/>
      <c r="K16" s="138"/>
      <c r="L16" s="138"/>
      <c r="M16" s="138" t="s">
        <v>139</v>
      </c>
      <c r="N16" s="138"/>
      <c r="O16" s="138"/>
      <c r="P16" s="138"/>
      <c r="Q16" s="138"/>
      <c r="R16" s="143"/>
      <c r="S16" s="140" t="s">
        <v>147</v>
      </c>
      <c r="T16" s="141"/>
      <c r="U16" s="145"/>
    </row>
    <row r="17" spans="1:21" ht="16.5" thickBot="1">
      <c r="A17" s="440"/>
      <c r="B17" s="446"/>
      <c r="C17" s="146" t="s">
        <v>146</v>
      </c>
      <c r="D17" s="147"/>
      <c r="E17" s="148"/>
      <c r="F17" s="148"/>
      <c r="G17" s="148"/>
      <c r="H17" s="139"/>
      <c r="I17" s="139" t="s">
        <v>150</v>
      </c>
      <c r="J17" s="148"/>
      <c r="K17" s="148"/>
      <c r="L17" s="148"/>
      <c r="M17" s="148" t="s">
        <v>147</v>
      </c>
      <c r="N17" s="147"/>
      <c r="O17" s="147"/>
      <c r="P17" s="148"/>
      <c r="Q17" s="148"/>
      <c r="R17" s="147"/>
      <c r="S17" s="149" t="s">
        <v>139</v>
      </c>
      <c r="T17" s="150"/>
      <c r="U17" s="151"/>
    </row>
    <row r="18" spans="1:21" ht="15.75">
      <c r="A18" s="447" t="s">
        <v>151</v>
      </c>
      <c r="B18" s="441" t="s">
        <v>36</v>
      </c>
      <c r="C18" s="152" t="s">
        <v>137</v>
      </c>
      <c r="D18" s="128" t="s">
        <v>144</v>
      </c>
      <c r="E18" s="129"/>
      <c r="F18" s="128" t="s">
        <v>143</v>
      </c>
      <c r="G18" s="129"/>
      <c r="H18" s="128"/>
      <c r="I18" s="129"/>
      <c r="J18" s="128"/>
      <c r="K18" s="129"/>
      <c r="L18" s="128"/>
      <c r="M18" s="129"/>
      <c r="N18" s="128" t="s">
        <v>148</v>
      </c>
      <c r="O18" s="129"/>
      <c r="P18" s="128"/>
      <c r="Q18" s="129"/>
      <c r="R18" s="128" t="s">
        <v>13</v>
      </c>
      <c r="S18" s="129"/>
      <c r="T18" s="128" t="s">
        <v>145</v>
      </c>
      <c r="U18" s="153"/>
    </row>
    <row r="19" spans="1:21" ht="15.75">
      <c r="A19" s="448"/>
      <c r="B19" s="442"/>
      <c r="C19" s="154" t="s">
        <v>141</v>
      </c>
      <c r="D19" s="133" t="s">
        <v>148</v>
      </c>
      <c r="E19" s="134"/>
      <c r="F19" s="133" t="s">
        <v>143</v>
      </c>
      <c r="G19" s="134"/>
      <c r="H19" s="133"/>
      <c r="I19" s="134"/>
      <c r="J19" s="133"/>
      <c r="K19" s="134"/>
      <c r="L19" s="133"/>
      <c r="M19" s="134"/>
      <c r="N19" s="133" t="s">
        <v>144</v>
      </c>
      <c r="O19" s="134"/>
      <c r="P19" s="133"/>
      <c r="Q19" s="134"/>
      <c r="R19" s="133"/>
      <c r="S19" s="134"/>
      <c r="T19" s="133" t="s">
        <v>145</v>
      </c>
      <c r="U19" s="145"/>
    </row>
    <row r="20" spans="1:21" ht="15.75">
      <c r="A20" s="448"/>
      <c r="B20" s="443" t="s">
        <v>15</v>
      </c>
      <c r="C20" s="154" t="s">
        <v>142</v>
      </c>
      <c r="D20" s="133"/>
      <c r="E20" s="134" t="s">
        <v>139</v>
      </c>
      <c r="F20" s="133"/>
      <c r="G20" s="134" t="s">
        <v>138</v>
      </c>
      <c r="H20" s="133"/>
      <c r="I20" s="134"/>
      <c r="J20" s="133"/>
      <c r="K20" s="133" t="s">
        <v>147</v>
      </c>
      <c r="L20" s="133"/>
      <c r="M20" s="134"/>
      <c r="N20" s="133"/>
      <c r="O20" s="134"/>
      <c r="P20" s="133"/>
      <c r="Q20" s="134"/>
      <c r="R20" s="133"/>
      <c r="S20" s="134"/>
      <c r="T20" s="134"/>
      <c r="U20" s="136" t="s">
        <v>140</v>
      </c>
    </row>
    <row r="21" spans="1:21" ht="15.75">
      <c r="A21" s="448"/>
      <c r="B21" s="443"/>
      <c r="C21" s="154" t="s">
        <v>146</v>
      </c>
      <c r="D21" s="133"/>
      <c r="E21" s="134" t="s">
        <v>147</v>
      </c>
      <c r="F21" s="133"/>
      <c r="G21" s="134" t="s">
        <v>138</v>
      </c>
      <c r="H21" s="133"/>
      <c r="I21" s="134"/>
      <c r="J21" s="133"/>
      <c r="K21" s="133" t="s">
        <v>139</v>
      </c>
      <c r="L21" s="133"/>
      <c r="M21" s="134"/>
      <c r="N21" s="133"/>
      <c r="O21" s="134"/>
      <c r="P21" s="133"/>
      <c r="Q21" s="134"/>
      <c r="R21" s="133"/>
      <c r="S21" s="134"/>
      <c r="T21" s="134"/>
      <c r="U21" s="136" t="s">
        <v>140</v>
      </c>
    </row>
    <row r="22" spans="1:21" ht="15.75">
      <c r="A22" s="448"/>
      <c r="B22" s="444" t="s">
        <v>49</v>
      </c>
      <c r="C22" s="154" t="s">
        <v>137</v>
      </c>
      <c r="D22" s="138"/>
      <c r="E22" s="138"/>
      <c r="F22" s="138" t="s">
        <v>148</v>
      </c>
      <c r="G22" s="138"/>
      <c r="H22" s="139"/>
      <c r="I22" s="139"/>
      <c r="J22" s="138"/>
      <c r="K22" s="138"/>
      <c r="L22" s="138"/>
      <c r="M22" s="138"/>
      <c r="N22" s="138" t="s">
        <v>143</v>
      </c>
      <c r="O22" s="138"/>
      <c r="P22" s="138" t="s">
        <v>145</v>
      </c>
      <c r="Q22" s="143"/>
      <c r="R22" s="138"/>
      <c r="S22" s="143"/>
      <c r="T22" s="155" t="s">
        <v>144</v>
      </c>
      <c r="U22" s="145"/>
    </row>
    <row r="23" spans="1:21" ht="15.75">
      <c r="A23" s="448"/>
      <c r="B23" s="445"/>
      <c r="C23" s="154" t="s">
        <v>141</v>
      </c>
      <c r="D23" s="138"/>
      <c r="E23" s="138"/>
      <c r="F23" s="138" t="s">
        <v>148</v>
      </c>
      <c r="G23" s="138"/>
      <c r="H23" s="139"/>
      <c r="I23" s="139"/>
      <c r="J23" s="138"/>
      <c r="K23" s="138"/>
      <c r="L23" s="138"/>
      <c r="M23" s="138"/>
      <c r="N23" s="138" t="s">
        <v>145</v>
      </c>
      <c r="O23" s="138"/>
      <c r="P23" s="138" t="s">
        <v>143</v>
      </c>
      <c r="Q23" s="143"/>
      <c r="R23" s="138"/>
      <c r="S23" s="138"/>
      <c r="T23" s="155" t="s">
        <v>144</v>
      </c>
      <c r="U23" s="145"/>
    </row>
    <row r="24" spans="1:21" ht="15.75">
      <c r="A24" s="448"/>
      <c r="B24" s="444" t="s">
        <v>16</v>
      </c>
      <c r="C24" s="154" t="s">
        <v>142</v>
      </c>
      <c r="D24" s="138"/>
      <c r="E24" s="138"/>
      <c r="F24" s="138"/>
      <c r="G24" s="138" t="s">
        <v>147</v>
      </c>
      <c r="H24" s="139"/>
      <c r="I24" s="139"/>
      <c r="J24" s="138"/>
      <c r="K24" s="138"/>
      <c r="L24" s="138"/>
      <c r="M24" s="138" t="s">
        <v>138</v>
      </c>
      <c r="N24" s="138"/>
      <c r="O24" s="138"/>
      <c r="P24" s="138"/>
      <c r="Q24" s="143"/>
      <c r="R24" s="138" t="s">
        <v>138</v>
      </c>
      <c r="S24" s="138"/>
      <c r="T24" s="141"/>
      <c r="U24" s="136" t="s">
        <v>139</v>
      </c>
    </row>
    <row r="25" spans="1:21" ht="16.5" thickBot="1">
      <c r="A25" s="448"/>
      <c r="B25" s="445"/>
      <c r="C25" s="154" t="s">
        <v>146</v>
      </c>
      <c r="D25" s="138"/>
      <c r="E25" s="138"/>
      <c r="F25" s="138"/>
      <c r="G25" s="138" t="s">
        <v>147</v>
      </c>
      <c r="H25" s="139"/>
      <c r="I25" s="139"/>
      <c r="J25" s="138"/>
      <c r="K25" s="138"/>
      <c r="L25" s="138"/>
      <c r="M25" s="138" t="s">
        <v>140</v>
      </c>
      <c r="N25" s="138"/>
      <c r="O25" s="138"/>
      <c r="P25" s="138"/>
      <c r="Q25" s="143"/>
      <c r="R25" s="138" t="s">
        <v>140</v>
      </c>
      <c r="S25" s="138"/>
      <c r="T25" s="141"/>
      <c r="U25" s="136" t="s">
        <v>139</v>
      </c>
    </row>
    <row r="26" spans="1:21" ht="15.75">
      <c r="A26" s="448"/>
      <c r="B26" s="443" t="s">
        <v>17</v>
      </c>
      <c r="C26" s="154" t="s">
        <v>137</v>
      </c>
      <c r="D26" s="138"/>
      <c r="E26" s="138"/>
      <c r="F26" s="138" t="s">
        <v>13</v>
      </c>
      <c r="G26" s="129"/>
      <c r="H26" s="139"/>
      <c r="I26" s="139" t="s">
        <v>152</v>
      </c>
      <c r="J26" s="138"/>
      <c r="K26" s="138" t="s">
        <v>138</v>
      </c>
      <c r="L26" s="138"/>
      <c r="M26" s="138"/>
      <c r="N26" s="138"/>
      <c r="O26" s="138"/>
      <c r="P26" s="138"/>
      <c r="Q26" s="143" t="s">
        <v>140</v>
      </c>
      <c r="R26" s="138"/>
      <c r="S26" s="138"/>
      <c r="T26" s="133"/>
      <c r="U26" s="156"/>
    </row>
    <row r="27" spans="1:21" ht="15.75">
      <c r="A27" s="448"/>
      <c r="B27" s="443"/>
      <c r="C27" s="154" t="s">
        <v>141</v>
      </c>
      <c r="D27" s="138"/>
      <c r="E27" s="138"/>
      <c r="F27" s="138" t="s">
        <v>13</v>
      </c>
      <c r="G27" s="134"/>
      <c r="H27" s="139"/>
      <c r="I27" s="139" t="s">
        <v>152</v>
      </c>
      <c r="J27" s="138"/>
      <c r="K27" s="138" t="s">
        <v>140</v>
      </c>
      <c r="L27" s="138"/>
      <c r="M27" s="138"/>
      <c r="N27" s="138"/>
      <c r="O27" s="138"/>
      <c r="P27" s="138"/>
      <c r="Q27" s="143" t="s">
        <v>138</v>
      </c>
      <c r="R27" s="138"/>
      <c r="S27" s="138"/>
      <c r="T27" s="133"/>
      <c r="U27" s="156"/>
    </row>
    <row r="28" spans="1:21" ht="15.75">
      <c r="A28" s="448"/>
      <c r="B28" s="443"/>
      <c r="C28" s="154" t="s">
        <v>142</v>
      </c>
      <c r="D28" s="138"/>
      <c r="E28" s="138"/>
      <c r="F28" s="138"/>
      <c r="G28" s="138"/>
      <c r="H28" s="139" t="s">
        <v>153</v>
      </c>
      <c r="I28" s="139"/>
      <c r="J28" s="138"/>
      <c r="K28" s="138"/>
      <c r="L28" s="138" t="s">
        <v>143</v>
      </c>
      <c r="M28" s="140"/>
      <c r="N28" s="140"/>
      <c r="O28" s="140"/>
      <c r="P28" s="140"/>
      <c r="Q28" s="140"/>
      <c r="R28" s="140" t="s">
        <v>145</v>
      </c>
      <c r="S28" s="140"/>
      <c r="T28" s="141"/>
      <c r="U28" s="145"/>
    </row>
    <row r="29" spans="1:21" ht="16.5" thickBot="1">
      <c r="A29" s="449"/>
      <c r="B29" s="446"/>
      <c r="C29" s="157" t="s">
        <v>146</v>
      </c>
      <c r="D29" s="147"/>
      <c r="E29" s="148"/>
      <c r="F29" s="148"/>
      <c r="G29" s="148"/>
      <c r="H29" s="158" t="s">
        <v>153</v>
      </c>
      <c r="I29" s="159"/>
      <c r="J29" s="148"/>
      <c r="K29" s="148"/>
      <c r="L29" s="148" t="s">
        <v>145</v>
      </c>
      <c r="M29" s="149"/>
      <c r="N29" s="149"/>
      <c r="O29" s="149"/>
      <c r="P29" s="149"/>
      <c r="Q29" s="149"/>
      <c r="R29" s="149" t="s">
        <v>143</v>
      </c>
      <c r="S29" s="149"/>
      <c r="T29" s="150"/>
      <c r="U29" s="151"/>
    </row>
    <row r="30" spans="1:21" ht="15.75">
      <c r="A30" s="438" t="s">
        <v>154</v>
      </c>
      <c r="B30" s="441" t="s">
        <v>36</v>
      </c>
      <c r="C30" s="127" t="s">
        <v>137</v>
      </c>
      <c r="D30" s="128"/>
      <c r="E30" s="129" t="s">
        <v>138</v>
      </c>
      <c r="F30" s="128"/>
      <c r="G30" s="129" t="s">
        <v>139</v>
      </c>
      <c r="H30" s="128"/>
      <c r="I30" s="129"/>
      <c r="J30" s="128"/>
      <c r="K30" s="129"/>
      <c r="L30" s="128"/>
      <c r="M30" s="129"/>
      <c r="N30" s="128"/>
      <c r="O30" s="129" t="s">
        <v>140</v>
      </c>
      <c r="P30" s="128"/>
      <c r="Q30" s="129"/>
      <c r="R30" s="128"/>
      <c r="S30" s="129"/>
      <c r="T30" s="130"/>
      <c r="U30" s="131" t="s">
        <v>147</v>
      </c>
    </row>
    <row r="31" spans="1:21" ht="15.75">
      <c r="A31" s="439"/>
      <c r="B31" s="442"/>
      <c r="C31" s="132" t="s">
        <v>141</v>
      </c>
      <c r="D31" s="133"/>
      <c r="E31" s="134" t="s">
        <v>140</v>
      </c>
      <c r="F31" s="133"/>
      <c r="G31" s="134" t="s">
        <v>139</v>
      </c>
      <c r="H31" s="133"/>
      <c r="I31" s="134"/>
      <c r="J31" s="133"/>
      <c r="K31" s="134"/>
      <c r="L31" s="133"/>
      <c r="M31" s="134"/>
      <c r="N31" s="133"/>
      <c r="O31" s="134" t="s">
        <v>138</v>
      </c>
      <c r="P31" s="133"/>
      <c r="Q31" s="134"/>
      <c r="R31" s="133"/>
      <c r="S31" s="134"/>
      <c r="T31" s="135"/>
      <c r="U31" s="136" t="s">
        <v>147</v>
      </c>
    </row>
    <row r="32" spans="1:21" ht="15.75">
      <c r="A32" s="439"/>
      <c r="B32" s="443" t="s">
        <v>15</v>
      </c>
      <c r="C32" s="132" t="s">
        <v>142</v>
      </c>
      <c r="D32" s="133" t="s">
        <v>143</v>
      </c>
      <c r="E32" s="134"/>
      <c r="F32" s="133" t="s">
        <v>144</v>
      </c>
      <c r="G32" s="134"/>
      <c r="H32" s="133"/>
      <c r="I32" s="134"/>
      <c r="J32" s="133" t="s">
        <v>145</v>
      </c>
      <c r="K32" s="134"/>
      <c r="L32" s="133"/>
      <c r="M32" s="134"/>
      <c r="N32" s="133"/>
      <c r="O32" s="134"/>
      <c r="P32" s="133"/>
      <c r="Q32" s="134"/>
      <c r="R32" s="133"/>
      <c r="S32" s="134"/>
      <c r="T32" s="133" t="s">
        <v>148</v>
      </c>
      <c r="U32" s="137"/>
    </row>
    <row r="33" spans="1:21" ht="15.75">
      <c r="A33" s="439"/>
      <c r="B33" s="443"/>
      <c r="C33" s="132" t="s">
        <v>146</v>
      </c>
      <c r="D33" s="133" t="s">
        <v>145</v>
      </c>
      <c r="E33" s="134"/>
      <c r="F33" s="133" t="s">
        <v>144</v>
      </c>
      <c r="G33" s="134"/>
      <c r="H33" s="133"/>
      <c r="I33" s="134"/>
      <c r="J33" s="133" t="s">
        <v>143</v>
      </c>
      <c r="K33" s="134"/>
      <c r="L33" s="133"/>
      <c r="M33" s="134"/>
      <c r="N33" s="133"/>
      <c r="O33" s="134"/>
      <c r="P33" s="133"/>
      <c r="Q33" s="134"/>
      <c r="R33" s="133"/>
      <c r="S33" s="134"/>
      <c r="T33" s="133" t="s">
        <v>148</v>
      </c>
      <c r="U33" s="137"/>
    </row>
    <row r="34" spans="1:21" ht="15.75">
      <c r="A34" s="439"/>
      <c r="B34" s="444" t="s">
        <v>49</v>
      </c>
      <c r="C34" s="132" t="s">
        <v>137</v>
      </c>
      <c r="D34" s="138"/>
      <c r="E34" s="138"/>
      <c r="F34" s="138"/>
      <c r="G34" s="138" t="s">
        <v>140</v>
      </c>
      <c r="H34" s="139"/>
      <c r="I34" s="139"/>
      <c r="J34" s="138"/>
      <c r="K34" s="138"/>
      <c r="L34" s="138"/>
      <c r="M34" s="140"/>
      <c r="N34" s="140"/>
      <c r="O34" s="140" t="s">
        <v>139</v>
      </c>
      <c r="P34" s="140"/>
      <c r="Q34" s="140" t="s">
        <v>147</v>
      </c>
      <c r="R34" s="140"/>
      <c r="S34" s="140"/>
      <c r="T34" s="141"/>
      <c r="U34" s="142" t="s">
        <v>138</v>
      </c>
    </row>
    <row r="35" spans="1:21" ht="15.75">
      <c r="A35" s="439"/>
      <c r="B35" s="445"/>
      <c r="C35" s="132" t="s">
        <v>141</v>
      </c>
      <c r="D35" s="138"/>
      <c r="E35" s="138"/>
      <c r="F35" s="138"/>
      <c r="G35" s="138" t="s">
        <v>140</v>
      </c>
      <c r="H35" s="139"/>
      <c r="I35" s="139"/>
      <c r="J35" s="138"/>
      <c r="K35" s="138"/>
      <c r="L35" s="138"/>
      <c r="M35" s="140"/>
      <c r="N35" s="140"/>
      <c r="O35" s="140" t="s">
        <v>147</v>
      </c>
      <c r="P35" s="140"/>
      <c r="Q35" s="140" t="s">
        <v>139</v>
      </c>
      <c r="R35" s="140"/>
      <c r="S35" s="140"/>
      <c r="T35" s="141"/>
      <c r="U35" s="142" t="s">
        <v>138</v>
      </c>
    </row>
    <row r="36" spans="1:21" ht="15.75">
      <c r="A36" s="439"/>
      <c r="B36" s="444" t="s">
        <v>16</v>
      </c>
      <c r="C36" s="132" t="s">
        <v>142</v>
      </c>
      <c r="D36" s="138"/>
      <c r="E36" s="138"/>
      <c r="F36" s="138" t="s">
        <v>145</v>
      </c>
      <c r="G36" s="138"/>
      <c r="H36" s="139"/>
      <c r="I36" s="139"/>
      <c r="J36" s="138"/>
      <c r="K36" s="138"/>
      <c r="L36" s="138" t="s">
        <v>144</v>
      </c>
      <c r="M36" s="138"/>
      <c r="N36" s="138"/>
      <c r="O36" s="138"/>
      <c r="P36" s="138"/>
      <c r="Q36" s="143"/>
      <c r="R36" s="138"/>
      <c r="S36" s="138" t="s">
        <v>148</v>
      </c>
      <c r="T36" s="138" t="s">
        <v>143</v>
      </c>
      <c r="U36" s="142"/>
    </row>
    <row r="37" spans="1:21" ht="16.5" thickBot="1">
      <c r="A37" s="439"/>
      <c r="B37" s="445"/>
      <c r="C37" s="132" t="s">
        <v>146</v>
      </c>
      <c r="D37" s="138"/>
      <c r="E37" s="138"/>
      <c r="F37" s="138" t="s">
        <v>145</v>
      </c>
      <c r="G37" s="138"/>
      <c r="H37" s="139"/>
      <c r="I37" s="139"/>
      <c r="J37" s="138"/>
      <c r="K37" s="138"/>
      <c r="L37" s="138" t="s">
        <v>148</v>
      </c>
      <c r="M37" s="138"/>
      <c r="N37" s="138"/>
      <c r="O37" s="138"/>
      <c r="P37" s="138"/>
      <c r="Q37" s="143"/>
      <c r="R37" s="138"/>
      <c r="S37" s="138" t="s">
        <v>144</v>
      </c>
      <c r="T37" s="138" t="s">
        <v>143</v>
      </c>
      <c r="U37" s="142"/>
    </row>
    <row r="38" spans="1:21" ht="15.75">
      <c r="A38" s="438" t="s">
        <v>155</v>
      </c>
      <c r="B38" s="441" t="s">
        <v>36</v>
      </c>
      <c r="C38" s="127" t="s">
        <v>137</v>
      </c>
      <c r="D38" s="128" t="s">
        <v>144</v>
      </c>
      <c r="E38" s="129"/>
      <c r="F38" s="128" t="s">
        <v>143</v>
      </c>
      <c r="G38" s="129"/>
      <c r="H38" s="128"/>
      <c r="I38" s="129"/>
      <c r="J38" s="128"/>
      <c r="K38" s="129"/>
      <c r="L38" s="128"/>
      <c r="M38" s="129"/>
      <c r="N38" s="128" t="s">
        <v>148</v>
      </c>
      <c r="O38" s="129"/>
      <c r="P38" s="128"/>
      <c r="Q38" s="129"/>
      <c r="R38" s="128" t="s">
        <v>13</v>
      </c>
      <c r="S38" s="129"/>
      <c r="T38" s="128" t="s">
        <v>145</v>
      </c>
      <c r="U38" s="153"/>
    </row>
    <row r="39" spans="1:21" ht="15.75">
      <c r="A39" s="439"/>
      <c r="B39" s="442"/>
      <c r="C39" s="132" t="s">
        <v>141</v>
      </c>
      <c r="D39" s="133" t="s">
        <v>148</v>
      </c>
      <c r="E39" s="134"/>
      <c r="F39" s="133" t="s">
        <v>143</v>
      </c>
      <c r="G39" s="134"/>
      <c r="H39" s="133"/>
      <c r="I39" s="134"/>
      <c r="J39" s="133"/>
      <c r="K39" s="134"/>
      <c r="L39" s="133"/>
      <c r="M39" s="134"/>
      <c r="N39" s="133" t="s">
        <v>144</v>
      </c>
      <c r="O39" s="134"/>
      <c r="P39" s="133"/>
      <c r="Q39" s="134"/>
      <c r="R39" s="133"/>
      <c r="S39" s="134"/>
      <c r="T39" s="133" t="s">
        <v>145</v>
      </c>
      <c r="U39" s="145"/>
    </row>
    <row r="40" spans="1:21" ht="15.75">
      <c r="A40" s="439"/>
      <c r="B40" s="443" t="s">
        <v>15</v>
      </c>
      <c r="C40" s="132" t="s">
        <v>142</v>
      </c>
      <c r="D40" s="133"/>
      <c r="E40" s="134" t="s">
        <v>139</v>
      </c>
      <c r="F40" s="133"/>
      <c r="G40" s="134" t="s">
        <v>138</v>
      </c>
      <c r="H40" s="133"/>
      <c r="I40" s="134"/>
      <c r="J40" s="133"/>
      <c r="K40" s="133" t="s">
        <v>147</v>
      </c>
      <c r="L40" s="133"/>
      <c r="M40" s="134"/>
      <c r="N40" s="133"/>
      <c r="O40" s="134"/>
      <c r="P40" s="133"/>
      <c r="Q40" s="134"/>
      <c r="R40" s="133"/>
      <c r="S40" s="134"/>
      <c r="T40" s="134"/>
      <c r="U40" s="136" t="s">
        <v>140</v>
      </c>
    </row>
    <row r="41" spans="1:21" ht="15.75">
      <c r="A41" s="439"/>
      <c r="B41" s="443"/>
      <c r="C41" s="132" t="s">
        <v>146</v>
      </c>
      <c r="D41" s="133"/>
      <c r="E41" s="134" t="s">
        <v>147</v>
      </c>
      <c r="F41" s="133"/>
      <c r="G41" s="134" t="s">
        <v>138</v>
      </c>
      <c r="H41" s="133"/>
      <c r="I41" s="134"/>
      <c r="J41" s="133"/>
      <c r="K41" s="133" t="s">
        <v>139</v>
      </c>
      <c r="L41" s="133"/>
      <c r="M41" s="134"/>
      <c r="N41" s="133"/>
      <c r="O41" s="134"/>
      <c r="P41" s="133"/>
      <c r="Q41" s="134"/>
      <c r="R41" s="133"/>
      <c r="S41" s="134"/>
      <c r="T41" s="134"/>
      <c r="U41" s="136" t="s">
        <v>140</v>
      </c>
    </row>
    <row r="42" spans="1:21" ht="15.75">
      <c r="A42" s="439"/>
      <c r="B42" s="444" t="s">
        <v>49</v>
      </c>
      <c r="C42" s="132" t="s">
        <v>137</v>
      </c>
      <c r="D42" s="138"/>
      <c r="E42" s="138"/>
      <c r="F42" s="138" t="s">
        <v>148</v>
      </c>
      <c r="G42" s="138"/>
      <c r="H42" s="139"/>
      <c r="I42" s="139"/>
      <c r="J42" s="138"/>
      <c r="K42" s="138"/>
      <c r="L42" s="138"/>
      <c r="M42" s="138"/>
      <c r="N42" s="138" t="s">
        <v>143</v>
      </c>
      <c r="O42" s="138"/>
      <c r="P42" s="138" t="s">
        <v>145</v>
      </c>
      <c r="Q42" s="143"/>
      <c r="R42" s="138"/>
      <c r="S42" s="143"/>
      <c r="T42" s="155" t="s">
        <v>144</v>
      </c>
      <c r="U42" s="145"/>
    </row>
    <row r="43" spans="1:21" ht="15.75">
      <c r="A43" s="439"/>
      <c r="B43" s="445"/>
      <c r="C43" s="132" t="s">
        <v>141</v>
      </c>
      <c r="D43" s="138"/>
      <c r="E43" s="138"/>
      <c r="F43" s="138" t="s">
        <v>148</v>
      </c>
      <c r="G43" s="138"/>
      <c r="H43" s="139"/>
      <c r="I43" s="139"/>
      <c r="J43" s="138"/>
      <c r="K43" s="138"/>
      <c r="L43" s="138"/>
      <c r="M43" s="138"/>
      <c r="N43" s="138" t="s">
        <v>145</v>
      </c>
      <c r="O43" s="138"/>
      <c r="P43" s="138" t="s">
        <v>143</v>
      </c>
      <c r="Q43" s="143"/>
      <c r="R43" s="138"/>
      <c r="S43" s="138"/>
      <c r="T43" s="155" t="s">
        <v>144</v>
      </c>
      <c r="U43" s="145"/>
    </row>
    <row r="44" spans="1:21" ht="15.75">
      <c r="A44" s="439"/>
      <c r="B44" s="444" t="s">
        <v>16</v>
      </c>
      <c r="C44" s="132" t="s">
        <v>142</v>
      </c>
      <c r="D44" s="138"/>
      <c r="E44" s="138"/>
      <c r="F44" s="138"/>
      <c r="G44" s="138" t="s">
        <v>147</v>
      </c>
      <c r="H44" s="139"/>
      <c r="I44" s="139"/>
      <c r="J44" s="138"/>
      <c r="K44" s="138"/>
      <c r="L44" s="138"/>
      <c r="M44" s="138" t="s">
        <v>138</v>
      </c>
      <c r="N44" s="138"/>
      <c r="O44" s="138"/>
      <c r="P44" s="138"/>
      <c r="Q44" s="143"/>
      <c r="R44" s="138" t="s">
        <v>138</v>
      </c>
      <c r="S44" s="138"/>
      <c r="T44" s="141"/>
      <c r="U44" s="136" t="s">
        <v>139</v>
      </c>
    </row>
    <row r="45" spans="1:21" ht="16.5" thickBot="1">
      <c r="A45" s="439"/>
      <c r="B45" s="445"/>
      <c r="C45" s="132" t="s">
        <v>146</v>
      </c>
      <c r="D45" s="138"/>
      <c r="E45" s="138"/>
      <c r="F45" s="138"/>
      <c r="G45" s="138" t="s">
        <v>147</v>
      </c>
      <c r="H45" s="139"/>
      <c r="I45" s="139"/>
      <c r="J45" s="138"/>
      <c r="K45" s="138"/>
      <c r="L45" s="138"/>
      <c r="M45" s="138" t="s">
        <v>140</v>
      </c>
      <c r="N45" s="138"/>
      <c r="O45" s="138"/>
      <c r="P45" s="138"/>
      <c r="Q45" s="143"/>
      <c r="R45" s="138" t="s">
        <v>140</v>
      </c>
      <c r="S45" s="138"/>
      <c r="T45" s="141"/>
      <c r="U45" s="136" t="s">
        <v>139</v>
      </c>
    </row>
    <row r="46" spans="1:21" ht="15.75">
      <c r="A46" s="439"/>
      <c r="B46" s="443" t="s">
        <v>17</v>
      </c>
      <c r="C46" s="132" t="s">
        <v>137</v>
      </c>
      <c r="D46" s="138"/>
      <c r="E46" s="138"/>
      <c r="F46" s="138" t="s">
        <v>13</v>
      </c>
      <c r="G46" s="129"/>
      <c r="H46" s="139"/>
      <c r="I46" s="139" t="s">
        <v>152</v>
      </c>
      <c r="J46" s="138"/>
      <c r="K46" s="138" t="s">
        <v>138</v>
      </c>
      <c r="L46" s="138"/>
      <c r="M46" s="138"/>
      <c r="N46" s="138"/>
      <c r="O46" s="138"/>
      <c r="P46" s="138"/>
      <c r="Q46" s="143" t="s">
        <v>140</v>
      </c>
      <c r="R46" s="138"/>
      <c r="S46" s="138"/>
      <c r="T46" s="133"/>
      <c r="U46" s="156"/>
    </row>
    <row r="47" spans="1:21" ht="15.75">
      <c r="A47" s="439"/>
      <c r="B47" s="443"/>
      <c r="C47" s="132" t="s">
        <v>141</v>
      </c>
      <c r="D47" s="138"/>
      <c r="E47" s="138"/>
      <c r="F47" s="138" t="s">
        <v>13</v>
      </c>
      <c r="G47" s="134"/>
      <c r="H47" s="139"/>
      <c r="I47" s="139" t="s">
        <v>152</v>
      </c>
      <c r="J47" s="138"/>
      <c r="K47" s="138" t="s">
        <v>140</v>
      </c>
      <c r="L47" s="138"/>
      <c r="M47" s="138"/>
      <c r="N47" s="138"/>
      <c r="O47" s="138"/>
      <c r="P47" s="138"/>
      <c r="Q47" s="143" t="s">
        <v>138</v>
      </c>
      <c r="R47" s="138"/>
      <c r="S47" s="138"/>
      <c r="T47" s="133"/>
      <c r="U47" s="156"/>
    </row>
    <row r="48" spans="1:21" ht="15.75">
      <c r="A48" s="439"/>
      <c r="B48" s="443"/>
      <c r="C48" s="132" t="s">
        <v>142</v>
      </c>
      <c r="D48" s="138"/>
      <c r="E48" s="138"/>
      <c r="F48" s="138"/>
      <c r="G48" s="138"/>
      <c r="H48" s="139" t="s">
        <v>153</v>
      </c>
      <c r="I48" s="139"/>
      <c r="J48" s="138"/>
      <c r="K48" s="138"/>
      <c r="L48" s="138" t="s">
        <v>143</v>
      </c>
      <c r="M48" s="140"/>
      <c r="N48" s="140"/>
      <c r="O48" s="140"/>
      <c r="P48" s="140"/>
      <c r="Q48" s="140"/>
      <c r="R48" s="140" t="s">
        <v>145</v>
      </c>
      <c r="S48" s="140"/>
      <c r="T48" s="141"/>
      <c r="U48" s="145"/>
    </row>
    <row r="49" spans="1:21" ht="16.5" thickBot="1">
      <c r="A49" s="440"/>
      <c r="B49" s="446"/>
      <c r="C49" s="146" t="s">
        <v>146</v>
      </c>
      <c r="D49" s="147"/>
      <c r="E49" s="148"/>
      <c r="F49" s="148"/>
      <c r="G49" s="148"/>
      <c r="H49" s="158" t="s">
        <v>153</v>
      </c>
      <c r="I49" s="159"/>
      <c r="J49" s="148"/>
      <c r="K49" s="148"/>
      <c r="L49" s="148" t="s">
        <v>145</v>
      </c>
      <c r="M49" s="149"/>
      <c r="N49" s="149"/>
      <c r="O49" s="149"/>
      <c r="P49" s="149"/>
      <c r="Q49" s="149"/>
      <c r="R49" s="149" t="s">
        <v>143</v>
      </c>
      <c r="S49" s="149"/>
      <c r="T49" s="150"/>
      <c r="U49" s="151"/>
    </row>
    <row r="50" spans="1:21" ht="15.75">
      <c r="A50" s="438" t="s">
        <v>156</v>
      </c>
      <c r="B50" s="441" t="s">
        <v>36</v>
      </c>
      <c r="C50" s="127" t="s">
        <v>137</v>
      </c>
      <c r="D50" s="128"/>
      <c r="E50" s="129" t="s">
        <v>138</v>
      </c>
      <c r="F50" s="128"/>
      <c r="G50" s="129" t="s">
        <v>139</v>
      </c>
      <c r="H50" s="128"/>
      <c r="I50" s="129"/>
      <c r="J50" s="128"/>
      <c r="K50" s="129"/>
      <c r="L50" s="128"/>
      <c r="M50" s="129"/>
      <c r="N50" s="128"/>
      <c r="O50" s="129" t="s">
        <v>140</v>
      </c>
      <c r="P50" s="128"/>
      <c r="Q50" s="129"/>
      <c r="R50" s="128"/>
      <c r="S50" s="129"/>
      <c r="T50" s="130"/>
      <c r="U50" s="131" t="s">
        <v>147</v>
      </c>
    </row>
    <row r="51" spans="1:21" ht="15.75">
      <c r="A51" s="439"/>
      <c r="B51" s="442"/>
      <c r="C51" s="132" t="s">
        <v>141</v>
      </c>
      <c r="D51" s="133"/>
      <c r="E51" s="134" t="s">
        <v>140</v>
      </c>
      <c r="F51" s="133"/>
      <c r="G51" s="134" t="s">
        <v>139</v>
      </c>
      <c r="H51" s="133"/>
      <c r="I51" s="134"/>
      <c r="J51" s="133"/>
      <c r="K51" s="134"/>
      <c r="L51" s="133"/>
      <c r="M51" s="134"/>
      <c r="N51" s="133"/>
      <c r="O51" s="134" t="s">
        <v>138</v>
      </c>
      <c r="P51" s="133"/>
      <c r="Q51" s="134"/>
      <c r="R51" s="133"/>
      <c r="S51" s="134"/>
      <c r="T51" s="135"/>
      <c r="U51" s="136" t="s">
        <v>147</v>
      </c>
    </row>
    <row r="52" spans="1:21" ht="15.75">
      <c r="A52" s="439"/>
      <c r="B52" s="443" t="s">
        <v>15</v>
      </c>
      <c r="C52" s="132" t="s">
        <v>142</v>
      </c>
      <c r="D52" s="133" t="s">
        <v>143</v>
      </c>
      <c r="E52" s="134"/>
      <c r="F52" s="133" t="s">
        <v>144</v>
      </c>
      <c r="G52" s="134"/>
      <c r="H52" s="133"/>
      <c r="I52" s="134"/>
      <c r="J52" s="133" t="s">
        <v>145</v>
      </c>
      <c r="K52" s="134"/>
      <c r="L52" s="133"/>
      <c r="M52" s="134"/>
      <c r="N52" s="133"/>
      <c r="O52" s="134"/>
      <c r="P52" s="133"/>
      <c r="Q52" s="134"/>
      <c r="R52" s="133"/>
      <c r="S52" s="134"/>
      <c r="T52" s="133" t="s">
        <v>148</v>
      </c>
      <c r="U52" s="137"/>
    </row>
    <row r="53" spans="1:21" ht="15.75">
      <c r="A53" s="439"/>
      <c r="B53" s="443"/>
      <c r="C53" s="132" t="s">
        <v>146</v>
      </c>
      <c r="D53" s="133" t="s">
        <v>145</v>
      </c>
      <c r="E53" s="134"/>
      <c r="F53" s="133" t="s">
        <v>144</v>
      </c>
      <c r="G53" s="134"/>
      <c r="H53" s="133"/>
      <c r="I53" s="134"/>
      <c r="J53" s="133" t="s">
        <v>143</v>
      </c>
      <c r="K53" s="134"/>
      <c r="L53" s="133"/>
      <c r="M53" s="134"/>
      <c r="N53" s="133"/>
      <c r="O53" s="134"/>
      <c r="P53" s="133"/>
      <c r="Q53" s="134"/>
      <c r="R53" s="133"/>
      <c r="S53" s="134"/>
      <c r="T53" s="133" t="s">
        <v>148</v>
      </c>
      <c r="U53" s="137"/>
    </row>
    <row r="54" spans="1:21" ht="15.75">
      <c r="A54" s="439"/>
      <c r="B54" s="444" t="s">
        <v>16</v>
      </c>
      <c r="C54" s="132" t="s">
        <v>142</v>
      </c>
      <c r="D54" s="138"/>
      <c r="E54" s="138"/>
      <c r="F54" s="138" t="s">
        <v>145</v>
      </c>
      <c r="G54" s="138"/>
      <c r="H54" s="139"/>
      <c r="I54" s="139"/>
      <c r="J54" s="138"/>
      <c r="K54" s="138"/>
      <c r="L54" s="138" t="s">
        <v>144</v>
      </c>
      <c r="M54" s="138"/>
      <c r="N54" s="138"/>
      <c r="O54" s="138"/>
      <c r="P54" s="138"/>
      <c r="Q54" s="143"/>
      <c r="R54" s="138"/>
      <c r="S54" s="138" t="s">
        <v>148</v>
      </c>
      <c r="T54" s="138" t="s">
        <v>143</v>
      </c>
      <c r="U54" s="142"/>
    </row>
    <row r="55" spans="1:21" ht="15.75">
      <c r="A55" s="439"/>
      <c r="B55" s="445"/>
      <c r="C55" s="132" t="s">
        <v>146</v>
      </c>
      <c r="D55" s="138"/>
      <c r="E55" s="138"/>
      <c r="F55" s="138" t="s">
        <v>145</v>
      </c>
      <c r="G55" s="138"/>
      <c r="H55" s="139"/>
      <c r="I55" s="139"/>
      <c r="J55" s="138"/>
      <c r="K55" s="138"/>
      <c r="L55" s="138" t="s">
        <v>148</v>
      </c>
      <c r="M55" s="138"/>
      <c r="N55" s="138"/>
      <c r="O55" s="138"/>
      <c r="P55" s="138"/>
      <c r="Q55" s="143"/>
      <c r="R55" s="138"/>
      <c r="S55" s="138" t="s">
        <v>144</v>
      </c>
      <c r="T55" s="138" t="s">
        <v>143</v>
      </c>
      <c r="U55" s="142"/>
    </row>
    <row r="56" spans="1:21" ht="15.75">
      <c r="A56" s="439"/>
      <c r="B56" s="443" t="s">
        <v>17</v>
      </c>
      <c r="C56" s="154" t="s">
        <v>137</v>
      </c>
      <c r="D56" s="138"/>
      <c r="E56" s="138"/>
      <c r="F56" s="138"/>
      <c r="G56" s="138"/>
      <c r="H56" s="139" t="s">
        <v>149</v>
      </c>
      <c r="I56" s="139"/>
      <c r="J56" s="138" t="s">
        <v>144</v>
      </c>
      <c r="K56" s="138"/>
      <c r="L56" s="138"/>
      <c r="M56" s="138"/>
      <c r="N56" s="138"/>
      <c r="O56" s="138"/>
      <c r="P56" s="138" t="s">
        <v>148</v>
      </c>
      <c r="Q56" s="140"/>
      <c r="R56" s="138"/>
      <c r="S56" s="138"/>
      <c r="T56" s="138"/>
      <c r="U56" s="144"/>
    </row>
    <row r="57" spans="1:21" ht="15.75">
      <c r="A57" s="439"/>
      <c r="B57" s="443"/>
      <c r="C57" s="154" t="s">
        <v>141</v>
      </c>
      <c r="D57" s="138"/>
      <c r="E57" s="138"/>
      <c r="F57" s="138"/>
      <c r="G57" s="138"/>
      <c r="H57" s="139" t="s">
        <v>149</v>
      </c>
      <c r="I57" s="139"/>
      <c r="J57" s="138" t="s">
        <v>148</v>
      </c>
      <c r="K57" s="138"/>
      <c r="L57" s="138"/>
      <c r="M57" s="138"/>
      <c r="N57" s="138"/>
      <c r="O57" s="138"/>
      <c r="P57" s="138" t="s">
        <v>144</v>
      </c>
      <c r="Q57" s="140"/>
      <c r="R57" s="138"/>
      <c r="S57" s="138"/>
      <c r="T57" s="138"/>
      <c r="U57" s="144"/>
    </row>
    <row r="58" spans="1:21" ht="15.75">
      <c r="A58" s="439"/>
      <c r="B58" s="443"/>
      <c r="C58" s="154" t="s">
        <v>142</v>
      </c>
      <c r="D58" s="138"/>
      <c r="E58" s="138"/>
      <c r="F58" s="138"/>
      <c r="G58" s="138"/>
      <c r="H58" s="139"/>
      <c r="I58" s="139" t="s">
        <v>150</v>
      </c>
      <c r="J58" s="138"/>
      <c r="K58" s="138"/>
      <c r="L58" s="138"/>
      <c r="M58" s="138" t="s">
        <v>139</v>
      </c>
      <c r="N58" s="138"/>
      <c r="O58" s="138"/>
      <c r="P58" s="138"/>
      <c r="Q58" s="138"/>
      <c r="R58" s="143"/>
      <c r="S58" s="140" t="s">
        <v>147</v>
      </c>
      <c r="T58" s="141"/>
      <c r="U58" s="145"/>
    </row>
    <row r="59" spans="1:21" ht="16.5" thickBot="1">
      <c r="A59" s="440"/>
      <c r="B59" s="446"/>
      <c r="C59" s="157" t="s">
        <v>146</v>
      </c>
      <c r="D59" s="147"/>
      <c r="E59" s="148"/>
      <c r="F59" s="148"/>
      <c r="G59" s="148"/>
      <c r="H59" s="139"/>
      <c r="I59" s="139" t="s">
        <v>150</v>
      </c>
      <c r="J59" s="148"/>
      <c r="K59" s="148"/>
      <c r="L59" s="148"/>
      <c r="M59" s="148" t="s">
        <v>147</v>
      </c>
      <c r="N59" s="147"/>
      <c r="O59" s="147"/>
      <c r="P59" s="148"/>
      <c r="Q59" s="148"/>
      <c r="R59" s="147"/>
      <c r="S59" s="149" t="s">
        <v>139</v>
      </c>
      <c r="T59" s="150"/>
      <c r="U59" s="151"/>
    </row>
    <row r="60" spans="1:21" ht="15.75">
      <c r="A60" s="438" t="s">
        <v>157</v>
      </c>
      <c r="B60" s="441" t="s">
        <v>36</v>
      </c>
      <c r="C60" s="127" t="s">
        <v>137</v>
      </c>
      <c r="D60" s="128" t="s">
        <v>144</v>
      </c>
      <c r="E60" s="129"/>
      <c r="F60" s="128" t="s">
        <v>143</v>
      </c>
      <c r="G60" s="129"/>
      <c r="H60" s="128"/>
      <c r="I60" s="129"/>
      <c r="J60" s="128"/>
      <c r="K60" s="129"/>
      <c r="L60" s="128"/>
      <c r="M60" s="129"/>
      <c r="N60" s="128" t="s">
        <v>148</v>
      </c>
      <c r="O60" s="129"/>
      <c r="P60" s="128"/>
      <c r="Q60" s="129"/>
      <c r="R60" s="128" t="s">
        <v>13</v>
      </c>
      <c r="S60" s="129"/>
      <c r="T60" s="128" t="s">
        <v>145</v>
      </c>
      <c r="U60" s="153"/>
    </row>
    <row r="61" spans="1:21" ht="16.5" thickBot="1">
      <c r="A61" s="439"/>
      <c r="B61" s="442"/>
      <c r="C61" s="132" t="s">
        <v>141</v>
      </c>
      <c r="D61" s="133" t="s">
        <v>148</v>
      </c>
      <c r="E61" s="134"/>
      <c r="F61" s="133" t="s">
        <v>143</v>
      </c>
      <c r="G61" s="134"/>
      <c r="H61" s="133"/>
      <c r="I61" s="134"/>
      <c r="J61" s="133"/>
      <c r="K61" s="134"/>
      <c r="L61" s="133"/>
      <c r="M61" s="134"/>
      <c r="N61" s="133" t="s">
        <v>144</v>
      </c>
      <c r="O61" s="134"/>
      <c r="P61" s="133"/>
      <c r="Q61" s="134"/>
      <c r="R61" s="133"/>
      <c r="S61" s="134"/>
      <c r="T61" s="133" t="s">
        <v>145</v>
      </c>
      <c r="U61" s="145"/>
    </row>
    <row r="62" spans="1:21" ht="15.75">
      <c r="A62" s="439"/>
      <c r="B62" s="444" t="s">
        <v>15</v>
      </c>
      <c r="C62" s="127" t="s">
        <v>137</v>
      </c>
      <c r="D62" s="133"/>
      <c r="E62" s="134"/>
      <c r="F62" s="133"/>
      <c r="G62" s="134"/>
      <c r="H62" s="133"/>
      <c r="I62" s="134"/>
      <c r="J62" s="133"/>
      <c r="K62" s="133"/>
      <c r="L62" s="133"/>
      <c r="M62" s="134"/>
      <c r="N62" s="133"/>
      <c r="O62" s="134"/>
      <c r="P62" s="133"/>
      <c r="Q62" s="134"/>
      <c r="R62" s="133"/>
      <c r="S62" s="134"/>
      <c r="T62" s="134"/>
      <c r="U62" s="136"/>
    </row>
    <row r="63" spans="1:21" ht="15.75">
      <c r="A63" s="439"/>
      <c r="B63" s="450"/>
      <c r="C63" s="132" t="s">
        <v>141</v>
      </c>
      <c r="D63" s="133"/>
      <c r="E63" s="134"/>
      <c r="F63" s="133"/>
      <c r="G63" s="134"/>
      <c r="H63" s="133"/>
      <c r="I63" s="134"/>
      <c r="J63" s="133"/>
      <c r="K63" s="133"/>
      <c r="L63" s="133"/>
      <c r="M63" s="134"/>
      <c r="N63" s="133"/>
      <c r="O63" s="134"/>
      <c r="P63" s="133"/>
      <c r="Q63" s="134"/>
      <c r="R63" s="133"/>
      <c r="S63" s="134"/>
      <c r="T63" s="134"/>
      <c r="U63" s="136"/>
    </row>
    <row r="64" spans="1:21" ht="15.75">
      <c r="A64" s="439"/>
      <c r="B64" s="450"/>
      <c r="C64" s="132" t="s">
        <v>142</v>
      </c>
      <c r="D64" s="133"/>
      <c r="E64" s="134" t="s">
        <v>139</v>
      </c>
      <c r="F64" s="133"/>
      <c r="G64" s="134" t="s">
        <v>138</v>
      </c>
      <c r="H64" s="133"/>
      <c r="I64" s="134"/>
      <c r="J64" s="133"/>
      <c r="K64" s="133" t="s">
        <v>147</v>
      </c>
      <c r="L64" s="133"/>
      <c r="M64" s="134"/>
      <c r="N64" s="133"/>
      <c r="O64" s="134"/>
      <c r="P64" s="133"/>
      <c r="Q64" s="134"/>
      <c r="R64" s="133"/>
      <c r="S64" s="134"/>
      <c r="T64" s="134"/>
      <c r="U64" s="136" t="s">
        <v>140</v>
      </c>
    </row>
    <row r="65" spans="1:21" ht="15.75">
      <c r="A65" s="439"/>
      <c r="B65" s="445"/>
      <c r="C65" s="132" t="s">
        <v>146</v>
      </c>
      <c r="D65" s="133"/>
      <c r="E65" s="134" t="s">
        <v>147</v>
      </c>
      <c r="F65" s="133"/>
      <c r="G65" s="134" t="s">
        <v>138</v>
      </c>
      <c r="H65" s="133"/>
      <c r="I65" s="134"/>
      <c r="J65" s="133"/>
      <c r="K65" s="133" t="s">
        <v>139</v>
      </c>
      <c r="L65" s="133"/>
      <c r="M65" s="134"/>
      <c r="N65" s="133"/>
      <c r="O65" s="134"/>
      <c r="P65" s="133"/>
      <c r="Q65" s="134"/>
      <c r="R65" s="133"/>
      <c r="S65" s="134"/>
      <c r="T65" s="134"/>
      <c r="U65" s="136" t="s">
        <v>140</v>
      </c>
    </row>
    <row r="66" spans="1:21" ht="15.75">
      <c r="A66" s="439"/>
      <c r="B66" s="444" t="s">
        <v>49</v>
      </c>
      <c r="C66" s="132" t="s">
        <v>137</v>
      </c>
      <c r="D66" s="138"/>
      <c r="E66" s="138"/>
      <c r="F66" s="138" t="s">
        <v>148</v>
      </c>
      <c r="G66" s="138"/>
      <c r="H66" s="139"/>
      <c r="I66" s="139"/>
      <c r="J66" s="138"/>
      <c r="K66" s="138"/>
      <c r="L66" s="138"/>
      <c r="M66" s="138"/>
      <c r="N66" s="138" t="s">
        <v>143</v>
      </c>
      <c r="O66" s="138"/>
      <c r="P66" s="138" t="s">
        <v>145</v>
      </c>
      <c r="Q66" s="143"/>
      <c r="R66" s="138"/>
      <c r="S66" s="143"/>
      <c r="T66" s="155" t="s">
        <v>144</v>
      </c>
      <c r="U66" s="145"/>
    </row>
    <row r="67" spans="1:21" ht="16.5" thickBot="1">
      <c r="A67" s="439"/>
      <c r="B67" s="445"/>
      <c r="C67" s="132" t="s">
        <v>141</v>
      </c>
      <c r="D67" s="138"/>
      <c r="E67" s="138"/>
      <c r="F67" s="138" t="s">
        <v>148</v>
      </c>
      <c r="G67" s="138"/>
      <c r="H67" s="139"/>
      <c r="I67" s="139"/>
      <c r="J67" s="138"/>
      <c r="K67" s="138"/>
      <c r="L67" s="138"/>
      <c r="M67" s="138"/>
      <c r="N67" s="138" t="s">
        <v>145</v>
      </c>
      <c r="O67" s="138"/>
      <c r="P67" s="138" t="s">
        <v>143</v>
      </c>
      <c r="Q67" s="143"/>
      <c r="R67" s="138"/>
      <c r="S67" s="138"/>
      <c r="T67" s="155" t="s">
        <v>144</v>
      </c>
      <c r="U67" s="145"/>
    </row>
    <row r="68" spans="1:21" ht="15.75">
      <c r="A68" s="439"/>
      <c r="B68" s="444" t="s">
        <v>16</v>
      </c>
      <c r="C68" s="132" t="s">
        <v>137</v>
      </c>
      <c r="D68" s="138"/>
      <c r="E68" s="138"/>
      <c r="F68" s="138"/>
      <c r="G68" s="129"/>
      <c r="H68" s="139"/>
      <c r="I68" s="139"/>
      <c r="J68" s="138"/>
      <c r="K68" s="138"/>
      <c r="L68" s="138"/>
      <c r="M68" s="138"/>
      <c r="N68" s="138"/>
      <c r="O68" s="138"/>
      <c r="P68" s="138"/>
      <c r="Q68" s="143"/>
      <c r="R68" s="138"/>
      <c r="S68" s="138"/>
      <c r="T68" s="133"/>
      <c r="U68" s="156"/>
    </row>
    <row r="69" spans="1:21" ht="15.75">
      <c r="A69" s="439"/>
      <c r="B69" s="450"/>
      <c r="C69" s="132" t="s">
        <v>141</v>
      </c>
      <c r="D69" s="138"/>
      <c r="E69" s="138"/>
      <c r="F69" s="138"/>
      <c r="G69" s="134"/>
      <c r="H69" s="139"/>
      <c r="I69" s="139"/>
      <c r="J69" s="138"/>
      <c r="K69" s="138"/>
      <c r="L69" s="138"/>
      <c r="M69" s="138"/>
      <c r="N69" s="138"/>
      <c r="O69" s="138"/>
      <c r="P69" s="138"/>
      <c r="Q69" s="143"/>
      <c r="R69" s="138"/>
      <c r="S69" s="138"/>
      <c r="T69" s="133"/>
      <c r="U69" s="156"/>
    </row>
    <row r="70" spans="1:21" ht="15.75">
      <c r="A70" s="439"/>
      <c r="B70" s="450"/>
      <c r="C70" s="132" t="s">
        <v>142</v>
      </c>
      <c r="D70" s="138"/>
      <c r="E70" s="138"/>
      <c r="F70" s="138"/>
      <c r="G70" s="138" t="s">
        <v>147</v>
      </c>
      <c r="H70" s="139"/>
      <c r="I70" s="139"/>
      <c r="J70" s="138"/>
      <c r="K70" s="138"/>
      <c r="L70" s="138"/>
      <c r="M70" s="138" t="s">
        <v>138</v>
      </c>
      <c r="N70" s="138"/>
      <c r="O70" s="138"/>
      <c r="P70" s="138"/>
      <c r="Q70" s="143"/>
      <c r="R70" s="138" t="s">
        <v>138</v>
      </c>
      <c r="S70" s="138"/>
      <c r="T70" s="141"/>
      <c r="U70" s="136" t="s">
        <v>139</v>
      </c>
    </row>
    <row r="71" spans="1:21" ht="16.5" thickBot="1">
      <c r="A71" s="439"/>
      <c r="B71" s="445"/>
      <c r="C71" s="132" t="s">
        <v>146</v>
      </c>
      <c r="D71" s="138"/>
      <c r="E71" s="138"/>
      <c r="F71" s="138"/>
      <c r="G71" s="138" t="s">
        <v>147</v>
      </c>
      <c r="H71" s="139"/>
      <c r="I71" s="139"/>
      <c r="J71" s="138"/>
      <c r="K71" s="138"/>
      <c r="L71" s="138"/>
      <c r="M71" s="138" t="s">
        <v>140</v>
      </c>
      <c r="N71" s="138"/>
      <c r="O71" s="138"/>
      <c r="P71" s="138"/>
      <c r="Q71" s="143"/>
      <c r="R71" s="138" t="s">
        <v>140</v>
      </c>
      <c r="S71" s="138"/>
      <c r="T71" s="141"/>
      <c r="U71" s="136" t="s">
        <v>139</v>
      </c>
    </row>
    <row r="72" spans="1:21" ht="15.75">
      <c r="A72" s="439"/>
      <c r="B72" s="443" t="s">
        <v>17</v>
      </c>
      <c r="C72" s="132" t="s">
        <v>137</v>
      </c>
      <c r="D72" s="138"/>
      <c r="E72" s="138"/>
      <c r="F72" s="138" t="s">
        <v>13</v>
      </c>
      <c r="G72" s="129"/>
      <c r="H72" s="139"/>
      <c r="I72" s="139" t="s">
        <v>152</v>
      </c>
      <c r="J72" s="138"/>
      <c r="K72" s="138" t="s">
        <v>138</v>
      </c>
      <c r="L72" s="138"/>
      <c r="M72" s="138"/>
      <c r="N72" s="138"/>
      <c r="O72" s="138"/>
      <c r="P72" s="138"/>
      <c r="Q72" s="143" t="s">
        <v>140</v>
      </c>
      <c r="R72" s="138"/>
      <c r="S72" s="138"/>
      <c r="T72" s="133"/>
      <c r="U72" s="156"/>
    </row>
    <row r="73" spans="1:21" ht="15.75">
      <c r="A73" s="439"/>
      <c r="B73" s="443"/>
      <c r="C73" s="132" t="s">
        <v>141</v>
      </c>
      <c r="D73" s="138"/>
      <c r="E73" s="138"/>
      <c r="F73" s="138" t="s">
        <v>13</v>
      </c>
      <c r="G73" s="134"/>
      <c r="H73" s="139"/>
      <c r="I73" s="139" t="s">
        <v>152</v>
      </c>
      <c r="J73" s="138"/>
      <c r="K73" s="138" t="s">
        <v>140</v>
      </c>
      <c r="L73" s="138"/>
      <c r="M73" s="138"/>
      <c r="N73" s="138"/>
      <c r="O73" s="138"/>
      <c r="P73" s="138"/>
      <c r="Q73" s="143" t="s">
        <v>138</v>
      </c>
      <c r="R73" s="138"/>
      <c r="S73" s="138"/>
      <c r="T73" s="133"/>
      <c r="U73" s="156"/>
    </row>
    <row r="74" spans="1:21" ht="15.75">
      <c r="A74" s="439"/>
      <c r="B74" s="443"/>
      <c r="C74" s="132" t="s">
        <v>142</v>
      </c>
      <c r="D74" s="138"/>
      <c r="E74" s="138"/>
      <c r="F74" s="138"/>
      <c r="G74" s="138"/>
      <c r="H74" s="139" t="s">
        <v>153</v>
      </c>
      <c r="I74" s="139"/>
      <c r="J74" s="138"/>
      <c r="K74" s="138"/>
      <c r="L74" s="138" t="s">
        <v>143</v>
      </c>
      <c r="M74" s="140"/>
      <c r="N74" s="140"/>
      <c r="O74" s="140"/>
      <c r="P74" s="140"/>
      <c r="Q74" s="140"/>
      <c r="R74" s="140" t="s">
        <v>145</v>
      </c>
      <c r="S74" s="140"/>
      <c r="T74" s="141"/>
      <c r="U74" s="145"/>
    </row>
    <row r="75" spans="1:21" ht="16.5" thickBot="1">
      <c r="A75" s="440"/>
      <c r="B75" s="446"/>
      <c r="C75" s="146" t="s">
        <v>146</v>
      </c>
      <c r="D75" s="147"/>
      <c r="E75" s="148"/>
      <c r="F75" s="148"/>
      <c r="G75" s="148"/>
      <c r="H75" s="158" t="s">
        <v>153</v>
      </c>
      <c r="I75" s="159"/>
      <c r="J75" s="148"/>
      <c r="K75" s="148"/>
      <c r="L75" s="148" t="s">
        <v>145</v>
      </c>
      <c r="M75" s="149"/>
      <c r="N75" s="149"/>
      <c r="O75" s="149"/>
      <c r="P75" s="149"/>
      <c r="Q75" s="149"/>
      <c r="R75" s="149" t="s">
        <v>143</v>
      </c>
      <c r="S75" s="149"/>
      <c r="T75" s="150"/>
      <c r="U75" s="151"/>
    </row>
    <row r="76" spans="1:21" ht="15.75">
      <c r="A76" s="438" t="s">
        <v>158</v>
      </c>
      <c r="B76" s="441" t="s">
        <v>36</v>
      </c>
      <c r="C76" s="127" t="s">
        <v>137</v>
      </c>
      <c r="D76" s="128"/>
      <c r="E76" s="129" t="s">
        <v>138</v>
      </c>
      <c r="F76" s="128"/>
      <c r="G76" s="129" t="s">
        <v>139</v>
      </c>
      <c r="H76" s="128"/>
      <c r="I76" s="129"/>
      <c r="J76" s="128"/>
      <c r="K76" s="129"/>
      <c r="L76" s="128"/>
      <c r="M76" s="129"/>
      <c r="N76" s="128"/>
      <c r="O76" s="129" t="s">
        <v>140</v>
      </c>
      <c r="P76" s="128"/>
      <c r="Q76" s="129"/>
      <c r="R76" s="128"/>
      <c r="S76" s="129"/>
      <c r="T76" s="130"/>
      <c r="U76" s="131" t="s">
        <v>147</v>
      </c>
    </row>
    <row r="77" spans="1:21" ht="16.5" thickBot="1">
      <c r="A77" s="439"/>
      <c r="B77" s="442"/>
      <c r="C77" s="132" t="s">
        <v>141</v>
      </c>
      <c r="D77" s="133"/>
      <c r="E77" s="134" t="s">
        <v>140</v>
      </c>
      <c r="F77" s="133"/>
      <c r="G77" s="134" t="s">
        <v>139</v>
      </c>
      <c r="H77" s="133"/>
      <c r="I77" s="134"/>
      <c r="J77" s="133"/>
      <c r="K77" s="134"/>
      <c r="L77" s="133"/>
      <c r="M77" s="134"/>
      <c r="N77" s="133"/>
      <c r="O77" s="134" t="s">
        <v>138</v>
      </c>
      <c r="P77" s="133"/>
      <c r="Q77" s="134"/>
      <c r="R77" s="133"/>
      <c r="S77" s="134"/>
      <c r="T77" s="135"/>
      <c r="U77" s="136" t="s">
        <v>147</v>
      </c>
    </row>
    <row r="78" spans="1:21" ht="15.75">
      <c r="A78" s="439"/>
      <c r="B78" s="444" t="s">
        <v>15</v>
      </c>
      <c r="C78" s="127" t="s">
        <v>137</v>
      </c>
      <c r="D78" s="160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</row>
    <row r="79" spans="1:21" ht="15.75">
      <c r="A79" s="439"/>
      <c r="B79" s="450"/>
      <c r="C79" s="132" t="s">
        <v>141</v>
      </c>
      <c r="D79" s="160"/>
      <c r="E79" s="160"/>
      <c r="F79" s="160"/>
      <c r="G79" s="160"/>
      <c r="H79" s="160"/>
      <c r="I79" s="160"/>
      <c r="J79" s="160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</row>
    <row r="80" spans="1:21" ht="15.75">
      <c r="A80" s="439"/>
      <c r="B80" s="450"/>
      <c r="C80" s="132" t="s">
        <v>142</v>
      </c>
      <c r="D80" s="133" t="s">
        <v>143</v>
      </c>
      <c r="E80" s="134"/>
      <c r="F80" s="133" t="s">
        <v>144</v>
      </c>
      <c r="G80" s="134"/>
      <c r="H80" s="133"/>
      <c r="I80" s="134"/>
      <c r="J80" s="133" t="s">
        <v>145</v>
      </c>
      <c r="K80" s="134"/>
      <c r="L80" s="133"/>
      <c r="M80" s="134"/>
      <c r="N80" s="133"/>
      <c r="O80" s="134"/>
      <c r="P80" s="133"/>
      <c r="Q80" s="134"/>
      <c r="R80" s="133"/>
      <c r="S80" s="134"/>
      <c r="T80" s="133" t="s">
        <v>148</v>
      </c>
      <c r="U80" s="137"/>
    </row>
    <row r="81" spans="1:21" ht="15.75">
      <c r="A81" s="439"/>
      <c r="B81" s="445"/>
      <c r="C81" s="132" t="s">
        <v>146</v>
      </c>
      <c r="D81" s="133" t="s">
        <v>145</v>
      </c>
      <c r="E81" s="134"/>
      <c r="F81" s="133" t="s">
        <v>144</v>
      </c>
      <c r="G81" s="134"/>
      <c r="H81" s="133"/>
      <c r="I81" s="134"/>
      <c r="J81" s="133" t="s">
        <v>143</v>
      </c>
      <c r="K81" s="134"/>
      <c r="L81" s="133"/>
      <c r="M81" s="134"/>
      <c r="N81" s="133"/>
      <c r="O81" s="134"/>
      <c r="P81" s="133"/>
      <c r="Q81" s="134"/>
      <c r="R81" s="133"/>
      <c r="S81" s="134"/>
      <c r="T81" s="133" t="s">
        <v>148</v>
      </c>
      <c r="U81" s="137"/>
    </row>
    <row r="82" spans="1:21" ht="15.75">
      <c r="A82" s="439"/>
      <c r="B82" s="444" t="s">
        <v>49</v>
      </c>
      <c r="C82" s="132" t="s">
        <v>137</v>
      </c>
      <c r="D82" s="138"/>
      <c r="E82" s="138"/>
      <c r="F82" s="138"/>
      <c r="G82" s="138" t="s">
        <v>140</v>
      </c>
      <c r="H82" s="139"/>
      <c r="I82" s="139"/>
      <c r="J82" s="138"/>
      <c r="K82" s="138"/>
      <c r="L82" s="138"/>
      <c r="M82" s="140"/>
      <c r="N82" s="140"/>
      <c r="O82" s="140" t="s">
        <v>139</v>
      </c>
      <c r="P82" s="140"/>
      <c r="Q82" s="140" t="s">
        <v>147</v>
      </c>
      <c r="R82" s="140"/>
      <c r="S82" s="140"/>
      <c r="T82" s="141"/>
      <c r="U82" s="142" t="s">
        <v>138</v>
      </c>
    </row>
    <row r="83" spans="1:21" ht="15.75">
      <c r="A83" s="439"/>
      <c r="B83" s="445"/>
      <c r="C83" s="132" t="s">
        <v>141</v>
      </c>
      <c r="D83" s="138"/>
      <c r="E83" s="138"/>
      <c r="F83" s="138"/>
      <c r="G83" s="138" t="s">
        <v>140</v>
      </c>
      <c r="H83" s="139"/>
      <c r="I83" s="139"/>
      <c r="J83" s="138"/>
      <c r="K83" s="138"/>
      <c r="L83" s="138"/>
      <c r="M83" s="140"/>
      <c r="N83" s="140"/>
      <c r="O83" s="140" t="s">
        <v>147</v>
      </c>
      <c r="P83" s="140"/>
      <c r="Q83" s="140" t="s">
        <v>139</v>
      </c>
      <c r="R83" s="140"/>
      <c r="S83" s="140"/>
      <c r="T83" s="141"/>
      <c r="U83" s="142" t="s">
        <v>138</v>
      </c>
    </row>
    <row r="84" spans="1:21" ht="15.75">
      <c r="A84" s="439"/>
      <c r="B84" s="444" t="s">
        <v>16</v>
      </c>
      <c r="C84" s="132" t="s">
        <v>137</v>
      </c>
      <c r="D84" s="160"/>
      <c r="E84" s="160"/>
      <c r="F84" s="160"/>
      <c r="G84" s="160"/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</row>
    <row r="85" spans="1:21" ht="15.75">
      <c r="A85" s="439"/>
      <c r="B85" s="450"/>
      <c r="C85" s="132" t="s">
        <v>141</v>
      </c>
      <c r="D85" s="160"/>
      <c r="E85" s="160"/>
      <c r="F85" s="160"/>
      <c r="G85" s="160"/>
      <c r="H85" s="160"/>
      <c r="I85" s="160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</row>
    <row r="86" spans="1:21" ht="15.75">
      <c r="A86" s="439"/>
      <c r="B86" s="450"/>
      <c r="C86" s="132" t="s">
        <v>142</v>
      </c>
      <c r="D86" s="138"/>
      <c r="E86" s="138"/>
      <c r="F86" s="138" t="s">
        <v>145</v>
      </c>
      <c r="G86" s="138"/>
      <c r="H86" s="139"/>
      <c r="I86" s="139"/>
      <c r="J86" s="138"/>
      <c r="K86" s="138"/>
      <c r="L86" s="138" t="s">
        <v>144</v>
      </c>
      <c r="M86" s="138"/>
      <c r="N86" s="138"/>
      <c r="O86" s="138"/>
      <c r="P86" s="138"/>
      <c r="Q86" s="143"/>
      <c r="R86" s="138"/>
      <c r="S86" s="138" t="s">
        <v>148</v>
      </c>
      <c r="T86" s="138" t="s">
        <v>143</v>
      </c>
      <c r="U86" s="142"/>
    </row>
    <row r="87" spans="1:21" ht="15.75">
      <c r="A87" s="439"/>
      <c r="B87" s="445"/>
      <c r="C87" s="132" t="s">
        <v>146</v>
      </c>
      <c r="D87" s="138"/>
      <c r="E87" s="138"/>
      <c r="F87" s="138" t="s">
        <v>145</v>
      </c>
      <c r="G87" s="138"/>
      <c r="H87" s="139"/>
      <c r="I87" s="139"/>
      <c r="J87" s="138"/>
      <c r="K87" s="138"/>
      <c r="L87" s="138" t="s">
        <v>148</v>
      </c>
      <c r="M87" s="138"/>
      <c r="N87" s="138"/>
      <c r="O87" s="138"/>
      <c r="P87" s="138"/>
      <c r="Q87" s="143"/>
      <c r="R87" s="138"/>
      <c r="S87" s="138" t="s">
        <v>144</v>
      </c>
      <c r="T87" s="138" t="s">
        <v>143</v>
      </c>
      <c r="U87" s="142"/>
    </row>
    <row r="88" spans="1:21" ht="15.75">
      <c r="A88" s="439"/>
      <c r="B88" s="443" t="s">
        <v>17</v>
      </c>
      <c r="C88" s="132" t="s">
        <v>137</v>
      </c>
      <c r="D88" s="138"/>
      <c r="E88" s="138"/>
      <c r="F88" s="138"/>
      <c r="G88" s="138"/>
      <c r="H88" s="139" t="s">
        <v>149</v>
      </c>
      <c r="I88" s="139"/>
      <c r="J88" s="138" t="s">
        <v>144</v>
      </c>
      <c r="K88" s="138"/>
      <c r="L88" s="138"/>
      <c r="M88" s="138"/>
      <c r="N88" s="138"/>
      <c r="O88" s="138"/>
      <c r="P88" s="138" t="s">
        <v>148</v>
      </c>
      <c r="Q88" s="140"/>
      <c r="R88" s="138"/>
      <c r="S88" s="138"/>
      <c r="T88" s="138"/>
      <c r="U88" s="144"/>
    </row>
    <row r="89" spans="1:21" ht="15.75">
      <c r="A89" s="439"/>
      <c r="B89" s="443"/>
      <c r="C89" s="132" t="s">
        <v>141</v>
      </c>
      <c r="D89" s="138"/>
      <c r="E89" s="138"/>
      <c r="F89" s="138"/>
      <c r="G89" s="138"/>
      <c r="H89" s="139" t="s">
        <v>149</v>
      </c>
      <c r="I89" s="139"/>
      <c r="J89" s="138" t="s">
        <v>148</v>
      </c>
      <c r="K89" s="138"/>
      <c r="L89" s="138"/>
      <c r="M89" s="138"/>
      <c r="N89" s="138"/>
      <c r="O89" s="138"/>
      <c r="P89" s="138" t="s">
        <v>144</v>
      </c>
      <c r="Q89" s="140"/>
      <c r="R89" s="138"/>
      <c r="S89" s="138"/>
      <c r="T89" s="138"/>
      <c r="U89" s="144"/>
    </row>
    <row r="90" spans="1:21" ht="15.75">
      <c r="A90" s="439"/>
      <c r="B90" s="443"/>
      <c r="C90" s="132" t="s">
        <v>142</v>
      </c>
      <c r="D90" s="138"/>
      <c r="E90" s="138"/>
      <c r="F90" s="138"/>
      <c r="G90" s="138"/>
      <c r="H90" s="139"/>
      <c r="I90" s="139" t="s">
        <v>150</v>
      </c>
      <c r="J90" s="138"/>
      <c r="K90" s="138"/>
      <c r="L90" s="138"/>
      <c r="M90" s="138" t="s">
        <v>139</v>
      </c>
      <c r="N90" s="138"/>
      <c r="O90" s="138"/>
      <c r="P90" s="138"/>
      <c r="Q90" s="138"/>
      <c r="R90" s="143"/>
      <c r="S90" s="140" t="s">
        <v>147</v>
      </c>
      <c r="T90" s="141"/>
      <c r="U90" s="145"/>
    </row>
    <row r="91" spans="1:21" ht="16.5" thickBot="1">
      <c r="A91" s="440"/>
      <c r="B91" s="446"/>
      <c r="C91" s="146" t="s">
        <v>146</v>
      </c>
      <c r="D91" s="147"/>
      <c r="E91" s="148"/>
      <c r="F91" s="148"/>
      <c r="G91" s="148"/>
      <c r="H91" s="139"/>
      <c r="I91" s="139" t="s">
        <v>150</v>
      </c>
      <c r="J91" s="148"/>
      <c r="K91" s="148"/>
      <c r="L91" s="148"/>
      <c r="M91" s="148" t="s">
        <v>147</v>
      </c>
      <c r="N91" s="147"/>
      <c r="O91" s="147"/>
      <c r="P91" s="148"/>
      <c r="Q91" s="148"/>
      <c r="R91" s="147"/>
      <c r="S91" s="149" t="s">
        <v>139</v>
      </c>
      <c r="T91" s="150"/>
      <c r="U91" s="151"/>
    </row>
    <row r="92" spans="1:21" ht="15.75">
      <c r="A92" s="438" t="s">
        <v>159</v>
      </c>
      <c r="B92" s="441" t="s">
        <v>36</v>
      </c>
      <c r="C92" s="127" t="s">
        <v>137</v>
      </c>
      <c r="D92" s="128" t="s">
        <v>144</v>
      </c>
      <c r="E92" s="129"/>
      <c r="F92" s="128" t="s">
        <v>143</v>
      </c>
      <c r="G92" s="129"/>
      <c r="H92" s="128"/>
      <c r="I92" s="129"/>
      <c r="J92" s="128"/>
      <c r="K92" s="129"/>
      <c r="L92" s="128"/>
      <c r="M92" s="129"/>
      <c r="N92" s="128" t="s">
        <v>148</v>
      </c>
      <c r="O92" s="129"/>
      <c r="P92" s="128"/>
      <c r="Q92" s="129"/>
      <c r="R92" s="128" t="s">
        <v>13</v>
      </c>
      <c r="S92" s="129"/>
      <c r="T92" s="128" t="s">
        <v>145</v>
      </c>
      <c r="U92" s="153"/>
    </row>
    <row r="93" spans="1:21" ht="16.5" thickBot="1">
      <c r="A93" s="439"/>
      <c r="B93" s="442"/>
      <c r="C93" s="132" t="s">
        <v>141</v>
      </c>
      <c r="D93" s="133" t="s">
        <v>148</v>
      </c>
      <c r="E93" s="134"/>
      <c r="F93" s="133" t="s">
        <v>143</v>
      </c>
      <c r="G93" s="134"/>
      <c r="H93" s="133"/>
      <c r="I93" s="134"/>
      <c r="J93" s="133"/>
      <c r="K93" s="134"/>
      <c r="L93" s="133"/>
      <c r="M93" s="134"/>
      <c r="N93" s="133" t="s">
        <v>144</v>
      </c>
      <c r="O93" s="134"/>
      <c r="P93" s="133"/>
      <c r="Q93" s="134"/>
      <c r="R93" s="133"/>
      <c r="S93" s="134"/>
      <c r="T93" s="133" t="s">
        <v>145</v>
      </c>
      <c r="U93" s="145"/>
    </row>
    <row r="94" spans="1:21" ht="15.75">
      <c r="A94" s="439"/>
      <c r="B94" s="444" t="s">
        <v>15</v>
      </c>
      <c r="C94" s="127" t="s">
        <v>137</v>
      </c>
      <c r="D94" s="133"/>
      <c r="E94" s="134"/>
      <c r="F94" s="133"/>
      <c r="G94" s="134"/>
      <c r="H94" s="133"/>
      <c r="I94" s="134"/>
      <c r="J94" s="133"/>
      <c r="K94" s="133"/>
      <c r="L94" s="133"/>
      <c r="M94" s="134"/>
      <c r="N94" s="133"/>
      <c r="O94" s="134"/>
      <c r="P94" s="133"/>
      <c r="Q94" s="134"/>
      <c r="R94" s="133"/>
      <c r="S94" s="134"/>
      <c r="T94" s="134"/>
      <c r="U94" s="136"/>
    </row>
    <row r="95" spans="1:21" ht="15.75">
      <c r="A95" s="439"/>
      <c r="B95" s="450"/>
      <c r="C95" s="132" t="s">
        <v>141</v>
      </c>
      <c r="D95" s="133"/>
      <c r="E95" s="134"/>
      <c r="F95" s="133"/>
      <c r="G95" s="134"/>
      <c r="H95" s="133"/>
      <c r="I95" s="134"/>
      <c r="J95" s="133"/>
      <c r="K95" s="133"/>
      <c r="L95" s="133"/>
      <c r="M95" s="134"/>
      <c r="N95" s="133"/>
      <c r="O95" s="134"/>
      <c r="P95" s="133"/>
      <c r="Q95" s="134"/>
      <c r="R95" s="133"/>
      <c r="S95" s="134"/>
      <c r="T95" s="134"/>
      <c r="U95" s="136"/>
    </row>
    <row r="96" spans="1:21" ht="15.75">
      <c r="A96" s="439"/>
      <c r="B96" s="450"/>
      <c r="C96" s="132" t="s">
        <v>142</v>
      </c>
      <c r="D96" s="133"/>
      <c r="E96" s="134" t="s">
        <v>139</v>
      </c>
      <c r="F96" s="133"/>
      <c r="G96" s="134" t="s">
        <v>138</v>
      </c>
      <c r="H96" s="133"/>
      <c r="I96" s="134"/>
      <c r="J96" s="133"/>
      <c r="K96" s="133" t="s">
        <v>147</v>
      </c>
      <c r="L96" s="133"/>
      <c r="M96" s="134"/>
      <c r="N96" s="133"/>
      <c r="O96" s="134"/>
      <c r="P96" s="133"/>
      <c r="Q96" s="134"/>
      <c r="R96" s="133"/>
      <c r="S96" s="134"/>
      <c r="T96" s="134"/>
      <c r="U96" s="136" t="s">
        <v>140</v>
      </c>
    </row>
    <row r="97" spans="1:21" ht="15.75">
      <c r="A97" s="439"/>
      <c r="B97" s="445"/>
      <c r="C97" s="132" t="s">
        <v>146</v>
      </c>
      <c r="D97" s="133"/>
      <c r="E97" s="134" t="s">
        <v>147</v>
      </c>
      <c r="F97" s="133"/>
      <c r="G97" s="134" t="s">
        <v>138</v>
      </c>
      <c r="H97" s="133"/>
      <c r="I97" s="134"/>
      <c r="J97" s="133"/>
      <c r="K97" s="133" t="s">
        <v>139</v>
      </c>
      <c r="L97" s="133"/>
      <c r="M97" s="134"/>
      <c r="N97" s="133"/>
      <c r="O97" s="134"/>
      <c r="P97" s="133"/>
      <c r="Q97" s="134"/>
      <c r="R97" s="133"/>
      <c r="S97" s="134"/>
      <c r="T97" s="134"/>
      <c r="U97" s="136" t="s">
        <v>140</v>
      </c>
    </row>
    <row r="98" spans="1:21" ht="15.75">
      <c r="A98" s="439"/>
      <c r="B98" s="444" t="s">
        <v>49</v>
      </c>
      <c r="C98" s="132" t="s">
        <v>137</v>
      </c>
      <c r="D98" s="138"/>
      <c r="E98" s="138"/>
      <c r="F98" s="138" t="s">
        <v>148</v>
      </c>
      <c r="G98" s="138"/>
      <c r="H98" s="139"/>
      <c r="I98" s="139"/>
      <c r="J98" s="138"/>
      <c r="K98" s="138"/>
      <c r="L98" s="138"/>
      <c r="M98" s="138"/>
      <c r="N98" s="138" t="s">
        <v>143</v>
      </c>
      <c r="O98" s="138"/>
      <c r="P98" s="138" t="s">
        <v>145</v>
      </c>
      <c r="Q98" s="143"/>
      <c r="R98" s="138"/>
      <c r="S98" s="143"/>
      <c r="T98" s="155" t="s">
        <v>144</v>
      </c>
      <c r="U98" s="145"/>
    </row>
    <row r="99" spans="1:21" ht="16.5" thickBot="1">
      <c r="A99" s="439"/>
      <c r="B99" s="445"/>
      <c r="C99" s="132" t="s">
        <v>141</v>
      </c>
      <c r="D99" s="138"/>
      <c r="E99" s="138"/>
      <c r="F99" s="138" t="s">
        <v>148</v>
      </c>
      <c r="G99" s="138"/>
      <c r="H99" s="139"/>
      <c r="I99" s="139"/>
      <c r="J99" s="138"/>
      <c r="K99" s="138"/>
      <c r="L99" s="138"/>
      <c r="M99" s="138"/>
      <c r="N99" s="138" t="s">
        <v>145</v>
      </c>
      <c r="O99" s="138"/>
      <c r="P99" s="138" t="s">
        <v>143</v>
      </c>
      <c r="Q99" s="143"/>
      <c r="R99" s="138"/>
      <c r="S99" s="138"/>
      <c r="T99" s="155" t="s">
        <v>144</v>
      </c>
      <c r="U99" s="145"/>
    </row>
    <row r="100" spans="1:21" ht="15.75">
      <c r="A100" s="439"/>
      <c r="B100" s="444" t="s">
        <v>16</v>
      </c>
      <c r="C100" s="132" t="s">
        <v>137</v>
      </c>
      <c r="D100" s="138"/>
      <c r="E100" s="138"/>
      <c r="F100" s="138"/>
      <c r="G100" s="129"/>
      <c r="H100" s="139"/>
      <c r="I100" s="139"/>
      <c r="J100" s="138"/>
      <c r="K100" s="138"/>
      <c r="L100" s="138"/>
      <c r="M100" s="138"/>
      <c r="N100" s="138"/>
      <c r="O100" s="138"/>
      <c r="P100" s="138"/>
      <c r="Q100" s="143"/>
      <c r="R100" s="138"/>
      <c r="S100" s="138"/>
      <c r="T100" s="133"/>
      <c r="U100" s="156"/>
    </row>
    <row r="101" spans="1:21" ht="15.75">
      <c r="A101" s="439"/>
      <c r="B101" s="450"/>
      <c r="C101" s="132" t="s">
        <v>141</v>
      </c>
      <c r="D101" s="138"/>
      <c r="E101" s="138"/>
      <c r="F101" s="138"/>
      <c r="G101" s="134"/>
      <c r="H101" s="139"/>
      <c r="I101" s="139"/>
      <c r="J101" s="138"/>
      <c r="K101" s="138"/>
      <c r="L101" s="138"/>
      <c r="M101" s="138"/>
      <c r="N101" s="138"/>
      <c r="O101" s="138"/>
      <c r="P101" s="138"/>
      <c r="Q101" s="143"/>
      <c r="R101" s="138"/>
      <c r="S101" s="138"/>
      <c r="T101" s="133"/>
      <c r="U101" s="156"/>
    </row>
    <row r="102" spans="1:21" ht="15.75">
      <c r="A102" s="439"/>
      <c r="B102" s="450"/>
      <c r="C102" s="132" t="s">
        <v>142</v>
      </c>
      <c r="D102" s="138"/>
      <c r="E102" s="138"/>
      <c r="F102" s="138"/>
      <c r="G102" s="138" t="s">
        <v>147</v>
      </c>
      <c r="H102" s="139"/>
      <c r="I102" s="139"/>
      <c r="J102" s="138"/>
      <c r="K102" s="138"/>
      <c r="L102" s="138"/>
      <c r="M102" s="138" t="s">
        <v>138</v>
      </c>
      <c r="N102" s="138"/>
      <c r="O102" s="138"/>
      <c r="P102" s="138"/>
      <c r="Q102" s="143"/>
      <c r="R102" s="138" t="s">
        <v>138</v>
      </c>
      <c r="S102" s="138"/>
      <c r="T102" s="141"/>
      <c r="U102" s="136" t="s">
        <v>139</v>
      </c>
    </row>
    <row r="103" spans="1:21" ht="16.5" thickBot="1">
      <c r="A103" s="439"/>
      <c r="B103" s="445"/>
      <c r="C103" s="132" t="s">
        <v>146</v>
      </c>
      <c r="D103" s="138"/>
      <c r="E103" s="138"/>
      <c r="F103" s="138"/>
      <c r="G103" s="138" t="s">
        <v>147</v>
      </c>
      <c r="H103" s="139"/>
      <c r="I103" s="139"/>
      <c r="J103" s="138"/>
      <c r="K103" s="138"/>
      <c r="L103" s="138"/>
      <c r="M103" s="138" t="s">
        <v>140</v>
      </c>
      <c r="N103" s="138"/>
      <c r="O103" s="138"/>
      <c r="P103" s="138"/>
      <c r="Q103" s="143"/>
      <c r="R103" s="138" t="s">
        <v>140</v>
      </c>
      <c r="S103" s="138"/>
      <c r="T103" s="141"/>
      <c r="U103" s="136" t="s">
        <v>139</v>
      </c>
    </row>
    <row r="104" spans="1:21" ht="15.75">
      <c r="A104" s="439"/>
      <c r="B104" s="443" t="s">
        <v>17</v>
      </c>
      <c r="C104" s="132" t="s">
        <v>137</v>
      </c>
      <c r="D104" s="138"/>
      <c r="E104" s="138"/>
      <c r="F104" s="138" t="s">
        <v>13</v>
      </c>
      <c r="G104" s="129"/>
      <c r="H104" s="139"/>
      <c r="I104" s="139" t="s">
        <v>152</v>
      </c>
      <c r="J104" s="138"/>
      <c r="K104" s="138" t="s">
        <v>138</v>
      </c>
      <c r="L104" s="138"/>
      <c r="M104" s="138"/>
      <c r="N104" s="138"/>
      <c r="O104" s="138"/>
      <c r="P104" s="138"/>
      <c r="Q104" s="143" t="s">
        <v>140</v>
      </c>
      <c r="R104" s="138"/>
      <c r="S104" s="138"/>
      <c r="T104" s="133"/>
      <c r="U104" s="156"/>
    </row>
    <row r="105" spans="1:21" ht="15.75">
      <c r="A105" s="439"/>
      <c r="B105" s="443"/>
      <c r="C105" s="132" t="s">
        <v>141</v>
      </c>
      <c r="D105" s="138"/>
      <c r="E105" s="138"/>
      <c r="F105" s="138" t="s">
        <v>13</v>
      </c>
      <c r="G105" s="134"/>
      <c r="H105" s="139"/>
      <c r="I105" s="139" t="s">
        <v>152</v>
      </c>
      <c r="J105" s="138"/>
      <c r="K105" s="138" t="s">
        <v>140</v>
      </c>
      <c r="L105" s="138"/>
      <c r="M105" s="138"/>
      <c r="N105" s="138"/>
      <c r="O105" s="138"/>
      <c r="P105" s="138"/>
      <c r="Q105" s="143" t="s">
        <v>138</v>
      </c>
      <c r="R105" s="138"/>
      <c r="S105" s="138"/>
      <c r="T105" s="133"/>
      <c r="U105" s="156"/>
    </row>
    <row r="106" spans="1:21" ht="15.75">
      <c r="A106" s="439"/>
      <c r="B106" s="443"/>
      <c r="C106" s="132" t="s">
        <v>142</v>
      </c>
      <c r="D106" s="138"/>
      <c r="E106" s="138"/>
      <c r="F106" s="138"/>
      <c r="G106" s="138"/>
      <c r="H106" s="139" t="s">
        <v>153</v>
      </c>
      <c r="I106" s="139"/>
      <c r="J106" s="138"/>
      <c r="K106" s="138"/>
      <c r="L106" s="138" t="s">
        <v>143</v>
      </c>
      <c r="M106" s="140"/>
      <c r="N106" s="140"/>
      <c r="O106" s="140"/>
      <c r="P106" s="140"/>
      <c r="Q106" s="140"/>
      <c r="R106" s="140" t="s">
        <v>145</v>
      </c>
      <c r="S106" s="140"/>
      <c r="T106" s="141"/>
      <c r="U106" s="145"/>
    </row>
    <row r="107" spans="1:21" ht="16.5" thickBot="1">
      <c r="A107" s="440"/>
      <c r="B107" s="446"/>
      <c r="C107" s="146" t="s">
        <v>146</v>
      </c>
      <c r="D107" s="147"/>
      <c r="E107" s="148"/>
      <c r="F107" s="148"/>
      <c r="G107" s="148"/>
      <c r="H107" s="158" t="s">
        <v>153</v>
      </c>
      <c r="I107" s="159"/>
      <c r="J107" s="148"/>
      <c r="K107" s="148"/>
      <c r="L107" s="148" t="s">
        <v>145</v>
      </c>
      <c r="M107" s="149"/>
      <c r="N107" s="149"/>
      <c r="O107" s="149"/>
      <c r="P107" s="149"/>
      <c r="Q107" s="149"/>
      <c r="R107" s="149" t="s">
        <v>143</v>
      </c>
      <c r="S107" s="149"/>
      <c r="T107" s="150"/>
      <c r="U107" s="151"/>
    </row>
    <row r="108" spans="1:21" ht="15.75">
      <c r="A108" s="447" t="s">
        <v>160</v>
      </c>
      <c r="B108" s="451" t="s">
        <v>36</v>
      </c>
      <c r="C108" s="161" t="s">
        <v>137</v>
      </c>
      <c r="D108" s="162"/>
      <c r="E108" s="163" t="s">
        <v>138</v>
      </c>
      <c r="F108" s="162"/>
      <c r="G108" s="163" t="s">
        <v>139</v>
      </c>
      <c r="H108" s="162"/>
      <c r="I108" s="163"/>
      <c r="J108" s="162"/>
      <c r="K108" s="163"/>
      <c r="L108" s="162"/>
      <c r="M108" s="163"/>
      <c r="N108" s="162"/>
      <c r="O108" s="163" t="s">
        <v>140</v>
      </c>
      <c r="P108" s="162"/>
      <c r="Q108" s="163"/>
      <c r="R108" s="162"/>
      <c r="S108" s="163"/>
      <c r="T108" s="164"/>
      <c r="U108" s="165" t="s">
        <v>147</v>
      </c>
    </row>
    <row r="109" spans="1:21" ht="16.5" thickBot="1">
      <c r="A109" s="448"/>
      <c r="B109" s="452"/>
      <c r="C109" s="166" t="s">
        <v>141</v>
      </c>
      <c r="D109" s="167"/>
      <c r="E109" s="168" t="s">
        <v>140</v>
      </c>
      <c r="F109" s="167"/>
      <c r="G109" s="168" t="s">
        <v>139</v>
      </c>
      <c r="H109" s="167"/>
      <c r="I109" s="168"/>
      <c r="J109" s="167"/>
      <c r="K109" s="168"/>
      <c r="L109" s="167"/>
      <c r="M109" s="168"/>
      <c r="N109" s="167"/>
      <c r="O109" s="168" t="s">
        <v>138</v>
      </c>
      <c r="P109" s="167"/>
      <c r="Q109" s="168"/>
      <c r="R109" s="167"/>
      <c r="S109" s="168"/>
      <c r="T109" s="169"/>
      <c r="U109" s="170" t="s">
        <v>147</v>
      </c>
    </row>
    <row r="110" spans="1:21" ht="15.75">
      <c r="A110" s="448"/>
      <c r="B110" s="453" t="s">
        <v>15</v>
      </c>
      <c r="C110" s="161" t="s">
        <v>137</v>
      </c>
      <c r="D110" s="171"/>
      <c r="E110" s="171"/>
      <c r="F110" s="171"/>
      <c r="G110" s="171"/>
      <c r="H110" s="171"/>
      <c r="I110" s="171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</row>
    <row r="111" spans="1:21" ht="15.75">
      <c r="A111" s="448"/>
      <c r="B111" s="454"/>
      <c r="C111" s="166" t="s">
        <v>141</v>
      </c>
      <c r="D111" s="171"/>
      <c r="E111" s="171"/>
      <c r="F111" s="171"/>
      <c r="G111" s="171"/>
      <c r="H111" s="171"/>
      <c r="I111" s="171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</row>
    <row r="112" spans="1:21" ht="15.75">
      <c r="A112" s="448"/>
      <c r="B112" s="454"/>
      <c r="C112" s="166" t="s">
        <v>142</v>
      </c>
      <c r="D112" s="167" t="s">
        <v>143</v>
      </c>
      <c r="E112" s="168"/>
      <c r="F112" s="167" t="s">
        <v>144</v>
      </c>
      <c r="G112" s="168"/>
      <c r="H112" s="167"/>
      <c r="I112" s="168"/>
      <c r="J112" s="167" t="s">
        <v>145</v>
      </c>
      <c r="K112" s="168"/>
      <c r="L112" s="167"/>
      <c r="M112" s="168"/>
      <c r="N112" s="167"/>
      <c r="O112" s="168"/>
      <c r="P112" s="167"/>
      <c r="Q112" s="168"/>
      <c r="R112" s="167"/>
      <c r="S112" s="168"/>
      <c r="T112" s="167" t="s">
        <v>148</v>
      </c>
      <c r="U112" s="172"/>
    </row>
    <row r="113" spans="1:21" ht="15.75">
      <c r="A113" s="448"/>
      <c r="B113" s="455"/>
      <c r="C113" s="166" t="s">
        <v>146</v>
      </c>
      <c r="D113" s="167" t="s">
        <v>145</v>
      </c>
      <c r="E113" s="168"/>
      <c r="F113" s="167" t="s">
        <v>144</v>
      </c>
      <c r="G113" s="168"/>
      <c r="H113" s="167"/>
      <c r="I113" s="168"/>
      <c r="J113" s="167" t="s">
        <v>143</v>
      </c>
      <c r="K113" s="168"/>
      <c r="L113" s="167"/>
      <c r="M113" s="168"/>
      <c r="N113" s="167"/>
      <c r="O113" s="168"/>
      <c r="P113" s="167"/>
      <c r="Q113" s="168"/>
      <c r="R113" s="167"/>
      <c r="S113" s="168"/>
      <c r="T113" s="167" t="s">
        <v>148</v>
      </c>
      <c r="U113" s="172"/>
    </row>
    <row r="114" spans="1:21" ht="15.75">
      <c r="A114" s="448"/>
      <c r="B114" s="453" t="s">
        <v>49</v>
      </c>
      <c r="C114" s="166" t="s">
        <v>137</v>
      </c>
      <c r="D114" s="168"/>
      <c r="E114" s="168"/>
      <c r="F114" s="168"/>
      <c r="G114" s="168" t="s">
        <v>140</v>
      </c>
      <c r="H114" s="173"/>
      <c r="I114" s="173"/>
      <c r="J114" s="168"/>
      <c r="K114" s="168"/>
      <c r="L114" s="168"/>
      <c r="M114" s="174"/>
      <c r="N114" s="174"/>
      <c r="O114" s="174" t="s">
        <v>139</v>
      </c>
      <c r="P114" s="174"/>
      <c r="Q114" s="174" t="s">
        <v>147</v>
      </c>
      <c r="R114" s="174"/>
      <c r="S114" s="174"/>
      <c r="T114" s="169"/>
      <c r="U114" s="175" t="s">
        <v>138</v>
      </c>
    </row>
    <row r="115" spans="1:21" ht="15.75">
      <c r="A115" s="448"/>
      <c r="B115" s="455"/>
      <c r="C115" s="166" t="s">
        <v>141</v>
      </c>
      <c r="D115" s="168"/>
      <c r="E115" s="168"/>
      <c r="F115" s="168"/>
      <c r="G115" s="168" t="s">
        <v>140</v>
      </c>
      <c r="H115" s="173"/>
      <c r="I115" s="173"/>
      <c r="J115" s="168"/>
      <c r="K115" s="168"/>
      <c r="L115" s="168"/>
      <c r="M115" s="174"/>
      <c r="N115" s="174"/>
      <c r="O115" s="174" t="s">
        <v>147</v>
      </c>
      <c r="P115" s="174"/>
      <c r="Q115" s="174" t="s">
        <v>139</v>
      </c>
      <c r="R115" s="174"/>
      <c r="S115" s="174"/>
      <c r="T115" s="169"/>
      <c r="U115" s="175" t="s">
        <v>138</v>
      </c>
    </row>
    <row r="116" spans="1:21" ht="15.75">
      <c r="A116" s="448"/>
      <c r="B116" s="444" t="s">
        <v>16</v>
      </c>
      <c r="C116" s="154" t="s">
        <v>137</v>
      </c>
      <c r="D116" s="160"/>
      <c r="E116" s="160"/>
      <c r="F116" s="160"/>
      <c r="G116" s="160"/>
      <c r="H116" s="139" t="s">
        <v>153</v>
      </c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</row>
    <row r="117" spans="1:21" ht="16.5" thickBot="1">
      <c r="A117" s="448"/>
      <c r="B117" s="450"/>
      <c r="C117" s="154" t="s">
        <v>141</v>
      </c>
      <c r="D117" s="160"/>
      <c r="E117" s="160"/>
      <c r="F117" s="160"/>
      <c r="G117" s="160"/>
      <c r="H117" s="158" t="s">
        <v>153</v>
      </c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</row>
    <row r="118" spans="1:21" ht="15.75">
      <c r="A118" s="448"/>
      <c r="B118" s="450"/>
      <c r="C118" s="154" t="s">
        <v>142</v>
      </c>
      <c r="D118" s="138"/>
      <c r="E118" s="138"/>
      <c r="F118" s="138" t="s">
        <v>145</v>
      </c>
      <c r="G118" s="138"/>
      <c r="H118" s="139"/>
      <c r="I118" s="139"/>
      <c r="J118" s="138"/>
      <c r="K118" s="138"/>
      <c r="L118" s="138" t="s">
        <v>144</v>
      </c>
      <c r="M118" s="138"/>
      <c r="N118" s="138"/>
      <c r="O118" s="138"/>
      <c r="P118" s="138"/>
      <c r="Q118" s="143"/>
      <c r="R118" s="138"/>
      <c r="S118" s="138" t="s">
        <v>148</v>
      </c>
      <c r="T118" s="138" t="s">
        <v>143</v>
      </c>
      <c r="U118" s="142"/>
    </row>
    <row r="119" spans="1:21" ht="15.75">
      <c r="A119" s="448"/>
      <c r="B119" s="445"/>
      <c r="C119" s="154" t="s">
        <v>146</v>
      </c>
      <c r="D119" s="138"/>
      <c r="E119" s="138"/>
      <c r="F119" s="138" t="s">
        <v>145</v>
      </c>
      <c r="G119" s="138"/>
      <c r="H119" s="139"/>
      <c r="I119" s="139"/>
      <c r="J119" s="138"/>
      <c r="K119" s="138"/>
      <c r="L119" s="138" t="s">
        <v>148</v>
      </c>
      <c r="M119" s="138"/>
      <c r="N119" s="138"/>
      <c r="O119" s="138"/>
      <c r="P119" s="138"/>
      <c r="Q119" s="143"/>
      <c r="R119" s="138"/>
      <c r="S119" s="138" t="s">
        <v>144</v>
      </c>
      <c r="T119" s="138" t="s">
        <v>143</v>
      </c>
      <c r="U119" s="142"/>
    </row>
    <row r="120" spans="1:21" ht="15.75">
      <c r="A120" s="448"/>
      <c r="B120" s="443" t="s">
        <v>17</v>
      </c>
      <c r="C120" s="154" t="s">
        <v>137</v>
      </c>
      <c r="D120" s="138"/>
      <c r="E120" s="138"/>
      <c r="F120" s="138"/>
      <c r="G120" s="138"/>
      <c r="H120" s="139" t="s">
        <v>149</v>
      </c>
      <c r="I120" s="139"/>
      <c r="J120" s="138" t="s">
        <v>144</v>
      </c>
      <c r="K120" s="138"/>
      <c r="L120" s="138"/>
      <c r="M120" s="138"/>
      <c r="N120" s="138"/>
      <c r="O120" s="138"/>
      <c r="P120" s="138" t="s">
        <v>148</v>
      </c>
      <c r="Q120" s="140"/>
      <c r="R120" s="138"/>
      <c r="S120" s="138"/>
      <c r="T120" s="138"/>
      <c r="U120" s="144"/>
    </row>
    <row r="121" spans="1:21" ht="15.75">
      <c r="A121" s="448"/>
      <c r="B121" s="443"/>
      <c r="C121" s="154" t="s">
        <v>141</v>
      </c>
      <c r="D121" s="138"/>
      <c r="E121" s="138"/>
      <c r="F121" s="138"/>
      <c r="G121" s="138"/>
      <c r="H121" s="139" t="s">
        <v>149</v>
      </c>
      <c r="I121" s="139"/>
      <c r="J121" s="138" t="s">
        <v>148</v>
      </c>
      <c r="K121" s="138"/>
      <c r="L121" s="138"/>
      <c r="M121" s="138"/>
      <c r="N121" s="138"/>
      <c r="O121" s="138"/>
      <c r="P121" s="138" t="s">
        <v>144</v>
      </c>
      <c r="Q121" s="140"/>
      <c r="R121" s="138"/>
      <c r="S121" s="138"/>
      <c r="T121" s="138"/>
      <c r="U121" s="144"/>
    </row>
    <row r="122" spans="1:21" ht="15.75">
      <c r="A122" s="448"/>
      <c r="B122" s="443"/>
      <c r="C122" s="154" t="s">
        <v>142</v>
      </c>
      <c r="D122" s="138"/>
      <c r="E122" s="138"/>
      <c r="F122" s="138"/>
      <c r="G122" s="138"/>
      <c r="H122" s="139"/>
      <c r="I122" s="139" t="s">
        <v>150</v>
      </c>
      <c r="J122" s="138"/>
      <c r="K122" s="138"/>
      <c r="L122" s="138"/>
      <c r="M122" s="138" t="s">
        <v>139</v>
      </c>
      <c r="N122" s="138"/>
      <c r="O122" s="138"/>
      <c r="P122" s="138"/>
      <c r="Q122" s="138"/>
      <c r="R122" s="143"/>
      <c r="S122" s="140" t="s">
        <v>147</v>
      </c>
      <c r="T122" s="141"/>
      <c r="U122" s="145"/>
    </row>
    <row r="123" spans="1:21" ht="16.5" thickBot="1">
      <c r="A123" s="449"/>
      <c r="B123" s="446"/>
      <c r="C123" s="157" t="s">
        <v>146</v>
      </c>
      <c r="D123" s="147"/>
      <c r="E123" s="148"/>
      <c r="F123" s="148"/>
      <c r="G123" s="148"/>
      <c r="H123" s="139"/>
      <c r="I123" s="139" t="s">
        <v>150</v>
      </c>
      <c r="J123" s="148"/>
      <c r="K123" s="148"/>
      <c r="L123" s="148"/>
      <c r="M123" s="148" t="s">
        <v>147</v>
      </c>
      <c r="N123" s="147"/>
      <c r="O123" s="147"/>
      <c r="P123" s="148"/>
      <c r="Q123" s="148"/>
      <c r="R123" s="147"/>
      <c r="S123" s="149" t="s">
        <v>139</v>
      </c>
      <c r="T123" s="150"/>
      <c r="U123" s="151"/>
    </row>
    <row r="124" spans="1:21" ht="15.75">
      <c r="A124" s="438" t="s">
        <v>161</v>
      </c>
      <c r="B124" s="441" t="s">
        <v>36</v>
      </c>
      <c r="C124" s="127" t="s">
        <v>137</v>
      </c>
      <c r="D124" s="128" t="s">
        <v>144</v>
      </c>
      <c r="E124" s="129"/>
      <c r="F124" s="128" t="s">
        <v>143</v>
      </c>
      <c r="G124" s="129"/>
      <c r="H124" s="128"/>
      <c r="I124" s="129"/>
      <c r="J124" s="128"/>
      <c r="K124" s="129"/>
      <c r="L124" s="128"/>
      <c r="M124" s="129"/>
      <c r="N124" s="128" t="s">
        <v>148</v>
      </c>
      <c r="O124" s="129"/>
      <c r="P124" s="128"/>
      <c r="Q124" s="129"/>
      <c r="R124" s="128" t="s">
        <v>13</v>
      </c>
      <c r="S124" s="129"/>
      <c r="T124" s="128" t="s">
        <v>145</v>
      </c>
      <c r="U124" s="153"/>
    </row>
    <row r="125" spans="1:21" ht="16.5" thickBot="1">
      <c r="A125" s="439"/>
      <c r="B125" s="442"/>
      <c r="C125" s="132" t="s">
        <v>141</v>
      </c>
      <c r="D125" s="133" t="s">
        <v>148</v>
      </c>
      <c r="E125" s="134"/>
      <c r="F125" s="133" t="s">
        <v>143</v>
      </c>
      <c r="G125" s="134"/>
      <c r="H125" s="133"/>
      <c r="I125" s="134"/>
      <c r="J125" s="133"/>
      <c r="K125" s="134"/>
      <c r="L125" s="133"/>
      <c r="M125" s="134"/>
      <c r="N125" s="133" t="s">
        <v>144</v>
      </c>
      <c r="O125" s="134"/>
      <c r="P125" s="133"/>
      <c r="Q125" s="134"/>
      <c r="R125" s="133"/>
      <c r="S125" s="134"/>
      <c r="T125" s="133" t="s">
        <v>145</v>
      </c>
      <c r="U125" s="145"/>
    </row>
    <row r="126" spans="1:21" ht="15.75">
      <c r="A126" s="439"/>
      <c r="B126" s="444" t="s">
        <v>15</v>
      </c>
      <c r="C126" s="127" t="s">
        <v>137</v>
      </c>
      <c r="D126" s="133"/>
      <c r="E126" s="134"/>
      <c r="F126" s="133"/>
      <c r="G126" s="134"/>
      <c r="H126" s="133"/>
      <c r="I126" s="134"/>
      <c r="J126" s="133"/>
      <c r="K126" s="133"/>
      <c r="L126" s="133"/>
      <c r="M126" s="134"/>
      <c r="N126" s="133"/>
      <c r="O126" s="134"/>
      <c r="P126" s="133"/>
      <c r="Q126" s="134"/>
      <c r="R126" s="133"/>
      <c r="S126" s="134"/>
      <c r="T126" s="134"/>
      <c r="U126" s="136"/>
    </row>
    <row r="127" spans="1:21" ht="15.75">
      <c r="A127" s="439"/>
      <c r="B127" s="450"/>
      <c r="C127" s="132" t="s">
        <v>141</v>
      </c>
      <c r="D127" s="133"/>
      <c r="E127" s="134"/>
      <c r="F127" s="133"/>
      <c r="G127" s="134"/>
      <c r="H127" s="133"/>
      <c r="I127" s="134"/>
      <c r="J127" s="133"/>
      <c r="K127" s="133"/>
      <c r="L127" s="133"/>
      <c r="M127" s="134"/>
      <c r="N127" s="133"/>
      <c r="O127" s="134"/>
      <c r="P127" s="133"/>
      <c r="Q127" s="134"/>
      <c r="R127" s="133"/>
      <c r="S127" s="134"/>
      <c r="T127" s="134"/>
      <c r="U127" s="136"/>
    </row>
    <row r="128" spans="1:21" ht="15.75">
      <c r="A128" s="439"/>
      <c r="B128" s="450"/>
      <c r="C128" s="132" t="s">
        <v>142</v>
      </c>
      <c r="D128" s="133"/>
      <c r="E128" s="134" t="s">
        <v>139</v>
      </c>
      <c r="F128" s="133"/>
      <c r="G128" s="134" t="s">
        <v>138</v>
      </c>
      <c r="H128" s="133"/>
      <c r="I128" s="134"/>
      <c r="J128" s="133"/>
      <c r="K128" s="133" t="s">
        <v>147</v>
      </c>
      <c r="L128" s="133"/>
      <c r="M128" s="134"/>
      <c r="N128" s="133"/>
      <c r="O128" s="134"/>
      <c r="P128" s="133"/>
      <c r="Q128" s="134"/>
      <c r="R128" s="133"/>
      <c r="S128" s="134"/>
      <c r="T128" s="134"/>
      <c r="U128" s="136" t="s">
        <v>140</v>
      </c>
    </row>
    <row r="129" spans="1:21" ht="15.75">
      <c r="A129" s="439"/>
      <c r="B129" s="445"/>
      <c r="C129" s="132" t="s">
        <v>146</v>
      </c>
      <c r="D129" s="133"/>
      <c r="E129" s="134" t="s">
        <v>147</v>
      </c>
      <c r="F129" s="133"/>
      <c r="G129" s="134" t="s">
        <v>138</v>
      </c>
      <c r="H129" s="133"/>
      <c r="I129" s="134"/>
      <c r="J129" s="133"/>
      <c r="K129" s="133" t="s">
        <v>139</v>
      </c>
      <c r="L129" s="133"/>
      <c r="M129" s="134"/>
      <c r="N129" s="133"/>
      <c r="O129" s="134"/>
      <c r="P129" s="133"/>
      <c r="Q129" s="134"/>
      <c r="R129" s="133"/>
      <c r="S129" s="134"/>
      <c r="T129" s="134"/>
      <c r="U129" s="136" t="s">
        <v>140</v>
      </c>
    </row>
    <row r="130" spans="1:21" ht="15.75">
      <c r="A130" s="439"/>
      <c r="B130" s="444" t="s">
        <v>49</v>
      </c>
      <c r="C130" s="132" t="s">
        <v>137</v>
      </c>
      <c r="D130" s="138"/>
      <c r="E130" s="138"/>
      <c r="F130" s="138" t="s">
        <v>148</v>
      </c>
      <c r="G130" s="138"/>
      <c r="H130" s="139"/>
      <c r="I130" s="139"/>
      <c r="J130" s="138"/>
      <c r="K130" s="138"/>
      <c r="L130" s="138"/>
      <c r="M130" s="138"/>
      <c r="N130" s="138" t="s">
        <v>143</v>
      </c>
      <c r="O130" s="138"/>
      <c r="P130" s="138" t="s">
        <v>145</v>
      </c>
      <c r="Q130" s="143"/>
      <c r="R130" s="138"/>
      <c r="S130" s="143"/>
      <c r="T130" s="155" t="s">
        <v>144</v>
      </c>
      <c r="U130" s="145"/>
    </row>
    <row r="131" spans="1:21" ht="16.5" thickBot="1">
      <c r="A131" s="439"/>
      <c r="B131" s="445"/>
      <c r="C131" s="132" t="s">
        <v>141</v>
      </c>
      <c r="D131" s="138"/>
      <c r="E131" s="138"/>
      <c r="F131" s="138" t="s">
        <v>148</v>
      </c>
      <c r="G131" s="138"/>
      <c r="H131" s="139"/>
      <c r="I131" s="139"/>
      <c r="J131" s="138"/>
      <c r="K131" s="138"/>
      <c r="L131" s="138"/>
      <c r="M131" s="138"/>
      <c r="N131" s="138" t="s">
        <v>145</v>
      </c>
      <c r="O131" s="138"/>
      <c r="P131" s="138" t="s">
        <v>143</v>
      </c>
      <c r="Q131" s="143"/>
      <c r="R131" s="138"/>
      <c r="S131" s="138"/>
      <c r="T131" s="155" t="s">
        <v>144</v>
      </c>
      <c r="U131" s="145"/>
    </row>
    <row r="132" spans="1:21" ht="15.75">
      <c r="A132" s="439"/>
      <c r="B132" s="444" t="s">
        <v>16</v>
      </c>
      <c r="C132" s="132" t="s">
        <v>137</v>
      </c>
      <c r="D132" s="138"/>
      <c r="E132" s="138"/>
      <c r="F132" s="138"/>
      <c r="G132" s="129"/>
      <c r="H132" s="139"/>
      <c r="I132" s="139" t="s">
        <v>152</v>
      </c>
      <c r="J132" s="138"/>
      <c r="K132" s="138"/>
      <c r="L132" s="138"/>
      <c r="M132" s="138"/>
      <c r="N132" s="138"/>
      <c r="O132" s="138"/>
      <c r="P132" s="138"/>
      <c r="Q132" s="143"/>
      <c r="R132" s="138"/>
      <c r="S132" s="138"/>
      <c r="T132" s="133"/>
      <c r="U132" s="156"/>
    </row>
    <row r="133" spans="1:21" ht="15.75">
      <c r="A133" s="439"/>
      <c r="B133" s="450"/>
      <c r="C133" s="132" t="s">
        <v>141</v>
      </c>
      <c r="D133" s="138"/>
      <c r="E133" s="138"/>
      <c r="F133" s="138"/>
      <c r="G133" s="134"/>
      <c r="H133" s="139"/>
      <c r="I133" s="139" t="s">
        <v>152</v>
      </c>
      <c r="J133" s="138"/>
      <c r="K133" s="138"/>
      <c r="L133" s="138"/>
      <c r="M133" s="138"/>
      <c r="N133" s="138"/>
      <c r="O133" s="138"/>
      <c r="P133" s="138"/>
      <c r="Q133" s="143"/>
      <c r="R133" s="138"/>
      <c r="S133" s="138"/>
      <c r="T133" s="133"/>
      <c r="U133" s="156"/>
    </row>
    <row r="134" spans="1:21" ht="15.75">
      <c r="A134" s="439"/>
      <c r="B134" s="450"/>
      <c r="C134" s="132" t="s">
        <v>142</v>
      </c>
      <c r="D134" s="138"/>
      <c r="E134" s="138"/>
      <c r="F134" s="138"/>
      <c r="G134" s="138" t="s">
        <v>147</v>
      </c>
      <c r="H134" s="139"/>
      <c r="I134" s="139"/>
      <c r="J134" s="138"/>
      <c r="K134" s="138"/>
      <c r="L134" s="138"/>
      <c r="M134" s="138" t="s">
        <v>138</v>
      </c>
      <c r="N134" s="138"/>
      <c r="O134" s="138"/>
      <c r="P134" s="138"/>
      <c r="Q134" s="143"/>
      <c r="R134" s="138" t="s">
        <v>138</v>
      </c>
      <c r="S134" s="138"/>
      <c r="T134" s="141"/>
      <c r="U134" s="136" t="s">
        <v>139</v>
      </c>
    </row>
    <row r="135" spans="1:21" ht="16.5" thickBot="1">
      <c r="A135" s="439"/>
      <c r="B135" s="445"/>
      <c r="C135" s="132" t="s">
        <v>146</v>
      </c>
      <c r="D135" s="138"/>
      <c r="E135" s="138"/>
      <c r="F135" s="138"/>
      <c r="G135" s="138" t="s">
        <v>147</v>
      </c>
      <c r="H135" s="139"/>
      <c r="I135" s="139"/>
      <c r="J135" s="138"/>
      <c r="K135" s="138"/>
      <c r="L135" s="138"/>
      <c r="M135" s="138" t="s">
        <v>140</v>
      </c>
      <c r="N135" s="138"/>
      <c r="O135" s="138"/>
      <c r="P135" s="138"/>
      <c r="Q135" s="143"/>
      <c r="R135" s="138" t="s">
        <v>140</v>
      </c>
      <c r="S135" s="138"/>
      <c r="T135" s="141"/>
      <c r="U135" s="136" t="s">
        <v>139</v>
      </c>
    </row>
    <row r="136" spans="1:21" ht="15.75">
      <c r="A136" s="438" t="s">
        <v>162</v>
      </c>
      <c r="B136" s="441" t="s">
        <v>36</v>
      </c>
      <c r="C136" s="127" t="s">
        <v>137</v>
      </c>
      <c r="D136" s="128"/>
      <c r="E136" s="129" t="s">
        <v>138</v>
      </c>
      <c r="F136" s="128"/>
      <c r="G136" s="129" t="s">
        <v>139</v>
      </c>
      <c r="H136" s="128"/>
      <c r="I136" s="129"/>
      <c r="J136" s="128"/>
      <c r="K136" s="129"/>
      <c r="L136" s="128"/>
      <c r="M136" s="129"/>
      <c r="N136" s="128"/>
      <c r="O136" s="129" t="s">
        <v>140</v>
      </c>
      <c r="P136" s="128"/>
      <c r="Q136" s="129"/>
      <c r="R136" s="128"/>
      <c r="S136" s="129"/>
      <c r="T136" s="130"/>
      <c r="U136" s="131" t="s">
        <v>147</v>
      </c>
    </row>
    <row r="137" spans="1:21" ht="16.5" thickBot="1">
      <c r="A137" s="439"/>
      <c r="B137" s="442"/>
      <c r="C137" s="132" t="s">
        <v>141</v>
      </c>
      <c r="D137" s="133"/>
      <c r="E137" s="134" t="s">
        <v>140</v>
      </c>
      <c r="F137" s="133"/>
      <c r="G137" s="134" t="s">
        <v>139</v>
      </c>
      <c r="H137" s="133"/>
      <c r="I137" s="134"/>
      <c r="J137" s="133"/>
      <c r="K137" s="134"/>
      <c r="L137" s="133"/>
      <c r="M137" s="134"/>
      <c r="N137" s="133"/>
      <c r="O137" s="134" t="s">
        <v>138</v>
      </c>
      <c r="P137" s="133"/>
      <c r="Q137" s="134"/>
      <c r="R137" s="133"/>
      <c r="S137" s="134"/>
      <c r="T137" s="135"/>
      <c r="U137" s="136" t="s">
        <v>147</v>
      </c>
    </row>
    <row r="138" spans="1:21" ht="15.75">
      <c r="A138" s="439"/>
      <c r="B138" s="444" t="s">
        <v>15</v>
      </c>
      <c r="C138" s="127" t="s">
        <v>137</v>
      </c>
      <c r="D138" s="160"/>
      <c r="E138" s="160"/>
      <c r="F138" s="160"/>
      <c r="G138" s="160"/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60"/>
      <c r="U138" s="160"/>
    </row>
    <row r="139" spans="1:21" ht="15.75">
      <c r="A139" s="439"/>
      <c r="B139" s="450"/>
      <c r="C139" s="132" t="s">
        <v>141</v>
      </c>
      <c r="D139" s="160"/>
      <c r="E139" s="160"/>
      <c r="F139" s="160"/>
      <c r="G139" s="160"/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60"/>
      <c r="U139" s="160"/>
    </row>
    <row r="140" spans="1:21" ht="15.75">
      <c r="A140" s="439"/>
      <c r="B140" s="450"/>
      <c r="C140" s="132" t="s">
        <v>142</v>
      </c>
      <c r="D140" s="133" t="s">
        <v>143</v>
      </c>
      <c r="E140" s="134"/>
      <c r="F140" s="133" t="s">
        <v>144</v>
      </c>
      <c r="G140" s="134"/>
      <c r="H140" s="133"/>
      <c r="I140" s="134"/>
      <c r="J140" s="133" t="s">
        <v>145</v>
      </c>
      <c r="K140" s="134"/>
      <c r="L140" s="133"/>
      <c r="M140" s="134"/>
      <c r="N140" s="133"/>
      <c r="O140" s="134"/>
      <c r="P140" s="133"/>
      <c r="Q140" s="134"/>
      <c r="R140" s="133"/>
      <c r="S140" s="134"/>
      <c r="T140" s="133" t="s">
        <v>148</v>
      </c>
      <c r="U140" s="137"/>
    </row>
    <row r="141" spans="1:21" ht="15.75">
      <c r="A141" s="439"/>
      <c r="B141" s="445"/>
      <c r="C141" s="132" t="s">
        <v>146</v>
      </c>
      <c r="D141" s="133" t="s">
        <v>145</v>
      </c>
      <c r="E141" s="134"/>
      <c r="F141" s="133" t="s">
        <v>144</v>
      </c>
      <c r="G141" s="134"/>
      <c r="H141" s="133"/>
      <c r="I141" s="134"/>
      <c r="J141" s="133" t="s">
        <v>143</v>
      </c>
      <c r="K141" s="134"/>
      <c r="L141" s="133"/>
      <c r="M141" s="134"/>
      <c r="N141" s="133"/>
      <c r="O141" s="134"/>
      <c r="P141" s="133"/>
      <c r="Q141" s="134"/>
      <c r="R141" s="133"/>
      <c r="S141" s="134"/>
      <c r="T141" s="133" t="s">
        <v>148</v>
      </c>
      <c r="U141" s="137"/>
    </row>
    <row r="142" spans="1:21" ht="15.75">
      <c r="A142" s="439"/>
      <c r="B142" s="444" t="s">
        <v>49</v>
      </c>
      <c r="C142" s="132" t="s">
        <v>137</v>
      </c>
      <c r="D142" s="138"/>
      <c r="E142" s="138"/>
      <c r="F142" s="138"/>
      <c r="G142" s="138" t="s">
        <v>140</v>
      </c>
      <c r="H142" s="139"/>
      <c r="I142" s="139"/>
      <c r="J142" s="138"/>
      <c r="K142" s="138"/>
      <c r="L142" s="138"/>
      <c r="M142" s="140"/>
      <c r="N142" s="140"/>
      <c r="O142" s="140" t="s">
        <v>139</v>
      </c>
      <c r="P142" s="140"/>
      <c r="Q142" s="140" t="s">
        <v>147</v>
      </c>
      <c r="R142" s="140"/>
      <c r="S142" s="140"/>
      <c r="T142" s="141"/>
      <c r="U142" s="142" t="s">
        <v>138</v>
      </c>
    </row>
    <row r="143" spans="1:21" ht="15.75">
      <c r="A143" s="439"/>
      <c r="B143" s="445"/>
      <c r="C143" s="132" t="s">
        <v>141</v>
      </c>
      <c r="D143" s="138"/>
      <c r="E143" s="138"/>
      <c r="F143" s="138"/>
      <c r="G143" s="138" t="s">
        <v>140</v>
      </c>
      <c r="H143" s="139"/>
      <c r="I143" s="139"/>
      <c r="J143" s="138"/>
      <c r="K143" s="138"/>
      <c r="L143" s="138"/>
      <c r="M143" s="140"/>
      <c r="N143" s="140"/>
      <c r="O143" s="140" t="s">
        <v>147</v>
      </c>
      <c r="P143" s="140"/>
      <c r="Q143" s="140" t="s">
        <v>139</v>
      </c>
      <c r="R143" s="140"/>
      <c r="S143" s="140"/>
      <c r="T143" s="141"/>
      <c r="U143" s="142" t="s">
        <v>138</v>
      </c>
    </row>
    <row r="144" spans="1:21" ht="15.75">
      <c r="A144" s="439"/>
      <c r="B144" s="444" t="s">
        <v>16</v>
      </c>
      <c r="C144" s="132" t="s">
        <v>137</v>
      </c>
      <c r="D144" s="160"/>
      <c r="E144" s="160"/>
      <c r="F144" s="160"/>
      <c r="G144" s="160"/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0"/>
      <c r="S144" s="160"/>
      <c r="T144" s="160"/>
      <c r="U144" s="160"/>
    </row>
    <row r="145" spans="1:21" ht="15.75">
      <c r="A145" s="439"/>
      <c r="B145" s="450"/>
      <c r="C145" s="132" t="s">
        <v>141</v>
      </c>
      <c r="D145" s="160"/>
      <c r="E145" s="160"/>
      <c r="F145" s="160"/>
      <c r="G145" s="160"/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</row>
    <row r="146" spans="1:21" ht="15.75">
      <c r="A146" s="439"/>
      <c r="B146" s="450"/>
      <c r="C146" s="132" t="s">
        <v>142</v>
      </c>
      <c r="D146" s="138"/>
      <c r="E146" s="138"/>
      <c r="F146" s="138" t="s">
        <v>145</v>
      </c>
      <c r="G146" s="138"/>
      <c r="H146" s="139"/>
      <c r="I146" s="139"/>
      <c r="J146" s="138"/>
      <c r="K146" s="138"/>
      <c r="L146" s="138" t="s">
        <v>144</v>
      </c>
      <c r="M146" s="138"/>
      <c r="N146" s="138"/>
      <c r="O146" s="138"/>
      <c r="P146" s="138"/>
      <c r="Q146" s="143"/>
      <c r="R146" s="138"/>
      <c r="S146" s="138" t="s">
        <v>148</v>
      </c>
      <c r="T146" s="138" t="s">
        <v>143</v>
      </c>
      <c r="U146" s="142"/>
    </row>
    <row r="147" spans="1:21" ht="15.75">
      <c r="A147" s="439"/>
      <c r="B147" s="445"/>
      <c r="C147" s="132" t="s">
        <v>146</v>
      </c>
      <c r="D147" s="138"/>
      <c r="E147" s="138"/>
      <c r="F147" s="138" t="s">
        <v>145</v>
      </c>
      <c r="G147" s="138"/>
      <c r="H147" s="139"/>
      <c r="I147" s="139"/>
      <c r="J147" s="138"/>
      <c r="K147" s="138"/>
      <c r="L147" s="138" t="s">
        <v>148</v>
      </c>
      <c r="M147" s="138"/>
      <c r="N147" s="138"/>
      <c r="O147" s="138"/>
      <c r="P147" s="138"/>
      <c r="Q147" s="143"/>
      <c r="R147" s="138"/>
      <c r="S147" s="138" t="s">
        <v>144</v>
      </c>
      <c r="T147" s="138" t="s">
        <v>143</v>
      </c>
      <c r="U147" s="142"/>
    </row>
    <row r="148" spans="1:21" ht="15.75">
      <c r="A148" s="439"/>
      <c r="B148" s="443" t="s">
        <v>17</v>
      </c>
      <c r="C148" s="132" t="s">
        <v>137</v>
      </c>
      <c r="D148" s="138"/>
      <c r="E148" s="138"/>
      <c r="F148" s="138"/>
      <c r="G148" s="138"/>
      <c r="H148" s="139" t="s">
        <v>149</v>
      </c>
      <c r="I148" s="139"/>
      <c r="J148" s="138" t="s">
        <v>144</v>
      </c>
      <c r="K148" s="138"/>
      <c r="L148" s="138"/>
      <c r="M148" s="138"/>
      <c r="N148" s="138"/>
      <c r="O148" s="138"/>
      <c r="P148" s="138" t="s">
        <v>148</v>
      </c>
      <c r="Q148" s="140"/>
      <c r="R148" s="138"/>
      <c r="S148" s="138"/>
      <c r="T148" s="138"/>
      <c r="U148" s="144"/>
    </row>
    <row r="149" spans="1:21" ht="15.75">
      <c r="A149" s="439"/>
      <c r="B149" s="443"/>
      <c r="C149" s="132" t="s">
        <v>141</v>
      </c>
      <c r="D149" s="138"/>
      <c r="E149" s="138"/>
      <c r="F149" s="138"/>
      <c r="G149" s="138"/>
      <c r="H149" s="139" t="s">
        <v>149</v>
      </c>
      <c r="I149" s="139"/>
      <c r="J149" s="138" t="s">
        <v>148</v>
      </c>
      <c r="K149" s="138"/>
      <c r="L149" s="138"/>
      <c r="M149" s="138"/>
      <c r="N149" s="138"/>
      <c r="O149" s="138"/>
      <c r="P149" s="138" t="s">
        <v>144</v>
      </c>
      <c r="Q149" s="140"/>
      <c r="R149" s="138"/>
      <c r="S149" s="138"/>
      <c r="T149" s="138"/>
      <c r="U149" s="144"/>
    </row>
    <row r="150" spans="1:21" ht="15.75">
      <c r="A150" s="439"/>
      <c r="B150" s="443"/>
      <c r="C150" s="132" t="s">
        <v>142</v>
      </c>
      <c r="D150" s="138"/>
      <c r="E150" s="138"/>
      <c r="F150" s="138"/>
      <c r="G150" s="138"/>
      <c r="H150" s="139"/>
      <c r="I150" s="139" t="s">
        <v>150</v>
      </c>
      <c r="J150" s="138"/>
      <c r="K150" s="138"/>
      <c r="L150" s="138"/>
      <c r="M150" s="138" t="s">
        <v>139</v>
      </c>
      <c r="N150" s="138"/>
      <c r="O150" s="138"/>
      <c r="P150" s="138"/>
      <c r="Q150" s="138"/>
      <c r="R150" s="143"/>
      <c r="S150" s="140" t="s">
        <v>147</v>
      </c>
      <c r="T150" s="141"/>
      <c r="U150" s="145"/>
    </row>
    <row r="151" spans="1:21" ht="16.5" thickBot="1">
      <c r="A151" s="440"/>
      <c r="B151" s="446"/>
      <c r="C151" s="146" t="s">
        <v>146</v>
      </c>
      <c r="D151" s="147"/>
      <c r="E151" s="148"/>
      <c r="F151" s="148"/>
      <c r="G151" s="148"/>
      <c r="H151" s="139"/>
      <c r="I151" s="139" t="s">
        <v>150</v>
      </c>
      <c r="J151" s="148"/>
      <c r="K151" s="148"/>
      <c r="L151" s="148"/>
      <c r="M151" s="148" t="s">
        <v>147</v>
      </c>
      <c r="N151" s="147"/>
      <c r="O151" s="147"/>
      <c r="P151" s="148"/>
      <c r="Q151" s="148"/>
      <c r="R151" s="147"/>
      <c r="S151" s="149" t="s">
        <v>139</v>
      </c>
      <c r="T151" s="150"/>
      <c r="U151" s="151"/>
    </row>
  </sheetData>
  <mergeCells count="74">
    <mergeCell ref="B148:B151"/>
    <mergeCell ref="A124:A135"/>
    <mergeCell ref="B124:B125"/>
    <mergeCell ref="B126:B129"/>
    <mergeCell ref="B130:B131"/>
    <mergeCell ref="B132:B135"/>
    <mergeCell ref="A136:A151"/>
    <mergeCell ref="B136:B137"/>
    <mergeCell ref="B138:B141"/>
    <mergeCell ref="B142:B143"/>
    <mergeCell ref="B144:B147"/>
    <mergeCell ref="A108:A123"/>
    <mergeCell ref="B108:B109"/>
    <mergeCell ref="B110:B113"/>
    <mergeCell ref="B114:B115"/>
    <mergeCell ref="B116:B119"/>
    <mergeCell ref="B120:B123"/>
    <mergeCell ref="A92:A107"/>
    <mergeCell ref="B92:B93"/>
    <mergeCell ref="B94:B97"/>
    <mergeCell ref="B98:B99"/>
    <mergeCell ref="B100:B103"/>
    <mergeCell ref="B104:B107"/>
    <mergeCell ref="A76:A91"/>
    <mergeCell ref="B76:B77"/>
    <mergeCell ref="B78:B81"/>
    <mergeCell ref="B82:B83"/>
    <mergeCell ref="B84:B87"/>
    <mergeCell ref="B88:B91"/>
    <mergeCell ref="A60:A75"/>
    <mergeCell ref="B60:B61"/>
    <mergeCell ref="B62:B65"/>
    <mergeCell ref="B66:B67"/>
    <mergeCell ref="B68:B71"/>
    <mergeCell ref="B72:B75"/>
    <mergeCell ref="A50:A59"/>
    <mergeCell ref="B50:B51"/>
    <mergeCell ref="B52:B53"/>
    <mergeCell ref="B54:B55"/>
    <mergeCell ref="B56:B59"/>
    <mergeCell ref="A38:A49"/>
    <mergeCell ref="B38:B39"/>
    <mergeCell ref="B40:B41"/>
    <mergeCell ref="B42:B43"/>
    <mergeCell ref="B44:B45"/>
    <mergeCell ref="B46:B49"/>
    <mergeCell ref="A30:A37"/>
    <mergeCell ref="B30:B31"/>
    <mergeCell ref="B32:B33"/>
    <mergeCell ref="B34:B35"/>
    <mergeCell ref="B36:B37"/>
    <mergeCell ref="A18:A29"/>
    <mergeCell ref="B18:B19"/>
    <mergeCell ref="B20:B21"/>
    <mergeCell ref="B22:B23"/>
    <mergeCell ref="B24:B25"/>
    <mergeCell ref="B26:B29"/>
    <mergeCell ref="T4:U4"/>
    <mergeCell ref="A6:A17"/>
    <mergeCell ref="B6:B7"/>
    <mergeCell ref="B8:B9"/>
    <mergeCell ref="B10:B11"/>
    <mergeCell ref="B12:B13"/>
    <mergeCell ref="B14:B17"/>
    <mergeCell ref="C2:J2"/>
    <mergeCell ref="L2:S2"/>
    <mergeCell ref="D4:E4"/>
    <mergeCell ref="F4:G4"/>
    <mergeCell ref="H4:I4"/>
    <mergeCell ref="J4:K4"/>
    <mergeCell ref="L4:M4"/>
    <mergeCell ref="N4:O4"/>
    <mergeCell ref="P4:Q4"/>
    <mergeCell ref="R4:S4"/>
  </mergeCells>
  <pageMargins left="0.70866141732283472" right="0.16" top="0.49" bottom="1.24" header="0.31496062992125984" footer="7.874015748031496E-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C18"/>
  <sheetViews>
    <sheetView zoomScale="80" zoomScaleNormal="80" workbookViewId="0">
      <selection activeCell="T18" sqref="T18"/>
    </sheetView>
  </sheetViews>
  <sheetFormatPr baseColWidth="10" defaultRowHeight="15"/>
  <cols>
    <col min="1" max="1" width="15.28515625" bestFit="1" customWidth="1"/>
    <col min="2" max="4" width="12.85546875" bestFit="1" customWidth="1"/>
    <col min="43" max="43" width="12.7109375" bestFit="1" customWidth="1"/>
    <col min="44" max="44" width="12.7109375" customWidth="1"/>
    <col min="45" max="45" width="12.7109375" bestFit="1" customWidth="1"/>
    <col min="46" max="47" width="12.7109375" customWidth="1"/>
    <col min="48" max="48" width="12.7109375" bestFit="1" customWidth="1"/>
    <col min="49" max="49" width="12.7109375" customWidth="1"/>
  </cols>
  <sheetData>
    <row r="1" spans="1:53" ht="21" customHeight="1">
      <c r="B1" s="456" t="s">
        <v>163</v>
      </c>
      <c r="C1" s="456"/>
      <c r="D1" s="456"/>
      <c r="E1" s="456"/>
      <c r="F1" s="456"/>
      <c r="G1" s="456"/>
      <c r="H1" s="456"/>
      <c r="I1" s="456"/>
      <c r="J1" s="456" t="s">
        <v>163</v>
      </c>
      <c r="K1" s="456"/>
      <c r="L1" s="456"/>
      <c r="M1" s="456"/>
      <c r="N1" s="456"/>
      <c r="O1" s="456"/>
      <c r="P1" s="456"/>
      <c r="Q1" s="456"/>
      <c r="R1" s="456" t="s">
        <v>163</v>
      </c>
      <c r="S1" s="456"/>
      <c r="T1" s="456"/>
      <c r="U1" s="456"/>
      <c r="V1" s="456"/>
      <c r="W1" s="456"/>
      <c r="X1" s="456"/>
      <c r="Y1" s="456"/>
      <c r="Z1" s="456"/>
      <c r="AA1" s="456" t="s">
        <v>163</v>
      </c>
      <c r="AB1" s="456"/>
      <c r="AC1" s="456"/>
      <c r="AD1" s="456"/>
      <c r="AE1" s="456"/>
      <c r="AF1" s="456"/>
      <c r="AG1" s="456"/>
      <c r="AH1" s="456"/>
      <c r="AI1" s="456"/>
      <c r="AJ1" s="456"/>
      <c r="AK1" s="456"/>
      <c r="AL1" s="456" t="s">
        <v>163</v>
      </c>
      <c r="AM1" s="456"/>
      <c r="AN1" s="456"/>
      <c r="AO1" s="456"/>
      <c r="AP1" s="456"/>
      <c r="AQ1" s="456"/>
      <c r="AR1" s="456"/>
      <c r="AS1" s="456"/>
      <c r="AT1" s="456"/>
      <c r="AU1" s="456"/>
      <c r="AV1" s="456"/>
      <c r="AW1" s="456"/>
      <c r="AX1" s="456"/>
      <c r="AY1" s="456"/>
      <c r="AZ1" s="456"/>
      <c r="BA1" s="456"/>
    </row>
    <row r="2" spans="1:53" ht="15.75" thickBot="1"/>
    <row r="3" spans="1:53">
      <c r="B3" s="457" t="s">
        <v>164</v>
      </c>
      <c r="C3" s="458"/>
      <c r="D3" s="458"/>
      <c r="E3" s="459"/>
      <c r="F3" s="457" t="s">
        <v>165</v>
      </c>
      <c r="G3" s="458"/>
      <c r="H3" s="458"/>
      <c r="I3" s="459"/>
      <c r="J3" s="457" t="s">
        <v>166</v>
      </c>
      <c r="K3" s="458"/>
      <c r="L3" s="458"/>
      <c r="M3" s="459"/>
      <c r="N3" s="457" t="s">
        <v>167</v>
      </c>
      <c r="O3" s="458"/>
      <c r="P3" s="458"/>
      <c r="Q3" s="459"/>
      <c r="R3" s="457" t="s">
        <v>168</v>
      </c>
      <c r="S3" s="458"/>
      <c r="T3" s="458"/>
      <c r="U3" s="459"/>
      <c r="V3" s="458" t="s">
        <v>169</v>
      </c>
      <c r="W3" s="458"/>
      <c r="X3" s="458"/>
      <c r="Y3" s="458"/>
      <c r="Z3" s="459"/>
      <c r="AA3" s="397" t="s">
        <v>170</v>
      </c>
      <c r="AB3" s="460"/>
      <c r="AC3" s="460"/>
      <c r="AD3" s="460"/>
      <c r="AE3" s="398"/>
      <c r="AF3" s="457" t="s">
        <v>171</v>
      </c>
      <c r="AG3" s="458"/>
      <c r="AH3" s="458"/>
      <c r="AI3" s="458"/>
      <c r="AJ3" s="458"/>
      <c r="AK3" s="459"/>
      <c r="AL3" s="457" t="s">
        <v>172</v>
      </c>
      <c r="AM3" s="461"/>
      <c r="AN3" s="461"/>
      <c r="AO3" s="461"/>
      <c r="AP3" s="461"/>
      <c r="AQ3" s="461"/>
      <c r="AR3" s="461"/>
      <c r="AS3" s="462" t="s">
        <v>173</v>
      </c>
      <c r="AT3" s="463"/>
      <c r="AU3" s="463"/>
      <c r="AV3" s="463"/>
      <c r="AW3" s="463"/>
      <c r="AX3" s="463"/>
      <c r="AY3" s="463"/>
      <c r="AZ3" s="463"/>
      <c r="BA3" s="464"/>
    </row>
    <row r="4" spans="1:53">
      <c r="A4" s="160"/>
      <c r="B4" s="176" t="s">
        <v>36</v>
      </c>
      <c r="C4" s="176" t="s">
        <v>15</v>
      </c>
      <c r="D4" s="176" t="s">
        <v>49</v>
      </c>
      <c r="E4" s="176" t="s">
        <v>16</v>
      </c>
      <c r="F4" s="176" t="s">
        <v>36</v>
      </c>
      <c r="G4" s="176" t="s">
        <v>15</v>
      </c>
      <c r="H4" s="176" t="s">
        <v>49</v>
      </c>
      <c r="I4" s="176" t="s">
        <v>16</v>
      </c>
      <c r="J4" s="176" t="s">
        <v>36</v>
      </c>
      <c r="K4" s="176" t="s">
        <v>15</v>
      </c>
      <c r="L4" s="176" t="s">
        <v>49</v>
      </c>
      <c r="M4" s="176" t="s">
        <v>16</v>
      </c>
      <c r="N4" s="176" t="s">
        <v>36</v>
      </c>
      <c r="O4" s="176" t="s">
        <v>15</v>
      </c>
      <c r="P4" s="176" t="s">
        <v>49</v>
      </c>
      <c r="Q4" s="176" t="s">
        <v>16</v>
      </c>
      <c r="R4" s="176" t="s">
        <v>36</v>
      </c>
      <c r="S4" s="176" t="s">
        <v>15</v>
      </c>
      <c r="T4" s="176" t="s">
        <v>49</v>
      </c>
      <c r="U4" s="176" t="s">
        <v>16</v>
      </c>
      <c r="V4" s="176" t="s">
        <v>36</v>
      </c>
      <c r="W4" s="176" t="s">
        <v>15</v>
      </c>
      <c r="X4" s="176" t="s">
        <v>49</v>
      </c>
      <c r="Y4" s="176" t="s">
        <v>16</v>
      </c>
      <c r="Z4" s="176" t="s">
        <v>174</v>
      </c>
      <c r="AA4" s="176" t="s">
        <v>36</v>
      </c>
      <c r="AB4" s="176" t="s">
        <v>15</v>
      </c>
      <c r="AC4" s="176" t="s">
        <v>49</v>
      </c>
      <c r="AD4" s="176" t="s">
        <v>16</v>
      </c>
      <c r="AE4" s="176" t="s">
        <v>17</v>
      </c>
      <c r="AF4" s="176" t="s">
        <v>36</v>
      </c>
      <c r="AG4" s="176" t="s">
        <v>15</v>
      </c>
      <c r="AH4" s="176" t="s">
        <v>49</v>
      </c>
      <c r="AI4" s="176" t="s">
        <v>16</v>
      </c>
      <c r="AJ4" s="176" t="s">
        <v>175</v>
      </c>
      <c r="AK4" s="176" t="s">
        <v>174</v>
      </c>
      <c r="AL4" s="176" t="s">
        <v>36</v>
      </c>
      <c r="AM4" s="176" t="s">
        <v>15</v>
      </c>
      <c r="AN4" s="176" t="s">
        <v>15</v>
      </c>
      <c r="AO4" s="176" t="s">
        <v>49</v>
      </c>
      <c r="AP4" s="176" t="s">
        <v>49</v>
      </c>
      <c r="AQ4" s="176" t="s">
        <v>175</v>
      </c>
      <c r="AR4" s="177" t="s">
        <v>16</v>
      </c>
      <c r="AS4" s="178" t="s">
        <v>36</v>
      </c>
      <c r="AT4" s="176" t="s">
        <v>15</v>
      </c>
      <c r="AU4" s="176" t="s">
        <v>15</v>
      </c>
      <c r="AV4" s="176" t="s">
        <v>49</v>
      </c>
      <c r="AW4" s="176" t="s">
        <v>49</v>
      </c>
      <c r="AX4" s="176" t="s">
        <v>175</v>
      </c>
      <c r="AY4" s="176" t="s">
        <v>16</v>
      </c>
      <c r="AZ4" s="179" t="s">
        <v>17</v>
      </c>
      <c r="BA4" s="180" t="s">
        <v>17</v>
      </c>
    </row>
    <row r="5" spans="1:53">
      <c r="A5" s="181" t="s">
        <v>176</v>
      </c>
      <c r="B5" s="176"/>
      <c r="C5" s="176"/>
      <c r="D5" s="176"/>
      <c r="E5" s="176"/>
      <c r="F5" s="182"/>
      <c r="G5" s="182"/>
      <c r="H5" s="182"/>
      <c r="I5" s="183"/>
      <c r="J5" s="182"/>
      <c r="K5" s="182"/>
      <c r="L5" s="182"/>
      <c r="M5" s="182"/>
      <c r="N5" s="182"/>
      <c r="O5" s="182"/>
      <c r="P5" s="184"/>
      <c r="Q5" s="183"/>
      <c r="R5" s="182"/>
      <c r="S5" s="182"/>
      <c r="T5" s="182"/>
      <c r="U5" s="182"/>
      <c r="V5" s="182"/>
      <c r="W5" s="182"/>
      <c r="X5" s="182"/>
      <c r="Z5" s="182" t="s">
        <v>177</v>
      </c>
      <c r="AA5" s="182"/>
      <c r="AB5" s="182"/>
      <c r="AC5" s="182"/>
      <c r="AD5" s="182"/>
      <c r="AE5" s="182" t="s">
        <v>178</v>
      </c>
      <c r="AF5" s="183"/>
      <c r="AG5" s="183"/>
      <c r="AH5" s="182"/>
      <c r="AI5" s="182" t="s">
        <v>178</v>
      </c>
      <c r="AJ5" s="182" t="s">
        <v>13</v>
      </c>
      <c r="AK5" s="183" t="s">
        <v>177</v>
      </c>
      <c r="AL5" s="183"/>
      <c r="AM5" s="183" t="s">
        <v>177</v>
      </c>
      <c r="AN5" s="183"/>
      <c r="AO5" s="183"/>
      <c r="AP5" s="183" t="s">
        <v>177</v>
      </c>
      <c r="AQ5" s="182" t="s">
        <v>177</v>
      </c>
      <c r="AR5" s="185"/>
      <c r="AS5" s="186"/>
      <c r="AT5" s="182" t="s">
        <v>179</v>
      </c>
      <c r="AU5" s="182"/>
      <c r="AV5" s="182"/>
      <c r="AW5" s="182" t="s">
        <v>179</v>
      </c>
      <c r="AX5" s="182" t="s">
        <v>177</v>
      </c>
      <c r="AY5" s="182"/>
      <c r="AZ5" s="160"/>
      <c r="BA5" s="14"/>
    </row>
    <row r="6" spans="1:53" ht="15.75">
      <c r="A6" s="465" t="s">
        <v>180</v>
      </c>
      <c r="B6" s="160"/>
      <c r="C6" s="160"/>
      <c r="D6" s="160"/>
      <c r="E6" s="160"/>
      <c r="F6" s="160"/>
      <c r="G6" s="160"/>
      <c r="H6" s="160"/>
      <c r="I6" s="187"/>
      <c r="J6" s="188" t="s">
        <v>181</v>
      </c>
      <c r="K6" s="188" t="s">
        <v>182</v>
      </c>
      <c r="L6" s="188" t="s">
        <v>183</v>
      </c>
      <c r="M6" s="188" t="s">
        <v>184</v>
      </c>
      <c r="N6" s="188" t="s">
        <v>185</v>
      </c>
      <c r="O6" s="188" t="s">
        <v>186</v>
      </c>
      <c r="P6" s="189"/>
      <c r="Q6" s="188" t="s">
        <v>187</v>
      </c>
      <c r="R6" s="190" t="s">
        <v>188</v>
      </c>
      <c r="S6" s="188" t="s">
        <v>189</v>
      </c>
      <c r="T6" s="190" t="s">
        <v>190</v>
      </c>
      <c r="U6" s="190" t="s">
        <v>191</v>
      </c>
      <c r="V6" s="190" t="s">
        <v>192</v>
      </c>
      <c r="W6" s="188" t="s">
        <v>193</v>
      </c>
      <c r="X6" s="190" t="s">
        <v>194</v>
      </c>
      <c r="Y6" s="190" t="s">
        <v>195</v>
      </c>
      <c r="Z6" s="189" t="s">
        <v>196</v>
      </c>
      <c r="AA6" s="190" t="s">
        <v>197</v>
      </c>
      <c r="AB6" s="188" t="s">
        <v>198</v>
      </c>
      <c r="AC6" s="190" t="s">
        <v>199</v>
      </c>
      <c r="AD6" s="188" t="s">
        <v>200</v>
      </c>
      <c r="AE6" s="189" t="s">
        <v>201</v>
      </c>
      <c r="AF6" s="191"/>
      <c r="AG6" s="191"/>
      <c r="AH6" s="190" t="s">
        <v>202</v>
      </c>
      <c r="AJ6" s="190" t="s">
        <v>203</v>
      </c>
      <c r="AK6" s="189" t="s">
        <v>204</v>
      </c>
      <c r="AL6" s="188"/>
      <c r="AM6" s="188"/>
      <c r="AN6" s="188"/>
      <c r="AO6" s="188"/>
      <c r="AP6" s="160"/>
      <c r="AR6" s="192" t="s">
        <v>200</v>
      </c>
      <c r="AS6" s="193"/>
      <c r="AT6" s="194"/>
      <c r="AU6" s="194"/>
      <c r="AV6" s="194"/>
      <c r="AW6" s="192"/>
      <c r="AX6" s="194"/>
      <c r="AY6" s="194"/>
      <c r="AZ6" s="160"/>
      <c r="BA6" s="14"/>
    </row>
    <row r="7" spans="1:53" ht="15.75">
      <c r="A7" s="466"/>
      <c r="B7" s="160"/>
      <c r="C7" s="160"/>
      <c r="D7" s="160"/>
      <c r="E7" s="160"/>
      <c r="F7" s="160"/>
      <c r="G7" s="160"/>
      <c r="H7" s="160"/>
      <c r="I7" s="187"/>
      <c r="J7" s="188" t="s">
        <v>205</v>
      </c>
      <c r="K7" s="188" t="s">
        <v>206</v>
      </c>
      <c r="L7" s="188" t="s">
        <v>207</v>
      </c>
      <c r="M7" s="188" t="s">
        <v>208</v>
      </c>
      <c r="N7" s="188" t="s">
        <v>209</v>
      </c>
      <c r="O7" s="188" t="s">
        <v>210</v>
      </c>
      <c r="P7" s="189"/>
      <c r="Q7" s="188" t="s">
        <v>211</v>
      </c>
      <c r="R7" s="190" t="s">
        <v>212</v>
      </c>
      <c r="S7" s="188" t="s">
        <v>213</v>
      </c>
      <c r="T7" s="190" t="s">
        <v>214</v>
      </c>
      <c r="U7" s="190" t="s">
        <v>215</v>
      </c>
      <c r="V7" s="190" t="s">
        <v>216</v>
      </c>
      <c r="W7" s="188" t="s">
        <v>217</v>
      </c>
      <c r="X7" s="190" t="s">
        <v>218</v>
      </c>
      <c r="Y7" s="190" t="s">
        <v>219</v>
      </c>
      <c r="Z7" s="189" t="s">
        <v>220</v>
      </c>
      <c r="AA7" s="190" t="s">
        <v>221</v>
      </c>
      <c r="AB7" s="188" t="s">
        <v>222</v>
      </c>
      <c r="AC7" s="190" t="s">
        <v>223</v>
      </c>
      <c r="AD7" s="188" t="s">
        <v>224</v>
      </c>
      <c r="AE7" s="189" t="s">
        <v>225</v>
      </c>
      <c r="AF7" s="191"/>
      <c r="AG7" s="191"/>
      <c r="AH7" s="190" t="s">
        <v>226</v>
      </c>
      <c r="AJ7" s="190" t="s">
        <v>227</v>
      </c>
      <c r="AK7" s="189" t="s">
        <v>228</v>
      </c>
      <c r="AL7" s="188"/>
      <c r="AM7" s="188"/>
      <c r="AN7" s="188"/>
      <c r="AO7" s="188"/>
      <c r="AP7" s="160"/>
      <c r="AR7" s="192" t="s">
        <v>224</v>
      </c>
      <c r="AS7" s="193"/>
      <c r="AT7" s="194"/>
      <c r="AU7" s="194"/>
      <c r="AV7" s="194"/>
      <c r="AW7" s="192"/>
      <c r="AX7" s="194"/>
      <c r="AY7" s="194"/>
      <c r="AZ7" s="160"/>
      <c r="BA7" s="14"/>
    </row>
    <row r="8" spans="1:53" ht="15.75">
      <c r="A8" s="195"/>
      <c r="B8" s="160"/>
      <c r="C8" s="160"/>
      <c r="D8" s="160"/>
      <c r="E8" s="160"/>
      <c r="F8" s="160"/>
      <c r="G8" s="160"/>
      <c r="H8" s="160"/>
      <c r="I8" s="187"/>
      <c r="J8" s="188" t="s">
        <v>229</v>
      </c>
      <c r="K8" s="188" t="s">
        <v>230</v>
      </c>
      <c r="L8" s="188" t="s">
        <v>231</v>
      </c>
      <c r="M8" s="188" t="s">
        <v>232</v>
      </c>
      <c r="N8" s="188" t="s">
        <v>233</v>
      </c>
      <c r="O8" s="188" t="s">
        <v>234</v>
      </c>
      <c r="P8" s="189"/>
      <c r="Q8" s="188" t="s">
        <v>235</v>
      </c>
      <c r="R8" s="190" t="s">
        <v>236</v>
      </c>
      <c r="S8" s="188" t="s">
        <v>237</v>
      </c>
      <c r="T8" s="190" t="s">
        <v>238</v>
      </c>
      <c r="U8" s="190" t="s">
        <v>239</v>
      </c>
      <c r="V8" s="190" t="s">
        <v>240</v>
      </c>
      <c r="W8" s="188" t="s">
        <v>241</v>
      </c>
      <c r="X8" s="190" t="s">
        <v>242</v>
      </c>
      <c r="Y8" s="190" t="s">
        <v>243</v>
      </c>
      <c r="Z8" s="189" t="s">
        <v>244</v>
      </c>
      <c r="AA8" s="190" t="s">
        <v>245</v>
      </c>
      <c r="AB8" s="188" t="s">
        <v>246</v>
      </c>
      <c r="AC8" s="190" t="s">
        <v>247</v>
      </c>
      <c r="AD8" s="188" t="s">
        <v>248</v>
      </c>
      <c r="AE8" s="189" t="s">
        <v>249</v>
      </c>
      <c r="AF8" s="191"/>
      <c r="AG8" s="191"/>
      <c r="AH8" s="190" t="s">
        <v>250</v>
      </c>
      <c r="AJ8" s="190" t="s">
        <v>251</v>
      </c>
      <c r="AK8" s="189" t="s">
        <v>252</v>
      </c>
      <c r="AL8" s="188"/>
      <c r="AM8" s="188"/>
      <c r="AN8" s="188"/>
      <c r="AO8" s="188"/>
      <c r="AP8" s="160"/>
      <c r="AR8" s="192" t="s">
        <v>248</v>
      </c>
      <c r="AS8" s="193"/>
      <c r="AT8" s="194"/>
      <c r="AU8" s="194"/>
      <c r="AV8" s="194"/>
      <c r="AW8" s="192"/>
      <c r="AX8" s="194"/>
      <c r="AY8" s="194"/>
      <c r="AZ8" s="160"/>
      <c r="BA8" s="14"/>
    </row>
    <row r="9" spans="1:53" ht="15.75">
      <c r="A9" s="467" t="s">
        <v>253</v>
      </c>
      <c r="B9" s="188" t="s">
        <v>181</v>
      </c>
      <c r="C9" s="188" t="s">
        <v>182</v>
      </c>
      <c r="D9" s="188" t="s">
        <v>183</v>
      </c>
      <c r="E9" s="188" t="s">
        <v>184</v>
      </c>
      <c r="F9" s="188" t="s">
        <v>185</v>
      </c>
      <c r="G9" s="188" t="s">
        <v>186</v>
      </c>
      <c r="H9" s="188" t="s">
        <v>196</v>
      </c>
      <c r="I9" s="188" t="s">
        <v>187</v>
      </c>
      <c r="J9" s="188" t="s">
        <v>188</v>
      </c>
      <c r="K9" s="188" t="s">
        <v>189</v>
      </c>
      <c r="L9" s="188" t="s">
        <v>190</v>
      </c>
      <c r="M9" s="188" t="s">
        <v>191</v>
      </c>
      <c r="N9" s="188" t="s">
        <v>192</v>
      </c>
      <c r="O9" s="188" t="s">
        <v>193</v>
      </c>
      <c r="P9" s="189"/>
      <c r="Q9" s="188" t="s">
        <v>195</v>
      </c>
      <c r="R9" s="188" t="s">
        <v>197</v>
      </c>
      <c r="S9" s="188" t="s">
        <v>198</v>
      </c>
      <c r="T9" s="188" t="s">
        <v>199</v>
      </c>
      <c r="U9" s="188" t="s">
        <v>200</v>
      </c>
      <c r="V9" s="188" t="s">
        <v>204</v>
      </c>
      <c r="W9" s="188" t="s">
        <v>201</v>
      </c>
      <c r="X9" s="188" t="s">
        <v>202</v>
      </c>
      <c r="Y9" s="188" t="s">
        <v>203</v>
      </c>
      <c r="Z9" s="189" t="s">
        <v>194</v>
      </c>
      <c r="AA9" s="469"/>
      <c r="AB9" s="469"/>
      <c r="AC9" s="196"/>
      <c r="AD9" s="472"/>
      <c r="AE9" s="197"/>
      <c r="AF9" s="483"/>
      <c r="AG9" s="483"/>
      <c r="AH9" s="469"/>
      <c r="AJ9" s="469"/>
      <c r="AK9" s="477"/>
      <c r="AL9" s="469"/>
      <c r="AM9" s="196"/>
      <c r="AN9" s="469"/>
      <c r="AO9" s="196"/>
      <c r="AP9" s="469"/>
      <c r="AR9" s="469"/>
      <c r="AS9" s="480"/>
      <c r="AT9" s="196"/>
      <c r="AU9" s="469"/>
      <c r="AV9" s="196"/>
      <c r="AW9" s="469"/>
      <c r="AX9" s="196"/>
      <c r="AY9" s="469"/>
      <c r="AZ9" s="160"/>
      <c r="BA9" s="14"/>
    </row>
    <row r="10" spans="1:53" ht="15.75">
      <c r="A10" s="468"/>
      <c r="B10" s="188" t="s">
        <v>205</v>
      </c>
      <c r="C10" s="188" t="s">
        <v>206</v>
      </c>
      <c r="D10" s="188" t="s">
        <v>207</v>
      </c>
      <c r="E10" s="188" t="s">
        <v>208</v>
      </c>
      <c r="F10" s="188" t="s">
        <v>209</v>
      </c>
      <c r="G10" s="188" t="s">
        <v>210</v>
      </c>
      <c r="H10" s="188" t="s">
        <v>220</v>
      </c>
      <c r="I10" s="188" t="s">
        <v>211</v>
      </c>
      <c r="J10" s="188" t="s">
        <v>212</v>
      </c>
      <c r="K10" s="188" t="s">
        <v>213</v>
      </c>
      <c r="L10" s="188" t="s">
        <v>214</v>
      </c>
      <c r="M10" s="188" t="s">
        <v>215</v>
      </c>
      <c r="N10" s="188" t="s">
        <v>216</v>
      </c>
      <c r="O10" s="188" t="s">
        <v>217</v>
      </c>
      <c r="P10" s="189"/>
      <c r="Q10" s="188" t="s">
        <v>219</v>
      </c>
      <c r="R10" s="188" t="s">
        <v>221</v>
      </c>
      <c r="S10" s="188" t="s">
        <v>222</v>
      </c>
      <c r="T10" s="188" t="s">
        <v>223</v>
      </c>
      <c r="U10" s="188" t="s">
        <v>224</v>
      </c>
      <c r="V10" s="188" t="s">
        <v>228</v>
      </c>
      <c r="W10" s="188" t="s">
        <v>225</v>
      </c>
      <c r="X10" s="188" t="s">
        <v>226</v>
      </c>
      <c r="Y10" s="188" t="s">
        <v>227</v>
      </c>
      <c r="Z10" s="189" t="s">
        <v>218</v>
      </c>
      <c r="AA10" s="470"/>
      <c r="AB10" s="470"/>
      <c r="AC10" s="198"/>
      <c r="AD10" s="473"/>
      <c r="AE10" s="199"/>
      <c r="AF10" s="483"/>
      <c r="AG10" s="483"/>
      <c r="AH10" s="470"/>
      <c r="AJ10" s="470"/>
      <c r="AK10" s="478"/>
      <c r="AL10" s="470"/>
      <c r="AM10" s="198"/>
      <c r="AN10" s="470"/>
      <c r="AO10" s="198"/>
      <c r="AP10" s="470"/>
      <c r="AR10" s="470"/>
      <c r="AS10" s="481"/>
      <c r="AT10" s="198"/>
      <c r="AU10" s="470"/>
      <c r="AV10" s="198"/>
      <c r="AW10" s="470"/>
      <c r="AX10" s="198"/>
      <c r="AY10" s="470"/>
      <c r="AZ10" s="160"/>
      <c r="BA10" s="14"/>
    </row>
    <row r="11" spans="1:53" ht="15.75">
      <c r="A11" s="195"/>
      <c r="B11" s="188" t="s">
        <v>229</v>
      </c>
      <c r="C11" s="188" t="s">
        <v>230</v>
      </c>
      <c r="D11" s="188" t="s">
        <v>231</v>
      </c>
      <c r="E11" s="188" t="s">
        <v>232</v>
      </c>
      <c r="F11" s="188" t="s">
        <v>233</v>
      </c>
      <c r="G11" s="188" t="s">
        <v>234</v>
      </c>
      <c r="H11" s="188" t="s">
        <v>244</v>
      </c>
      <c r="I11" s="188" t="s">
        <v>235</v>
      </c>
      <c r="J11" s="188" t="s">
        <v>236</v>
      </c>
      <c r="K11" s="188" t="s">
        <v>237</v>
      </c>
      <c r="L11" s="188" t="s">
        <v>238</v>
      </c>
      <c r="M11" s="188" t="s">
        <v>239</v>
      </c>
      <c r="N11" s="188" t="s">
        <v>240</v>
      </c>
      <c r="O11" s="188" t="s">
        <v>241</v>
      </c>
      <c r="P11" s="189"/>
      <c r="Q11" s="188" t="s">
        <v>243</v>
      </c>
      <c r="R11" s="188" t="s">
        <v>245</v>
      </c>
      <c r="S11" s="188" t="s">
        <v>246</v>
      </c>
      <c r="T11" s="188" t="s">
        <v>247</v>
      </c>
      <c r="U11" s="188" t="s">
        <v>248</v>
      </c>
      <c r="V11" s="188" t="s">
        <v>252</v>
      </c>
      <c r="W11" s="188" t="s">
        <v>249</v>
      </c>
      <c r="X11" s="188" t="s">
        <v>250</v>
      </c>
      <c r="Y11" s="188" t="s">
        <v>251</v>
      </c>
      <c r="Z11" s="189" t="s">
        <v>242</v>
      </c>
      <c r="AA11" s="471"/>
      <c r="AB11" s="471"/>
      <c r="AC11" s="200"/>
      <c r="AD11" s="474"/>
      <c r="AE11" s="201"/>
      <c r="AF11" s="483"/>
      <c r="AG11" s="483"/>
      <c r="AH11" s="471"/>
      <c r="AJ11" s="471"/>
      <c r="AK11" s="479"/>
      <c r="AL11" s="471"/>
      <c r="AM11" s="200"/>
      <c r="AN11" s="471"/>
      <c r="AO11" s="200"/>
      <c r="AP11" s="471"/>
      <c r="AR11" s="471"/>
      <c r="AS11" s="482"/>
      <c r="AT11" s="200"/>
      <c r="AU11" s="471"/>
      <c r="AV11" s="200"/>
      <c r="AW11" s="471"/>
      <c r="AX11" s="200"/>
      <c r="AY11" s="471"/>
      <c r="AZ11" s="160"/>
      <c r="BA11" s="14"/>
    </row>
    <row r="12" spans="1:53" ht="15.75">
      <c r="A12" s="475" t="s">
        <v>5</v>
      </c>
      <c r="B12" s="469"/>
      <c r="C12" s="469"/>
      <c r="D12" s="469"/>
      <c r="E12" s="469"/>
      <c r="F12" s="469"/>
      <c r="G12" s="469"/>
      <c r="H12" s="469"/>
      <c r="I12" s="469"/>
      <c r="J12" s="469"/>
      <c r="K12" s="469"/>
      <c r="L12" s="469"/>
      <c r="M12" s="469"/>
      <c r="N12" s="469"/>
      <c r="O12" s="469"/>
      <c r="P12" s="477"/>
      <c r="Q12" s="469"/>
      <c r="R12" s="469"/>
      <c r="S12" s="469"/>
      <c r="T12" s="469"/>
      <c r="U12" s="469"/>
      <c r="V12" s="469"/>
      <c r="W12" s="469"/>
      <c r="X12" s="469"/>
      <c r="Y12" s="469"/>
      <c r="Z12" s="477"/>
      <c r="AA12" s="188" t="s">
        <v>181</v>
      </c>
      <c r="AB12" s="188" t="s">
        <v>182</v>
      </c>
      <c r="AC12" s="188" t="s">
        <v>183</v>
      </c>
      <c r="AD12" s="188" t="s">
        <v>184</v>
      </c>
      <c r="AE12" s="189" t="s">
        <v>186</v>
      </c>
      <c r="AF12" s="202"/>
      <c r="AG12" s="202"/>
      <c r="AH12" s="188" t="s">
        <v>196</v>
      </c>
      <c r="AI12" s="192" t="s">
        <v>199</v>
      </c>
      <c r="AJ12" s="188" t="s">
        <v>187</v>
      </c>
      <c r="AK12" s="189" t="s">
        <v>185</v>
      </c>
      <c r="AL12" s="188" t="s">
        <v>229</v>
      </c>
      <c r="AM12" s="203" t="s">
        <v>202</v>
      </c>
      <c r="AN12" s="188" t="s">
        <v>230</v>
      </c>
      <c r="AO12" s="188" t="s">
        <v>231</v>
      </c>
      <c r="AP12" s="203" t="s">
        <v>200</v>
      </c>
      <c r="AQ12" s="204" t="s">
        <v>232</v>
      </c>
      <c r="AR12" s="192" t="s">
        <v>184</v>
      </c>
      <c r="AS12" s="205" t="s">
        <v>233</v>
      </c>
      <c r="AT12" s="192" t="s">
        <v>203</v>
      </c>
      <c r="AU12" s="188" t="s">
        <v>234</v>
      </c>
      <c r="AV12" s="188" t="s">
        <v>244</v>
      </c>
      <c r="AW12" s="206" t="s">
        <v>201</v>
      </c>
      <c r="AX12" s="203" t="s">
        <v>198</v>
      </c>
      <c r="AY12" s="188" t="s">
        <v>235</v>
      </c>
      <c r="AZ12" s="207" t="s">
        <v>204</v>
      </c>
      <c r="BA12" s="189" t="s">
        <v>197</v>
      </c>
    </row>
    <row r="13" spans="1:53" ht="15.75">
      <c r="A13" s="476"/>
      <c r="B13" s="470"/>
      <c r="C13" s="470"/>
      <c r="D13" s="470"/>
      <c r="E13" s="470"/>
      <c r="F13" s="470"/>
      <c r="G13" s="470"/>
      <c r="H13" s="470"/>
      <c r="I13" s="470"/>
      <c r="J13" s="470"/>
      <c r="K13" s="470"/>
      <c r="L13" s="470"/>
      <c r="M13" s="470"/>
      <c r="N13" s="470"/>
      <c r="O13" s="470"/>
      <c r="P13" s="478"/>
      <c r="Q13" s="470"/>
      <c r="R13" s="470"/>
      <c r="S13" s="470"/>
      <c r="T13" s="470"/>
      <c r="U13" s="470"/>
      <c r="V13" s="470"/>
      <c r="W13" s="470"/>
      <c r="X13" s="470"/>
      <c r="Y13" s="470"/>
      <c r="Z13" s="478"/>
      <c r="AA13" s="188" t="s">
        <v>205</v>
      </c>
      <c r="AB13" s="188" t="s">
        <v>206</v>
      </c>
      <c r="AC13" s="188" t="s">
        <v>207</v>
      </c>
      <c r="AD13" s="188" t="s">
        <v>208</v>
      </c>
      <c r="AE13" s="189" t="s">
        <v>210</v>
      </c>
      <c r="AF13" s="202"/>
      <c r="AG13" s="202"/>
      <c r="AH13" s="188" t="s">
        <v>220</v>
      </c>
      <c r="AI13" s="192" t="s">
        <v>223</v>
      </c>
      <c r="AJ13" s="188" t="s">
        <v>211</v>
      </c>
      <c r="AK13" s="189" t="s">
        <v>209</v>
      </c>
      <c r="AL13" s="188" t="s">
        <v>212</v>
      </c>
      <c r="AM13" s="203" t="s">
        <v>226</v>
      </c>
      <c r="AN13" s="188" t="s">
        <v>213</v>
      </c>
      <c r="AO13" s="188" t="s">
        <v>214</v>
      </c>
      <c r="AP13" s="203" t="s">
        <v>224</v>
      </c>
      <c r="AQ13" s="204" t="s">
        <v>215</v>
      </c>
      <c r="AR13" s="192" t="s">
        <v>208</v>
      </c>
      <c r="AS13" s="205" t="s">
        <v>216</v>
      </c>
      <c r="AT13" s="192" t="s">
        <v>227</v>
      </c>
      <c r="AU13" s="188" t="s">
        <v>217</v>
      </c>
      <c r="AV13" s="188" t="s">
        <v>218</v>
      </c>
      <c r="AW13" s="192" t="s">
        <v>225</v>
      </c>
      <c r="AX13" s="203" t="s">
        <v>222</v>
      </c>
      <c r="AY13" s="188" t="s">
        <v>219</v>
      </c>
      <c r="AZ13" s="207" t="s">
        <v>228</v>
      </c>
      <c r="BA13" s="189" t="s">
        <v>221</v>
      </c>
    </row>
    <row r="14" spans="1:53" ht="15.75">
      <c r="A14" s="208"/>
      <c r="B14" s="471"/>
      <c r="C14" s="471"/>
      <c r="D14" s="471"/>
      <c r="E14" s="471"/>
      <c r="F14" s="471"/>
      <c r="G14" s="471"/>
      <c r="H14" s="471"/>
      <c r="I14" s="471"/>
      <c r="J14" s="471"/>
      <c r="K14" s="471"/>
      <c r="L14" s="471"/>
      <c r="M14" s="471"/>
      <c r="N14" s="471"/>
      <c r="O14" s="471"/>
      <c r="P14" s="479"/>
      <c r="Q14" s="471"/>
      <c r="R14" s="471"/>
      <c r="S14" s="471"/>
      <c r="T14" s="471"/>
      <c r="U14" s="471"/>
      <c r="V14" s="471"/>
      <c r="W14" s="471"/>
      <c r="X14" s="471"/>
      <c r="Y14" s="471"/>
      <c r="Z14" s="479"/>
      <c r="AA14" s="188" t="s">
        <v>188</v>
      </c>
      <c r="AB14" s="188" t="s">
        <v>189</v>
      </c>
      <c r="AC14" s="188" t="s">
        <v>190</v>
      </c>
      <c r="AD14" s="188" t="s">
        <v>191</v>
      </c>
      <c r="AE14" s="189" t="s">
        <v>193</v>
      </c>
      <c r="AF14" s="202"/>
      <c r="AG14" s="202"/>
      <c r="AH14" s="188" t="s">
        <v>194</v>
      </c>
      <c r="AI14" s="192" t="s">
        <v>247</v>
      </c>
      <c r="AJ14" s="188" t="s">
        <v>195</v>
      </c>
      <c r="AK14" s="189" t="s">
        <v>192</v>
      </c>
      <c r="AL14" s="188" t="s">
        <v>236</v>
      </c>
      <c r="AM14" s="203" t="s">
        <v>250</v>
      </c>
      <c r="AN14" s="188" t="s">
        <v>237</v>
      </c>
      <c r="AO14" s="188" t="s">
        <v>238</v>
      </c>
      <c r="AP14" s="203" t="s">
        <v>248</v>
      </c>
      <c r="AQ14" s="204" t="s">
        <v>239</v>
      </c>
      <c r="AR14" s="192" t="s">
        <v>191</v>
      </c>
      <c r="AS14" s="205" t="s">
        <v>240</v>
      </c>
      <c r="AT14" s="192" t="s">
        <v>251</v>
      </c>
      <c r="AU14" s="188" t="s">
        <v>241</v>
      </c>
      <c r="AV14" s="188" t="s">
        <v>242</v>
      </c>
      <c r="AW14" s="192" t="s">
        <v>249</v>
      </c>
      <c r="AX14" s="203" t="s">
        <v>246</v>
      </c>
      <c r="AY14" s="188" t="s">
        <v>243</v>
      </c>
      <c r="AZ14" s="207" t="s">
        <v>252</v>
      </c>
      <c r="BA14" s="189" t="s">
        <v>245</v>
      </c>
    </row>
    <row r="15" spans="1:53" ht="15.75">
      <c r="A15" s="475" t="s">
        <v>254</v>
      </c>
      <c r="B15" s="188" t="s">
        <v>188</v>
      </c>
      <c r="C15" s="188" t="s">
        <v>189</v>
      </c>
      <c r="D15" s="188" t="s">
        <v>190</v>
      </c>
      <c r="E15" s="188" t="s">
        <v>191</v>
      </c>
      <c r="F15" s="188" t="s">
        <v>192</v>
      </c>
      <c r="G15" s="188" t="s">
        <v>193</v>
      </c>
      <c r="H15" s="188" t="s">
        <v>194</v>
      </c>
      <c r="I15" s="188" t="s">
        <v>195</v>
      </c>
      <c r="J15" s="209" t="s">
        <v>197</v>
      </c>
      <c r="K15" s="209" t="s">
        <v>198</v>
      </c>
      <c r="L15" s="209" t="s">
        <v>199</v>
      </c>
      <c r="M15" s="209" t="s">
        <v>200</v>
      </c>
      <c r="N15" s="209" t="s">
        <v>204</v>
      </c>
      <c r="O15" s="209" t="s">
        <v>201</v>
      </c>
      <c r="P15" s="189"/>
      <c r="Q15" s="209" t="s">
        <v>203</v>
      </c>
      <c r="R15" s="188" t="s">
        <v>181</v>
      </c>
      <c r="S15" s="210" t="s">
        <v>182</v>
      </c>
      <c r="T15" s="188" t="s">
        <v>183</v>
      </c>
      <c r="U15" s="188" t="s">
        <v>184</v>
      </c>
      <c r="V15" s="188" t="s">
        <v>185</v>
      </c>
      <c r="W15" s="210" t="s">
        <v>186</v>
      </c>
      <c r="X15" s="188" t="s">
        <v>196</v>
      </c>
      <c r="Y15" s="188" t="s">
        <v>187</v>
      </c>
      <c r="Z15" s="189" t="s">
        <v>202</v>
      </c>
      <c r="AA15" s="210" t="s">
        <v>229</v>
      </c>
      <c r="AB15" s="210" t="s">
        <v>230</v>
      </c>
      <c r="AC15" s="210" t="s">
        <v>231</v>
      </c>
      <c r="AD15" s="210" t="s">
        <v>232</v>
      </c>
      <c r="AE15" s="211" t="s">
        <v>234</v>
      </c>
      <c r="AF15" s="212"/>
      <c r="AG15" s="212"/>
      <c r="AH15" s="210" t="s">
        <v>244</v>
      </c>
      <c r="AI15" s="210"/>
      <c r="AJ15" s="210" t="s">
        <v>235</v>
      </c>
      <c r="AK15" s="213" t="s">
        <v>233</v>
      </c>
      <c r="AL15" s="188" t="s">
        <v>245</v>
      </c>
      <c r="AM15" s="210" t="s">
        <v>13</v>
      </c>
      <c r="AN15" s="210" t="s">
        <v>246</v>
      </c>
      <c r="AO15" s="210" t="s">
        <v>247</v>
      </c>
      <c r="AP15" s="210"/>
      <c r="AQ15" s="214" t="s">
        <v>248</v>
      </c>
      <c r="AR15" s="215" t="s">
        <v>232</v>
      </c>
      <c r="AS15" s="205" t="s">
        <v>252</v>
      </c>
      <c r="AT15" s="210"/>
      <c r="AU15" s="210" t="s">
        <v>249</v>
      </c>
      <c r="AV15" s="210" t="s">
        <v>250</v>
      </c>
      <c r="AW15" s="188"/>
      <c r="AX15" s="188"/>
      <c r="AY15" s="210" t="s">
        <v>251</v>
      </c>
      <c r="AZ15" s="216" t="s">
        <v>13</v>
      </c>
      <c r="BA15" s="160"/>
    </row>
    <row r="16" spans="1:53" ht="16.5" thickBot="1">
      <c r="A16" s="484"/>
      <c r="B16" s="188" t="s">
        <v>212</v>
      </c>
      <c r="C16" s="188" t="s">
        <v>213</v>
      </c>
      <c r="D16" s="188" t="s">
        <v>214</v>
      </c>
      <c r="E16" s="188" t="s">
        <v>215</v>
      </c>
      <c r="F16" s="188" t="s">
        <v>216</v>
      </c>
      <c r="G16" s="188" t="s">
        <v>217</v>
      </c>
      <c r="H16" s="188" t="s">
        <v>218</v>
      </c>
      <c r="I16" s="188" t="s">
        <v>219</v>
      </c>
      <c r="J16" s="209" t="s">
        <v>221</v>
      </c>
      <c r="K16" s="209" t="s">
        <v>222</v>
      </c>
      <c r="L16" s="209" t="s">
        <v>223</v>
      </c>
      <c r="M16" s="209" t="s">
        <v>224</v>
      </c>
      <c r="N16" s="217" t="s">
        <v>228</v>
      </c>
      <c r="O16" s="209" t="s">
        <v>225</v>
      </c>
      <c r="P16" s="189"/>
      <c r="Q16" s="209" t="s">
        <v>227</v>
      </c>
      <c r="R16" s="188" t="s">
        <v>205</v>
      </c>
      <c r="S16" s="210" t="s">
        <v>206</v>
      </c>
      <c r="T16" s="188" t="s">
        <v>207</v>
      </c>
      <c r="U16" s="188" t="s">
        <v>208</v>
      </c>
      <c r="V16" s="188" t="s">
        <v>209</v>
      </c>
      <c r="W16" s="210" t="s">
        <v>210</v>
      </c>
      <c r="X16" s="188" t="s">
        <v>220</v>
      </c>
      <c r="Y16" s="188" t="s">
        <v>211</v>
      </c>
      <c r="Z16" s="189" t="s">
        <v>226</v>
      </c>
      <c r="AA16" s="210" t="s">
        <v>236</v>
      </c>
      <c r="AB16" s="210" t="s">
        <v>237</v>
      </c>
      <c r="AC16" s="210" t="s">
        <v>238</v>
      </c>
      <c r="AD16" s="210" t="s">
        <v>239</v>
      </c>
      <c r="AE16" s="211" t="s">
        <v>241</v>
      </c>
      <c r="AF16" s="212"/>
      <c r="AG16" s="212"/>
      <c r="AH16" s="210" t="s">
        <v>242</v>
      </c>
      <c r="AI16" s="210"/>
      <c r="AJ16" s="210" t="s">
        <v>243</v>
      </c>
      <c r="AK16" s="213" t="s">
        <v>240</v>
      </c>
      <c r="AL16" s="218" t="s">
        <v>13</v>
      </c>
      <c r="AM16" s="188"/>
      <c r="AN16" s="218"/>
      <c r="AO16" s="218"/>
      <c r="AP16" s="210"/>
      <c r="AR16" s="215" t="s">
        <v>239</v>
      </c>
      <c r="AS16" s="219"/>
      <c r="AT16" s="220"/>
      <c r="AU16" s="221"/>
      <c r="AV16" s="222"/>
      <c r="AW16" s="188"/>
      <c r="AX16" s="222"/>
      <c r="AY16" s="222"/>
      <c r="AZ16" s="223"/>
      <c r="BA16" s="224"/>
    </row>
    <row r="17" spans="1:55" ht="16.5" thickTop="1">
      <c r="A17" t="s">
        <v>255</v>
      </c>
      <c r="F17" s="217" t="s">
        <v>256</v>
      </c>
      <c r="G17" s="217" t="s">
        <v>257</v>
      </c>
      <c r="H17" s="217" t="s">
        <v>258</v>
      </c>
      <c r="I17" s="217" t="s">
        <v>259</v>
      </c>
      <c r="J17" s="225" t="s">
        <v>260</v>
      </c>
      <c r="K17" s="225" t="s">
        <v>261</v>
      </c>
      <c r="L17" s="225" t="s">
        <v>262</v>
      </c>
      <c r="M17" s="225" t="s">
        <v>263</v>
      </c>
      <c r="R17" s="225" t="s">
        <v>260</v>
      </c>
      <c r="S17" s="225" t="s">
        <v>261</v>
      </c>
      <c r="T17" s="225" t="s">
        <v>262</v>
      </c>
      <c r="U17" s="225" t="s">
        <v>263</v>
      </c>
      <c r="V17" s="217" t="s">
        <v>256</v>
      </c>
      <c r="W17" s="217" t="s">
        <v>257</v>
      </c>
      <c r="X17" s="217" t="s">
        <v>258</v>
      </c>
      <c r="Y17" s="217" t="s">
        <v>259</v>
      </c>
      <c r="Z17" s="226" t="s">
        <v>256</v>
      </c>
      <c r="AA17" s="225" t="s">
        <v>260</v>
      </c>
      <c r="AB17" s="225" t="s">
        <v>261</v>
      </c>
      <c r="AC17" s="225" t="s">
        <v>262</v>
      </c>
      <c r="AD17" s="225" t="s">
        <v>263</v>
      </c>
      <c r="AE17" s="226" t="s">
        <v>257</v>
      </c>
      <c r="AF17" s="227" t="s">
        <v>256</v>
      </c>
      <c r="AG17" s="227" t="s">
        <v>257</v>
      </c>
      <c r="AH17" s="217" t="s">
        <v>258</v>
      </c>
      <c r="AJ17" s="217" t="s">
        <v>259</v>
      </c>
      <c r="AL17" s="225" t="s">
        <v>260</v>
      </c>
      <c r="AN17" s="225" t="s">
        <v>261</v>
      </c>
      <c r="AO17" s="225" t="s">
        <v>262</v>
      </c>
      <c r="AQ17" s="225" t="s">
        <v>13</v>
      </c>
      <c r="AR17" s="228" t="s">
        <v>263</v>
      </c>
      <c r="AS17" s="217" t="s">
        <v>256</v>
      </c>
      <c r="AU17" s="217" t="s">
        <v>257</v>
      </c>
      <c r="AV17" s="217" t="s">
        <v>258</v>
      </c>
      <c r="AY17" s="217" t="s">
        <v>259</v>
      </c>
      <c r="AZ17" s="225" t="s">
        <v>13</v>
      </c>
      <c r="BA17" s="225" t="s">
        <v>13</v>
      </c>
      <c r="BB17" s="225"/>
      <c r="BC17" s="225"/>
    </row>
    <row r="18" spans="1:55" ht="15.75">
      <c r="A18" t="s">
        <v>264</v>
      </c>
      <c r="AI18" s="226" t="s">
        <v>265</v>
      </c>
      <c r="AM18" s="229" t="s">
        <v>266</v>
      </c>
      <c r="AP18" s="229" t="s">
        <v>267</v>
      </c>
      <c r="AQ18" s="229" t="s">
        <v>267</v>
      </c>
      <c r="AT18" s="226" t="s">
        <v>268</v>
      </c>
      <c r="AW18" s="226" t="s">
        <v>269</v>
      </c>
      <c r="AX18" s="229" t="s">
        <v>270</v>
      </c>
      <c r="AZ18" s="230" t="s">
        <v>267</v>
      </c>
      <c r="BA18" s="226" t="s">
        <v>271</v>
      </c>
    </row>
  </sheetData>
  <mergeCells count="62">
    <mergeCell ref="A15:A16"/>
    <mergeCell ref="T12:T14"/>
    <mergeCell ref="U12:U14"/>
    <mergeCell ref="V12:V14"/>
    <mergeCell ref="W12:W14"/>
    <mergeCell ref="N12:N14"/>
    <mergeCell ref="O12:O14"/>
    <mergeCell ref="J12:J14"/>
    <mergeCell ref="K12:K14"/>
    <mergeCell ref="L12:L14"/>
    <mergeCell ref="M12:M14"/>
    <mergeCell ref="Z12:Z14"/>
    <mergeCell ref="X12:X14"/>
    <mergeCell ref="Y12:Y14"/>
    <mergeCell ref="AU9:AU11"/>
    <mergeCell ref="AW9:AW11"/>
    <mergeCell ref="AP9:AP11"/>
    <mergeCell ref="AR9:AR11"/>
    <mergeCell ref="AS9:AS11"/>
    <mergeCell ref="AF9:AF11"/>
    <mergeCell ref="AG9:AG11"/>
    <mergeCell ref="AH9:AH11"/>
    <mergeCell ref="AJ9:AJ11"/>
    <mergeCell ref="AK9:AK11"/>
    <mergeCell ref="AY9:AY11"/>
    <mergeCell ref="A12:A13"/>
    <mergeCell ref="B12:B14"/>
    <mergeCell ref="C12:C14"/>
    <mergeCell ref="D12:D14"/>
    <mergeCell ref="E12:E14"/>
    <mergeCell ref="F12:F14"/>
    <mergeCell ref="G12:G14"/>
    <mergeCell ref="P12:P14"/>
    <mergeCell ref="Q12:Q14"/>
    <mergeCell ref="R12:R14"/>
    <mergeCell ref="S12:S14"/>
    <mergeCell ref="H12:H14"/>
    <mergeCell ref="I12:I14"/>
    <mergeCell ref="AL9:AL11"/>
    <mergeCell ref="AN9:AN11"/>
    <mergeCell ref="AA1:AK1"/>
    <mergeCell ref="A6:A7"/>
    <mergeCell ref="A9:A10"/>
    <mergeCell ref="AA9:AA11"/>
    <mergeCell ref="AB9:AB11"/>
    <mergeCell ref="AD9:AD11"/>
    <mergeCell ref="AL1:AR1"/>
    <mergeCell ref="AS1:AY1"/>
    <mergeCell ref="AZ1:BA1"/>
    <mergeCell ref="B3:E3"/>
    <mergeCell ref="F3:I3"/>
    <mergeCell ref="J3:M3"/>
    <mergeCell ref="N3:Q3"/>
    <mergeCell ref="R3:U3"/>
    <mergeCell ref="V3:Z3"/>
    <mergeCell ref="AA3:AE3"/>
    <mergeCell ref="AF3:AK3"/>
    <mergeCell ref="AL3:AR3"/>
    <mergeCell ref="AS3:BA3"/>
    <mergeCell ref="B1:I1"/>
    <mergeCell ref="J1:Q1"/>
    <mergeCell ref="R1:Z1"/>
  </mergeCells>
  <pageMargins left="1.52" right="1.0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O40"/>
  <sheetViews>
    <sheetView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I11" sqref="I11"/>
    </sheetView>
  </sheetViews>
  <sheetFormatPr baseColWidth="10" defaultRowHeight="15"/>
  <cols>
    <col min="1" max="1" width="5.5703125" customWidth="1"/>
    <col min="2" max="2" width="15.42578125" customWidth="1"/>
    <col min="3" max="5" width="11.42578125" customWidth="1"/>
    <col min="38" max="38" width="29.7109375" bestFit="1" customWidth="1"/>
    <col min="39" max="39" width="17.7109375" bestFit="1" customWidth="1"/>
  </cols>
  <sheetData>
    <row r="1" spans="1:39" ht="21">
      <c r="E1" s="485" t="s">
        <v>272</v>
      </c>
      <c r="F1" s="485"/>
      <c r="G1" s="485"/>
      <c r="H1" s="485"/>
      <c r="P1" s="485" t="s">
        <v>272</v>
      </c>
      <c r="Q1" s="485"/>
      <c r="R1" s="485"/>
      <c r="S1" s="485"/>
      <c r="Z1" s="485" t="s">
        <v>272</v>
      </c>
      <c r="AA1" s="485"/>
      <c r="AB1" s="485"/>
      <c r="AC1" s="485"/>
      <c r="AG1" s="485" t="s">
        <v>272</v>
      </c>
      <c r="AH1" s="485"/>
      <c r="AI1" s="485"/>
      <c r="AJ1" s="485"/>
      <c r="AK1" s="485"/>
      <c r="AL1" s="485"/>
      <c r="AM1" s="485"/>
    </row>
    <row r="3" spans="1:39">
      <c r="B3" s="160" t="s">
        <v>14</v>
      </c>
      <c r="C3" s="397" t="s">
        <v>273</v>
      </c>
      <c r="D3" s="398"/>
      <c r="E3" s="397" t="s">
        <v>274</v>
      </c>
      <c r="F3" s="398"/>
      <c r="G3" s="397" t="s">
        <v>275</v>
      </c>
      <c r="H3" s="398"/>
      <c r="I3" s="397" t="s">
        <v>276</v>
      </c>
      <c r="J3" s="398"/>
      <c r="K3" s="397" t="s">
        <v>277</v>
      </c>
      <c r="L3" s="398"/>
      <c r="M3" s="397" t="s">
        <v>278</v>
      </c>
      <c r="N3" s="398"/>
      <c r="O3" s="397" t="s">
        <v>279</v>
      </c>
      <c r="P3" s="398"/>
      <c r="Q3" s="397" t="s">
        <v>280</v>
      </c>
      <c r="R3" s="398"/>
      <c r="S3" s="397" t="s">
        <v>281</v>
      </c>
      <c r="T3" s="398"/>
      <c r="U3" s="397" t="s">
        <v>282</v>
      </c>
      <c r="V3" s="398"/>
      <c r="W3" s="486" t="s">
        <v>283</v>
      </c>
      <c r="X3" s="487"/>
      <c r="Y3" s="397" t="s">
        <v>284</v>
      </c>
      <c r="Z3" s="398"/>
      <c r="AA3" s="397" t="s">
        <v>285</v>
      </c>
      <c r="AB3" s="398"/>
      <c r="AC3" s="397" t="s">
        <v>286</v>
      </c>
      <c r="AD3" s="398"/>
      <c r="AE3" s="488" t="s">
        <v>287</v>
      </c>
      <c r="AF3" s="488"/>
      <c r="AG3" s="397" t="s">
        <v>288</v>
      </c>
      <c r="AH3" s="398"/>
      <c r="AI3" s="489" t="s">
        <v>289</v>
      </c>
      <c r="AJ3" s="490"/>
      <c r="AL3" s="176" t="s">
        <v>26</v>
      </c>
      <c r="AM3" s="176" t="s">
        <v>34</v>
      </c>
    </row>
    <row r="4" spans="1:39" ht="15.75" thickBot="1">
      <c r="A4" s="176" t="s">
        <v>25</v>
      </c>
      <c r="B4" s="231" t="s">
        <v>20</v>
      </c>
      <c r="C4" s="232" t="s">
        <v>18</v>
      </c>
      <c r="D4" s="232" t="s">
        <v>19</v>
      </c>
      <c r="E4" s="233" t="s">
        <v>18</v>
      </c>
      <c r="F4" s="233" t="s">
        <v>19</v>
      </c>
      <c r="G4" s="233" t="s">
        <v>18</v>
      </c>
      <c r="H4" s="233" t="s">
        <v>19</v>
      </c>
      <c r="I4" s="233" t="s">
        <v>18</v>
      </c>
      <c r="J4" s="233" t="s">
        <v>19</v>
      </c>
      <c r="K4" s="233" t="s">
        <v>18</v>
      </c>
      <c r="L4" s="233" t="s">
        <v>19</v>
      </c>
      <c r="M4" s="233" t="s">
        <v>18</v>
      </c>
      <c r="N4" s="233" t="s">
        <v>19</v>
      </c>
      <c r="O4" s="233" t="s">
        <v>18</v>
      </c>
      <c r="P4" s="233" t="s">
        <v>19</v>
      </c>
      <c r="Q4" s="232" t="s">
        <v>18</v>
      </c>
      <c r="R4" s="233" t="s">
        <v>19</v>
      </c>
      <c r="S4" s="233" t="s">
        <v>18</v>
      </c>
      <c r="T4" s="233" t="s">
        <v>19</v>
      </c>
      <c r="U4" s="233" t="s">
        <v>18</v>
      </c>
      <c r="V4" s="233" t="s">
        <v>19</v>
      </c>
      <c r="W4" s="234" t="s">
        <v>18</v>
      </c>
      <c r="X4" s="234" t="s">
        <v>19</v>
      </c>
      <c r="Y4" s="233" t="s">
        <v>18</v>
      </c>
      <c r="Z4" s="233" t="s">
        <v>19</v>
      </c>
      <c r="AA4" s="233" t="s">
        <v>18</v>
      </c>
      <c r="AB4" s="233" t="s">
        <v>19</v>
      </c>
      <c r="AC4" s="233" t="s">
        <v>18</v>
      </c>
      <c r="AD4" s="233" t="s">
        <v>19</v>
      </c>
      <c r="AE4" s="232" t="s">
        <v>18</v>
      </c>
      <c r="AF4" s="232" t="s">
        <v>19</v>
      </c>
      <c r="AG4" s="233" t="s">
        <v>18</v>
      </c>
      <c r="AH4" s="235" t="s">
        <v>19</v>
      </c>
      <c r="AI4" s="236" t="s">
        <v>18</v>
      </c>
      <c r="AJ4" s="236" t="s">
        <v>19</v>
      </c>
      <c r="AL4" s="237" t="s">
        <v>290</v>
      </c>
      <c r="AM4" s="238" t="s">
        <v>30</v>
      </c>
    </row>
    <row r="5" spans="1:39" ht="16.5" thickTop="1" thickBot="1">
      <c r="A5" s="496" t="s">
        <v>33</v>
      </c>
      <c r="B5" s="135" t="s">
        <v>24</v>
      </c>
      <c r="C5" s="497"/>
      <c r="D5" s="498"/>
      <c r="E5" s="239" t="s">
        <v>291</v>
      </c>
      <c r="F5" s="240" t="s">
        <v>292</v>
      </c>
      <c r="G5" s="239" t="s">
        <v>291</v>
      </c>
      <c r="H5" s="240" t="s">
        <v>292</v>
      </c>
      <c r="I5" s="239" t="s">
        <v>291</v>
      </c>
      <c r="J5" s="240" t="s">
        <v>292</v>
      </c>
      <c r="K5" s="239" t="s">
        <v>291</v>
      </c>
      <c r="L5" s="240" t="s">
        <v>292</v>
      </c>
      <c r="M5" s="239" t="s">
        <v>291</v>
      </c>
      <c r="N5" s="241" t="s">
        <v>37</v>
      </c>
      <c r="O5" s="242" t="s">
        <v>37</v>
      </c>
      <c r="P5" s="243" t="s">
        <v>291</v>
      </c>
      <c r="Q5" s="239" t="s">
        <v>291</v>
      </c>
      <c r="R5" s="241" t="s">
        <v>37</v>
      </c>
      <c r="S5" s="242" t="s">
        <v>37</v>
      </c>
      <c r="T5" s="243" t="s">
        <v>291</v>
      </c>
      <c r="U5" s="239" t="s">
        <v>293</v>
      </c>
      <c r="V5" s="241" t="s">
        <v>37</v>
      </c>
      <c r="W5" s="492" t="s">
        <v>294</v>
      </c>
      <c r="X5" s="493"/>
      <c r="Y5" s="242" t="s">
        <v>37</v>
      </c>
      <c r="Z5" s="176" t="s">
        <v>293</v>
      </c>
      <c r="AA5" s="176" t="s">
        <v>293</v>
      </c>
      <c r="AB5" s="241" t="s">
        <v>37</v>
      </c>
      <c r="AC5" s="242" t="s">
        <v>37</v>
      </c>
      <c r="AD5" s="176" t="s">
        <v>293</v>
      </c>
      <c r="AE5" s="244"/>
      <c r="AF5" s="244"/>
      <c r="AG5" s="176" t="s">
        <v>293</v>
      </c>
      <c r="AH5" s="241" t="s">
        <v>37</v>
      </c>
      <c r="AI5" s="245" t="s">
        <v>37</v>
      </c>
      <c r="AJ5" s="176" t="s">
        <v>293</v>
      </c>
      <c r="AK5" s="246"/>
      <c r="AL5" s="247" t="s">
        <v>1</v>
      </c>
      <c r="AM5" s="248" t="s">
        <v>12</v>
      </c>
    </row>
    <row r="6" spans="1:39" ht="15.75" thickTop="1">
      <c r="A6" s="491"/>
      <c r="B6" s="135" t="s">
        <v>23</v>
      </c>
      <c r="C6" s="499"/>
      <c r="D6" s="500"/>
      <c r="E6" s="249" t="s">
        <v>292</v>
      </c>
      <c r="F6" s="243" t="s">
        <v>291</v>
      </c>
      <c r="G6" s="249" t="s">
        <v>292</v>
      </c>
      <c r="H6" s="243" t="s">
        <v>291</v>
      </c>
      <c r="I6" s="249" t="s">
        <v>292</v>
      </c>
      <c r="J6" s="243" t="s">
        <v>291</v>
      </c>
      <c r="K6" s="249" t="s">
        <v>292</v>
      </c>
      <c r="L6" s="243" t="s">
        <v>291</v>
      </c>
      <c r="M6" s="249" t="s">
        <v>292</v>
      </c>
      <c r="N6" s="250" t="s">
        <v>37</v>
      </c>
      <c r="O6" s="242" t="s">
        <v>37</v>
      </c>
      <c r="P6" s="240" t="s">
        <v>292</v>
      </c>
      <c r="Q6" s="249" t="s">
        <v>292</v>
      </c>
      <c r="R6" s="250" t="s">
        <v>37</v>
      </c>
      <c r="S6" s="242" t="s">
        <v>37</v>
      </c>
      <c r="T6" s="240" t="s">
        <v>292</v>
      </c>
      <c r="U6" s="249" t="s">
        <v>292</v>
      </c>
      <c r="V6" s="250" t="s">
        <v>37</v>
      </c>
      <c r="W6" s="494"/>
      <c r="X6" s="495"/>
      <c r="Y6" s="242" t="s">
        <v>37</v>
      </c>
      <c r="Z6" s="240" t="s">
        <v>292</v>
      </c>
      <c r="AA6" s="251" t="s">
        <v>292</v>
      </c>
      <c r="AB6" s="250" t="s">
        <v>37</v>
      </c>
      <c r="AC6" s="242" t="s">
        <v>37</v>
      </c>
      <c r="AD6" s="252" t="s">
        <v>295</v>
      </c>
      <c r="AE6" s="253"/>
      <c r="AF6" s="253"/>
      <c r="AG6" s="252" t="s">
        <v>295</v>
      </c>
      <c r="AH6" s="241" t="s">
        <v>37</v>
      </c>
      <c r="AI6" s="245" t="s">
        <v>37</v>
      </c>
      <c r="AJ6" s="252" t="s">
        <v>295</v>
      </c>
      <c r="AK6" s="246"/>
      <c r="AL6" s="247" t="s">
        <v>4</v>
      </c>
      <c r="AM6" s="254" t="s">
        <v>27</v>
      </c>
    </row>
    <row r="7" spans="1:39" ht="9" customHeight="1">
      <c r="A7" s="491"/>
      <c r="B7" s="255"/>
      <c r="C7" s="256"/>
      <c r="D7" s="257"/>
      <c r="E7" s="258"/>
      <c r="F7" s="257"/>
      <c r="G7" s="258"/>
      <c r="H7" s="259"/>
      <c r="I7" s="260"/>
      <c r="J7" s="260"/>
      <c r="K7" s="261"/>
      <c r="L7" s="257"/>
      <c r="M7" s="258"/>
      <c r="N7" s="257"/>
      <c r="O7" s="258"/>
      <c r="P7" s="257"/>
      <c r="Q7" s="258"/>
      <c r="R7" s="257"/>
      <c r="S7" s="258"/>
      <c r="T7" s="257"/>
      <c r="U7" s="258"/>
      <c r="V7" s="257"/>
      <c r="W7" s="262"/>
      <c r="X7" s="263"/>
      <c r="Y7" s="258"/>
      <c r="Z7" s="257"/>
      <c r="AA7" s="258"/>
      <c r="AB7" s="257"/>
      <c r="AC7" s="258"/>
      <c r="AD7" s="259"/>
      <c r="AE7" s="264"/>
      <c r="AF7" s="264"/>
      <c r="AG7" s="265"/>
      <c r="AH7" s="265"/>
      <c r="AI7" s="260"/>
      <c r="AJ7" s="260"/>
      <c r="AL7" s="266"/>
      <c r="AM7" s="267"/>
    </row>
    <row r="8" spans="1:39">
      <c r="A8" s="491"/>
      <c r="B8" s="135" t="s">
        <v>21</v>
      </c>
      <c r="C8" s="497"/>
      <c r="D8" s="501"/>
      <c r="E8" s="176" t="s">
        <v>296</v>
      </c>
      <c r="F8" s="176" t="s">
        <v>296</v>
      </c>
      <c r="G8" s="176" t="s">
        <v>296</v>
      </c>
      <c r="H8" s="176" t="s">
        <v>296</v>
      </c>
      <c r="I8" s="176" t="s">
        <v>296</v>
      </c>
      <c r="J8" s="176" t="s">
        <v>296</v>
      </c>
      <c r="K8" s="268" t="s">
        <v>296</v>
      </c>
      <c r="L8" s="269" t="s">
        <v>296</v>
      </c>
      <c r="M8" s="269" t="s">
        <v>296</v>
      </c>
      <c r="N8" s="269" t="s">
        <v>296</v>
      </c>
      <c r="O8" s="269" t="s">
        <v>296</v>
      </c>
      <c r="P8" s="269" t="s">
        <v>296</v>
      </c>
      <c r="Q8" s="269" t="s">
        <v>296</v>
      </c>
      <c r="R8" s="269" t="s">
        <v>296</v>
      </c>
      <c r="S8" s="269" t="s">
        <v>296</v>
      </c>
      <c r="T8" s="269" t="s">
        <v>296</v>
      </c>
      <c r="U8" s="269" t="s">
        <v>296</v>
      </c>
      <c r="V8" s="269" t="s">
        <v>296</v>
      </c>
      <c r="W8" s="504" t="s">
        <v>297</v>
      </c>
      <c r="X8" s="504"/>
      <c r="Y8" s="269" t="s">
        <v>296</v>
      </c>
      <c r="Z8" s="269" t="s">
        <v>296</v>
      </c>
      <c r="AA8" s="269" t="s">
        <v>296</v>
      </c>
      <c r="AB8" s="269" t="s">
        <v>296</v>
      </c>
      <c r="AC8" s="269" t="s">
        <v>296</v>
      </c>
      <c r="AD8" s="270" t="s">
        <v>296</v>
      </c>
      <c r="AE8" s="271"/>
      <c r="AF8" s="271"/>
      <c r="AG8" s="176" t="s">
        <v>296</v>
      </c>
      <c r="AH8" s="176" t="s">
        <v>296</v>
      </c>
      <c r="AI8" s="506" t="s">
        <v>298</v>
      </c>
      <c r="AJ8" s="506"/>
      <c r="AL8" s="273" t="s">
        <v>5</v>
      </c>
      <c r="AM8" s="274" t="s">
        <v>28</v>
      </c>
    </row>
    <row r="9" spans="1:39">
      <c r="A9" s="491"/>
      <c r="B9" s="275" t="s">
        <v>22</v>
      </c>
      <c r="C9" s="502"/>
      <c r="D9" s="503"/>
      <c r="E9" s="176" t="s">
        <v>296</v>
      </c>
      <c r="F9" s="176" t="s">
        <v>296</v>
      </c>
      <c r="G9" s="176" t="s">
        <v>296</v>
      </c>
      <c r="H9" s="176" t="s">
        <v>296</v>
      </c>
      <c r="I9" s="176" t="s">
        <v>296</v>
      </c>
      <c r="J9" s="176" t="s">
        <v>296</v>
      </c>
      <c r="K9" s="276" t="s">
        <v>296</v>
      </c>
      <c r="L9" s="277" t="s">
        <v>296</v>
      </c>
      <c r="M9" s="277" t="s">
        <v>296</v>
      </c>
      <c r="N9" s="277" t="s">
        <v>296</v>
      </c>
      <c r="O9" s="277" t="s">
        <v>296</v>
      </c>
      <c r="P9" s="277" t="s">
        <v>296</v>
      </c>
      <c r="Q9" s="277" t="s">
        <v>296</v>
      </c>
      <c r="R9" s="277" t="s">
        <v>296</v>
      </c>
      <c r="S9" s="277" t="s">
        <v>296</v>
      </c>
      <c r="T9" s="277" t="s">
        <v>296</v>
      </c>
      <c r="U9" s="277" t="s">
        <v>296</v>
      </c>
      <c r="V9" s="277" t="s">
        <v>296</v>
      </c>
      <c r="W9" s="505"/>
      <c r="X9" s="505"/>
      <c r="Y9" s="277" t="s">
        <v>296</v>
      </c>
      <c r="Z9" s="277" t="s">
        <v>296</v>
      </c>
      <c r="AA9" s="277" t="s">
        <v>296</v>
      </c>
      <c r="AB9" s="277" t="s">
        <v>296</v>
      </c>
      <c r="AC9" s="277" t="s">
        <v>296</v>
      </c>
      <c r="AD9" s="278" t="s">
        <v>296</v>
      </c>
      <c r="AE9" s="271"/>
      <c r="AF9" s="271"/>
      <c r="AG9" s="176" t="s">
        <v>296</v>
      </c>
      <c r="AH9" s="176" t="s">
        <v>296</v>
      </c>
      <c r="AI9" s="506"/>
      <c r="AJ9" s="506"/>
      <c r="AL9" s="279" t="s">
        <v>7</v>
      </c>
      <c r="AM9" s="238" t="s">
        <v>39</v>
      </c>
    </row>
    <row r="10" spans="1:39" ht="15.75" thickBot="1">
      <c r="A10" s="280"/>
      <c r="B10" s="169"/>
      <c r="C10" s="281"/>
      <c r="D10" s="282"/>
      <c r="E10" s="283"/>
      <c r="F10" s="283"/>
      <c r="G10" s="284"/>
      <c r="H10" s="283"/>
      <c r="I10" s="171"/>
      <c r="J10" s="171"/>
      <c r="K10" s="285"/>
      <c r="L10" s="283"/>
      <c r="M10" s="284"/>
      <c r="N10" s="283"/>
      <c r="O10" s="284"/>
      <c r="P10" s="283"/>
      <c r="Q10" s="283"/>
      <c r="R10" s="284"/>
      <c r="S10" s="284"/>
      <c r="T10" s="283"/>
      <c r="U10" s="283"/>
      <c r="V10" s="284"/>
      <c r="W10" s="286"/>
      <c r="X10" s="287"/>
      <c r="Y10" s="283"/>
      <c r="Z10" s="284"/>
      <c r="AA10" s="284"/>
      <c r="AB10" s="283"/>
      <c r="AC10" s="283"/>
      <c r="AD10" s="288"/>
      <c r="AE10" s="289"/>
      <c r="AF10" s="289"/>
      <c r="AG10" s="171"/>
      <c r="AH10" s="171"/>
      <c r="AI10" s="171"/>
      <c r="AJ10" s="171"/>
      <c r="AL10" s="290" t="s">
        <v>40</v>
      </c>
      <c r="AM10" s="291" t="s">
        <v>9</v>
      </c>
    </row>
    <row r="11" spans="1:39" ht="16.5" thickTop="1" thickBot="1">
      <c r="A11" s="491" t="s">
        <v>15</v>
      </c>
      <c r="B11" s="292" t="s">
        <v>24</v>
      </c>
      <c r="C11" s="497" t="s">
        <v>299</v>
      </c>
      <c r="D11" s="498"/>
      <c r="E11" s="239" t="s">
        <v>291</v>
      </c>
      <c r="F11" s="293" t="s">
        <v>131</v>
      </c>
      <c r="G11" s="294" t="s">
        <v>300</v>
      </c>
      <c r="H11" s="293" t="s">
        <v>131</v>
      </c>
      <c r="I11" s="294" t="s">
        <v>300</v>
      </c>
      <c r="J11" s="293" t="s">
        <v>131</v>
      </c>
      <c r="K11" s="294" t="s">
        <v>300</v>
      </c>
      <c r="L11" s="293" t="s">
        <v>131</v>
      </c>
      <c r="M11" s="295" t="s">
        <v>301</v>
      </c>
      <c r="N11" s="293" t="s">
        <v>131</v>
      </c>
      <c r="O11" s="176" t="s">
        <v>302</v>
      </c>
      <c r="P11" s="293" t="s">
        <v>131</v>
      </c>
      <c r="Q11" s="294" t="s">
        <v>300</v>
      </c>
      <c r="R11" s="295" t="s">
        <v>301</v>
      </c>
      <c r="S11" s="294" t="s">
        <v>300</v>
      </c>
      <c r="T11" s="293" t="s">
        <v>131</v>
      </c>
      <c r="U11" s="295" t="s">
        <v>301</v>
      </c>
      <c r="V11" s="293" t="s">
        <v>131</v>
      </c>
      <c r="W11" s="507"/>
      <c r="X11" s="507"/>
      <c r="Y11" s="294" t="s">
        <v>300</v>
      </c>
      <c r="Z11" s="293" t="s">
        <v>131</v>
      </c>
      <c r="AA11" s="295" t="s">
        <v>301</v>
      </c>
      <c r="AB11" s="293" t="s">
        <v>131</v>
      </c>
      <c r="AC11" s="295" t="s">
        <v>301</v>
      </c>
      <c r="AD11" s="176" t="s">
        <v>293</v>
      </c>
      <c r="AE11" s="296"/>
      <c r="AF11" s="271"/>
      <c r="AG11" s="176" t="s">
        <v>293</v>
      </c>
      <c r="AH11" s="296" t="s">
        <v>132</v>
      </c>
      <c r="AI11" s="245" t="s">
        <v>132</v>
      </c>
      <c r="AJ11" s="297" t="s">
        <v>293</v>
      </c>
      <c r="AL11" s="279" t="s">
        <v>6</v>
      </c>
      <c r="AM11" s="238" t="s">
        <v>50</v>
      </c>
    </row>
    <row r="12" spans="1:39" ht="15.75" thickTop="1">
      <c r="A12" s="491"/>
      <c r="B12" s="298" t="s">
        <v>23</v>
      </c>
      <c r="C12" s="499"/>
      <c r="D12" s="500"/>
      <c r="E12" s="293" t="s">
        <v>131</v>
      </c>
      <c r="F12" s="243" t="s">
        <v>291</v>
      </c>
      <c r="G12" s="293" t="s">
        <v>131</v>
      </c>
      <c r="H12" s="294" t="s">
        <v>300</v>
      </c>
      <c r="I12" s="293" t="s">
        <v>131</v>
      </c>
      <c r="J12" s="294" t="s">
        <v>300</v>
      </c>
      <c r="K12" s="293" t="s">
        <v>131</v>
      </c>
      <c r="L12" s="294" t="s">
        <v>300</v>
      </c>
      <c r="M12" s="293" t="s">
        <v>131</v>
      </c>
      <c r="N12" s="295" t="s">
        <v>301</v>
      </c>
      <c r="O12" s="293" t="s">
        <v>131</v>
      </c>
      <c r="P12" s="176" t="s">
        <v>302</v>
      </c>
      <c r="Q12" s="295" t="s">
        <v>301</v>
      </c>
      <c r="R12" s="294" t="s">
        <v>300</v>
      </c>
      <c r="S12" s="293" t="s">
        <v>131</v>
      </c>
      <c r="T12" s="294" t="s">
        <v>300</v>
      </c>
      <c r="U12" s="293" t="s">
        <v>131</v>
      </c>
      <c r="V12" s="295" t="s">
        <v>301</v>
      </c>
      <c r="W12" s="508"/>
      <c r="X12" s="508"/>
      <c r="Y12" s="293" t="s">
        <v>131</v>
      </c>
      <c r="Z12" s="294" t="s">
        <v>300</v>
      </c>
      <c r="AA12" s="293" t="s">
        <v>131</v>
      </c>
      <c r="AB12" s="295" t="s">
        <v>301</v>
      </c>
      <c r="AC12" s="176" t="s">
        <v>293</v>
      </c>
      <c r="AD12" s="295" t="s">
        <v>301</v>
      </c>
      <c r="AE12" s="296"/>
      <c r="AF12" s="296"/>
      <c r="AG12" s="252" t="s">
        <v>295</v>
      </c>
      <c r="AH12" s="299" t="s">
        <v>132</v>
      </c>
      <c r="AI12" s="300" t="s">
        <v>132</v>
      </c>
      <c r="AJ12" s="301" t="s">
        <v>295</v>
      </c>
      <c r="AL12" s="279" t="s">
        <v>2</v>
      </c>
      <c r="AM12" s="291" t="s">
        <v>29</v>
      </c>
    </row>
    <row r="13" spans="1:39" ht="8.25" customHeight="1" thickBot="1">
      <c r="A13" s="491"/>
      <c r="B13" s="302"/>
      <c r="C13" s="303"/>
      <c r="D13" s="304"/>
      <c r="E13" s="305"/>
      <c r="F13" s="304"/>
      <c r="G13" s="305"/>
      <c r="H13" s="306"/>
      <c r="I13" s="307"/>
      <c r="J13" s="307"/>
      <c r="K13" s="308"/>
      <c r="L13" s="304"/>
      <c r="M13" s="305"/>
      <c r="N13" s="304"/>
      <c r="O13" s="305"/>
      <c r="P13" s="304"/>
      <c r="Q13" s="305"/>
      <c r="R13" s="304"/>
      <c r="S13" s="305"/>
      <c r="T13" s="306"/>
      <c r="U13" s="309"/>
      <c r="V13" s="309"/>
      <c r="W13" s="310"/>
      <c r="X13" s="311"/>
      <c r="Y13" s="312"/>
      <c r="Z13" s="313"/>
      <c r="AA13" s="312"/>
      <c r="AB13" s="313"/>
      <c r="AC13" s="312"/>
      <c r="AD13" s="314"/>
      <c r="AE13" s="289"/>
      <c r="AF13" s="289"/>
      <c r="AG13" s="315"/>
      <c r="AH13" s="315"/>
      <c r="AI13" s="266"/>
      <c r="AJ13" s="266"/>
      <c r="AL13" s="266"/>
      <c r="AM13" s="267"/>
    </row>
    <row r="14" spans="1:39" ht="16.5" thickTop="1" thickBot="1">
      <c r="A14" s="491"/>
      <c r="B14" s="298" t="s">
        <v>21</v>
      </c>
      <c r="C14" s="497" t="s">
        <v>299</v>
      </c>
      <c r="D14" s="498"/>
      <c r="E14" s="316" t="s">
        <v>292</v>
      </c>
      <c r="F14" s="317" t="s">
        <v>6</v>
      </c>
      <c r="G14" s="316" t="s">
        <v>292</v>
      </c>
      <c r="H14" s="317" t="s">
        <v>6</v>
      </c>
      <c r="I14" s="316" t="s">
        <v>292</v>
      </c>
      <c r="J14" s="317" t="s">
        <v>6</v>
      </c>
      <c r="K14" s="316" t="s">
        <v>292</v>
      </c>
      <c r="L14" s="317" t="s">
        <v>6</v>
      </c>
      <c r="M14" s="242" t="s">
        <v>37</v>
      </c>
      <c r="N14" s="317" t="s">
        <v>6</v>
      </c>
      <c r="O14" s="318" t="s">
        <v>6</v>
      </c>
      <c r="P14" s="241" t="s">
        <v>37</v>
      </c>
      <c r="Q14" s="242" t="s">
        <v>37</v>
      </c>
      <c r="R14" s="318" t="s">
        <v>6</v>
      </c>
      <c r="S14" s="318" t="s">
        <v>6</v>
      </c>
      <c r="T14" s="241" t="s">
        <v>37</v>
      </c>
      <c r="U14" s="242" t="s">
        <v>37</v>
      </c>
      <c r="V14" s="319" t="s">
        <v>295</v>
      </c>
      <c r="W14" s="320"/>
      <c r="X14" s="321"/>
      <c r="Y14" s="322" t="s">
        <v>295</v>
      </c>
      <c r="Z14" s="241" t="s">
        <v>37</v>
      </c>
      <c r="AA14" s="242" t="s">
        <v>37</v>
      </c>
      <c r="AB14" s="323" t="s">
        <v>295</v>
      </c>
      <c r="AC14" s="252" t="s">
        <v>295</v>
      </c>
      <c r="AD14" s="241" t="s">
        <v>37</v>
      </c>
      <c r="AE14" s="271"/>
      <c r="AF14" s="271"/>
      <c r="AG14" s="242" t="s">
        <v>37</v>
      </c>
      <c r="AH14" s="323" t="s">
        <v>295</v>
      </c>
      <c r="AI14" s="323" t="s">
        <v>295</v>
      </c>
      <c r="AJ14" s="241" t="s">
        <v>37</v>
      </c>
      <c r="AL14" s="324" t="s">
        <v>3</v>
      </c>
      <c r="AM14" s="325" t="s">
        <v>29</v>
      </c>
    </row>
    <row r="15" spans="1:39" ht="15.75" thickTop="1">
      <c r="A15" s="491"/>
      <c r="B15" s="326" t="s">
        <v>22</v>
      </c>
      <c r="C15" s="499"/>
      <c r="D15" s="500"/>
      <c r="E15" s="327" t="s">
        <v>6</v>
      </c>
      <c r="F15" s="328" t="s">
        <v>292</v>
      </c>
      <c r="G15" s="327" t="s">
        <v>6</v>
      </c>
      <c r="H15" s="328" t="s">
        <v>292</v>
      </c>
      <c r="I15" s="327" t="s">
        <v>6</v>
      </c>
      <c r="J15" s="328" t="s">
        <v>292</v>
      </c>
      <c r="K15" s="327" t="s">
        <v>6</v>
      </c>
      <c r="L15" s="328" t="s">
        <v>292</v>
      </c>
      <c r="M15" s="242" t="s">
        <v>37</v>
      </c>
      <c r="N15" s="328" t="s">
        <v>292</v>
      </c>
      <c r="O15" s="316" t="s">
        <v>292</v>
      </c>
      <c r="P15" s="250" t="s">
        <v>37</v>
      </c>
      <c r="Q15" s="242" t="s">
        <v>37</v>
      </c>
      <c r="R15" s="328" t="s">
        <v>292</v>
      </c>
      <c r="S15" s="316" t="s">
        <v>292</v>
      </c>
      <c r="T15" s="250" t="s">
        <v>37</v>
      </c>
      <c r="U15" s="242" t="s">
        <v>37</v>
      </c>
      <c r="V15" s="328" t="s">
        <v>292</v>
      </c>
      <c r="W15" s="329"/>
      <c r="X15" s="320"/>
      <c r="Y15" s="330" t="s">
        <v>292</v>
      </c>
      <c r="Z15" s="250" t="s">
        <v>37</v>
      </c>
      <c r="AA15" s="242" t="s">
        <v>37</v>
      </c>
      <c r="AB15" s="331" t="s">
        <v>292</v>
      </c>
      <c r="AC15" s="176" t="s">
        <v>293</v>
      </c>
      <c r="AD15" s="250" t="s">
        <v>37</v>
      </c>
      <c r="AE15" s="271"/>
      <c r="AF15" s="271"/>
      <c r="AG15" s="242" t="s">
        <v>37</v>
      </c>
      <c r="AH15" s="176" t="s">
        <v>293</v>
      </c>
      <c r="AI15" s="176" t="s">
        <v>293</v>
      </c>
      <c r="AJ15" s="241" t="s">
        <v>37</v>
      </c>
      <c r="AL15" s="279" t="s">
        <v>10</v>
      </c>
      <c r="AM15" s="238" t="s">
        <v>31</v>
      </c>
    </row>
    <row r="16" spans="1:39" ht="15.75" thickBot="1">
      <c r="A16" s="280"/>
      <c r="B16" s="169"/>
      <c r="C16" s="281"/>
      <c r="D16" s="332"/>
      <c r="E16" s="333"/>
      <c r="F16" s="333"/>
      <c r="G16" s="333"/>
      <c r="H16" s="333"/>
      <c r="I16" s="333"/>
      <c r="J16" s="333"/>
      <c r="K16" s="333"/>
      <c r="L16" s="334" t="s">
        <v>300</v>
      </c>
      <c r="M16" s="335"/>
      <c r="N16" s="213"/>
      <c r="O16" s="333"/>
      <c r="P16" s="335"/>
      <c r="Q16" s="335"/>
      <c r="R16" s="333"/>
      <c r="S16" s="333"/>
      <c r="T16" s="335"/>
      <c r="U16" s="335"/>
      <c r="V16" s="333"/>
      <c r="W16" s="336"/>
      <c r="X16" s="337"/>
      <c r="Y16" s="335"/>
      <c r="Z16" s="333"/>
      <c r="AA16" s="333"/>
      <c r="AB16" s="335"/>
      <c r="AC16" s="335"/>
      <c r="AD16" s="335"/>
      <c r="AE16" s="271"/>
      <c r="AF16" s="271"/>
      <c r="AG16" s="213"/>
      <c r="AH16" s="213"/>
      <c r="AI16" s="213"/>
      <c r="AJ16" s="213"/>
      <c r="AL16" s="273" t="s">
        <v>0</v>
      </c>
      <c r="AM16" s="274" t="s">
        <v>8</v>
      </c>
    </row>
    <row r="17" spans="1:41" ht="16.5" thickTop="1" thickBot="1">
      <c r="A17" s="491" t="s">
        <v>49</v>
      </c>
      <c r="B17" s="338" t="s">
        <v>24</v>
      </c>
      <c r="C17" s="208" t="s">
        <v>303</v>
      </c>
      <c r="D17" s="176" t="s">
        <v>302</v>
      </c>
      <c r="E17" s="239" t="s">
        <v>291</v>
      </c>
      <c r="F17" s="176" t="s">
        <v>302</v>
      </c>
      <c r="G17" s="208" t="s">
        <v>303</v>
      </c>
      <c r="H17" s="176" t="s">
        <v>302</v>
      </c>
      <c r="I17" s="208" t="s">
        <v>303</v>
      </c>
      <c r="J17" s="176" t="s">
        <v>302</v>
      </c>
      <c r="K17" s="208" t="s">
        <v>303</v>
      </c>
      <c r="L17" s="294" t="s">
        <v>300</v>
      </c>
      <c r="M17" s="176" t="s">
        <v>302</v>
      </c>
      <c r="N17" s="241" t="s">
        <v>37</v>
      </c>
      <c r="O17" s="242" t="s">
        <v>37</v>
      </c>
      <c r="P17" s="176" t="s">
        <v>302</v>
      </c>
      <c r="Q17" s="176" t="s">
        <v>302</v>
      </c>
      <c r="R17" s="241" t="s">
        <v>37</v>
      </c>
      <c r="S17" s="242" t="s">
        <v>37</v>
      </c>
      <c r="T17" s="176" t="s">
        <v>302</v>
      </c>
      <c r="U17" s="253"/>
      <c r="V17" s="339"/>
      <c r="W17" s="492" t="s">
        <v>304</v>
      </c>
      <c r="X17" s="493"/>
      <c r="Y17" s="242" t="s">
        <v>37</v>
      </c>
      <c r="Z17" s="176" t="s">
        <v>302</v>
      </c>
      <c r="AA17" s="252" t="s">
        <v>295</v>
      </c>
      <c r="AB17" s="241" t="s">
        <v>37</v>
      </c>
      <c r="AC17" s="242" t="s">
        <v>37</v>
      </c>
      <c r="AD17" s="252" t="s">
        <v>295</v>
      </c>
      <c r="AE17" s="296"/>
      <c r="AF17" s="271"/>
      <c r="AG17" s="252" t="s">
        <v>295</v>
      </c>
      <c r="AH17" s="241" t="s">
        <v>37</v>
      </c>
      <c r="AI17" s="242" t="s">
        <v>37</v>
      </c>
      <c r="AJ17" s="252" t="s">
        <v>295</v>
      </c>
      <c r="AL17" s="273" t="s">
        <v>305</v>
      </c>
      <c r="AM17" s="274" t="s">
        <v>35</v>
      </c>
    </row>
    <row r="18" spans="1:41" ht="15.75" thickTop="1">
      <c r="A18" s="491"/>
      <c r="B18" s="135" t="s">
        <v>23</v>
      </c>
      <c r="C18" s="176" t="s">
        <v>302</v>
      </c>
      <c r="D18" s="208" t="s">
        <v>303</v>
      </c>
      <c r="E18" s="176" t="s">
        <v>302</v>
      </c>
      <c r="F18" s="243" t="s">
        <v>291</v>
      </c>
      <c r="G18" s="176" t="s">
        <v>302</v>
      </c>
      <c r="H18" s="208" t="s">
        <v>303</v>
      </c>
      <c r="I18" s="176" t="s">
        <v>302</v>
      </c>
      <c r="J18" s="208" t="s">
        <v>303</v>
      </c>
      <c r="K18" s="294" t="s">
        <v>300</v>
      </c>
      <c r="L18" s="208" t="s">
        <v>303</v>
      </c>
      <c r="M18" s="208" t="s">
        <v>303</v>
      </c>
      <c r="N18" s="250" t="s">
        <v>37</v>
      </c>
      <c r="O18" s="242" t="s">
        <v>37</v>
      </c>
      <c r="P18" s="208" t="s">
        <v>303</v>
      </c>
      <c r="Q18" s="208" t="s">
        <v>303</v>
      </c>
      <c r="R18" s="250" t="s">
        <v>37</v>
      </c>
      <c r="S18" s="242" t="s">
        <v>37</v>
      </c>
      <c r="T18" s="208" t="s">
        <v>303</v>
      </c>
      <c r="U18" s="339"/>
      <c r="V18" s="253"/>
      <c r="W18" s="494"/>
      <c r="X18" s="495"/>
      <c r="Y18" s="242" t="s">
        <v>37</v>
      </c>
      <c r="Z18" s="208" t="s">
        <v>303</v>
      </c>
      <c r="AA18" s="176" t="s">
        <v>293</v>
      </c>
      <c r="AB18" s="250" t="s">
        <v>37</v>
      </c>
      <c r="AC18" s="242" t="s">
        <v>37</v>
      </c>
      <c r="AD18" s="176" t="s">
        <v>293</v>
      </c>
      <c r="AE18" s="296"/>
      <c r="AF18" s="271"/>
      <c r="AG18" s="176" t="s">
        <v>293</v>
      </c>
      <c r="AH18" s="241" t="s">
        <v>37</v>
      </c>
      <c r="AI18" s="242" t="s">
        <v>37</v>
      </c>
      <c r="AJ18" s="176" t="s">
        <v>293</v>
      </c>
      <c r="AL18" s="160" t="s">
        <v>11</v>
      </c>
      <c r="AM18" s="160" t="s">
        <v>32</v>
      </c>
    </row>
    <row r="19" spans="1:41" ht="9" customHeight="1">
      <c r="A19" s="491"/>
      <c r="B19" s="340"/>
      <c r="C19" s="315"/>
      <c r="D19" s="313"/>
      <c r="E19" s="312"/>
      <c r="F19" s="313"/>
      <c r="G19" s="312"/>
      <c r="H19" s="313"/>
      <c r="I19" s="312"/>
      <c r="J19" s="313"/>
      <c r="K19" s="312"/>
      <c r="L19" s="313"/>
      <c r="M19" s="312"/>
      <c r="N19" s="313"/>
      <c r="O19" s="312"/>
      <c r="P19" s="313"/>
      <c r="Q19" s="312"/>
      <c r="R19" s="313"/>
      <c r="S19" s="312"/>
      <c r="T19" s="313"/>
      <c r="U19" s="312"/>
      <c r="V19" s="313"/>
      <c r="W19" s="286"/>
      <c r="X19" s="341"/>
      <c r="Y19" s="312"/>
      <c r="Z19" s="313"/>
      <c r="AA19" s="312"/>
      <c r="AB19" s="313"/>
      <c r="AC19" s="312"/>
      <c r="AD19" s="313"/>
      <c r="AE19" s="312"/>
      <c r="AF19" s="313"/>
      <c r="AG19" s="312"/>
      <c r="AH19" s="342"/>
      <c r="AI19" s="343"/>
      <c r="AJ19" s="342"/>
      <c r="AL19" s="344"/>
      <c r="AM19" s="344"/>
    </row>
    <row r="20" spans="1:41">
      <c r="A20" s="491"/>
      <c r="B20" s="135" t="s">
        <v>21</v>
      </c>
      <c r="C20" s="191"/>
      <c r="D20" s="345"/>
      <c r="E20" s="346"/>
      <c r="F20" s="345"/>
      <c r="G20" s="346"/>
      <c r="H20" s="345"/>
      <c r="I20" s="346"/>
      <c r="J20" s="345"/>
      <c r="K20" s="346"/>
      <c r="L20" s="345"/>
      <c r="M20" s="346"/>
      <c r="N20" s="345"/>
      <c r="O20" s="346"/>
      <c r="P20" s="345"/>
      <c r="Q20" s="346"/>
      <c r="R20" s="345"/>
      <c r="S20" s="346"/>
      <c r="T20" s="345"/>
      <c r="U20" s="347"/>
      <c r="V20" s="348"/>
      <c r="Y20" s="346"/>
      <c r="Z20" s="345"/>
      <c r="AA20" s="346"/>
      <c r="AB20" s="345"/>
      <c r="AC20" s="346"/>
      <c r="AD20" s="345"/>
      <c r="AE20" s="346"/>
      <c r="AF20" s="345"/>
      <c r="AG20" s="346"/>
      <c r="AH20" s="345"/>
      <c r="AI20" s="346"/>
      <c r="AJ20" s="345"/>
      <c r="AL20" s="160" t="s">
        <v>306</v>
      </c>
      <c r="AM20" s="160" t="s">
        <v>307</v>
      </c>
      <c r="AN20" s="160"/>
      <c r="AO20" s="160"/>
    </row>
    <row r="21" spans="1:41">
      <c r="A21" s="491"/>
      <c r="B21" s="275" t="s">
        <v>22</v>
      </c>
      <c r="C21" s="349"/>
      <c r="D21" s="350"/>
      <c r="E21" s="351"/>
      <c r="F21" s="350"/>
      <c r="G21" s="351"/>
      <c r="H21" s="350"/>
      <c r="I21" s="351"/>
      <c r="J21" s="350"/>
      <c r="K21" s="351"/>
      <c r="L21" s="350"/>
      <c r="M21" s="351"/>
      <c r="N21" s="350"/>
      <c r="O21" s="351"/>
      <c r="P21" s="350"/>
      <c r="Q21" s="351"/>
      <c r="R21" s="350"/>
      <c r="S21" s="351"/>
      <c r="T21" s="350"/>
      <c r="U21" s="352"/>
      <c r="V21" s="353"/>
      <c r="Y21" s="351"/>
      <c r="Z21" s="350"/>
      <c r="AA21" s="351"/>
      <c r="AB21" s="350"/>
      <c r="AC21" s="351"/>
      <c r="AD21" s="350"/>
      <c r="AE21" s="351"/>
      <c r="AF21" s="350"/>
      <c r="AG21" s="351"/>
      <c r="AH21" s="350"/>
      <c r="AI21" s="351"/>
      <c r="AJ21" s="350"/>
      <c r="AL21" s="160" t="s">
        <v>308</v>
      </c>
      <c r="AM21" s="160" t="s">
        <v>309</v>
      </c>
      <c r="AN21" s="160"/>
      <c r="AO21" s="160"/>
    </row>
    <row r="22" spans="1:41">
      <c r="A22" s="280"/>
      <c r="B22" s="169"/>
      <c r="C22" s="171"/>
      <c r="D22" s="354"/>
      <c r="E22" s="285"/>
      <c r="F22" s="354"/>
      <c r="G22" s="285"/>
      <c r="H22" s="354"/>
      <c r="I22" s="285"/>
      <c r="J22" s="354"/>
      <c r="K22" s="285"/>
      <c r="L22" s="355"/>
      <c r="M22" s="283"/>
      <c r="N22" s="354"/>
      <c r="O22" s="285"/>
      <c r="P22" s="355"/>
      <c r="Q22" s="283"/>
      <c r="R22" s="354"/>
      <c r="S22" s="285"/>
      <c r="T22" s="355"/>
      <c r="U22" s="283"/>
      <c r="V22" s="354"/>
      <c r="W22" s="356"/>
      <c r="X22" s="341"/>
      <c r="Y22" s="283"/>
      <c r="Z22" s="354"/>
      <c r="AA22" s="285"/>
      <c r="AB22" s="355"/>
      <c r="AC22" s="283"/>
      <c r="AD22" s="354"/>
      <c r="AE22" s="285"/>
      <c r="AF22" s="355"/>
      <c r="AG22" s="283"/>
      <c r="AH22" s="354"/>
      <c r="AI22" s="285"/>
      <c r="AJ22" s="355"/>
      <c r="AL22" s="357" t="s">
        <v>41</v>
      </c>
      <c r="AM22" s="357" t="s">
        <v>42</v>
      </c>
      <c r="AN22" s="160"/>
      <c r="AO22" s="160"/>
    </row>
    <row r="23" spans="1:41">
      <c r="A23" s="491" t="s">
        <v>16</v>
      </c>
      <c r="B23" s="338" t="s">
        <v>24</v>
      </c>
      <c r="C23" s="208" t="s">
        <v>303</v>
      </c>
      <c r="D23" s="243" t="s">
        <v>291</v>
      </c>
      <c r="E23" s="295" t="s">
        <v>310</v>
      </c>
      <c r="F23" s="294" t="s">
        <v>300</v>
      </c>
      <c r="G23" s="295" t="s">
        <v>310</v>
      </c>
      <c r="H23" s="295" t="s">
        <v>301</v>
      </c>
      <c r="I23" s="295" t="s">
        <v>310</v>
      </c>
      <c r="J23" s="295" t="s">
        <v>301</v>
      </c>
      <c r="K23" s="295" t="s">
        <v>310</v>
      </c>
      <c r="L23" s="295" t="s">
        <v>301</v>
      </c>
      <c r="M23" s="295" t="s">
        <v>310</v>
      </c>
      <c r="N23" s="295" t="s">
        <v>301</v>
      </c>
      <c r="O23" s="295" t="s">
        <v>310</v>
      </c>
      <c r="P23" s="294" t="s">
        <v>300</v>
      </c>
      <c r="Q23" s="399" t="s">
        <v>311</v>
      </c>
      <c r="R23" s="399"/>
      <c r="S23" s="295" t="s">
        <v>310</v>
      </c>
      <c r="T23" s="294" t="s">
        <v>300</v>
      </c>
      <c r="U23" s="399" t="s">
        <v>84</v>
      </c>
      <c r="V23" s="399"/>
      <c r="W23" s="492" t="s">
        <v>312</v>
      </c>
      <c r="X23" s="493"/>
      <c r="Y23" s="295" t="s">
        <v>310</v>
      </c>
      <c r="Z23" s="295" t="s">
        <v>301</v>
      </c>
      <c r="AA23" s="295" t="s">
        <v>310</v>
      </c>
      <c r="AB23" s="295" t="s">
        <v>301</v>
      </c>
      <c r="AC23" s="295" t="s">
        <v>301</v>
      </c>
      <c r="AD23" s="323" t="s">
        <v>295</v>
      </c>
      <c r="AE23" s="296" t="s">
        <v>132</v>
      </c>
      <c r="AF23" s="323" t="s">
        <v>295</v>
      </c>
      <c r="AG23" s="323" t="s">
        <v>295</v>
      </c>
      <c r="AH23" s="296" t="s">
        <v>132</v>
      </c>
      <c r="AI23" s="323" t="s">
        <v>295</v>
      </c>
      <c r="AJ23" s="296" t="s">
        <v>132</v>
      </c>
      <c r="AL23" s="357" t="s">
        <v>43</v>
      </c>
      <c r="AM23" s="357" t="s">
        <v>44</v>
      </c>
      <c r="AN23" s="160"/>
      <c r="AO23" s="160"/>
    </row>
    <row r="24" spans="1:41">
      <c r="A24" s="491"/>
      <c r="B24" s="135" t="s">
        <v>23</v>
      </c>
      <c r="C24" s="239" t="s">
        <v>291</v>
      </c>
      <c r="D24" s="208" t="s">
        <v>303</v>
      </c>
      <c r="E24" s="294" t="s">
        <v>300</v>
      </c>
      <c r="F24" s="295" t="s">
        <v>310</v>
      </c>
      <c r="G24" s="295" t="s">
        <v>301</v>
      </c>
      <c r="H24" s="295" t="s">
        <v>310</v>
      </c>
      <c r="I24" s="295" t="s">
        <v>301</v>
      </c>
      <c r="J24" s="295" t="s">
        <v>310</v>
      </c>
      <c r="K24" s="295" t="s">
        <v>301</v>
      </c>
      <c r="L24" s="295" t="s">
        <v>310</v>
      </c>
      <c r="M24" s="295" t="s">
        <v>301</v>
      </c>
      <c r="N24" s="295" t="s">
        <v>310</v>
      </c>
      <c r="O24" s="294" t="s">
        <v>300</v>
      </c>
      <c r="P24" s="295" t="s">
        <v>310</v>
      </c>
      <c r="Q24" s="399"/>
      <c r="R24" s="399"/>
      <c r="S24" s="294" t="s">
        <v>300</v>
      </c>
      <c r="T24" s="295" t="s">
        <v>310</v>
      </c>
      <c r="U24" s="399"/>
      <c r="V24" s="399"/>
      <c r="W24" s="494"/>
      <c r="X24" s="495"/>
      <c r="Y24" s="295" t="s">
        <v>301</v>
      </c>
      <c r="Z24" s="295" t="s">
        <v>310</v>
      </c>
      <c r="AA24" s="295" t="s">
        <v>301</v>
      </c>
      <c r="AB24" s="295" t="s">
        <v>310</v>
      </c>
      <c r="AC24" s="323" t="s">
        <v>295</v>
      </c>
      <c r="AD24" s="295" t="s">
        <v>301</v>
      </c>
      <c r="AE24" s="271" t="s">
        <v>132</v>
      </c>
      <c r="AF24" s="295" t="s">
        <v>313</v>
      </c>
      <c r="AG24" s="295" t="s">
        <v>313</v>
      </c>
      <c r="AH24" s="271" t="s">
        <v>132</v>
      </c>
      <c r="AI24" s="295" t="s">
        <v>313</v>
      </c>
      <c r="AJ24" s="271" t="s">
        <v>132</v>
      </c>
      <c r="AL24" s="357" t="s">
        <v>45</v>
      </c>
      <c r="AM24" s="357" t="s">
        <v>12</v>
      </c>
      <c r="AN24" s="160"/>
      <c r="AO24" s="160"/>
    </row>
    <row r="25" spans="1:41" ht="9" customHeight="1" thickBot="1">
      <c r="A25" s="491"/>
      <c r="B25" s="358"/>
      <c r="C25" s="359"/>
      <c r="D25" s="348"/>
      <c r="E25" s="347"/>
      <c r="F25" s="348"/>
      <c r="G25" s="347"/>
      <c r="H25" s="348"/>
      <c r="I25" s="347"/>
      <c r="J25" s="348"/>
      <c r="K25" s="347"/>
      <c r="L25" s="348"/>
      <c r="M25" s="347"/>
      <c r="N25" s="348"/>
      <c r="O25" s="347"/>
      <c r="P25" s="360"/>
      <c r="Q25" s="359"/>
      <c r="R25" s="359"/>
      <c r="S25" s="361"/>
      <c r="T25" s="348"/>
      <c r="U25" s="347"/>
      <c r="V25" s="348"/>
      <c r="W25" s="286"/>
      <c r="X25" s="341"/>
      <c r="Y25" s="347"/>
      <c r="Z25" s="348"/>
      <c r="AA25" s="347"/>
      <c r="AB25" s="348"/>
      <c r="AC25" s="347"/>
      <c r="AD25" s="348"/>
      <c r="AE25" s="347"/>
      <c r="AF25" s="360"/>
      <c r="AG25" s="359"/>
      <c r="AH25" s="359"/>
      <c r="AI25" s="362"/>
      <c r="AJ25" s="363"/>
      <c r="AL25" s="357" t="s">
        <v>13</v>
      </c>
      <c r="AM25" s="357" t="s">
        <v>13</v>
      </c>
      <c r="AN25" s="160"/>
      <c r="AO25" s="160"/>
    </row>
    <row r="26" spans="1:41" ht="16.5" thickTop="1" thickBot="1">
      <c r="A26" s="491"/>
      <c r="B26" s="135" t="s">
        <v>21</v>
      </c>
      <c r="C26" s="364" t="s">
        <v>6</v>
      </c>
      <c r="D26" s="269" t="s">
        <v>10</v>
      </c>
      <c r="E26" s="364" t="s">
        <v>6</v>
      </c>
      <c r="F26" s="269" t="s">
        <v>10</v>
      </c>
      <c r="G26" s="364" t="s">
        <v>6</v>
      </c>
      <c r="H26" s="269" t="s">
        <v>10</v>
      </c>
      <c r="I26" s="364" t="s">
        <v>6</v>
      </c>
      <c r="J26" s="269" t="s">
        <v>10</v>
      </c>
      <c r="K26" s="365"/>
      <c r="L26" s="366"/>
      <c r="M26" s="242" t="s">
        <v>37</v>
      </c>
      <c r="N26" s="245" t="s">
        <v>38</v>
      </c>
      <c r="O26" s="245" t="s">
        <v>38</v>
      </c>
      <c r="P26" s="241" t="s">
        <v>37</v>
      </c>
      <c r="Q26" s="242" t="s">
        <v>37</v>
      </c>
      <c r="R26" s="245" t="s">
        <v>38</v>
      </c>
      <c r="S26" s="318" t="s">
        <v>6</v>
      </c>
      <c r="T26" s="241" t="s">
        <v>37</v>
      </c>
      <c r="U26" s="242" t="s">
        <v>37</v>
      </c>
      <c r="V26" s="245" t="s">
        <v>38</v>
      </c>
      <c r="W26" s="367"/>
      <c r="X26" s="367"/>
      <c r="Y26" s="245" t="s">
        <v>38</v>
      </c>
      <c r="Z26" s="241" t="s">
        <v>37</v>
      </c>
      <c r="AA26" s="242" t="s">
        <v>37</v>
      </c>
      <c r="AB26" s="245" t="s">
        <v>38</v>
      </c>
      <c r="AC26" s="245" t="s">
        <v>38</v>
      </c>
      <c r="AD26" s="241" t="s">
        <v>37</v>
      </c>
      <c r="AE26" s="242" t="s">
        <v>37</v>
      </c>
      <c r="AF26" s="245" t="s">
        <v>38</v>
      </c>
      <c r="AG26" s="245" t="s">
        <v>38</v>
      </c>
      <c r="AH26" s="241" t="s">
        <v>37</v>
      </c>
      <c r="AI26" s="242" t="s">
        <v>37</v>
      </c>
      <c r="AJ26" s="245" t="s">
        <v>38</v>
      </c>
      <c r="AL26" s="357" t="s">
        <v>47</v>
      </c>
      <c r="AM26" s="357" t="s">
        <v>46</v>
      </c>
      <c r="AN26" s="160"/>
      <c r="AO26" s="160"/>
    </row>
    <row r="27" spans="1:41" ht="15.75" customHeight="1" thickTop="1">
      <c r="A27" s="491"/>
      <c r="B27" s="275" t="s">
        <v>22</v>
      </c>
      <c r="C27" s="269" t="s">
        <v>10</v>
      </c>
      <c r="D27" s="368" t="s">
        <v>6</v>
      </c>
      <c r="E27" s="269" t="s">
        <v>10</v>
      </c>
      <c r="F27" s="368" t="s">
        <v>6</v>
      </c>
      <c r="G27" s="269" t="s">
        <v>10</v>
      </c>
      <c r="H27" s="368" t="s">
        <v>6</v>
      </c>
      <c r="I27" s="269" t="s">
        <v>10</v>
      </c>
      <c r="J27" s="368" t="s">
        <v>6</v>
      </c>
      <c r="K27" s="366"/>
      <c r="L27" s="369"/>
      <c r="M27" s="242" t="s">
        <v>37</v>
      </c>
      <c r="N27" s="368" t="s">
        <v>6</v>
      </c>
      <c r="O27" s="370" t="s">
        <v>6</v>
      </c>
      <c r="P27" s="250" t="s">
        <v>37</v>
      </c>
      <c r="Q27" s="242" t="s">
        <v>37</v>
      </c>
      <c r="R27" s="371" t="s">
        <v>295</v>
      </c>
      <c r="S27" s="318" t="s">
        <v>6</v>
      </c>
      <c r="T27" s="250" t="s">
        <v>37</v>
      </c>
      <c r="U27" s="242" t="s">
        <v>37</v>
      </c>
      <c r="V27" s="319" t="s">
        <v>295</v>
      </c>
      <c r="W27" s="372"/>
      <c r="X27" s="372"/>
      <c r="Y27" s="319" t="s">
        <v>295</v>
      </c>
      <c r="Z27" s="250" t="s">
        <v>37</v>
      </c>
      <c r="AA27" s="242" t="s">
        <v>37</v>
      </c>
      <c r="AB27" s="319" t="s">
        <v>295</v>
      </c>
      <c r="AC27" s="319" t="s">
        <v>295</v>
      </c>
      <c r="AD27" s="250" t="s">
        <v>37</v>
      </c>
      <c r="AE27" s="242" t="s">
        <v>37</v>
      </c>
      <c r="AF27" s="319" t="s">
        <v>295</v>
      </c>
      <c r="AG27" s="319" t="s">
        <v>295</v>
      </c>
      <c r="AH27" s="250" t="s">
        <v>37</v>
      </c>
      <c r="AI27" s="242" t="s">
        <v>37</v>
      </c>
      <c r="AJ27" s="319" t="s">
        <v>295</v>
      </c>
      <c r="AL27" s="357" t="s">
        <v>314</v>
      </c>
      <c r="AM27" s="357" t="s">
        <v>315</v>
      </c>
      <c r="AN27" s="160"/>
      <c r="AO27" s="160"/>
    </row>
    <row r="28" spans="1:41" ht="15.75" thickBot="1">
      <c r="A28" s="280"/>
      <c r="B28" s="169"/>
      <c r="C28" s="213"/>
      <c r="D28" s="213"/>
      <c r="E28" s="213"/>
      <c r="F28" s="213"/>
      <c r="G28" s="213"/>
      <c r="H28" s="213"/>
      <c r="I28" s="213"/>
      <c r="J28" s="213"/>
      <c r="K28" s="213"/>
      <c r="L28" s="373"/>
      <c r="M28" s="373"/>
      <c r="N28" s="213"/>
      <c r="O28" s="213"/>
      <c r="P28" s="373"/>
      <c r="Q28" s="213"/>
      <c r="R28" s="213"/>
      <c r="S28" s="333"/>
      <c r="T28" s="373"/>
      <c r="U28" s="373"/>
      <c r="V28" s="213"/>
      <c r="W28" s="374"/>
      <c r="X28" s="375"/>
      <c r="Y28" s="373"/>
      <c r="Z28" s="213"/>
      <c r="AA28" s="213"/>
      <c r="AB28" s="373"/>
      <c r="AC28" s="373"/>
      <c r="AD28" s="213"/>
      <c r="AE28" s="213"/>
      <c r="AF28" s="373"/>
      <c r="AG28" s="373"/>
      <c r="AH28" s="213"/>
      <c r="AI28" s="213"/>
      <c r="AJ28" s="373"/>
      <c r="AL28" s="357" t="s">
        <v>316</v>
      </c>
      <c r="AM28" s="357" t="s">
        <v>317</v>
      </c>
      <c r="AN28" s="160"/>
      <c r="AO28" s="160"/>
    </row>
    <row r="29" spans="1:41" ht="16.5" thickTop="1" thickBot="1">
      <c r="A29" s="491" t="s">
        <v>17</v>
      </c>
      <c r="B29" s="338" t="s">
        <v>24</v>
      </c>
      <c r="C29" s="176" t="s">
        <v>302</v>
      </c>
      <c r="D29" s="295" t="s">
        <v>310</v>
      </c>
      <c r="E29" s="176" t="s">
        <v>302</v>
      </c>
      <c r="F29" s="293" t="s">
        <v>131</v>
      </c>
      <c r="G29" s="176" t="s">
        <v>302</v>
      </c>
      <c r="H29" s="208" t="s">
        <v>303</v>
      </c>
      <c r="I29" s="176" t="s">
        <v>302</v>
      </c>
      <c r="J29" s="208" t="s">
        <v>303</v>
      </c>
      <c r="K29" s="176" t="s">
        <v>302</v>
      </c>
      <c r="L29" s="208" t="s">
        <v>303</v>
      </c>
      <c r="M29" s="242" t="s">
        <v>318</v>
      </c>
      <c r="N29" s="176" t="s">
        <v>302</v>
      </c>
      <c r="O29" s="176" t="s">
        <v>302</v>
      </c>
      <c r="P29" s="241" t="s">
        <v>318</v>
      </c>
      <c r="Q29" s="376"/>
      <c r="R29" s="339"/>
      <c r="S29" s="176" t="s">
        <v>302</v>
      </c>
      <c r="T29" s="241" t="s">
        <v>318</v>
      </c>
      <c r="U29" s="242" t="s">
        <v>318</v>
      </c>
      <c r="V29" s="176" t="s">
        <v>302</v>
      </c>
      <c r="W29" s="399" t="s">
        <v>319</v>
      </c>
      <c r="X29" s="399"/>
      <c r="Y29" s="176" t="s">
        <v>302</v>
      </c>
      <c r="Z29" s="241" t="s">
        <v>318</v>
      </c>
      <c r="AA29" s="242" t="s">
        <v>318</v>
      </c>
      <c r="AB29" s="296" t="s">
        <v>132</v>
      </c>
      <c r="AC29" s="296" t="s">
        <v>132</v>
      </c>
      <c r="AD29" s="241" t="s">
        <v>318</v>
      </c>
      <c r="AE29" s="242" t="s">
        <v>318</v>
      </c>
      <c r="AF29" s="296" t="s">
        <v>132</v>
      </c>
      <c r="AG29" s="377"/>
      <c r="AH29" s="378"/>
      <c r="AI29" s="242" t="s">
        <v>318</v>
      </c>
      <c r="AJ29" s="245" t="s">
        <v>132</v>
      </c>
      <c r="AL29" s="357" t="s">
        <v>320</v>
      </c>
      <c r="AM29" s="357" t="s">
        <v>48</v>
      </c>
      <c r="AN29" s="160"/>
      <c r="AO29" s="160"/>
    </row>
    <row r="30" spans="1:41" ht="15.75" thickTop="1">
      <c r="A30" s="491"/>
      <c r="B30" s="135" t="s">
        <v>23</v>
      </c>
      <c r="C30" s="295" t="s">
        <v>310</v>
      </c>
      <c r="D30" s="176" t="s">
        <v>302</v>
      </c>
      <c r="E30" s="293" t="s">
        <v>131</v>
      </c>
      <c r="F30" s="176" t="s">
        <v>302</v>
      </c>
      <c r="G30" s="208" t="s">
        <v>303</v>
      </c>
      <c r="H30" s="176" t="s">
        <v>302</v>
      </c>
      <c r="I30" s="208" t="s">
        <v>303</v>
      </c>
      <c r="J30" s="176" t="s">
        <v>302</v>
      </c>
      <c r="K30" s="208" t="s">
        <v>303</v>
      </c>
      <c r="L30" s="176" t="s">
        <v>302</v>
      </c>
      <c r="M30" s="242" t="s">
        <v>318</v>
      </c>
      <c r="N30" s="208" t="s">
        <v>303</v>
      </c>
      <c r="O30" s="208" t="s">
        <v>303</v>
      </c>
      <c r="P30" s="250" t="s">
        <v>318</v>
      </c>
      <c r="Q30" s="379"/>
      <c r="R30" s="253"/>
      <c r="S30" s="208" t="s">
        <v>303</v>
      </c>
      <c r="T30" s="250" t="s">
        <v>318</v>
      </c>
      <c r="U30" s="242" t="s">
        <v>318</v>
      </c>
      <c r="V30" s="208" t="s">
        <v>303</v>
      </c>
      <c r="W30" s="399"/>
      <c r="X30" s="399"/>
      <c r="Y30" s="208" t="s">
        <v>303</v>
      </c>
      <c r="Z30" s="250" t="s">
        <v>318</v>
      </c>
      <c r="AA30" s="242" t="s">
        <v>318</v>
      </c>
      <c r="AB30" s="271" t="s">
        <v>132</v>
      </c>
      <c r="AC30" s="271" t="s">
        <v>132</v>
      </c>
      <c r="AD30" s="250" t="s">
        <v>318</v>
      </c>
      <c r="AE30" s="242" t="s">
        <v>318</v>
      </c>
      <c r="AF30" s="271" t="s">
        <v>132</v>
      </c>
      <c r="AG30" s="380"/>
      <c r="AH30" s="381"/>
      <c r="AI30" s="242" t="s">
        <v>318</v>
      </c>
      <c r="AJ30" s="297" t="s">
        <v>132</v>
      </c>
      <c r="AL30" s="357" t="s">
        <v>321</v>
      </c>
      <c r="AM30" s="357" t="s">
        <v>309</v>
      </c>
      <c r="AN30" s="160"/>
      <c r="AO30" s="160"/>
    </row>
    <row r="31" spans="1:41" ht="9" customHeight="1" thickBot="1">
      <c r="A31" s="491"/>
      <c r="B31" s="340"/>
      <c r="C31" s="315"/>
      <c r="D31" s="313"/>
      <c r="E31" s="312"/>
      <c r="F31" s="314"/>
      <c r="G31" s="315"/>
      <c r="H31" s="315"/>
      <c r="I31" s="382"/>
      <c r="J31" s="313"/>
      <c r="K31" s="312"/>
      <c r="L31" s="313"/>
      <c r="M31" s="312"/>
      <c r="N31" s="313"/>
      <c r="O31" s="312"/>
      <c r="P31" s="314"/>
      <c r="Q31" s="359"/>
      <c r="R31" s="359"/>
      <c r="S31" s="382"/>
      <c r="T31" s="313"/>
      <c r="U31" s="312"/>
      <c r="V31" s="313"/>
      <c r="W31" s="286"/>
      <c r="X31" s="341"/>
      <c r="Y31" s="312"/>
      <c r="Z31" s="313"/>
      <c r="AA31" s="312"/>
      <c r="AB31" s="313"/>
      <c r="AC31" s="312"/>
      <c r="AD31" s="313"/>
      <c r="AE31" s="312"/>
      <c r="AF31" s="383"/>
      <c r="AG31" s="266"/>
      <c r="AH31" s="266"/>
      <c r="AI31" s="343"/>
      <c r="AJ31" s="383"/>
      <c r="AL31" s="357" t="s">
        <v>13</v>
      </c>
      <c r="AM31" s="357" t="s">
        <v>13</v>
      </c>
      <c r="AN31" s="160"/>
      <c r="AO31" s="160"/>
    </row>
    <row r="32" spans="1:41" ht="16.5" thickTop="1" thickBot="1">
      <c r="A32" s="491"/>
      <c r="B32" s="135" t="s">
        <v>21</v>
      </c>
      <c r="C32" s="327" t="s">
        <v>6</v>
      </c>
      <c r="D32" s="270" t="s">
        <v>10</v>
      </c>
      <c r="E32" s="327" t="s">
        <v>6</v>
      </c>
      <c r="F32" s="270" t="s">
        <v>10</v>
      </c>
      <c r="G32" s="384" t="s">
        <v>291</v>
      </c>
      <c r="H32" s="176" t="s">
        <v>10</v>
      </c>
      <c r="I32" s="295" t="s">
        <v>301</v>
      </c>
      <c r="J32" s="270" t="s">
        <v>10</v>
      </c>
      <c r="K32" s="399" t="s">
        <v>322</v>
      </c>
      <c r="L32" s="399"/>
      <c r="M32" s="385" t="s">
        <v>305</v>
      </c>
      <c r="N32" s="241" t="s">
        <v>37</v>
      </c>
      <c r="O32" s="242" t="s">
        <v>37</v>
      </c>
      <c r="P32" s="385" t="s">
        <v>305</v>
      </c>
      <c r="Q32" s="359"/>
      <c r="R32" s="360"/>
      <c r="S32" s="242" t="s">
        <v>37</v>
      </c>
      <c r="T32" s="385" t="s">
        <v>305</v>
      </c>
      <c r="U32" s="385" t="s">
        <v>305</v>
      </c>
      <c r="V32" s="241" t="s">
        <v>37</v>
      </c>
      <c r="Y32" s="242" t="s">
        <v>37</v>
      </c>
      <c r="Z32" s="245" t="s">
        <v>38</v>
      </c>
      <c r="AA32" s="245" t="s">
        <v>38</v>
      </c>
      <c r="AB32" s="386" t="s">
        <v>37</v>
      </c>
      <c r="AC32" s="242" t="s">
        <v>37</v>
      </c>
      <c r="AD32" s="245" t="s">
        <v>38</v>
      </c>
      <c r="AE32" s="245" t="s">
        <v>38</v>
      </c>
      <c r="AF32" s="386" t="s">
        <v>37</v>
      </c>
      <c r="AG32" s="387"/>
      <c r="AH32" s="388"/>
      <c r="AI32" s="389" t="s">
        <v>37</v>
      </c>
      <c r="AJ32" s="386" t="s">
        <v>37</v>
      </c>
      <c r="AL32" s="357" t="s">
        <v>323</v>
      </c>
      <c r="AM32" s="509" t="s">
        <v>324</v>
      </c>
      <c r="AN32" s="510"/>
      <c r="AO32" s="160"/>
    </row>
    <row r="33" spans="1:41" ht="16.5" thickTop="1" thickBot="1">
      <c r="A33" s="515"/>
      <c r="B33" s="390" t="s">
        <v>22</v>
      </c>
      <c r="C33" s="269" t="s">
        <v>10</v>
      </c>
      <c r="D33" s="391" t="s">
        <v>6</v>
      </c>
      <c r="E33" s="269" t="s">
        <v>10</v>
      </c>
      <c r="F33" s="391" t="s">
        <v>6</v>
      </c>
      <c r="G33" s="269" t="s">
        <v>10</v>
      </c>
      <c r="H33" s="243" t="s">
        <v>291</v>
      </c>
      <c r="I33" s="269" t="s">
        <v>10</v>
      </c>
      <c r="J33" s="295" t="s">
        <v>301</v>
      </c>
      <c r="K33" s="399"/>
      <c r="L33" s="399"/>
      <c r="M33" s="392" t="s">
        <v>6</v>
      </c>
      <c r="N33" s="250" t="s">
        <v>37</v>
      </c>
      <c r="O33" s="242" t="s">
        <v>37</v>
      </c>
      <c r="P33" s="393" t="s">
        <v>6</v>
      </c>
      <c r="Q33" s="359"/>
      <c r="R33" s="360"/>
      <c r="S33" s="242" t="s">
        <v>37</v>
      </c>
      <c r="T33" s="319" t="s">
        <v>295</v>
      </c>
      <c r="U33" s="394" t="s">
        <v>295</v>
      </c>
      <c r="V33" s="250" t="s">
        <v>37</v>
      </c>
      <c r="Y33" s="242" t="s">
        <v>37</v>
      </c>
      <c r="Z33" s="394" t="s">
        <v>295</v>
      </c>
      <c r="AA33" s="394" t="s">
        <v>295</v>
      </c>
      <c r="AB33" s="395" t="s">
        <v>37</v>
      </c>
      <c r="AC33" s="242" t="s">
        <v>37</v>
      </c>
      <c r="AD33" s="394" t="s">
        <v>295</v>
      </c>
      <c r="AE33" s="394" t="s">
        <v>295</v>
      </c>
      <c r="AF33" s="395" t="s">
        <v>37</v>
      </c>
      <c r="AG33" s="387"/>
      <c r="AH33" s="396"/>
      <c r="AI33" s="389" t="s">
        <v>37</v>
      </c>
      <c r="AJ33" s="395" t="s">
        <v>37</v>
      </c>
      <c r="AL33" s="357" t="s">
        <v>325</v>
      </c>
      <c r="AM33" s="509" t="s">
        <v>324</v>
      </c>
      <c r="AN33" s="510"/>
      <c r="AO33" s="160"/>
    </row>
    <row r="34" spans="1:41" ht="15.75" thickTop="1">
      <c r="U34" s="511" t="s">
        <v>51</v>
      </c>
      <c r="V34" s="512"/>
      <c r="W34" s="492" t="s">
        <v>326</v>
      </c>
      <c r="X34" s="493"/>
    </row>
    <row r="35" spans="1:41">
      <c r="U35" s="513"/>
      <c r="V35" s="514"/>
      <c r="W35" s="494"/>
      <c r="X35" s="495"/>
    </row>
    <row r="37" spans="1:41">
      <c r="D37" t="s">
        <v>13</v>
      </c>
      <c r="M37" t="s">
        <v>327</v>
      </c>
      <c r="N37">
        <v>11</v>
      </c>
    </row>
    <row r="38" spans="1:41">
      <c r="M38" t="s">
        <v>328</v>
      </c>
      <c r="N38">
        <v>15</v>
      </c>
    </row>
    <row r="39" spans="1:41">
      <c r="M39" t="s">
        <v>329</v>
      </c>
      <c r="N39">
        <v>11</v>
      </c>
    </row>
    <row r="40" spans="1:41">
      <c r="M40" t="s">
        <v>330</v>
      </c>
      <c r="N40">
        <v>9</v>
      </c>
    </row>
  </sheetData>
  <mergeCells count="44">
    <mergeCell ref="AM32:AN32"/>
    <mergeCell ref="AM33:AN33"/>
    <mergeCell ref="U34:V35"/>
    <mergeCell ref="W34:X35"/>
    <mergeCell ref="A23:A27"/>
    <mergeCell ref="Q23:R24"/>
    <mergeCell ref="U23:V24"/>
    <mergeCell ref="W23:X24"/>
    <mergeCell ref="A29:A33"/>
    <mergeCell ref="W29:X30"/>
    <mergeCell ref="K32:L33"/>
    <mergeCell ref="AI8:AJ9"/>
    <mergeCell ref="A11:A15"/>
    <mergeCell ref="C11:D12"/>
    <mergeCell ref="W11:X12"/>
    <mergeCell ref="C14:D15"/>
    <mergeCell ref="A17:A21"/>
    <mergeCell ref="W17:X18"/>
    <mergeCell ref="A5:A9"/>
    <mergeCell ref="C5:D6"/>
    <mergeCell ref="W5:X6"/>
    <mergeCell ref="C8:D9"/>
    <mergeCell ref="W8:X9"/>
    <mergeCell ref="AA3:AB3"/>
    <mergeCell ref="AC3:AD3"/>
    <mergeCell ref="AE3:AF3"/>
    <mergeCell ref="AG3:AH3"/>
    <mergeCell ref="AI3:AJ3"/>
    <mergeCell ref="E1:H1"/>
    <mergeCell ref="P1:S1"/>
    <mergeCell ref="Z1:AC1"/>
    <mergeCell ref="AG1:AM1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</mergeCells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Emploi-1A-2015-1SEM</vt:lpstr>
      <vt:lpstr>1A_2015_1SEM</vt:lpstr>
      <vt:lpstr>GRILLE</vt:lpstr>
      <vt:lpstr>OCCUPATION</vt:lpstr>
      <vt:lpstr>TDTPsemestre1</vt:lpstr>
      <vt:lpstr>Tp2015 (3)</vt:lpstr>
      <vt:lpstr>Emplo-1semestre</vt:lpstr>
      <vt:lpstr>'Emplo-1semestre'!Impression_des_titres</vt:lpstr>
      <vt:lpstr>'Emploi-1A-2015-1SEM'!Impression_des_titres</vt:lpstr>
      <vt:lpstr>TDTPsemestre1!Impression_des_titres</vt:lpstr>
      <vt:lpstr>MATIERES</vt:lpstr>
      <vt:lpstr>N_SEM</vt:lpstr>
      <vt:lpstr>O_SYNTHESE</vt:lpstr>
      <vt:lpstr>'1A_2015_1SEM'!Zone_d_impression</vt:lpstr>
      <vt:lpstr>'Emplo-1semestre'!Zone_d_impression</vt:lpstr>
      <vt:lpstr>'Emploi-1A-2015-1SEM'!Zone_d_impression</vt:lpstr>
      <vt:lpstr>'Tp2015 (3)'!Zone_d_impression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مراضي فيصل</cp:lastModifiedBy>
  <cp:lastPrinted>2015-11-07T10:32:02Z</cp:lastPrinted>
  <dcterms:created xsi:type="dcterms:W3CDTF">2014-07-07T11:29:16Z</dcterms:created>
  <dcterms:modified xsi:type="dcterms:W3CDTF">2015-11-07T18:50:59Z</dcterms:modified>
</cp:coreProperties>
</file>