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updateLinks="always" codeName="ThisWorkbook"/>
  <mc:AlternateContent xmlns:mc="http://schemas.openxmlformats.org/markup-compatibility/2006">
    <mc:Choice Requires="x15">
      <x15ac:absPath xmlns:x15ac="http://schemas.microsoft.com/office/spreadsheetml/2010/11/ac" url="C:\Users\olivier\Desktop\"/>
    </mc:Choice>
  </mc:AlternateContent>
  <bookViews>
    <workbookView xWindow="0" yWindow="60" windowWidth="19440" windowHeight="7695" activeTab="1"/>
  </bookViews>
  <sheets>
    <sheet name="base gap" sheetId="1" r:id="rId1"/>
    <sheet name="VAC 1 et 2" sheetId="2" r:id="rId2"/>
    <sheet name="Tame pause" sheetId="4" r:id="rId3"/>
    <sheet name="Equipages PF" sheetId="5" r:id="rId4"/>
  </sheets>
  <externalReferences>
    <externalReference r:id="rId5"/>
    <externalReference r:id="rId6"/>
  </externalReferences>
  <definedNames>
    <definedName name="taches_pf">'Equipages PF'!$A$100:$A$109</definedName>
    <definedName name="tachespf">'Equipages PF'!$A$100:$A$112</definedName>
    <definedName name="_xlnm.Print_Area" localSheetId="1">'VAC 1 et 2'!$A$1:$N$24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2" l="1"/>
  <c r="E3" i="2"/>
  <c r="F3" i="2"/>
  <c r="G3" i="2"/>
  <c r="H3" i="2"/>
  <c r="I3" i="2"/>
  <c r="J3" i="2"/>
  <c r="K3" i="2"/>
  <c r="L3" i="2"/>
  <c r="M3" i="2"/>
  <c r="N3" i="2"/>
  <c r="O3" i="2"/>
  <c r="P3" i="2"/>
  <c r="D4" i="2"/>
  <c r="E4" i="2"/>
  <c r="F4" i="2"/>
  <c r="G4" i="2"/>
  <c r="H4" i="2"/>
  <c r="I4" i="2"/>
  <c r="J4" i="2"/>
  <c r="K4" i="2"/>
  <c r="L4" i="2"/>
  <c r="M4" i="2"/>
  <c r="N4" i="2"/>
  <c r="O4" i="2"/>
  <c r="P4" i="2"/>
  <c r="C4" i="2"/>
  <c r="C3" i="2"/>
  <c r="H37" i="4" l="1"/>
  <c r="M100" i="1"/>
  <c r="K100" i="1"/>
  <c r="K99" i="1"/>
  <c r="K98" i="1"/>
  <c r="L97" i="1"/>
  <c r="K97" i="1"/>
  <c r="L96" i="1"/>
  <c r="K96" i="1"/>
  <c r="L95" i="1"/>
  <c r="K95" i="1"/>
  <c r="L94" i="1"/>
  <c r="K94" i="1"/>
  <c r="L93" i="1"/>
  <c r="K93" i="1"/>
  <c r="L92" i="1"/>
  <c r="K92" i="1"/>
  <c r="L91" i="1"/>
  <c r="K91" i="1"/>
  <c r="L90" i="1"/>
  <c r="K90" i="1"/>
  <c r="L89" i="1"/>
  <c r="K89" i="1"/>
  <c r="L88" i="1"/>
  <c r="K88" i="1"/>
  <c r="L87" i="1"/>
  <c r="K87" i="1"/>
  <c r="L86" i="1"/>
  <c r="K86" i="1"/>
  <c r="L85" i="1"/>
  <c r="K85" i="1"/>
  <c r="L84" i="1"/>
  <c r="K84" i="1"/>
  <c r="L83" i="1"/>
  <c r="K83" i="1"/>
  <c r="L82" i="1"/>
  <c r="K82" i="1"/>
  <c r="L81" i="1"/>
  <c r="K81" i="1"/>
  <c r="L80" i="1"/>
  <c r="K80" i="1"/>
  <c r="L79" i="1"/>
  <c r="K79" i="1"/>
  <c r="L78" i="1"/>
  <c r="K78" i="1"/>
  <c r="L77" i="1"/>
  <c r="K77" i="1"/>
  <c r="L76" i="1"/>
  <c r="K76" i="1"/>
  <c r="L75" i="1"/>
  <c r="K75" i="1"/>
  <c r="L74" i="1"/>
  <c r="K74" i="1"/>
  <c r="L73" i="1"/>
  <c r="K73" i="1"/>
  <c r="L72" i="1"/>
  <c r="K72" i="1"/>
  <c r="L71" i="1"/>
  <c r="K71" i="1"/>
  <c r="L70" i="1"/>
  <c r="K70" i="1"/>
  <c r="L69" i="1"/>
  <c r="K69" i="1"/>
  <c r="L68" i="1"/>
  <c r="K68" i="1"/>
  <c r="L67" i="1"/>
  <c r="K67" i="1"/>
  <c r="L66" i="1"/>
  <c r="K66" i="1"/>
  <c r="L65" i="1"/>
  <c r="K65" i="1"/>
  <c r="L64" i="1"/>
  <c r="K64" i="1"/>
  <c r="L63" i="1"/>
  <c r="K63" i="1"/>
  <c r="L62" i="1"/>
  <c r="K62" i="1"/>
  <c r="L61" i="1"/>
  <c r="K61" i="1"/>
  <c r="L60" i="1"/>
  <c r="K60" i="1"/>
  <c r="L59" i="1"/>
  <c r="K59" i="1"/>
  <c r="J59" i="1"/>
  <c r="I59" i="1"/>
  <c r="H59" i="1"/>
  <c r="G59" i="1"/>
  <c r="F59" i="1"/>
  <c r="E59" i="1"/>
  <c r="D59" i="1"/>
  <c r="C59" i="1"/>
  <c r="B59" i="1"/>
  <c r="L58" i="1"/>
  <c r="K58" i="1"/>
  <c r="J58" i="1"/>
  <c r="I58" i="1"/>
  <c r="H58" i="1"/>
  <c r="G58" i="1"/>
  <c r="F58" i="1"/>
  <c r="E58" i="1"/>
  <c r="D58" i="1"/>
  <c r="C58" i="1"/>
  <c r="B58" i="1"/>
  <c r="L57" i="1"/>
  <c r="K57" i="1"/>
  <c r="J57" i="1"/>
  <c r="I57" i="1"/>
  <c r="H57" i="1"/>
  <c r="G57" i="1"/>
  <c r="F57" i="1"/>
  <c r="E57" i="1"/>
  <c r="D57" i="1"/>
  <c r="C57" i="1"/>
  <c r="B57" i="1"/>
  <c r="L56" i="1"/>
  <c r="K56" i="1"/>
  <c r="J56" i="1"/>
  <c r="I56" i="1"/>
  <c r="H56" i="1"/>
  <c r="G56" i="1"/>
  <c r="F56" i="1"/>
  <c r="E56" i="1"/>
  <c r="D56" i="1"/>
  <c r="C56" i="1"/>
  <c r="B56" i="1"/>
  <c r="L55" i="1"/>
  <c r="K55" i="1"/>
  <c r="J55" i="1"/>
  <c r="I55" i="1"/>
  <c r="H55" i="1"/>
  <c r="G55" i="1"/>
  <c r="F55" i="1"/>
  <c r="E55" i="1"/>
  <c r="D55" i="1"/>
  <c r="C55" i="1"/>
  <c r="B55" i="1"/>
  <c r="L54" i="1"/>
  <c r="K54" i="1"/>
  <c r="J54" i="1"/>
  <c r="I54" i="1"/>
  <c r="H54" i="1"/>
  <c r="G54" i="1"/>
  <c r="F54" i="1"/>
  <c r="E54" i="1"/>
  <c r="D54" i="1"/>
  <c r="C54" i="1"/>
  <c r="B54" i="1"/>
  <c r="L53" i="1"/>
  <c r="K53" i="1"/>
  <c r="J53" i="1"/>
  <c r="I53" i="1"/>
  <c r="H53" i="1"/>
  <c r="G53" i="1"/>
  <c r="F53" i="1"/>
  <c r="E53" i="1"/>
  <c r="D53" i="1"/>
  <c r="C53" i="1"/>
  <c r="B53" i="1"/>
  <c r="L52" i="1"/>
  <c r="J100" i="1" s="1"/>
  <c r="K52" i="1"/>
  <c r="I100" i="1" s="1"/>
  <c r="J52" i="1"/>
  <c r="H100" i="1" s="1"/>
  <c r="I52" i="1"/>
  <c r="G100" i="1" s="1"/>
  <c r="H52" i="1"/>
  <c r="F100" i="1" s="1"/>
  <c r="G52" i="1"/>
  <c r="E100" i="1" s="1"/>
  <c r="F52" i="1"/>
  <c r="D100" i="1" s="1"/>
  <c r="E52" i="1"/>
  <c r="C100" i="1" s="1"/>
  <c r="D52" i="1"/>
  <c r="B100" i="1" s="1"/>
  <c r="C52" i="1"/>
  <c r="B52" i="1"/>
  <c r="L51" i="1"/>
  <c r="J99" i="1" s="1"/>
  <c r="K51" i="1"/>
  <c r="I99" i="1" s="1"/>
  <c r="J51" i="1"/>
  <c r="H99" i="1" s="1"/>
  <c r="I51" i="1"/>
  <c r="G99" i="1" s="1"/>
  <c r="H51" i="1"/>
  <c r="F99" i="1" s="1"/>
  <c r="G51" i="1"/>
  <c r="E99" i="1" s="1"/>
  <c r="F51" i="1"/>
  <c r="D99" i="1" s="1"/>
  <c r="E51" i="1"/>
  <c r="C99" i="1" s="1"/>
  <c r="D51" i="1"/>
  <c r="B99" i="1" s="1"/>
  <c r="C51" i="1"/>
  <c r="B51" i="1"/>
  <c r="L50" i="1"/>
  <c r="K50" i="1"/>
  <c r="J50" i="1"/>
  <c r="I50" i="1"/>
  <c r="H50" i="1"/>
  <c r="G50" i="1"/>
  <c r="F50" i="1"/>
  <c r="E50" i="1"/>
  <c r="D50" i="1"/>
  <c r="C50" i="1"/>
  <c r="B50" i="1"/>
  <c r="A50" i="1"/>
  <c r="L98" i="1" l="1"/>
  <c r="A98" i="1" s="1"/>
  <c r="I87" i="1"/>
  <c r="I86" i="1"/>
  <c r="I85" i="1"/>
  <c r="I84" i="1"/>
  <c r="I83" i="1"/>
  <c r="I82" i="1"/>
  <c r="I81" i="1"/>
  <c r="I80" i="1"/>
  <c r="I79" i="1"/>
  <c r="I78" i="1"/>
  <c r="I77" i="1"/>
  <c r="J87" i="1"/>
  <c r="J86" i="1"/>
  <c r="J85" i="1"/>
  <c r="J84" i="1"/>
  <c r="J83" i="1"/>
  <c r="J82" i="1"/>
  <c r="J81" i="1"/>
  <c r="J80" i="1"/>
  <c r="J79" i="1"/>
  <c r="J78" i="1"/>
  <c r="J77" i="1"/>
  <c r="A51" i="1"/>
  <c r="B60" i="1"/>
  <c r="C60" i="1"/>
  <c r="D60" i="1"/>
  <c r="E60" i="1"/>
  <c r="F60" i="1"/>
  <c r="G60" i="1"/>
  <c r="H60" i="1"/>
  <c r="I60" i="1"/>
  <c r="G87" i="1" s="1"/>
  <c r="J60" i="1"/>
  <c r="H87" i="1" s="1"/>
  <c r="B61" i="1"/>
  <c r="C61" i="1"/>
  <c r="D61" i="1"/>
  <c r="E61" i="1"/>
  <c r="F61" i="1"/>
  <c r="G61" i="1"/>
  <c r="H61" i="1"/>
  <c r="I61" i="1"/>
  <c r="J61" i="1"/>
  <c r="B62" i="1"/>
  <c r="C62" i="1"/>
  <c r="D62" i="1"/>
  <c r="E62" i="1"/>
  <c r="F62" i="1"/>
  <c r="G62" i="1"/>
  <c r="H62" i="1"/>
  <c r="I62" i="1"/>
  <c r="J62" i="1"/>
  <c r="B63" i="1"/>
  <c r="C63" i="1"/>
  <c r="D63" i="1"/>
  <c r="E63" i="1"/>
  <c r="F63" i="1"/>
  <c r="G63" i="1"/>
  <c r="H63" i="1"/>
  <c r="I63" i="1"/>
  <c r="J63" i="1"/>
  <c r="B64" i="1"/>
  <c r="C64" i="1"/>
  <c r="D64" i="1"/>
  <c r="E64" i="1"/>
  <c r="F64" i="1"/>
  <c r="G64" i="1"/>
  <c r="H64" i="1"/>
  <c r="I64" i="1"/>
  <c r="J64" i="1"/>
  <c r="B65" i="1"/>
  <c r="C65" i="1"/>
  <c r="D65" i="1"/>
  <c r="E65" i="1"/>
  <c r="F65" i="1"/>
  <c r="G65" i="1"/>
  <c r="H65" i="1"/>
  <c r="I65" i="1"/>
  <c r="J65" i="1"/>
  <c r="B66" i="1"/>
  <c r="C66" i="1"/>
  <c r="D66" i="1"/>
  <c r="E66" i="1"/>
  <c r="F66" i="1"/>
  <c r="G66" i="1"/>
  <c r="H66" i="1"/>
  <c r="I66" i="1"/>
  <c r="J66" i="1"/>
  <c r="B67" i="1"/>
  <c r="C67" i="1"/>
  <c r="D67" i="1"/>
  <c r="E67" i="1"/>
  <c r="F67" i="1"/>
  <c r="G67" i="1"/>
  <c r="H67" i="1"/>
  <c r="I67" i="1"/>
  <c r="J67" i="1"/>
  <c r="B68" i="1"/>
  <c r="C68" i="1"/>
  <c r="D68" i="1"/>
  <c r="E68" i="1"/>
  <c r="F68" i="1"/>
  <c r="G68" i="1"/>
  <c r="H68" i="1"/>
  <c r="I68" i="1"/>
  <c r="J68" i="1"/>
  <c r="B69" i="1"/>
  <c r="C69" i="1"/>
  <c r="D69" i="1"/>
  <c r="E69" i="1"/>
  <c r="F69" i="1"/>
  <c r="G69" i="1"/>
  <c r="H69" i="1"/>
  <c r="I69" i="1"/>
  <c r="J69" i="1"/>
  <c r="B70" i="1"/>
  <c r="C70" i="1"/>
  <c r="D70" i="1"/>
  <c r="E70" i="1"/>
  <c r="F70" i="1"/>
  <c r="G70" i="1"/>
  <c r="H70" i="1"/>
  <c r="I70" i="1"/>
  <c r="J70" i="1"/>
  <c r="B71" i="1"/>
  <c r="C71" i="1"/>
  <c r="D71" i="1"/>
  <c r="E71" i="1"/>
  <c r="F71" i="1"/>
  <c r="G71" i="1"/>
  <c r="H71" i="1"/>
  <c r="I71" i="1"/>
  <c r="J71" i="1"/>
  <c r="B72" i="1"/>
  <c r="C72" i="1"/>
  <c r="D72" i="1"/>
  <c r="E72" i="1"/>
  <c r="F72" i="1"/>
  <c r="G72" i="1"/>
  <c r="H72" i="1"/>
  <c r="I72" i="1"/>
  <c r="J72" i="1"/>
  <c r="B73" i="1"/>
  <c r="C73" i="1"/>
  <c r="D73" i="1"/>
  <c r="E73" i="1"/>
  <c r="F73" i="1"/>
  <c r="G73" i="1"/>
  <c r="H73" i="1"/>
  <c r="I73" i="1"/>
  <c r="J73" i="1"/>
  <c r="B74" i="1"/>
  <c r="C74" i="1"/>
  <c r="D74" i="1"/>
  <c r="E74" i="1"/>
  <c r="F74" i="1"/>
  <c r="G74" i="1"/>
  <c r="H74" i="1"/>
  <c r="I74" i="1"/>
  <c r="J74" i="1"/>
  <c r="B75" i="1"/>
  <c r="C75" i="1"/>
  <c r="D75" i="1"/>
  <c r="E75" i="1"/>
  <c r="F75" i="1"/>
  <c r="G75" i="1"/>
  <c r="H75" i="1"/>
  <c r="I75" i="1"/>
  <c r="J75" i="1"/>
  <c r="B76" i="1"/>
  <c r="C76" i="1"/>
  <c r="D76" i="1"/>
  <c r="E76" i="1"/>
  <c r="F76" i="1"/>
  <c r="G76" i="1"/>
  <c r="H76" i="1"/>
  <c r="I76" i="1"/>
  <c r="J76" i="1"/>
  <c r="B98" i="1"/>
  <c r="C98" i="1"/>
  <c r="D98" i="1"/>
  <c r="E98" i="1"/>
  <c r="F98" i="1"/>
  <c r="G98" i="1"/>
  <c r="G97" i="1"/>
  <c r="G96" i="1"/>
  <c r="G95" i="1"/>
  <c r="G94" i="1"/>
  <c r="G93" i="1"/>
  <c r="H98" i="1"/>
  <c r="H97" i="1"/>
  <c r="H96" i="1"/>
  <c r="H95" i="1"/>
  <c r="H94" i="1"/>
  <c r="H93" i="1"/>
  <c r="I98" i="1"/>
  <c r="I97" i="1"/>
  <c r="I96" i="1"/>
  <c r="I95" i="1"/>
  <c r="I94" i="1"/>
  <c r="I93" i="1"/>
  <c r="I92" i="1"/>
  <c r="J98" i="1"/>
  <c r="J97" i="1"/>
  <c r="J96" i="1"/>
  <c r="J95" i="1"/>
  <c r="J94" i="1"/>
  <c r="J93" i="1"/>
  <c r="J92" i="1"/>
  <c r="G88" i="1"/>
  <c r="H88" i="1"/>
  <c r="I88" i="1"/>
  <c r="J88" i="1"/>
  <c r="G89" i="1"/>
  <c r="H89" i="1"/>
  <c r="I89" i="1"/>
  <c r="J89" i="1"/>
  <c r="G90" i="1"/>
  <c r="H90" i="1"/>
  <c r="I90" i="1"/>
  <c r="J90" i="1"/>
  <c r="G91" i="1"/>
  <c r="H91" i="1"/>
  <c r="I91" i="1"/>
  <c r="J91" i="1"/>
  <c r="G92" i="1"/>
  <c r="H92" i="1"/>
  <c r="L99" i="1" l="1"/>
  <c r="A99" i="1" s="1"/>
  <c r="A52" i="1"/>
  <c r="H77" i="1"/>
  <c r="H78" i="1"/>
  <c r="H79" i="1"/>
  <c r="H80" i="1"/>
  <c r="H81" i="1"/>
  <c r="H82" i="1"/>
  <c r="H83" i="1"/>
  <c r="H84" i="1"/>
  <c r="H85" i="1"/>
  <c r="H86" i="1"/>
  <c r="G77" i="1"/>
  <c r="G78" i="1"/>
  <c r="G79" i="1"/>
  <c r="G80" i="1"/>
  <c r="G81" i="1"/>
  <c r="G82" i="1"/>
  <c r="G83" i="1"/>
  <c r="G84" i="1"/>
  <c r="G85" i="1"/>
  <c r="G86" i="1"/>
  <c r="F77" i="1"/>
  <c r="F78" i="1"/>
  <c r="F79" i="1"/>
  <c r="F80" i="1"/>
  <c r="F81" i="1"/>
  <c r="F82" i="1"/>
  <c r="F83" i="1"/>
  <c r="F84" i="1"/>
  <c r="F85" i="1"/>
  <c r="F86" i="1"/>
  <c r="E77" i="1"/>
  <c r="E78" i="1"/>
  <c r="E79" i="1"/>
  <c r="E80" i="1"/>
  <c r="E81" i="1"/>
  <c r="E82" i="1"/>
  <c r="E83" i="1"/>
  <c r="E84" i="1"/>
  <c r="E85" i="1"/>
  <c r="E86" i="1"/>
  <c r="D77" i="1"/>
  <c r="D78" i="1"/>
  <c r="D79" i="1"/>
  <c r="D80" i="1"/>
  <c r="D81" i="1"/>
  <c r="D82" i="1"/>
  <c r="D83" i="1"/>
  <c r="D84" i="1"/>
  <c r="D85" i="1"/>
  <c r="D86" i="1"/>
  <c r="C77" i="1"/>
  <c r="C78" i="1"/>
  <c r="C79" i="1"/>
  <c r="C80" i="1"/>
  <c r="C81" i="1"/>
  <c r="C82" i="1"/>
  <c r="C83" i="1"/>
  <c r="C84" i="1"/>
  <c r="C85" i="1"/>
  <c r="C86" i="1"/>
  <c r="B77" i="1"/>
  <c r="B78" i="1"/>
  <c r="B79" i="1"/>
  <c r="B80" i="1"/>
  <c r="B81" i="1"/>
  <c r="B82" i="1"/>
  <c r="B83" i="1"/>
  <c r="B84" i="1"/>
  <c r="B85" i="1"/>
  <c r="B86" i="1"/>
  <c r="J3" i="5"/>
  <c r="J4" i="5"/>
  <c r="J5" i="5"/>
  <c r="J6" i="5"/>
  <c r="J7" i="5"/>
  <c r="J8" i="5"/>
  <c r="J9" i="5"/>
  <c r="J10" i="5"/>
  <c r="J11" i="5"/>
  <c r="J12" i="5"/>
  <c r="J13" i="5"/>
  <c r="J2" i="5"/>
  <c r="D3" i="5"/>
  <c r="D4" i="5"/>
  <c r="D5" i="5"/>
  <c r="D6" i="5"/>
  <c r="D7" i="5"/>
  <c r="D8" i="5"/>
  <c r="D9" i="5"/>
  <c r="D10" i="5"/>
  <c r="D11" i="5"/>
  <c r="D12" i="5"/>
  <c r="D13" i="5"/>
  <c r="D14" i="5"/>
  <c r="D15" i="5"/>
  <c r="D2" i="5"/>
  <c r="C41" i="4" a="1"/>
  <c r="C41" i="4"/>
  <c r="C40" i="4" a="1"/>
  <c r="C40" i="4"/>
  <c r="B96" i="1" l="1"/>
  <c r="B95" i="1"/>
  <c r="B94" i="1"/>
  <c r="B93" i="1"/>
  <c r="B88" i="1"/>
  <c r="B89" i="1"/>
  <c r="B90" i="1"/>
  <c r="B91" i="1"/>
  <c r="B92" i="1"/>
  <c r="C96" i="1"/>
  <c r="C95" i="1"/>
  <c r="C94" i="1"/>
  <c r="C93" i="1"/>
  <c r="C88" i="1"/>
  <c r="C89" i="1"/>
  <c r="C90" i="1"/>
  <c r="C91" i="1"/>
  <c r="C92" i="1"/>
  <c r="D96" i="1"/>
  <c r="D95" i="1"/>
  <c r="D94" i="1"/>
  <c r="D93" i="1"/>
  <c r="D88" i="1"/>
  <c r="D89" i="1"/>
  <c r="D90" i="1"/>
  <c r="D91" i="1"/>
  <c r="D92" i="1"/>
  <c r="E97" i="1"/>
  <c r="E96" i="1"/>
  <c r="E95" i="1"/>
  <c r="E94" i="1"/>
  <c r="E93" i="1"/>
  <c r="E88" i="1"/>
  <c r="E89" i="1"/>
  <c r="E90" i="1"/>
  <c r="E91" i="1"/>
  <c r="E92" i="1"/>
  <c r="F97" i="1"/>
  <c r="F96" i="1"/>
  <c r="F95" i="1"/>
  <c r="F94" i="1"/>
  <c r="F93" i="1"/>
  <c r="F88" i="1"/>
  <c r="F89" i="1"/>
  <c r="F90" i="1"/>
  <c r="F91" i="1"/>
  <c r="F92" i="1"/>
  <c r="L100" i="1"/>
  <c r="A100" i="1" s="1"/>
  <c r="A53" i="1"/>
  <c r="B87" i="1"/>
  <c r="C87" i="1"/>
  <c r="D87" i="1"/>
  <c r="B97" i="1" s="1"/>
  <c r="E87" i="1"/>
  <c r="C97" i="1" s="1"/>
  <c r="F87" i="1"/>
  <c r="D97" i="1" s="1"/>
  <c r="F29" i="4"/>
  <c r="G6" i="4"/>
  <c r="H1" i="5"/>
  <c r="B1" i="5"/>
  <c r="A54" i="1" l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C5" i="2"/>
  <c r="C15" i="4" s="1"/>
  <c r="N5" i="2"/>
  <c r="M5" i="2"/>
  <c r="L5" i="2"/>
  <c r="K5" i="2"/>
  <c r="J5" i="2"/>
  <c r="I5" i="2"/>
  <c r="H5" i="2"/>
  <c r="G5" i="2"/>
  <c r="F5" i="2"/>
  <c r="E5" i="2"/>
  <c r="C17" i="4" s="1"/>
  <c r="D5" i="2"/>
  <c r="C16" i="4" s="1"/>
  <c r="C6" i="2"/>
  <c r="C21" i="2"/>
  <c r="C20" i="2"/>
  <c r="C19" i="2"/>
  <c r="C18" i="2"/>
  <c r="C17" i="2"/>
  <c r="C16" i="2"/>
  <c r="C15" i="2"/>
  <c r="C14" i="2"/>
  <c r="C13" i="2"/>
  <c r="C12" i="2"/>
  <c r="C11" i="2"/>
  <c r="C10" i="2"/>
  <c r="C9" i="2"/>
  <c r="C8" i="2"/>
  <c r="C7" i="2"/>
  <c r="N21" i="2"/>
  <c r="M21" i="2"/>
  <c r="L21" i="2"/>
  <c r="K21" i="2"/>
  <c r="J21" i="2"/>
  <c r="I21" i="2"/>
  <c r="H21" i="2"/>
  <c r="G21" i="2"/>
  <c r="F21" i="2"/>
  <c r="E21" i="2"/>
  <c r="D21" i="2"/>
  <c r="N20" i="2"/>
  <c r="M20" i="2"/>
  <c r="L20" i="2"/>
  <c r="K20" i="2"/>
  <c r="J20" i="2"/>
  <c r="I20" i="2"/>
  <c r="H20" i="2"/>
  <c r="G20" i="2"/>
  <c r="F20" i="2"/>
  <c r="E20" i="2"/>
  <c r="D20" i="2"/>
  <c r="N19" i="2"/>
  <c r="M19" i="2"/>
  <c r="L19" i="2"/>
  <c r="K19" i="2"/>
  <c r="J19" i="2"/>
  <c r="I19" i="2"/>
  <c r="H19" i="2"/>
  <c r="G19" i="2"/>
  <c r="F19" i="2"/>
  <c r="E19" i="2"/>
  <c r="D19" i="2"/>
  <c r="N18" i="2"/>
  <c r="M18" i="2"/>
  <c r="L18" i="2"/>
  <c r="K18" i="2"/>
  <c r="J18" i="2"/>
  <c r="I18" i="2"/>
  <c r="H18" i="2"/>
  <c r="G18" i="2"/>
  <c r="F18" i="2"/>
  <c r="E18" i="2"/>
  <c r="D18" i="2"/>
  <c r="N17" i="2"/>
  <c r="M17" i="2"/>
  <c r="L17" i="2"/>
  <c r="K17" i="2"/>
  <c r="J17" i="2"/>
  <c r="I17" i="2"/>
  <c r="H17" i="2"/>
  <c r="G17" i="2"/>
  <c r="F17" i="2"/>
  <c r="E17" i="2"/>
  <c r="D17" i="2"/>
  <c r="N16" i="2"/>
  <c r="M16" i="2"/>
  <c r="L16" i="2"/>
  <c r="K16" i="2"/>
  <c r="J16" i="2"/>
  <c r="I16" i="2"/>
  <c r="H16" i="2"/>
  <c r="G16" i="2"/>
  <c r="F16" i="2"/>
  <c r="E16" i="2"/>
  <c r="D16" i="2"/>
  <c r="N15" i="2"/>
  <c r="M15" i="2"/>
  <c r="L15" i="2"/>
  <c r="K15" i="2"/>
  <c r="J15" i="2"/>
  <c r="I15" i="2"/>
  <c r="H15" i="2"/>
  <c r="G15" i="2"/>
  <c r="F15" i="2"/>
  <c r="E15" i="2"/>
  <c r="D15" i="2"/>
  <c r="N14" i="2"/>
  <c r="M14" i="2"/>
  <c r="L14" i="2"/>
  <c r="K14" i="2"/>
  <c r="J14" i="2"/>
  <c r="I14" i="2"/>
  <c r="H14" i="2"/>
  <c r="G14" i="2"/>
  <c r="F14" i="2"/>
  <c r="E14" i="2"/>
  <c r="D14" i="2"/>
  <c r="N13" i="2"/>
  <c r="M13" i="2"/>
  <c r="L13" i="2"/>
  <c r="K13" i="2"/>
  <c r="J13" i="2"/>
  <c r="I13" i="2"/>
  <c r="H13" i="2"/>
  <c r="G13" i="2"/>
  <c r="F13" i="2"/>
  <c r="E13" i="2"/>
  <c r="D13" i="2"/>
  <c r="N12" i="2"/>
  <c r="M12" i="2"/>
  <c r="L12" i="2"/>
  <c r="K12" i="2"/>
  <c r="J12" i="2"/>
  <c r="I12" i="2"/>
  <c r="H12" i="2"/>
  <c r="G12" i="2"/>
  <c r="F12" i="2"/>
  <c r="E12" i="2"/>
  <c r="D12" i="2"/>
  <c r="N11" i="2"/>
  <c r="M11" i="2"/>
  <c r="L11" i="2"/>
  <c r="K11" i="2"/>
  <c r="J11" i="2"/>
  <c r="I11" i="2"/>
  <c r="H11" i="2"/>
  <c r="G11" i="2"/>
  <c r="F11" i="2"/>
  <c r="E11" i="2"/>
  <c r="D11" i="2"/>
  <c r="N10" i="2"/>
  <c r="M10" i="2"/>
  <c r="L10" i="2"/>
  <c r="K10" i="2"/>
  <c r="J10" i="2"/>
  <c r="I10" i="2"/>
  <c r="H10" i="2"/>
  <c r="G10" i="2"/>
  <c r="F10" i="2"/>
  <c r="E10" i="2"/>
  <c r="D10" i="2"/>
  <c r="N9" i="2"/>
  <c r="M9" i="2"/>
  <c r="L9" i="2"/>
  <c r="K9" i="2"/>
  <c r="J9" i="2"/>
  <c r="I9" i="2"/>
  <c r="H9" i="2"/>
  <c r="G9" i="2"/>
  <c r="F9" i="2"/>
  <c r="E9" i="2"/>
  <c r="D9" i="2"/>
  <c r="N8" i="2"/>
  <c r="M8" i="2"/>
  <c r="L8" i="2"/>
  <c r="K8" i="2"/>
  <c r="J8" i="2"/>
  <c r="I8" i="2"/>
  <c r="H8" i="2"/>
  <c r="G8" i="2"/>
  <c r="F8" i="2"/>
  <c r="E8" i="2"/>
  <c r="D8" i="2"/>
  <c r="N7" i="2"/>
  <c r="M7" i="2"/>
  <c r="L7" i="2"/>
  <c r="K7" i="2"/>
  <c r="J7" i="2"/>
  <c r="I7" i="2"/>
  <c r="H7" i="2"/>
  <c r="G7" i="2"/>
  <c r="F7" i="2"/>
  <c r="E7" i="2"/>
  <c r="D7" i="2"/>
  <c r="N6" i="2"/>
  <c r="M6" i="2"/>
  <c r="L6" i="2"/>
  <c r="K6" i="2"/>
  <c r="J6" i="2"/>
  <c r="I6" i="2"/>
  <c r="H6" i="2"/>
  <c r="G6" i="2"/>
  <c r="F6" i="2"/>
  <c r="E6" i="2"/>
  <c r="D6" i="2"/>
  <c r="C26" i="2"/>
  <c r="L26" i="2"/>
  <c r="K26" i="2"/>
  <c r="J26" i="2"/>
  <c r="I26" i="2"/>
  <c r="H26" i="2"/>
  <c r="G26" i="2"/>
  <c r="F26" i="2"/>
  <c r="E26" i="2"/>
  <c r="D26" i="2"/>
  <c r="M26" i="2"/>
  <c r="P26" i="2"/>
  <c r="O26" i="2"/>
  <c r="N26" i="2"/>
  <c r="H27" i="2"/>
  <c r="G27" i="2"/>
  <c r="F27" i="2"/>
  <c r="E27" i="2"/>
  <c r="D27" i="2"/>
  <c r="I27" i="2"/>
  <c r="P27" i="2"/>
  <c r="O27" i="2"/>
  <c r="N27" i="2"/>
  <c r="M27" i="2"/>
  <c r="L27" i="2"/>
  <c r="K27" i="2"/>
  <c r="J27" i="2"/>
  <c r="C28" i="2"/>
  <c r="C46" i="2"/>
  <c r="C45" i="2"/>
  <c r="C44" i="2"/>
  <c r="C43" i="2"/>
  <c r="C42" i="2"/>
  <c r="C41" i="2"/>
  <c r="C40" i="2"/>
  <c r="C39" i="2"/>
  <c r="C38" i="2"/>
  <c r="C37" i="2"/>
  <c r="C35" i="2"/>
  <c r="C34" i="2"/>
  <c r="C33" i="2"/>
  <c r="C32" i="2"/>
  <c r="C31" i="2"/>
  <c r="C30" i="2"/>
  <c r="C29" i="2"/>
  <c r="N46" i="2"/>
  <c r="M46" i="2"/>
  <c r="L46" i="2"/>
  <c r="K46" i="2"/>
  <c r="J46" i="2"/>
  <c r="I46" i="2"/>
  <c r="H46" i="2"/>
  <c r="G46" i="2"/>
  <c r="F46" i="2"/>
  <c r="E46" i="2"/>
  <c r="D46" i="2"/>
  <c r="N45" i="2"/>
  <c r="M45" i="2"/>
  <c r="L45" i="2"/>
  <c r="K45" i="2"/>
  <c r="J45" i="2"/>
  <c r="I45" i="2"/>
  <c r="H45" i="2"/>
  <c r="G45" i="2"/>
  <c r="F45" i="2"/>
  <c r="E45" i="2"/>
  <c r="D45" i="2"/>
  <c r="N44" i="2"/>
  <c r="M44" i="2"/>
  <c r="L44" i="2"/>
  <c r="K44" i="2"/>
  <c r="J44" i="2"/>
  <c r="I44" i="2"/>
  <c r="H44" i="2"/>
  <c r="G44" i="2"/>
  <c r="F44" i="2"/>
  <c r="E44" i="2"/>
  <c r="D44" i="2"/>
  <c r="N43" i="2"/>
  <c r="M43" i="2"/>
  <c r="L43" i="2"/>
  <c r="K43" i="2"/>
  <c r="J43" i="2"/>
  <c r="I43" i="2"/>
  <c r="H43" i="2"/>
  <c r="G43" i="2"/>
  <c r="F43" i="2"/>
  <c r="E43" i="2"/>
  <c r="D43" i="2"/>
  <c r="N42" i="2"/>
  <c r="M42" i="2"/>
  <c r="L42" i="2"/>
  <c r="K42" i="2"/>
  <c r="J42" i="2"/>
  <c r="I42" i="2"/>
  <c r="H42" i="2"/>
  <c r="G42" i="2"/>
  <c r="F42" i="2"/>
  <c r="E42" i="2"/>
  <c r="D42" i="2"/>
  <c r="N41" i="2"/>
  <c r="M41" i="2"/>
  <c r="L41" i="2"/>
  <c r="K41" i="2"/>
  <c r="J41" i="2"/>
  <c r="I41" i="2"/>
  <c r="H41" i="2"/>
  <c r="G41" i="2"/>
  <c r="F41" i="2"/>
  <c r="E41" i="2"/>
  <c r="D41" i="2"/>
  <c r="N40" i="2"/>
  <c r="M40" i="2"/>
  <c r="L40" i="2"/>
  <c r="K40" i="2"/>
  <c r="J40" i="2"/>
  <c r="I40" i="2"/>
  <c r="H40" i="2"/>
  <c r="G40" i="2"/>
  <c r="F40" i="2"/>
  <c r="E40" i="2"/>
  <c r="D40" i="2"/>
  <c r="N39" i="2"/>
  <c r="M39" i="2"/>
  <c r="L39" i="2"/>
  <c r="K39" i="2"/>
  <c r="J39" i="2"/>
  <c r="I39" i="2"/>
  <c r="H39" i="2"/>
  <c r="G39" i="2"/>
  <c r="F39" i="2"/>
  <c r="E39" i="2"/>
  <c r="D39" i="2"/>
  <c r="N38" i="2"/>
  <c r="M38" i="2"/>
  <c r="L38" i="2"/>
  <c r="K38" i="2"/>
  <c r="J38" i="2"/>
  <c r="I38" i="2"/>
  <c r="H38" i="2"/>
  <c r="G38" i="2"/>
  <c r="F38" i="2"/>
  <c r="E38" i="2"/>
  <c r="D38" i="2"/>
  <c r="N37" i="2"/>
  <c r="M37" i="2"/>
  <c r="L37" i="2"/>
  <c r="K37" i="2"/>
  <c r="J37" i="2"/>
  <c r="I37" i="2"/>
  <c r="H37" i="2"/>
  <c r="G37" i="2"/>
  <c r="F37" i="2"/>
  <c r="E37" i="2"/>
  <c r="D37" i="2"/>
  <c r="L35" i="2"/>
  <c r="K35" i="2"/>
  <c r="J35" i="2"/>
  <c r="I35" i="2"/>
  <c r="H35" i="2"/>
  <c r="G35" i="2"/>
  <c r="F35" i="2"/>
  <c r="E35" i="2"/>
  <c r="D35" i="2"/>
  <c r="N34" i="2"/>
  <c r="M34" i="2"/>
  <c r="L34" i="2"/>
  <c r="K34" i="2"/>
  <c r="J34" i="2"/>
  <c r="I34" i="2"/>
  <c r="H34" i="2"/>
  <c r="G34" i="2"/>
  <c r="F34" i="2"/>
  <c r="E34" i="2"/>
  <c r="D34" i="2"/>
  <c r="N33" i="2"/>
  <c r="M33" i="2"/>
  <c r="L33" i="2"/>
  <c r="K33" i="2"/>
  <c r="J33" i="2"/>
  <c r="I33" i="2"/>
  <c r="H33" i="2"/>
  <c r="G33" i="2"/>
  <c r="F33" i="2"/>
  <c r="E33" i="2"/>
  <c r="D33" i="2"/>
  <c r="N32" i="2"/>
  <c r="M32" i="2"/>
  <c r="L32" i="2"/>
  <c r="K32" i="2"/>
  <c r="J32" i="2"/>
  <c r="I32" i="2"/>
  <c r="H32" i="2"/>
  <c r="G32" i="2"/>
  <c r="F32" i="2"/>
  <c r="E32" i="2"/>
  <c r="D32" i="2"/>
  <c r="N31" i="2"/>
  <c r="M31" i="2"/>
  <c r="L31" i="2"/>
  <c r="K31" i="2"/>
  <c r="J31" i="2"/>
  <c r="I31" i="2"/>
  <c r="H31" i="2"/>
  <c r="G31" i="2"/>
  <c r="F31" i="2"/>
  <c r="E31" i="2"/>
  <c r="D31" i="2"/>
  <c r="N30" i="2"/>
  <c r="M30" i="2"/>
  <c r="L30" i="2"/>
  <c r="K30" i="2"/>
  <c r="J30" i="2"/>
  <c r="I30" i="2"/>
  <c r="H30" i="2"/>
  <c r="G30" i="2"/>
  <c r="F30" i="2"/>
  <c r="E30" i="2"/>
  <c r="D30" i="2"/>
  <c r="N29" i="2"/>
  <c r="M29" i="2"/>
  <c r="L29" i="2"/>
  <c r="K29" i="2"/>
  <c r="J29" i="2"/>
  <c r="I29" i="2"/>
  <c r="H29" i="2"/>
  <c r="G29" i="2"/>
  <c r="F29" i="2"/>
  <c r="E29" i="2"/>
  <c r="D29" i="2"/>
  <c r="N28" i="2"/>
  <c r="M28" i="2"/>
  <c r="L28" i="2"/>
  <c r="K28" i="2"/>
  <c r="J28" i="2"/>
  <c r="I28" i="2"/>
  <c r="H28" i="2"/>
  <c r="G28" i="2"/>
  <c r="F28" i="2"/>
  <c r="E28" i="2"/>
  <c r="D28" i="2"/>
  <c r="M35" i="2"/>
  <c r="N35" i="2"/>
  <c r="C36" i="2"/>
  <c r="J36" i="2"/>
  <c r="I36" i="2"/>
  <c r="H36" i="2"/>
  <c r="G36" i="2"/>
  <c r="F36" i="2"/>
  <c r="E36" i="2"/>
  <c r="D36" i="2"/>
  <c r="K36" i="2"/>
  <c r="N36" i="2"/>
  <c r="M36" i="2"/>
  <c r="L36" i="2"/>
  <c r="C27" i="2"/>
  <c r="O24" i="2"/>
  <c r="O23" i="2"/>
  <c r="V64" i="2" l="1"/>
  <c r="U64" i="2"/>
  <c r="V63" i="2"/>
  <c r="U63" i="2"/>
  <c r="V62" i="2"/>
  <c r="U62" i="2"/>
  <c r="V61" i="2"/>
  <c r="U61" i="2"/>
  <c r="V60" i="2"/>
  <c r="U60" i="2"/>
  <c r="V32" i="2"/>
  <c r="U32" i="2"/>
  <c r="V31" i="2"/>
  <c r="U31" i="2"/>
  <c r="V30" i="2"/>
  <c r="U30" i="2"/>
  <c r="V29" i="2"/>
  <c r="U29" i="2"/>
  <c r="S64" i="2"/>
  <c r="S63" i="2"/>
  <c r="S62" i="2"/>
  <c r="S61" i="2"/>
  <c r="S60" i="2"/>
  <c r="T32" i="2"/>
  <c r="S32" i="2"/>
  <c r="T31" i="2"/>
  <c r="S31" i="2"/>
  <c r="T30" i="2"/>
  <c r="S30" i="2"/>
  <c r="T29" i="2"/>
  <c r="S29" i="2"/>
  <c r="E2" i="2" l="1"/>
  <c r="I2" i="2" s="1"/>
  <c r="C2" i="2" l="1"/>
  <c r="E14" i="4" l="1"/>
  <c r="E15" i="4"/>
  <c r="E16" i="4"/>
  <c r="E17" i="4"/>
  <c r="E18" i="4"/>
  <c r="E19" i="4"/>
  <c r="E20" i="4"/>
  <c r="E21" i="4"/>
  <c r="E22" i="4"/>
  <c r="E23" i="4"/>
  <c r="E24" i="4"/>
  <c r="E44" i="4"/>
  <c r="E45" i="4"/>
  <c r="E46" i="4"/>
  <c r="E47" i="4"/>
  <c r="E48" i="4"/>
  <c r="A16" i="4" l="1"/>
  <c r="E15" i="5"/>
  <c r="A4" i="4"/>
  <c r="E3" i="5"/>
  <c r="A3" i="4"/>
  <c r="E2" i="5"/>
  <c r="E16" i="5" s="1"/>
  <c r="B9" i="2"/>
  <c r="E13" i="4"/>
  <c r="E37" i="4"/>
  <c r="E38" i="4"/>
  <c r="E39" i="4"/>
  <c r="E40" i="4"/>
  <c r="E41" i="4"/>
  <c r="E42" i="4"/>
  <c r="A18" i="4"/>
  <c r="A17" i="4" l="1"/>
  <c r="E17" i="5"/>
  <c r="A15" i="4"/>
  <c r="E14" i="5"/>
  <c r="E43" i="4"/>
  <c r="B11" i="2"/>
  <c r="O35" i="2" l="1" a="1"/>
  <c r="O35" i="2" s="1"/>
  <c r="P35" i="2" a="1"/>
  <c r="P35" i="2" s="1"/>
  <c r="C21" i="5"/>
  <c r="C23" i="5"/>
  <c r="A46" i="4"/>
  <c r="A47" i="4"/>
  <c r="A48" i="4"/>
  <c r="A49" i="4"/>
  <c r="A50" i="4"/>
  <c r="A51" i="4"/>
  <c r="E32" i="4"/>
  <c r="E33" i="4"/>
  <c r="E34" i="4"/>
  <c r="E35" i="4"/>
  <c r="E36" i="4"/>
  <c r="E49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C44" i="4"/>
  <c r="C45" i="4"/>
  <c r="C46" i="4"/>
  <c r="C47" i="4"/>
  <c r="C48" i="4"/>
  <c r="C49" i="4"/>
  <c r="C50" i="4"/>
  <c r="C51" i="4"/>
  <c r="C32" i="4"/>
  <c r="C33" i="4"/>
  <c r="C34" i="4"/>
  <c r="C35" i="4"/>
  <c r="C36" i="4"/>
  <c r="C37" i="4"/>
  <c r="C38" i="4"/>
  <c r="C39" i="4"/>
  <c r="E12" i="4"/>
  <c r="E4" i="4"/>
  <c r="E5" i="4"/>
  <c r="E6" i="4"/>
  <c r="E7" i="4"/>
  <c r="E8" i="4"/>
  <c r="E9" i="4"/>
  <c r="E10" i="4"/>
  <c r="D17" i="5" l="1"/>
  <c r="D18" i="5"/>
  <c r="D19" i="5"/>
  <c r="D20" i="5"/>
  <c r="D21" i="5"/>
  <c r="D22" i="5"/>
  <c r="D23" i="5"/>
  <c r="D24" i="5"/>
  <c r="D25" i="5"/>
  <c r="D26" i="5"/>
  <c r="D27" i="5"/>
  <c r="D28" i="5"/>
  <c r="D29" i="5"/>
  <c r="D16" i="5"/>
  <c r="C14" i="4"/>
  <c r="C25" i="5"/>
  <c r="C13" i="4"/>
  <c r="C12" i="4"/>
  <c r="C11" i="4"/>
  <c r="C19" i="5"/>
  <c r="C10" i="4"/>
  <c r="C17" i="5"/>
  <c r="C9" i="4"/>
  <c r="C15" i="5"/>
  <c r="C8" i="4"/>
  <c r="C13" i="5"/>
  <c r="C7" i="4"/>
  <c r="C11" i="5"/>
  <c r="C6" i="4"/>
  <c r="C9" i="5"/>
  <c r="C5" i="4"/>
  <c r="C7" i="5"/>
  <c r="C4" i="4"/>
  <c r="C5" i="5"/>
  <c r="C3" i="5"/>
  <c r="E11" i="4"/>
  <c r="C3" i="4"/>
  <c r="E4" i="5"/>
  <c r="E18" i="5" s="1"/>
  <c r="E29" i="5"/>
  <c r="E28" i="5"/>
  <c r="A12" i="4"/>
  <c r="A26" i="4" s="1"/>
  <c r="E11" i="5"/>
  <c r="E25" i="5" s="1"/>
  <c r="A11" i="4"/>
  <c r="A25" i="4" s="1"/>
  <c r="E10" i="5"/>
  <c r="E24" i="5" s="1"/>
  <c r="A10" i="4"/>
  <c r="A24" i="4" s="1"/>
  <c r="E9" i="5"/>
  <c r="E23" i="5" s="1"/>
  <c r="A9" i="4"/>
  <c r="A23" i="4" s="1"/>
  <c r="E8" i="5"/>
  <c r="E22" i="5" s="1"/>
  <c r="A8" i="4"/>
  <c r="A22" i="4" s="1"/>
  <c r="E7" i="5"/>
  <c r="E21" i="5" s="1"/>
  <c r="A7" i="4"/>
  <c r="A21" i="4" s="1"/>
  <c r="E6" i="5"/>
  <c r="E20" i="5" s="1"/>
  <c r="A6" i="4"/>
  <c r="A20" i="4" s="1"/>
  <c r="E5" i="5"/>
  <c r="E19" i="5" s="1"/>
  <c r="A14" i="4"/>
  <c r="E13" i="5"/>
  <c r="E27" i="5" s="1"/>
  <c r="A13" i="4"/>
  <c r="E12" i="5"/>
  <c r="E26" i="5" s="1"/>
  <c r="A45" i="4"/>
  <c r="B7" i="2"/>
  <c r="E3" i="4"/>
  <c r="A5" i="4"/>
  <c r="A19" i="4" s="1"/>
  <c r="A29" i="4"/>
  <c r="A28" i="4"/>
  <c r="A27" i="4"/>
  <c r="B21" i="2"/>
  <c r="B18" i="2"/>
  <c r="B15" i="2"/>
  <c r="B14" i="2"/>
  <c r="B13" i="2"/>
  <c r="B20" i="2"/>
  <c r="B3" i="2"/>
  <c r="B5" i="2"/>
  <c r="B6" i="2"/>
  <c r="B8" i="2"/>
  <c r="B19" i="2"/>
  <c r="B17" i="2"/>
  <c r="B16" i="2"/>
  <c r="B12" i="2"/>
  <c r="B10" i="2"/>
  <c r="B40" i="2"/>
  <c r="B42" i="2"/>
  <c r="L32" i="4"/>
  <c r="L37" i="4"/>
  <c r="L33" i="4"/>
  <c r="L38" i="4"/>
  <c r="L34" i="4"/>
  <c r="L39" i="4"/>
  <c r="O33" i="2" a="1"/>
  <c r="O33" i="2" s="1"/>
  <c r="O34" i="2" a="1"/>
  <c r="O34" i="2" s="1"/>
  <c r="P33" i="2" a="1"/>
  <c r="P33" i="2" s="1"/>
  <c r="P34" i="2" a="1"/>
  <c r="P34" i="2" s="1"/>
  <c r="K2" i="5"/>
  <c r="K16" i="5"/>
  <c r="K3" i="5"/>
  <c r="K17" i="5" s="1"/>
  <c r="K4" i="5"/>
  <c r="K18" i="5" s="1"/>
  <c r="K5" i="5"/>
  <c r="K19" i="5" s="1"/>
  <c r="K6" i="5"/>
  <c r="K20" i="5" s="1"/>
  <c r="K7" i="5"/>
  <c r="K21" i="5" s="1"/>
  <c r="K8" i="5"/>
  <c r="K22" i="5" s="1"/>
  <c r="K9" i="5"/>
  <c r="K23" i="5" s="1"/>
  <c r="K10" i="5"/>
  <c r="K24" i="5" s="1"/>
  <c r="K11" i="5"/>
  <c r="K25" i="5" s="1"/>
  <c r="K12" i="5"/>
  <c r="K26" i="5" s="1"/>
  <c r="K13" i="5"/>
  <c r="K27" i="5" s="1"/>
  <c r="K14" i="5"/>
  <c r="K28" i="5" s="1"/>
  <c r="K15" i="5"/>
  <c r="K29" i="5" s="1"/>
  <c r="I25" i="5" l="1"/>
  <c r="N18" i="4"/>
  <c r="I23" i="5"/>
  <c r="N17" i="4"/>
  <c r="I21" i="5"/>
  <c r="N16" i="4"/>
  <c r="I19" i="5"/>
  <c r="N15" i="4"/>
  <c r="I17" i="5"/>
  <c r="N14" i="4"/>
  <c r="I15" i="5"/>
  <c r="N13" i="4"/>
  <c r="I13" i="5"/>
  <c r="N12" i="4"/>
  <c r="I11" i="5"/>
  <c r="N11" i="4"/>
  <c r="I9" i="5"/>
  <c r="N10" i="4"/>
  <c r="I7" i="5"/>
  <c r="N9" i="4"/>
  <c r="I5" i="5"/>
  <c r="N8" i="4"/>
  <c r="B45" i="2"/>
  <c r="B44" i="2"/>
  <c r="B43" i="2"/>
  <c r="B41" i="2"/>
  <c r="B39" i="2"/>
  <c r="B38" i="2"/>
  <c r="B37" i="2"/>
  <c r="B35" i="2"/>
  <c r="B34" i="2"/>
  <c r="B33" i="2"/>
  <c r="L40" i="4"/>
  <c r="B32" i="2"/>
  <c r="L36" i="4"/>
  <c r="B31" i="2"/>
  <c r="L35" i="4"/>
  <c r="B30" i="2"/>
  <c r="L31" i="4"/>
  <c r="B29" i="2"/>
  <c r="I3" i="5"/>
  <c r="N7" i="4"/>
  <c r="B26" i="2"/>
  <c r="B28" i="2"/>
  <c r="A103" i="4" l="1" a="1"/>
  <c r="AD118" i="4" l="1"/>
  <c r="A103" i="4"/>
  <c r="B103" i="4"/>
  <c r="C103" i="4"/>
  <c r="D103" i="4"/>
  <c r="E103" i="4"/>
  <c r="F103" i="4"/>
  <c r="G103" i="4"/>
  <c r="H103" i="4"/>
  <c r="I103" i="4"/>
  <c r="J103" i="4"/>
  <c r="K103" i="4"/>
  <c r="L103" i="4"/>
  <c r="M103" i="4"/>
  <c r="N103" i="4"/>
  <c r="O103" i="4"/>
  <c r="P103" i="4"/>
  <c r="Q103" i="4"/>
  <c r="R103" i="4"/>
  <c r="S103" i="4"/>
  <c r="T103" i="4"/>
  <c r="U103" i="4"/>
  <c r="V103" i="4"/>
  <c r="W103" i="4"/>
  <c r="X103" i="4"/>
  <c r="Y103" i="4"/>
  <c r="Z103" i="4"/>
  <c r="AA103" i="4"/>
  <c r="AB103" i="4"/>
  <c r="AC103" i="4"/>
  <c r="AD103" i="4"/>
  <c r="A104" i="4"/>
  <c r="B104" i="4"/>
  <c r="C104" i="4"/>
  <c r="D104" i="4"/>
  <c r="E104" i="4"/>
  <c r="F104" i="4"/>
  <c r="G104" i="4"/>
  <c r="H104" i="4"/>
  <c r="I104" i="4"/>
  <c r="J104" i="4"/>
  <c r="K104" i="4"/>
  <c r="L104" i="4"/>
  <c r="M104" i="4"/>
  <c r="N104" i="4"/>
  <c r="O104" i="4"/>
  <c r="P104" i="4"/>
  <c r="Q104" i="4"/>
  <c r="R104" i="4"/>
  <c r="S104" i="4"/>
  <c r="T104" i="4"/>
  <c r="U104" i="4"/>
  <c r="V104" i="4"/>
  <c r="W104" i="4"/>
  <c r="X104" i="4"/>
  <c r="Y104" i="4"/>
  <c r="Z104" i="4"/>
  <c r="AA104" i="4"/>
  <c r="AB104" i="4"/>
  <c r="AC104" i="4"/>
  <c r="AD104" i="4"/>
  <c r="A105" i="4"/>
  <c r="B105" i="4"/>
  <c r="C105" i="4"/>
  <c r="D105" i="4"/>
  <c r="E105" i="4"/>
  <c r="F105" i="4"/>
  <c r="G105" i="4"/>
  <c r="H105" i="4"/>
  <c r="I105" i="4"/>
  <c r="J105" i="4"/>
  <c r="K105" i="4"/>
  <c r="L105" i="4"/>
  <c r="M105" i="4"/>
  <c r="N105" i="4"/>
  <c r="O105" i="4"/>
  <c r="P105" i="4"/>
  <c r="Q105" i="4"/>
  <c r="R105" i="4"/>
  <c r="S105" i="4"/>
  <c r="T105" i="4"/>
  <c r="U105" i="4"/>
  <c r="V105" i="4"/>
  <c r="W105" i="4"/>
  <c r="X105" i="4"/>
  <c r="Y105" i="4"/>
  <c r="Z105" i="4"/>
  <c r="AA105" i="4"/>
  <c r="AB105" i="4"/>
  <c r="AC105" i="4"/>
  <c r="AD105" i="4"/>
  <c r="A106" i="4"/>
  <c r="B106" i="4"/>
  <c r="C106" i="4"/>
  <c r="D106" i="4"/>
  <c r="E106" i="4"/>
  <c r="F106" i="4"/>
  <c r="G106" i="4"/>
  <c r="H106" i="4"/>
  <c r="I106" i="4"/>
  <c r="J106" i="4"/>
  <c r="K106" i="4"/>
  <c r="E61" i="4" s="1"/>
  <c r="L106" i="4"/>
  <c r="M106" i="4"/>
  <c r="N106" i="4"/>
  <c r="O106" i="4"/>
  <c r="P106" i="4"/>
  <c r="Q106" i="4"/>
  <c r="R106" i="4"/>
  <c r="S106" i="4"/>
  <c r="T106" i="4"/>
  <c r="U106" i="4"/>
  <c r="V106" i="4"/>
  <c r="W106" i="4"/>
  <c r="X106" i="4"/>
  <c r="Y106" i="4"/>
  <c r="Z106" i="4"/>
  <c r="AA106" i="4"/>
  <c r="AB106" i="4"/>
  <c r="AC106" i="4"/>
  <c r="AD106" i="4"/>
  <c r="A107" i="4"/>
  <c r="B107" i="4"/>
  <c r="C107" i="4"/>
  <c r="D107" i="4"/>
  <c r="E107" i="4"/>
  <c r="F107" i="4"/>
  <c r="G107" i="4"/>
  <c r="H107" i="4"/>
  <c r="I107" i="4"/>
  <c r="J107" i="4"/>
  <c r="K107" i="4"/>
  <c r="L107" i="4"/>
  <c r="M107" i="4"/>
  <c r="N107" i="4"/>
  <c r="O107" i="4"/>
  <c r="P107" i="4"/>
  <c r="Q107" i="4"/>
  <c r="R107" i="4"/>
  <c r="S107" i="4"/>
  <c r="T107" i="4"/>
  <c r="U107" i="4"/>
  <c r="V107" i="4"/>
  <c r="W107" i="4"/>
  <c r="X107" i="4"/>
  <c r="Y107" i="4"/>
  <c r="Z107" i="4"/>
  <c r="AA107" i="4"/>
  <c r="AB107" i="4"/>
  <c r="AC107" i="4"/>
  <c r="AD107" i="4"/>
  <c r="A108" i="4"/>
  <c r="B108" i="4"/>
  <c r="C108" i="4"/>
  <c r="D108" i="4"/>
  <c r="E108" i="4"/>
  <c r="F108" i="4"/>
  <c r="G108" i="4"/>
  <c r="H108" i="4"/>
  <c r="I108" i="4"/>
  <c r="J108" i="4"/>
  <c r="K108" i="4"/>
  <c r="L108" i="4"/>
  <c r="M108" i="4"/>
  <c r="N108" i="4"/>
  <c r="O108" i="4"/>
  <c r="P108" i="4"/>
  <c r="Q108" i="4"/>
  <c r="R108" i="4"/>
  <c r="S108" i="4"/>
  <c r="T108" i="4"/>
  <c r="U108" i="4"/>
  <c r="V108" i="4"/>
  <c r="W108" i="4"/>
  <c r="X108" i="4"/>
  <c r="Y108" i="4"/>
  <c r="Z108" i="4"/>
  <c r="AA108" i="4"/>
  <c r="AB108" i="4"/>
  <c r="AC108" i="4"/>
  <c r="AD108" i="4"/>
  <c r="A109" i="4"/>
  <c r="B109" i="4"/>
  <c r="C109" i="4"/>
  <c r="D109" i="4"/>
  <c r="E109" i="4"/>
  <c r="F109" i="4"/>
  <c r="G109" i="4"/>
  <c r="H109" i="4"/>
  <c r="I109" i="4"/>
  <c r="J109" i="4"/>
  <c r="K109" i="4"/>
  <c r="L109" i="4"/>
  <c r="M109" i="4"/>
  <c r="N109" i="4"/>
  <c r="O109" i="4"/>
  <c r="P109" i="4"/>
  <c r="Q109" i="4"/>
  <c r="R109" i="4"/>
  <c r="S109" i="4"/>
  <c r="T109" i="4"/>
  <c r="U109" i="4"/>
  <c r="V109" i="4"/>
  <c r="W109" i="4"/>
  <c r="X109" i="4"/>
  <c r="Y109" i="4"/>
  <c r="Z109" i="4"/>
  <c r="AA109" i="4"/>
  <c r="AB109" i="4"/>
  <c r="AC109" i="4"/>
  <c r="AD109" i="4"/>
  <c r="A110" i="4"/>
  <c r="B110" i="4"/>
  <c r="C110" i="4"/>
  <c r="D110" i="4"/>
  <c r="E110" i="4"/>
  <c r="F110" i="4"/>
  <c r="G110" i="4"/>
  <c r="H110" i="4"/>
  <c r="I110" i="4"/>
  <c r="J110" i="4"/>
  <c r="K110" i="4"/>
  <c r="L110" i="4"/>
  <c r="M110" i="4"/>
  <c r="N110" i="4"/>
  <c r="O110" i="4"/>
  <c r="P110" i="4"/>
  <c r="Q110" i="4"/>
  <c r="R110" i="4"/>
  <c r="S110" i="4"/>
  <c r="T110" i="4"/>
  <c r="U110" i="4"/>
  <c r="V110" i="4"/>
  <c r="W110" i="4"/>
  <c r="X110" i="4"/>
  <c r="Y110" i="4"/>
  <c r="Z110" i="4"/>
  <c r="AA110" i="4"/>
  <c r="AB110" i="4"/>
  <c r="AC110" i="4"/>
  <c r="AD110" i="4"/>
  <c r="A111" i="4"/>
  <c r="B111" i="4"/>
  <c r="C111" i="4"/>
  <c r="D111" i="4"/>
  <c r="E111" i="4"/>
  <c r="F111" i="4"/>
  <c r="G111" i="4"/>
  <c r="H111" i="4"/>
  <c r="I111" i="4"/>
  <c r="J111" i="4"/>
  <c r="K111" i="4"/>
  <c r="L111" i="4"/>
  <c r="M111" i="4"/>
  <c r="N111" i="4"/>
  <c r="O111" i="4"/>
  <c r="AC118" i="4"/>
  <c r="AB118" i="4"/>
  <c r="AA118" i="4"/>
  <c r="Z118" i="4"/>
  <c r="Y118" i="4"/>
  <c r="X118" i="4"/>
  <c r="W118" i="4"/>
  <c r="V118" i="4"/>
  <c r="U118" i="4"/>
  <c r="T118" i="4"/>
  <c r="S118" i="4"/>
  <c r="R118" i="4"/>
  <c r="Q118" i="4"/>
  <c r="P118" i="4"/>
  <c r="O118" i="4"/>
  <c r="N118" i="4"/>
  <c r="M118" i="4"/>
  <c r="L118" i="4"/>
  <c r="K118" i="4"/>
  <c r="J118" i="4"/>
  <c r="I118" i="4"/>
  <c r="H118" i="4"/>
  <c r="G118" i="4"/>
  <c r="F118" i="4"/>
  <c r="E118" i="4"/>
  <c r="D118" i="4"/>
  <c r="C118" i="4"/>
  <c r="B118" i="4"/>
  <c r="A118" i="4"/>
  <c r="AD117" i="4"/>
  <c r="AC117" i="4"/>
  <c r="AB117" i="4"/>
  <c r="AA117" i="4"/>
  <c r="Z117" i="4"/>
  <c r="Y117" i="4"/>
  <c r="X117" i="4"/>
  <c r="W117" i="4"/>
  <c r="V117" i="4"/>
  <c r="U117" i="4"/>
  <c r="T117" i="4"/>
  <c r="S117" i="4"/>
  <c r="R117" i="4"/>
  <c r="Q117" i="4"/>
  <c r="P117" i="4"/>
  <c r="O117" i="4"/>
  <c r="N117" i="4"/>
  <c r="M117" i="4"/>
  <c r="L117" i="4"/>
  <c r="K117" i="4"/>
  <c r="J117" i="4"/>
  <c r="I117" i="4"/>
  <c r="H117" i="4"/>
  <c r="G117" i="4"/>
  <c r="F117" i="4"/>
  <c r="E117" i="4"/>
  <c r="D117" i="4"/>
  <c r="C117" i="4"/>
  <c r="B117" i="4"/>
  <c r="A117" i="4"/>
  <c r="AD116" i="4"/>
  <c r="AC116" i="4"/>
  <c r="AB116" i="4"/>
  <c r="AA116" i="4"/>
  <c r="Z116" i="4"/>
  <c r="Y116" i="4"/>
  <c r="X116" i="4"/>
  <c r="W116" i="4"/>
  <c r="V116" i="4"/>
  <c r="U116" i="4"/>
  <c r="T116" i="4"/>
  <c r="S116" i="4"/>
  <c r="R116" i="4"/>
  <c r="Q116" i="4"/>
  <c r="P116" i="4"/>
  <c r="O116" i="4"/>
  <c r="N116" i="4"/>
  <c r="M116" i="4"/>
  <c r="L116" i="4"/>
  <c r="K116" i="4"/>
  <c r="J116" i="4"/>
  <c r="I116" i="4"/>
  <c r="H116" i="4"/>
  <c r="G116" i="4"/>
  <c r="F116" i="4"/>
  <c r="E116" i="4"/>
  <c r="D116" i="4"/>
  <c r="C116" i="4"/>
  <c r="B116" i="4"/>
  <c r="A116" i="4"/>
  <c r="AD115" i="4"/>
  <c r="AC115" i="4"/>
  <c r="AB115" i="4"/>
  <c r="AA115" i="4"/>
  <c r="Z115" i="4"/>
  <c r="Y115" i="4"/>
  <c r="X115" i="4"/>
  <c r="W115" i="4"/>
  <c r="V115" i="4"/>
  <c r="U115" i="4"/>
  <c r="T115" i="4"/>
  <c r="S115" i="4"/>
  <c r="R115" i="4"/>
  <c r="Q115" i="4"/>
  <c r="P115" i="4"/>
  <c r="O115" i="4"/>
  <c r="N115" i="4"/>
  <c r="M115" i="4"/>
  <c r="L115" i="4"/>
  <c r="K115" i="4"/>
  <c r="J115" i="4"/>
  <c r="I115" i="4"/>
  <c r="H115" i="4"/>
  <c r="G115" i="4"/>
  <c r="F115" i="4"/>
  <c r="E115" i="4"/>
  <c r="D115" i="4"/>
  <c r="C115" i="4"/>
  <c r="B115" i="4"/>
  <c r="A115" i="4"/>
  <c r="AD114" i="4"/>
  <c r="AC114" i="4"/>
  <c r="AB114" i="4"/>
  <c r="AA114" i="4"/>
  <c r="Z114" i="4"/>
  <c r="Y114" i="4"/>
  <c r="X114" i="4"/>
  <c r="W114" i="4"/>
  <c r="V114" i="4"/>
  <c r="U114" i="4"/>
  <c r="T114" i="4"/>
  <c r="S114" i="4"/>
  <c r="R114" i="4"/>
  <c r="Q114" i="4"/>
  <c r="P114" i="4"/>
  <c r="O114" i="4"/>
  <c r="N114" i="4"/>
  <c r="M114" i="4"/>
  <c r="L114" i="4"/>
  <c r="K114" i="4"/>
  <c r="J114" i="4"/>
  <c r="I114" i="4"/>
  <c r="H114" i="4"/>
  <c r="G114" i="4"/>
  <c r="F114" i="4"/>
  <c r="E114" i="4"/>
  <c r="D114" i="4"/>
  <c r="C114" i="4"/>
  <c r="B114" i="4"/>
  <c r="A114" i="4"/>
  <c r="AD113" i="4"/>
  <c r="AC113" i="4"/>
  <c r="AB113" i="4"/>
  <c r="AA113" i="4"/>
  <c r="Z113" i="4"/>
  <c r="Y113" i="4"/>
  <c r="X113" i="4"/>
  <c r="W113" i="4"/>
  <c r="V113" i="4"/>
  <c r="U113" i="4"/>
  <c r="T113" i="4"/>
  <c r="S113" i="4"/>
  <c r="R113" i="4"/>
  <c r="Q113" i="4"/>
  <c r="P113" i="4"/>
  <c r="O113" i="4"/>
  <c r="N113" i="4"/>
  <c r="M113" i="4"/>
  <c r="L113" i="4"/>
  <c r="K113" i="4"/>
  <c r="J113" i="4"/>
  <c r="I113" i="4"/>
  <c r="H113" i="4"/>
  <c r="G113" i="4"/>
  <c r="F113" i="4"/>
  <c r="E113" i="4"/>
  <c r="D113" i="4"/>
  <c r="C113" i="4"/>
  <c r="B113" i="4"/>
  <c r="A113" i="4"/>
  <c r="AD112" i="4"/>
  <c r="AC112" i="4"/>
  <c r="AB112" i="4"/>
  <c r="AA112" i="4"/>
  <c r="Z112" i="4"/>
  <c r="Y112" i="4"/>
  <c r="X112" i="4"/>
  <c r="W112" i="4"/>
  <c r="V112" i="4"/>
  <c r="U112" i="4"/>
  <c r="T112" i="4"/>
  <c r="S112" i="4"/>
  <c r="R112" i="4"/>
  <c r="Q112" i="4"/>
  <c r="P112" i="4"/>
  <c r="O112" i="4"/>
  <c r="N112" i="4"/>
  <c r="M112" i="4"/>
  <c r="L112" i="4"/>
  <c r="K112" i="4"/>
  <c r="J112" i="4"/>
  <c r="I112" i="4"/>
  <c r="H112" i="4"/>
  <c r="G112" i="4"/>
  <c r="F112" i="4"/>
  <c r="E112" i="4"/>
  <c r="D112" i="4"/>
  <c r="C112" i="4"/>
  <c r="B112" i="4"/>
  <c r="A112" i="4"/>
  <c r="AD111" i="4"/>
  <c r="AC111" i="4"/>
  <c r="AB111" i="4"/>
  <c r="AA111" i="4"/>
  <c r="Z111" i="4"/>
  <c r="Y111" i="4"/>
  <c r="X111" i="4"/>
  <c r="W111" i="4"/>
  <c r="V111" i="4"/>
  <c r="U111" i="4"/>
  <c r="T111" i="4"/>
  <c r="S111" i="4"/>
  <c r="R111" i="4"/>
  <c r="Q111" i="4"/>
  <c r="P111" i="4"/>
  <c r="F41" i="4" l="1" a="1"/>
  <c r="F41" i="4" s="1"/>
  <c r="F40" i="4" a="1"/>
  <c r="F40" i="4" s="1"/>
  <c r="F48" i="4" a="1"/>
  <c r="F48" i="4" s="1"/>
  <c r="F47" i="4" a="1"/>
  <c r="F47" i="4" s="1"/>
  <c r="F46" i="4" a="1"/>
  <c r="F46" i="4" s="1"/>
  <c r="F45" i="4" a="1"/>
  <c r="F45" i="4" s="1"/>
  <c r="F44" i="4" a="1"/>
  <c r="F44" i="4" s="1"/>
  <c r="F42" i="4" a="1"/>
  <c r="F42" i="4" s="1"/>
  <c r="B3" i="4" a="1"/>
  <c r="B3" i="4" s="1"/>
  <c r="F43" i="4" a="1"/>
  <c r="F43" i="4" s="1"/>
  <c r="B27" i="4" a="1"/>
  <c r="B27" i="4" s="1"/>
  <c r="B28" i="4" a="1"/>
  <c r="B28" i="4" s="1"/>
  <c r="B29" i="4" a="1"/>
  <c r="B29" i="4" s="1"/>
  <c r="F3" i="4" a="1"/>
  <c r="F3" i="4" s="1"/>
  <c r="D40" i="4" a="1"/>
  <c r="D40" i="4" s="1"/>
  <c r="D41" i="4" a="1"/>
  <c r="D41" i="4" s="1"/>
  <c r="F59" i="4" a="1"/>
  <c r="F59" i="4" s="1"/>
  <c r="D59" i="4" a="1"/>
  <c r="D59" i="4" s="1"/>
  <c r="F58" i="4" a="1"/>
  <c r="F58" i="4" s="1"/>
  <c r="D58" i="4" a="1"/>
  <c r="D58" i="4" s="1"/>
  <c r="F57" i="4" a="1"/>
  <c r="F57" i="4" s="1"/>
  <c r="D57" i="4" a="1"/>
  <c r="D57" i="4" s="1"/>
  <c r="F56" i="4" a="1"/>
  <c r="F56" i="4" s="1"/>
  <c r="D56" i="4" a="1"/>
  <c r="D56" i="4" s="1"/>
  <c r="F55" i="4" a="1"/>
  <c r="F55" i="4" s="1"/>
  <c r="D55" i="4" a="1"/>
  <c r="D55" i="4" s="1"/>
  <c r="F54" i="4" a="1"/>
  <c r="F54" i="4" s="1"/>
  <c r="D54" i="4" a="1"/>
  <c r="D54" i="4" s="1"/>
  <c r="F53" i="4" a="1"/>
  <c r="F53" i="4" s="1"/>
  <c r="D53" i="4" a="1"/>
  <c r="D53" i="4" s="1"/>
  <c r="F52" i="4" a="1"/>
  <c r="F52" i="4" s="1"/>
  <c r="D52" i="4" a="1"/>
  <c r="D52" i="4" s="1"/>
  <c r="F51" i="4" a="1"/>
  <c r="F51" i="4" s="1"/>
  <c r="D51" i="4" a="1"/>
  <c r="D51" i="4" s="1"/>
  <c r="F50" i="4" a="1"/>
  <c r="F50" i="4" s="1"/>
  <c r="D50" i="4" a="1"/>
  <c r="D50" i="4" s="1"/>
  <c r="F49" i="4" a="1"/>
  <c r="F49" i="4" s="1"/>
  <c r="D49" i="4" a="1"/>
  <c r="D49" i="4" s="1"/>
  <c r="D48" i="4" a="1"/>
  <c r="D48" i="4" s="1"/>
  <c r="D47" i="4" a="1"/>
  <c r="D47" i="4" s="1"/>
  <c r="D46" i="4" a="1"/>
  <c r="D46" i="4" s="1"/>
  <c r="D45" i="4" a="1"/>
  <c r="D45" i="4" s="1"/>
  <c r="D44" i="4" a="1"/>
  <c r="D44" i="4" s="1"/>
  <c r="F39" i="4" a="1"/>
  <c r="F39" i="4" s="1"/>
  <c r="F38" i="4" a="1"/>
  <c r="F38" i="4" s="1"/>
  <c r="F37" i="4" a="1"/>
  <c r="F37" i="4" s="1"/>
  <c r="F36" i="4" a="1"/>
  <c r="F36" i="4" s="1"/>
  <c r="F35" i="4" a="1"/>
  <c r="F35" i="4" s="1"/>
  <c r="F34" i="4" a="1"/>
  <c r="F34" i="4" s="1"/>
  <c r="F33" i="4" a="1"/>
  <c r="F33" i="4" s="1"/>
  <c r="F32" i="4" a="1"/>
  <c r="F32" i="4" s="1"/>
  <c r="D29" i="4" a="1"/>
  <c r="D29" i="4" s="1"/>
  <c r="F28" i="4" a="1"/>
  <c r="F28" i="4" s="1"/>
  <c r="D28" i="4" a="1"/>
  <c r="D28" i="4" s="1"/>
  <c r="F27" i="4" a="1"/>
  <c r="F27" i="4" s="1"/>
  <c r="D27" i="4" a="1"/>
  <c r="D27" i="4" s="1"/>
  <c r="F26" i="4" a="1"/>
  <c r="F26" i="4" s="1"/>
  <c r="D26" i="4" a="1"/>
  <c r="D26" i="4" s="1"/>
  <c r="F25" i="4" a="1"/>
  <c r="F25" i="4" s="1"/>
  <c r="D25" i="4" a="1"/>
  <c r="D25" i="4" s="1"/>
  <c r="D24" i="4" a="1"/>
  <c r="D24" i="4" s="1"/>
  <c r="D23" i="4" a="1"/>
  <c r="D23" i="4" s="1"/>
  <c r="D22" i="4" a="1"/>
  <c r="D22" i="4" s="1"/>
  <c r="F24" i="4" a="1"/>
  <c r="F24" i="4" s="1"/>
  <c r="F23" i="4" a="1"/>
  <c r="F23" i="4" s="1"/>
  <c r="F22" i="4" a="1"/>
  <c r="F22" i="4" s="1"/>
  <c r="F21" i="4" a="1"/>
  <c r="F21" i="4" s="1"/>
  <c r="F20" i="4" a="1"/>
  <c r="F20" i="4" s="1"/>
  <c r="F19" i="4" a="1"/>
  <c r="F19" i="4" s="1"/>
  <c r="F18" i="4" a="1"/>
  <c r="F18" i="4" s="1"/>
  <c r="F17" i="4" a="1"/>
  <c r="F17" i="4" s="1"/>
  <c r="F16" i="4" a="1"/>
  <c r="F16" i="4" s="1"/>
  <c r="F15" i="4" a="1"/>
  <c r="F15" i="4" s="1"/>
  <c r="F14" i="4" a="1"/>
  <c r="F14" i="4" s="1"/>
  <c r="D18" i="4" a="1"/>
  <c r="D18" i="4" s="1"/>
  <c r="B16" i="4" a="1"/>
  <c r="B16" i="4" s="1"/>
  <c r="D20" i="4" a="1"/>
  <c r="D20" i="4" s="1"/>
  <c r="B4" i="4" a="1"/>
  <c r="B4" i="4" s="1"/>
  <c r="D19" i="4" a="1"/>
  <c r="D19" i="4" s="1"/>
  <c r="B17" i="4" a="1"/>
  <c r="B17" i="4" s="1"/>
  <c r="B18" i="4" a="1"/>
  <c r="B18" i="4" s="1"/>
  <c r="F13" i="4" a="1"/>
  <c r="F13" i="4" s="1"/>
  <c r="D17" i="4" a="1"/>
  <c r="D17" i="4" s="1"/>
  <c r="B15" i="4" a="1"/>
  <c r="B15" i="4" s="1"/>
  <c r="B26" i="4" a="1"/>
  <c r="B26" i="4" s="1"/>
  <c r="F11" i="4" a="1"/>
  <c r="F11" i="4" s="1"/>
  <c r="F10" i="4" a="1"/>
  <c r="F10" i="4" s="1"/>
  <c r="F9" i="4" a="1"/>
  <c r="F9" i="4" s="1"/>
  <c r="F8" i="4" a="1"/>
  <c r="F8" i="4" s="1"/>
  <c r="F7" i="4" a="1"/>
  <c r="F7" i="4" s="1"/>
  <c r="F6" i="4" a="1"/>
  <c r="F6" i="4" s="1"/>
  <c r="F5" i="4" a="1"/>
  <c r="F5" i="4" s="1"/>
  <c r="F4" i="4" a="1"/>
  <c r="F4" i="4" s="1"/>
  <c r="F12" i="4" a="1"/>
  <c r="F12" i="4" s="1"/>
  <c r="D39" i="4" a="1"/>
  <c r="D39" i="4" s="1"/>
  <c r="D38" i="4" a="1"/>
  <c r="D38" i="4" s="1"/>
  <c r="D37" i="4" a="1"/>
  <c r="D37" i="4" s="1"/>
  <c r="D36" i="4" a="1"/>
  <c r="D36" i="4" s="1"/>
  <c r="D35" i="4" a="1"/>
  <c r="D35" i="4" s="1"/>
  <c r="D34" i="4" a="1"/>
  <c r="D34" i="4" s="1"/>
  <c r="D33" i="4" a="1"/>
  <c r="D33" i="4" s="1"/>
  <c r="D32" i="4" a="1"/>
  <c r="D32" i="4" s="1"/>
  <c r="B44" i="4" a="1"/>
  <c r="B44" i="4" s="1"/>
  <c r="B43" i="4" a="1"/>
  <c r="B43" i="4" s="1"/>
  <c r="B42" i="4" a="1"/>
  <c r="B42" i="4" s="1"/>
  <c r="B41" i="4" a="1"/>
  <c r="B41" i="4" s="1"/>
  <c r="B40" i="4" a="1"/>
  <c r="B40" i="4" s="1"/>
  <c r="B39" i="4" a="1"/>
  <c r="B39" i="4" s="1"/>
  <c r="B38" i="4" a="1"/>
  <c r="B38" i="4" s="1"/>
  <c r="B37" i="4" a="1"/>
  <c r="B37" i="4" s="1"/>
  <c r="B36" i="4" a="1"/>
  <c r="B36" i="4" s="1"/>
  <c r="B35" i="4" a="1"/>
  <c r="B35" i="4" s="1"/>
  <c r="B34" i="4" a="1"/>
  <c r="B34" i="4" s="1"/>
  <c r="B33" i="4" a="1"/>
  <c r="B33" i="4" s="1"/>
  <c r="B32" i="4" a="1"/>
  <c r="B32" i="4" s="1"/>
  <c r="B45" i="4" a="1"/>
  <c r="B45" i="4" s="1"/>
  <c r="B51" i="4" a="1"/>
  <c r="B51" i="4" s="1"/>
  <c r="B50" i="4" a="1"/>
  <c r="B50" i="4" s="1"/>
  <c r="B49" i="4" a="1"/>
  <c r="B49" i="4" s="1"/>
  <c r="B48" i="4" a="1"/>
  <c r="B48" i="4" s="1"/>
  <c r="B47" i="4" a="1"/>
  <c r="B47" i="4" s="1"/>
  <c r="B46" i="4" a="1"/>
  <c r="B46" i="4" s="1"/>
  <c r="D6" i="4" a="1"/>
  <c r="D6" i="4" s="1"/>
  <c r="D5" i="4" a="1"/>
  <c r="D5" i="4" s="1"/>
  <c r="D4" i="4" a="1"/>
  <c r="D4" i="4" s="1"/>
  <c r="D3" i="4" a="1"/>
  <c r="D3" i="4" s="1"/>
  <c r="D14" i="4" a="1"/>
  <c r="D14" i="4" s="1"/>
  <c r="B12" i="4" a="1"/>
  <c r="B12" i="4" s="1"/>
  <c r="B25" i="4" a="1"/>
  <c r="B25" i="4" s="1"/>
  <c r="D13" i="4" a="1"/>
  <c r="D13" i="4" s="1"/>
  <c r="B11" i="4" a="1"/>
  <c r="B11" i="4" s="1"/>
  <c r="B24" i="4" a="1"/>
  <c r="B24" i="4" s="1"/>
  <c r="D12" i="4" a="1"/>
  <c r="D12" i="4" s="1"/>
  <c r="B10" i="4" a="1"/>
  <c r="B10" i="4" s="1"/>
  <c r="B23" i="4" a="1"/>
  <c r="B23" i="4" s="1"/>
  <c r="D11" i="4" a="1"/>
  <c r="D11" i="4" s="1"/>
  <c r="B9" i="4" a="1"/>
  <c r="B9" i="4" s="1"/>
  <c r="B22" i="4" a="1"/>
  <c r="B22" i="4" s="1"/>
  <c r="D10" i="4" a="1"/>
  <c r="D10" i="4" s="1"/>
  <c r="B8" i="4" a="1"/>
  <c r="B8" i="4" s="1"/>
  <c r="B21" i="4" a="1"/>
  <c r="B21" i="4" s="1"/>
  <c r="D9" i="4" a="1"/>
  <c r="D9" i="4" s="1"/>
  <c r="B7" i="4" a="1"/>
  <c r="B7" i="4" s="1"/>
  <c r="B20" i="4" a="1"/>
  <c r="B20" i="4" s="1"/>
  <c r="D8" i="4" a="1"/>
  <c r="D8" i="4" s="1"/>
  <c r="B6" i="4" a="1"/>
  <c r="B6" i="4" s="1"/>
  <c r="D21" i="4" a="1"/>
  <c r="D21" i="4" s="1"/>
  <c r="D7" i="4" a="1"/>
  <c r="D7" i="4" s="1"/>
  <c r="B19" i="4" a="1"/>
  <c r="B19" i="4" s="1"/>
  <c r="B5" i="4" a="1"/>
  <c r="B5" i="4" s="1"/>
  <c r="D16" i="4" a="1"/>
  <c r="D16" i="4" s="1"/>
  <c r="B14" i="4" a="1"/>
  <c r="B14" i="4" s="1"/>
  <c r="D15" i="4" a="1"/>
  <c r="D15" i="4" s="1"/>
  <c r="B13" i="4" a="1"/>
  <c r="B13" i="4" s="1"/>
</calcChain>
</file>

<file path=xl/sharedStrings.xml><?xml version="1.0" encoding="utf-8"?>
<sst xmlns="http://schemas.openxmlformats.org/spreadsheetml/2006/main" count="211" uniqueCount="96">
  <si>
    <t>VAC1 QUAI DEP AGT</t>
  </si>
  <si>
    <t>VAC2 MANU TG1 PIL I</t>
  </si>
  <si>
    <t>VAC1 MANU VIDEO AGT</t>
  </si>
  <si>
    <t>VAC2 Agt TTF ILOT</t>
  </si>
  <si>
    <t>VAC1 MANUEL TG2 AGT</t>
  </si>
  <si>
    <t>VAC2 CABINE AGT I</t>
  </si>
  <si>
    <t>VAC1 MANUEL TG2 PIL</t>
  </si>
  <si>
    <t>VAC2 MANU TG1 AGT I</t>
  </si>
  <si>
    <t>VAC1 MGF TG2 ECO AGT</t>
  </si>
  <si>
    <t>VAC2 MANU VIDEO AGT I</t>
  </si>
  <si>
    <t>VAC1 MGF TG2 ECO PIL</t>
  </si>
  <si>
    <t>VAC2 MGF TG1L AGT I</t>
  </si>
  <si>
    <t>VAC1 MPF TG2 ECO AGT</t>
  </si>
  <si>
    <t>VAC2 MGF TG1L PIL I</t>
  </si>
  <si>
    <t>VAC1 MPF TG2 ECO PIL</t>
  </si>
  <si>
    <t>VAC2 MGF TG2 AGTOS</t>
  </si>
  <si>
    <t>VAC1 OUV LIA TG2 AGT</t>
  </si>
  <si>
    <t>VAC2 MGF TG2 PILOS</t>
  </si>
  <si>
    <t>VAC1 OUV LIA TG2 PIL</t>
  </si>
  <si>
    <t>VAC2 MPF TG1L AGT I</t>
  </si>
  <si>
    <t>VAC1 PREPACOM QUAI A</t>
  </si>
  <si>
    <t>VAC2 MPF TG1L PIL I</t>
  </si>
  <si>
    <t>VAC1 QUAI AR AGT</t>
  </si>
  <si>
    <t>VAC2 PREPA QUAA I</t>
  </si>
  <si>
    <t>VAC1 QUAI AR PILOT</t>
  </si>
  <si>
    <t>VAC2 QUAI AR AGT I</t>
  </si>
  <si>
    <t>VAC2 QUAI AR PIL I</t>
  </si>
  <si>
    <t>VAC1 QUAI DEP PIL</t>
  </si>
  <si>
    <t>VAC2 QUAI DEP AGT I</t>
  </si>
  <si>
    <t>VAC1 TCC AGENT</t>
  </si>
  <si>
    <t>VAC2 QUAI DEP PIL I</t>
  </si>
  <si>
    <t>VAC1 TCC PILOTE</t>
  </si>
  <si>
    <t>VAC2 TCC AGT I</t>
  </si>
  <si>
    <t>VAC2 TCC PILOTE I</t>
  </si>
  <si>
    <t>VAC1 Agt TTF ILOT</t>
  </si>
  <si>
    <t>FDP</t>
  </si>
  <si>
    <t>zone échange</t>
  </si>
  <si>
    <t>Tableau des affectations quotidiennes</t>
  </si>
  <si>
    <t>VAC1 DEPIAUTAGE TG2</t>
  </si>
  <si>
    <t>abscent</t>
  </si>
  <si>
    <t>greve</t>
  </si>
  <si>
    <t xml:space="preserve">DATE </t>
  </si>
  <si>
    <t>VAC1 MPF TG2 ECO ALIM</t>
  </si>
  <si>
    <t xml:space="preserve"> MTIPF N°1</t>
  </si>
  <si>
    <t>TTF 1</t>
  </si>
  <si>
    <t>TTF 2</t>
  </si>
  <si>
    <t>MTIP N°2</t>
  </si>
  <si>
    <t>TTF 3</t>
  </si>
  <si>
    <t>TTF 4</t>
  </si>
  <si>
    <t>MTIPF N°3</t>
  </si>
  <si>
    <t>TTF 5</t>
  </si>
  <si>
    <t>TTF 6</t>
  </si>
  <si>
    <t>MTIPF N°4</t>
  </si>
  <si>
    <t>TTF 7</t>
  </si>
  <si>
    <t>TTF 8</t>
  </si>
  <si>
    <t>MTIPF N°5</t>
  </si>
  <si>
    <t>TTF 9</t>
  </si>
  <si>
    <t>TTF 10</t>
  </si>
  <si>
    <t>MTIPF N°6</t>
  </si>
  <si>
    <t>TTF 11</t>
  </si>
  <si>
    <t>TTF 12</t>
  </si>
  <si>
    <t>MTIPF N°7</t>
  </si>
  <si>
    <t>MTIPF N°8</t>
  </si>
  <si>
    <t xml:space="preserve"> </t>
  </si>
  <si>
    <t>MTIPF N°9</t>
  </si>
  <si>
    <t xml:space="preserve">PF-TTF           </t>
  </si>
  <si>
    <t>GF-dépiautage</t>
  </si>
  <si>
    <t xml:space="preserve">PERSONNEL PRESENTS PENDANT LES PAUSES </t>
  </si>
  <si>
    <t>nom</t>
  </si>
  <si>
    <t>pt 2 vac</t>
  </si>
  <si>
    <t xml:space="preserve">Référent </t>
  </si>
  <si>
    <t>VAC2 MPF TG1L ALIM I</t>
  </si>
  <si>
    <t>Date :</t>
  </si>
  <si>
    <t>de 17H à 17H30</t>
  </si>
  <si>
    <t>de 17H30 à 18H00</t>
  </si>
  <si>
    <t>TTF à 17H30</t>
  </si>
  <si>
    <t>BESOIN</t>
  </si>
  <si>
    <t>NOM</t>
  </si>
  <si>
    <t>ILOT ORIGINE</t>
  </si>
  <si>
    <t>PF ECO</t>
  </si>
  <si>
    <t>PF LETTRE</t>
  </si>
  <si>
    <t>VAC1 MANU VIDEO ANIM</t>
  </si>
  <si>
    <t>VAC1 QUAI AR AGT DEPAL</t>
  </si>
  <si>
    <t>VAC1 QUAI AR AGT GRAND COMPTE</t>
  </si>
  <si>
    <t>QUAI ARRIVE / LIASSE</t>
  </si>
  <si>
    <t>MANUEL VIDEO</t>
  </si>
  <si>
    <t>VAC1 TCC ANT1</t>
  </si>
  <si>
    <t xml:space="preserve">GF </t>
  </si>
  <si>
    <t>HORS NORMES</t>
  </si>
  <si>
    <t>MANUEL</t>
  </si>
  <si>
    <t>TCC</t>
  </si>
  <si>
    <t>VIDEO</t>
  </si>
  <si>
    <t>QA</t>
  </si>
  <si>
    <t>QD</t>
  </si>
  <si>
    <t>QUAI DEPART/HORS NORME</t>
  </si>
  <si>
    <t>HORS NORME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</si>
</sst>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F800]dddd\,\ mmmm\ dd\,\ yyyy"/>
    <numFmt numFmtId="165" formatCode="[$-40C]dd\-mmm\-yy;@"/>
    <numFmt numFmtId="166" formatCode="&quot;journée du &quot;dddd\ dd\ mmmm\ yy"/>
  </numFmts>
  <fonts count="3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  <font>
      <sz val="10"/>
      <color indexed="9"/>
      <name val="Arial"/>
      <family val="2"/>
    </font>
    <font>
      <sz val="11"/>
      <color theme="1"/>
      <name val="Arial Black"/>
      <family val="2"/>
    </font>
    <font>
      <sz val="11"/>
      <color theme="1"/>
      <name val="Arial Rounded MT Bold"/>
      <family val="2"/>
    </font>
    <font>
      <b/>
      <sz val="11"/>
      <color theme="1"/>
      <name val="Calibri"/>
      <family val="2"/>
      <scheme val="minor"/>
    </font>
    <font>
      <b/>
      <sz val="16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b/>
      <sz val="10"/>
      <color theme="3"/>
      <name val="Arial"/>
      <family val="2"/>
    </font>
    <font>
      <b/>
      <sz val="10"/>
      <color indexed="8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i/>
      <sz val="12"/>
      <name val="Arial"/>
      <family val="2"/>
    </font>
    <font>
      <sz val="10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8"/>
      <color theme="0"/>
      <name val="Arial"/>
      <family val="2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sz val="11"/>
      <color theme="9" tint="0.79998168889431442"/>
      <name val="Calibri"/>
      <family val="2"/>
      <scheme val="minor"/>
    </font>
    <font>
      <sz val="7"/>
      <color rgb="FF000000"/>
      <name val="Arial"/>
      <family val="2"/>
    </font>
    <font>
      <sz val="6"/>
      <color rgb="FF000000"/>
      <name val="Arial"/>
      <family val="2"/>
    </font>
    <font>
      <sz val="6"/>
      <color rgb="FF080000"/>
      <name val="Arial"/>
      <family val="2"/>
    </font>
    <font>
      <sz val="7.5"/>
      <color rgb="FF82FF82"/>
      <name val="Wingdings"/>
      <charset val="2"/>
    </font>
    <font>
      <sz val="7.5"/>
      <color rgb="FFFFA953"/>
      <name val="Wingdings"/>
      <charset val="2"/>
    </font>
    <font>
      <sz val="6"/>
      <color rgb="FFFFFFFF"/>
      <name val="Arial"/>
      <family val="2"/>
    </font>
    <font>
      <sz val="6"/>
      <color rgb="FFFFFF00"/>
      <name val="Arial"/>
      <family val="2"/>
    </font>
    <font>
      <sz val="7.5"/>
      <color rgb="FF000000"/>
      <name val="Wingdings"/>
      <charset val="2"/>
    </font>
    <font>
      <sz val="11"/>
      <color rgb="FFFF0000"/>
      <name val="Calibri"/>
      <family val="2"/>
      <scheme val="minor"/>
    </font>
    <font>
      <sz val="10"/>
      <color theme="1"/>
      <name val="Arial Unicode MS"/>
      <family val="2"/>
    </font>
    <font>
      <sz val="14"/>
      <color rgb="FFFF0000"/>
      <name val="Arial"/>
      <family val="2"/>
    </font>
    <font>
      <sz val="14"/>
      <color theme="0"/>
      <name val="Arial"/>
      <family val="2"/>
    </font>
  </fonts>
  <fills count="30">
    <fill>
      <patternFill patternType="none"/>
    </fill>
    <fill>
      <patternFill patternType="gray125"/>
    </fill>
    <fill>
      <patternFill patternType="solid">
        <fgColor rgb="FFFFFF95"/>
        <bgColor indexed="64"/>
      </patternFill>
    </fill>
    <fill>
      <patternFill patternType="solid">
        <fgColor rgb="FF9696CB"/>
        <bgColor indexed="64"/>
      </patternFill>
    </fill>
    <fill>
      <patternFill patternType="solid">
        <fgColor rgb="FFFFEBDF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D1D1A5"/>
        <bgColor indexed="64"/>
      </patternFill>
    </fill>
    <fill>
      <patternFill patternType="solid">
        <fgColor rgb="FF9797CC"/>
        <bgColor indexed="64"/>
      </patternFill>
    </fill>
    <fill>
      <patternFill patternType="solid">
        <fgColor rgb="FFFF80C0"/>
        <bgColor indexed="64"/>
      </patternFill>
    </fill>
    <fill>
      <patternFill patternType="solid">
        <fgColor rgb="FFFFCBB3"/>
        <bgColor indexed="64"/>
      </patternFill>
    </fill>
    <fill>
      <patternFill patternType="solid">
        <fgColor rgb="FF80FF80"/>
        <bgColor indexed="64"/>
      </patternFill>
    </fill>
    <fill>
      <patternFill patternType="solid">
        <fgColor rgb="FF008080"/>
        <bgColor indexed="64"/>
      </patternFill>
    </fill>
    <fill>
      <patternFill patternType="solid">
        <fgColor rgb="FF8000FF"/>
        <bgColor indexed="64"/>
      </patternFill>
    </fill>
    <fill>
      <patternFill patternType="solid">
        <fgColor rgb="FFFF8080"/>
        <bgColor indexed="64"/>
      </patternFill>
    </fill>
    <fill>
      <patternFill patternType="solid">
        <fgColor rgb="FFFFFF80"/>
        <bgColor indexed="64"/>
      </patternFill>
    </fill>
    <fill>
      <patternFill patternType="solid">
        <fgColor rgb="FFFFFF93"/>
        <bgColor indexed="64"/>
      </patternFill>
    </fill>
    <fill>
      <patternFill patternType="solid">
        <fgColor rgb="FF0071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rgb="FFFF33CC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66CC"/>
        <bgColor indexed="64"/>
      </patternFill>
    </fill>
    <fill>
      <patternFill patternType="solid">
        <fgColor rgb="FF0033CC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indexed="42"/>
        <bgColor indexed="64"/>
      </patternFill>
    </fill>
  </fills>
  <borders count="94">
    <border>
      <left/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324">
    <xf numFmtId="0" fontId="0" fillId="0" borderId="0" xfId="0"/>
    <xf numFmtId="49" fontId="0" fillId="0" borderId="0" xfId="0" applyNumberFormat="1"/>
    <xf numFmtId="49" fontId="1" fillId="2" borderId="1" xfId="0" applyNumberFormat="1" applyFont="1" applyFill="1" applyBorder="1" applyAlignment="1" applyProtection="1">
      <alignment vertical="center"/>
    </xf>
    <xf numFmtId="49" fontId="1" fillId="3" borderId="1" xfId="0" applyNumberFormat="1" applyFont="1" applyFill="1" applyBorder="1" applyAlignment="1" applyProtection="1">
      <alignment vertical="center"/>
    </xf>
    <xf numFmtId="49" fontId="1" fillId="4" borderId="2" xfId="0" applyNumberFormat="1" applyFont="1" applyFill="1" applyBorder="1" applyAlignment="1" applyProtection="1">
      <alignment vertical="center"/>
    </xf>
    <xf numFmtId="49" fontId="2" fillId="5" borderId="2" xfId="0" applyNumberFormat="1" applyFont="1" applyFill="1" applyBorder="1" applyAlignment="1" applyProtection="1">
      <alignment vertical="center"/>
    </xf>
    <xf numFmtId="49" fontId="1" fillId="6" borderId="2" xfId="0" applyNumberFormat="1" applyFont="1" applyFill="1" applyBorder="1" applyAlignment="1" applyProtection="1">
      <alignment vertical="center"/>
    </xf>
    <xf numFmtId="49" fontId="1" fillId="7" borderId="2" xfId="0" applyNumberFormat="1" applyFont="1" applyFill="1" applyBorder="1" applyAlignment="1" applyProtection="1">
      <alignment vertical="center"/>
    </xf>
    <xf numFmtId="49" fontId="2" fillId="8" borderId="2" xfId="0" applyNumberFormat="1" applyFont="1" applyFill="1" applyBorder="1" applyAlignment="1" applyProtection="1">
      <alignment vertical="center"/>
    </xf>
    <xf numFmtId="49" fontId="1" fillId="9" borderId="2" xfId="0" applyNumberFormat="1" applyFont="1" applyFill="1" applyBorder="1" applyAlignment="1" applyProtection="1">
      <alignment vertical="center"/>
    </xf>
    <xf numFmtId="49" fontId="2" fillId="10" borderId="2" xfId="0" applyNumberFormat="1" applyFont="1" applyFill="1" applyBorder="1" applyAlignment="1" applyProtection="1">
      <alignment vertical="center"/>
    </xf>
    <xf numFmtId="49" fontId="3" fillId="11" borderId="0" xfId="0" applyNumberFormat="1" applyFont="1" applyFill="1" applyBorder="1" applyAlignment="1" applyProtection="1">
      <alignment vertical="center"/>
    </xf>
    <xf numFmtId="49" fontId="3" fillId="11" borderId="3" xfId="0" applyNumberFormat="1" applyFont="1" applyFill="1" applyBorder="1" applyAlignment="1" applyProtection="1">
      <alignment vertical="center"/>
    </xf>
    <xf numFmtId="49" fontId="3" fillId="12" borderId="2" xfId="0" applyNumberFormat="1" applyFont="1" applyFill="1" applyBorder="1" applyAlignment="1" applyProtection="1">
      <alignment vertical="center"/>
    </xf>
    <xf numFmtId="49" fontId="2" fillId="13" borderId="2" xfId="0" applyNumberFormat="1" applyFont="1" applyFill="1" applyBorder="1" applyAlignment="1" applyProtection="1">
      <alignment vertical="center"/>
    </xf>
    <xf numFmtId="49" fontId="1" fillId="15" borderId="2" xfId="0" applyNumberFormat="1" applyFont="1" applyFill="1" applyBorder="1" applyAlignment="1" applyProtection="1">
      <alignment vertical="center"/>
    </xf>
    <xf numFmtId="49" fontId="1" fillId="14" borderId="2" xfId="0" applyNumberFormat="1" applyFont="1" applyFill="1" applyBorder="1" applyAlignment="1" applyProtection="1">
      <alignment vertical="center"/>
    </xf>
    <xf numFmtId="49" fontId="3" fillId="16" borderId="2" xfId="0" applyNumberFormat="1" applyFont="1" applyFill="1" applyBorder="1" applyAlignment="1" applyProtection="1">
      <alignment vertical="center"/>
    </xf>
    <xf numFmtId="0" fontId="0" fillId="0" borderId="2" xfId="0" applyBorder="1"/>
    <xf numFmtId="49" fontId="3" fillId="11" borderId="2" xfId="0" applyNumberFormat="1" applyFont="1" applyFill="1" applyBorder="1" applyAlignment="1" applyProtection="1">
      <alignment vertical="center"/>
    </xf>
    <xf numFmtId="0" fontId="0" fillId="0" borderId="7" xfId="0" applyBorder="1"/>
    <xf numFmtId="0" fontId="0" fillId="0" borderId="0" xfId="0" applyBorder="1" applyAlignment="1">
      <alignment horizontal="center" vertical="center" wrapText="1"/>
    </xf>
    <xf numFmtId="0" fontId="6" fillId="0" borderId="11" xfId="0" applyNumberFormat="1" applyFont="1" applyBorder="1" applyAlignment="1">
      <alignment horizontal="center" vertical="center" wrapText="1"/>
    </xf>
    <xf numFmtId="0" fontId="6" fillId="0" borderId="0" xfId="0" applyNumberFormat="1" applyFont="1" applyBorder="1" applyAlignment="1">
      <alignment horizontal="center" vertical="center" wrapText="1"/>
    </xf>
    <xf numFmtId="0" fontId="0" fillId="0" borderId="12" xfId="0" applyBorder="1"/>
    <xf numFmtId="49" fontId="2" fillId="17" borderId="2" xfId="0" applyNumberFormat="1" applyFont="1" applyFill="1" applyBorder="1" applyAlignment="1" applyProtection="1">
      <alignment vertical="center"/>
    </xf>
    <xf numFmtId="49" fontId="2" fillId="17" borderId="0" xfId="0" applyNumberFormat="1" applyFont="1" applyFill="1" applyBorder="1" applyAlignment="1" applyProtection="1">
      <alignment vertical="center"/>
    </xf>
    <xf numFmtId="49" fontId="2" fillId="17" borderId="3" xfId="0" applyNumberFormat="1" applyFont="1" applyFill="1" applyBorder="1" applyAlignment="1" applyProtection="1">
      <alignment vertical="center"/>
    </xf>
    <xf numFmtId="49" fontId="1" fillId="17" borderId="3" xfId="0" applyNumberFormat="1" applyFont="1" applyFill="1" applyBorder="1" applyAlignment="1" applyProtection="1">
      <alignment vertical="center"/>
    </xf>
    <xf numFmtId="49" fontId="1" fillId="17" borderId="0" xfId="0" applyNumberFormat="1" applyFont="1" applyFill="1" applyBorder="1" applyAlignment="1" applyProtection="1">
      <alignment vertical="center"/>
    </xf>
    <xf numFmtId="49" fontId="3" fillId="17" borderId="0" xfId="0" applyNumberFormat="1" applyFont="1" applyFill="1" applyBorder="1" applyAlignment="1" applyProtection="1">
      <alignment vertical="center"/>
    </xf>
    <xf numFmtId="49" fontId="1" fillId="17" borderId="2" xfId="0" applyNumberFormat="1" applyFont="1" applyFill="1" applyBorder="1" applyAlignment="1" applyProtection="1">
      <alignment vertical="center"/>
    </xf>
    <xf numFmtId="49" fontId="3" fillId="17" borderId="3" xfId="0" applyNumberFormat="1" applyFont="1" applyFill="1" applyBorder="1" applyAlignment="1" applyProtection="1">
      <alignment vertical="center"/>
    </xf>
    <xf numFmtId="0" fontId="6" fillId="17" borderId="23" xfId="0" applyFont="1" applyFill="1" applyBorder="1" applyAlignment="1">
      <alignment vertical="center" wrapText="1"/>
    </xf>
    <xf numFmtId="0" fontId="0" fillId="17" borderId="23" xfId="0" applyFill="1" applyBorder="1"/>
    <xf numFmtId="0" fontId="0" fillId="17" borderId="13" xfId="0" applyFill="1" applyBorder="1"/>
    <xf numFmtId="0" fontId="6" fillId="0" borderId="11" xfId="0" applyFont="1" applyFill="1" applyBorder="1" applyAlignment="1">
      <alignment horizontal="center" vertical="center" wrapText="1"/>
    </xf>
    <xf numFmtId="0" fontId="0" fillId="17" borderId="0" xfId="0" applyFill="1"/>
    <xf numFmtId="0" fontId="0" fillId="17" borderId="0" xfId="0" applyFill="1" applyBorder="1" applyAlignment="1">
      <alignment horizontal="center" vertical="center" wrapText="1"/>
    </xf>
    <xf numFmtId="0" fontId="6" fillId="0" borderId="4" xfId="0" applyNumberFormat="1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18" borderId="15" xfId="0" applyFill="1" applyBorder="1" applyAlignment="1">
      <alignment wrapText="1"/>
    </xf>
    <xf numFmtId="0" fontId="6" fillId="18" borderId="11" xfId="0" applyFont="1" applyFill="1" applyBorder="1" applyAlignment="1">
      <alignment wrapText="1"/>
    </xf>
    <xf numFmtId="0" fontId="6" fillId="0" borderId="11" xfId="0" applyNumberFormat="1" applyFont="1" applyFill="1" applyBorder="1" applyAlignment="1">
      <alignment horizontal="center" vertical="center" wrapText="1"/>
    </xf>
    <xf numFmtId="0" fontId="6" fillId="19" borderId="11" xfId="0" applyFont="1" applyFill="1" applyBorder="1" applyAlignment="1">
      <alignment wrapText="1"/>
    </xf>
    <xf numFmtId="0" fontId="6" fillId="19" borderId="8" xfId="0" applyFont="1" applyFill="1" applyBorder="1" applyAlignment="1">
      <alignment wrapText="1"/>
    </xf>
    <xf numFmtId="0" fontId="0" fillId="19" borderId="16" xfId="0" applyFill="1" applyBorder="1" applyAlignment="1">
      <alignment horizontal="center" vertical="center" wrapText="1"/>
    </xf>
    <xf numFmtId="0" fontId="0" fillId="19" borderId="20" xfId="0" applyFill="1" applyBorder="1" applyAlignment="1">
      <alignment horizontal="center" vertical="center" wrapText="1"/>
    </xf>
    <xf numFmtId="0" fontId="6" fillId="20" borderId="11" xfId="0" applyFont="1" applyFill="1" applyBorder="1" applyAlignment="1">
      <alignment wrapText="1"/>
    </xf>
    <xf numFmtId="0" fontId="0" fillId="20" borderId="19" xfId="0" applyFill="1" applyBorder="1" applyAlignment="1">
      <alignment horizontal="center" vertical="center" wrapText="1"/>
    </xf>
    <xf numFmtId="0" fontId="6" fillId="21" borderId="11" xfId="0" applyFont="1" applyFill="1" applyBorder="1" applyAlignment="1">
      <alignment wrapText="1"/>
    </xf>
    <xf numFmtId="0" fontId="0" fillId="21" borderId="14" xfId="0" applyFill="1" applyBorder="1" applyAlignment="1">
      <alignment horizontal="center" vertical="center" wrapText="1"/>
    </xf>
    <xf numFmtId="0" fontId="0" fillId="21" borderId="15" xfId="0" applyFill="1" applyBorder="1" applyAlignment="1">
      <alignment horizontal="center" vertical="center" wrapText="1"/>
    </xf>
    <xf numFmtId="0" fontId="0" fillId="21" borderId="20" xfId="0" applyFill="1" applyBorder="1" applyAlignment="1">
      <alignment horizontal="center" vertical="center" wrapText="1"/>
    </xf>
    <xf numFmtId="0" fontId="6" fillId="22" borderId="11" xfId="0" applyFont="1" applyFill="1" applyBorder="1" applyAlignment="1">
      <alignment wrapText="1"/>
    </xf>
    <xf numFmtId="0" fontId="0" fillId="22" borderId="16" xfId="0" applyFill="1" applyBorder="1" applyAlignment="1">
      <alignment horizontal="center" vertical="center" wrapText="1"/>
    </xf>
    <xf numFmtId="0" fontId="6" fillId="23" borderId="11" xfId="0" applyFont="1" applyFill="1" applyBorder="1" applyAlignment="1">
      <alignment wrapText="1"/>
    </xf>
    <xf numFmtId="0" fontId="0" fillId="23" borderId="16" xfId="0" applyFill="1" applyBorder="1" applyAlignment="1">
      <alignment horizontal="center" vertical="center" wrapText="1"/>
    </xf>
    <xf numFmtId="0" fontId="6" fillId="24" borderId="11" xfId="0" applyFont="1" applyFill="1" applyBorder="1" applyAlignment="1">
      <alignment wrapText="1"/>
    </xf>
    <xf numFmtId="0" fontId="0" fillId="24" borderId="16" xfId="0" applyFill="1" applyBorder="1" applyAlignment="1">
      <alignment horizontal="center" vertical="center" wrapText="1"/>
    </xf>
    <xf numFmtId="0" fontId="6" fillId="25" borderId="11" xfId="0" applyFont="1" applyFill="1" applyBorder="1" applyAlignment="1">
      <alignment wrapText="1"/>
    </xf>
    <xf numFmtId="0" fontId="0" fillId="25" borderId="16" xfId="0" applyFill="1" applyBorder="1" applyAlignment="1">
      <alignment horizontal="center" vertical="center" wrapText="1"/>
    </xf>
    <xf numFmtId="0" fontId="6" fillId="26" borderId="11" xfId="0" applyFont="1" applyFill="1" applyBorder="1" applyAlignment="1">
      <alignment wrapText="1"/>
    </xf>
    <xf numFmtId="0" fontId="0" fillId="26" borderId="16" xfId="0" applyFill="1" applyBorder="1" applyAlignment="1">
      <alignment horizontal="center" vertical="center" wrapText="1"/>
    </xf>
    <xf numFmtId="0" fontId="0" fillId="18" borderId="14" xfId="0" applyFill="1" applyBorder="1" applyAlignment="1">
      <alignment horizontal="center" vertical="center" wrapText="1"/>
    </xf>
    <xf numFmtId="0" fontId="0" fillId="18" borderId="21" xfId="0" applyFill="1" applyBorder="1" applyAlignment="1">
      <alignment horizontal="center" vertical="center" wrapText="1"/>
    </xf>
    <xf numFmtId="49" fontId="11" fillId="19" borderId="2" xfId="0" applyNumberFormat="1" applyFont="1" applyFill="1" applyBorder="1" applyAlignment="1" applyProtection="1">
      <alignment vertical="center" wrapText="1"/>
    </xf>
    <xf numFmtId="0" fontId="0" fillId="0" borderId="27" xfId="0" applyBorder="1"/>
    <xf numFmtId="0" fontId="6" fillId="0" borderId="0" xfId="0" applyFont="1" applyBorder="1" applyAlignment="1">
      <alignment horizontal="center"/>
    </xf>
    <xf numFmtId="0" fontId="0" fillId="17" borderId="0" xfId="0" applyFill="1" applyBorder="1"/>
    <xf numFmtId="0" fontId="0" fillId="0" borderId="12" xfId="0" applyBorder="1" applyAlignment="1">
      <alignment wrapText="1" shrinkToFit="1"/>
    </xf>
    <xf numFmtId="0" fontId="0" fillId="17" borderId="25" xfId="0" applyFill="1" applyBorder="1"/>
    <xf numFmtId="0" fontId="0" fillId="17" borderId="26" xfId="0" applyFill="1" applyBorder="1"/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 applyAlignment="1">
      <alignment wrapText="1"/>
    </xf>
    <xf numFmtId="0" fontId="6" fillId="0" borderId="8" xfId="0" applyNumberFormat="1" applyFont="1" applyFill="1" applyBorder="1" applyAlignment="1">
      <alignment vertical="center" wrapText="1"/>
    </xf>
    <xf numFmtId="0" fontId="0" fillId="0" borderId="27" xfId="0" applyBorder="1" applyAlignment="1">
      <alignment wrapText="1"/>
    </xf>
    <xf numFmtId="0" fontId="0" fillId="0" borderId="12" xfId="0" applyBorder="1" applyAlignment="1">
      <alignment wrapText="1"/>
    </xf>
    <xf numFmtId="0" fontId="4" fillId="0" borderId="0" xfId="0" applyFont="1" applyBorder="1" applyAlignment="1"/>
    <xf numFmtId="164" fontId="5" fillId="0" borderId="0" xfId="0" applyNumberFormat="1" applyFont="1" applyBorder="1" applyAlignment="1"/>
    <xf numFmtId="0" fontId="0" fillId="0" borderId="0" xfId="0" applyAlignment="1">
      <alignment vertical="center"/>
    </xf>
    <xf numFmtId="0" fontId="6" fillId="0" borderId="11" xfId="0" applyNumberFormat="1" applyFont="1" applyFill="1" applyBorder="1" applyAlignment="1">
      <alignment vertical="center" wrapText="1"/>
    </xf>
    <xf numFmtId="0" fontId="16" fillId="27" borderId="11" xfId="0" applyFont="1" applyFill="1" applyBorder="1" applyAlignment="1">
      <alignment wrapText="1"/>
    </xf>
    <xf numFmtId="0" fontId="17" fillId="27" borderId="16" xfId="0" applyFont="1" applyFill="1" applyBorder="1" applyAlignment="1">
      <alignment horizontal="center" vertical="center" wrapText="1"/>
    </xf>
    <xf numFmtId="0" fontId="0" fillId="0" borderId="0" xfId="0" applyFill="1" applyBorder="1"/>
    <xf numFmtId="49" fontId="10" fillId="0" borderId="0" xfId="0" applyNumberFormat="1" applyFont="1" applyFill="1" applyBorder="1"/>
    <xf numFmtId="0" fontId="0" fillId="0" borderId="0" xfId="0" applyFill="1" applyBorder="1" applyAlignment="1"/>
    <xf numFmtId="0" fontId="0" fillId="0" borderId="8" xfId="0" applyBorder="1"/>
    <xf numFmtId="165" fontId="12" fillId="0" borderId="28" xfId="0" applyNumberFormat="1" applyFont="1" applyBorder="1" applyAlignment="1">
      <alignment horizontal="left"/>
    </xf>
    <xf numFmtId="165" fontId="12" fillId="0" borderId="0" xfId="0" applyNumberFormat="1" applyFont="1" applyAlignment="1">
      <alignment horizontal="left"/>
    </xf>
    <xf numFmtId="0" fontId="0" fillId="0" borderId="4" xfId="0" applyBorder="1" applyAlignment="1">
      <alignment vertical="center" wrapText="1"/>
    </xf>
    <xf numFmtId="0" fontId="0" fillId="0" borderId="11" xfId="0" applyBorder="1" applyAlignment="1">
      <alignment vertical="center"/>
    </xf>
    <xf numFmtId="0" fontId="0" fillId="28" borderId="0" xfId="0" applyFill="1"/>
    <xf numFmtId="0" fontId="0" fillId="0" borderId="11" xfId="0" applyBorder="1"/>
    <xf numFmtId="165" fontId="12" fillId="0" borderId="5" xfId="0" applyNumberFormat="1" applyFont="1" applyBorder="1" applyAlignment="1">
      <alignment horizontal="left"/>
    </xf>
    <xf numFmtId="0" fontId="0" fillId="0" borderId="5" xfId="0" applyBorder="1"/>
    <xf numFmtId="165" fontId="14" fillId="0" borderId="29" xfId="0" applyNumberFormat="1" applyFont="1" applyBorder="1" applyAlignment="1">
      <alignment horizontal="center"/>
    </xf>
    <xf numFmtId="0" fontId="0" fillId="0" borderId="1" xfId="0" applyBorder="1" applyAlignment="1">
      <alignment horizontal="center"/>
    </xf>
    <xf numFmtId="165" fontId="14" fillId="0" borderId="30" xfId="0" applyNumberFormat="1" applyFont="1" applyBorder="1" applyAlignment="1">
      <alignment horizontal="center"/>
    </xf>
    <xf numFmtId="0" fontId="13" fillId="0" borderId="27" xfId="0" applyFont="1" applyFill="1" applyBorder="1"/>
    <xf numFmtId="0" fontId="12" fillId="0" borderId="2" xfId="0" applyFont="1" applyFill="1" applyBorder="1"/>
    <xf numFmtId="0" fontId="0" fillId="0" borderId="31" xfId="0" applyFont="1" applyFill="1" applyBorder="1"/>
    <xf numFmtId="0" fontId="12" fillId="0" borderId="27" xfId="0" applyFont="1" applyFill="1" applyBorder="1"/>
    <xf numFmtId="0" fontId="0" fillId="0" borderId="32" xfId="0" applyFont="1" applyFill="1" applyBorder="1"/>
    <xf numFmtId="0" fontId="0" fillId="0" borderId="2" xfId="0" applyBorder="1" applyAlignment="1">
      <alignment horizontal="center"/>
    </xf>
    <xf numFmtId="0" fontId="13" fillId="0" borderId="33" xfId="0" applyFont="1" applyFill="1" applyBorder="1" applyAlignment="1"/>
    <xf numFmtId="0" fontId="13" fillId="0" borderId="27" xfId="0" applyFont="1" applyFill="1" applyBorder="1" applyAlignment="1">
      <alignment horizontal="right"/>
    </xf>
    <xf numFmtId="0" fontId="0" fillId="0" borderId="27" xfId="0" applyNumberFormat="1" applyFont="1" applyFill="1" applyBorder="1"/>
    <xf numFmtId="0" fontId="0" fillId="0" borderId="34" xfId="0" applyFont="1" applyFill="1" applyBorder="1"/>
    <xf numFmtId="0" fontId="0" fillId="0" borderId="27" xfId="0" applyFont="1" applyFill="1" applyBorder="1"/>
    <xf numFmtId="0" fontId="0" fillId="0" borderId="3" xfId="0" applyBorder="1" applyAlignment="1"/>
    <xf numFmtId="0" fontId="13" fillId="0" borderId="27" xfId="0" applyFont="1" applyFill="1" applyBorder="1" applyAlignment="1">
      <alignment horizontal="center"/>
    </xf>
    <xf numFmtId="0" fontId="0" fillId="0" borderId="0" xfId="0" applyFill="1"/>
    <xf numFmtId="0" fontId="7" fillId="0" borderId="38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6" fillId="0" borderId="11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26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/>
    </xf>
    <xf numFmtId="0" fontId="8" fillId="0" borderId="45" xfId="0" applyFont="1" applyBorder="1" applyAlignment="1">
      <alignment vertical="top"/>
    </xf>
    <xf numFmtId="0" fontId="7" fillId="0" borderId="46" xfId="0" applyFont="1" applyBorder="1" applyAlignment="1"/>
    <xf numFmtId="0" fontId="18" fillId="0" borderId="47" xfId="0" applyFont="1" applyBorder="1" applyAlignment="1"/>
    <xf numFmtId="0" fontId="0" fillId="0" borderId="49" xfId="0" applyBorder="1"/>
    <xf numFmtId="16" fontId="8" fillId="0" borderId="50" xfId="0" applyNumberFormat="1" applyFont="1" applyBorder="1" applyAlignment="1">
      <alignment horizontal="center" vertical="center"/>
    </xf>
    <xf numFmtId="0" fontId="9" fillId="0" borderId="51" xfId="0" applyFont="1" applyBorder="1" applyAlignment="1">
      <alignment horizontal="center" vertical="center" wrapText="1"/>
    </xf>
    <xf numFmtId="0" fontId="9" fillId="0" borderId="34" xfId="0" applyFont="1" applyBorder="1" applyAlignment="1">
      <alignment horizontal="center" vertical="center" wrapText="1"/>
    </xf>
    <xf numFmtId="0" fontId="9" fillId="0" borderId="52" xfId="0" applyFont="1" applyBorder="1" applyAlignment="1">
      <alignment horizontal="center" vertical="center" wrapText="1"/>
    </xf>
    <xf numFmtId="0" fontId="9" fillId="0" borderId="53" xfId="0" applyFont="1" applyBorder="1" applyAlignment="1">
      <alignment horizontal="center" vertical="center" wrapText="1"/>
    </xf>
    <xf numFmtId="0" fontId="9" fillId="0" borderId="56" xfId="0" applyFont="1" applyBorder="1" applyAlignment="1">
      <alignment horizontal="center" vertical="center" wrapText="1"/>
    </xf>
    <xf numFmtId="0" fontId="9" fillId="0" borderId="55" xfId="0" applyFont="1" applyBorder="1" applyAlignment="1">
      <alignment vertical="center" wrapText="1"/>
    </xf>
    <xf numFmtId="49" fontId="10" fillId="0" borderId="58" xfId="0" applyNumberFormat="1" applyFont="1" applyBorder="1"/>
    <xf numFmtId="0" fontId="7" fillId="0" borderId="59" xfId="0" applyFont="1" applyBorder="1" applyAlignment="1">
      <alignment horizontal="center"/>
    </xf>
    <xf numFmtId="0" fontId="7" fillId="0" borderId="47" xfId="0" applyFont="1" applyBorder="1" applyAlignment="1"/>
    <xf numFmtId="0" fontId="0" fillId="0" borderId="27" xfId="0" applyBorder="1" applyAlignment="1">
      <alignment horizontal="center" vertical="center"/>
    </xf>
    <xf numFmtId="0" fontId="7" fillId="0" borderId="63" xfId="0" applyFont="1" applyBorder="1" applyAlignment="1">
      <alignment horizontal="center"/>
    </xf>
    <xf numFmtId="0" fontId="20" fillId="0" borderId="65" xfId="0" applyFont="1" applyBorder="1" applyAlignment="1">
      <alignment vertical="center"/>
    </xf>
    <xf numFmtId="0" fontId="7" fillId="0" borderId="63" xfId="0" applyFont="1" applyBorder="1" applyAlignment="1"/>
    <xf numFmtId="0" fontId="0" fillId="0" borderId="66" xfId="0" applyBorder="1"/>
    <xf numFmtId="0" fontId="0" fillId="0" borderId="67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0" fontId="0" fillId="0" borderId="71" xfId="0" applyBorder="1" applyAlignment="1">
      <alignment horizontal="center" vertical="center"/>
    </xf>
    <xf numFmtId="0" fontId="7" fillId="0" borderId="72" xfId="0" applyFont="1" applyBorder="1" applyAlignment="1"/>
    <xf numFmtId="0" fontId="0" fillId="29" borderId="48" xfId="0" applyFill="1" applyBorder="1" applyAlignment="1">
      <alignment vertical="center"/>
    </xf>
    <xf numFmtId="0" fontId="0" fillId="29" borderId="47" xfId="0" applyFill="1" applyBorder="1" applyAlignment="1">
      <alignment vertical="center"/>
    </xf>
    <xf numFmtId="0" fontId="0" fillId="29" borderId="65" xfId="0" applyFill="1" applyBorder="1" applyAlignment="1">
      <alignment vertical="center"/>
    </xf>
    <xf numFmtId="0" fontId="0" fillId="29" borderId="63" xfId="0" applyFill="1" applyBorder="1" applyAlignment="1">
      <alignment vertical="center"/>
    </xf>
    <xf numFmtId="0" fontId="0" fillId="0" borderId="34" xfId="0" applyBorder="1"/>
    <xf numFmtId="0" fontId="21" fillId="29" borderId="49" xfId="0" applyFont="1" applyFill="1" applyBorder="1" applyAlignment="1">
      <alignment vertical="center"/>
    </xf>
    <xf numFmtId="0" fontId="0" fillId="0" borderId="70" xfId="0" applyBorder="1"/>
    <xf numFmtId="0" fontId="19" fillId="0" borderId="71" xfId="0" applyFont="1" applyBorder="1" applyAlignment="1">
      <alignment horizontal="center"/>
    </xf>
    <xf numFmtId="0" fontId="21" fillId="29" borderId="69" xfId="0" applyFont="1" applyFill="1" applyBorder="1" applyAlignment="1">
      <alignment vertical="center"/>
    </xf>
    <xf numFmtId="0" fontId="0" fillId="29" borderId="56" xfId="0" applyFill="1" applyBorder="1" applyAlignment="1">
      <alignment vertical="center"/>
    </xf>
    <xf numFmtId="0" fontId="0" fillId="29" borderId="55" xfId="0" applyFill="1" applyBorder="1" applyAlignment="1">
      <alignment vertical="center"/>
    </xf>
    <xf numFmtId="0" fontId="21" fillId="29" borderId="57" xfId="0" applyFont="1" applyFill="1" applyBorder="1" applyAlignment="1">
      <alignment vertical="center"/>
    </xf>
    <xf numFmtId="0" fontId="0" fillId="0" borderId="25" xfId="0" applyBorder="1"/>
    <xf numFmtId="0" fontId="0" fillId="0" borderId="79" xfId="0" applyBorder="1"/>
    <xf numFmtId="0" fontId="0" fillId="0" borderId="26" xfId="0" applyBorder="1"/>
    <xf numFmtId="0" fontId="0" fillId="0" borderId="42" xfId="0" applyBorder="1"/>
    <xf numFmtId="0" fontId="0" fillId="0" borderId="80" xfId="0" applyBorder="1"/>
    <xf numFmtId="0" fontId="0" fillId="0" borderId="3" xfId="0" applyBorder="1"/>
    <xf numFmtId="0" fontId="0" fillId="0" borderId="67" xfId="0" applyBorder="1"/>
    <xf numFmtId="0" fontId="8" fillId="0" borderId="81" xfId="0" applyFont="1" applyBorder="1" applyAlignment="1">
      <alignment horizontal="left" vertical="top"/>
    </xf>
    <xf numFmtId="0" fontId="8" fillId="0" borderId="84" xfId="0" applyFont="1" applyBorder="1" applyAlignment="1">
      <alignment horizontal="center" vertical="center"/>
    </xf>
    <xf numFmtId="0" fontId="0" fillId="29" borderId="82" xfId="0" applyFill="1" applyBorder="1" applyAlignment="1">
      <alignment vertical="center"/>
    </xf>
    <xf numFmtId="0" fontId="0" fillId="29" borderId="81" xfId="0" applyFill="1" applyBorder="1" applyAlignment="1">
      <alignment vertical="center"/>
    </xf>
    <xf numFmtId="0" fontId="0" fillId="0" borderId="58" xfId="0" applyBorder="1"/>
    <xf numFmtId="0" fontId="0" fillId="0" borderId="87" xfId="0" applyBorder="1"/>
    <xf numFmtId="0" fontId="0" fillId="0" borderId="88" xfId="0" applyBorder="1"/>
    <xf numFmtId="0" fontId="0" fillId="0" borderId="89" xfId="0" applyBorder="1"/>
    <xf numFmtId="0" fontId="0" fillId="29" borderId="90" xfId="0" applyFill="1" applyBorder="1" applyAlignment="1"/>
    <xf numFmtId="0" fontId="0" fillId="29" borderId="55" xfId="0" applyFill="1" applyBorder="1" applyAlignment="1"/>
    <xf numFmtId="49" fontId="10" fillId="0" borderId="27" xfId="0" applyNumberFormat="1" applyFont="1" applyBorder="1"/>
    <xf numFmtId="0" fontId="0" fillId="0" borderId="27" xfId="0" applyFill="1" applyBorder="1" applyAlignment="1"/>
    <xf numFmtId="0" fontId="0" fillId="29" borderId="54" xfId="0" applyFill="1" applyBorder="1" applyAlignment="1"/>
    <xf numFmtId="0" fontId="0" fillId="0" borderId="27" xfId="0" applyFill="1" applyBorder="1"/>
    <xf numFmtId="0" fontId="0" fillId="0" borderId="1" xfId="0" applyBorder="1"/>
    <xf numFmtId="49" fontId="10" fillId="0" borderId="12" xfId="0" applyNumberFormat="1" applyFont="1" applyBorder="1"/>
    <xf numFmtId="0" fontId="0" fillId="0" borderId="12" xfId="0" applyFill="1" applyBorder="1"/>
    <xf numFmtId="0" fontId="9" fillId="0" borderId="2" xfId="0" applyFont="1" applyFill="1" applyBorder="1" applyAlignment="1">
      <alignment horizontal="center"/>
    </xf>
    <xf numFmtId="0" fontId="0" fillId="29" borderId="49" xfId="0" applyFill="1" applyBorder="1" applyAlignment="1"/>
    <xf numFmtId="0" fontId="0" fillId="29" borderId="0" xfId="0" applyFill="1" applyBorder="1" applyAlignment="1"/>
    <xf numFmtId="0" fontId="0" fillId="29" borderId="69" xfId="0" applyFill="1" applyBorder="1" applyAlignment="1"/>
    <xf numFmtId="0" fontId="0" fillId="29" borderId="76" xfId="0" applyFill="1" applyBorder="1" applyAlignment="1"/>
    <xf numFmtId="49" fontId="10" fillId="0" borderId="34" xfId="0" applyNumberFormat="1" applyFont="1" applyBorder="1"/>
    <xf numFmtId="0" fontId="0" fillId="0" borderId="71" xfId="0" applyBorder="1"/>
    <xf numFmtId="0" fontId="0" fillId="0" borderId="47" xfId="0" applyBorder="1"/>
    <xf numFmtId="0" fontId="0" fillId="0" borderId="63" xfId="0" applyBorder="1"/>
    <xf numFmtId="0" fontId="0" fillId="29" borderId="92" xfId="0" applyFill="1" applyBorder="1" applyAlignment="1"/>
    <xf numFmtId="0" fontId="0" fillId="29" borderId="72" xfId="0" applyFill="1" applyBorder="1" applyAlignment="1"/>
    <xf numFmtId="0" fontId="0" fillId="29" borderId="77" xfId="0" applyFill="1" applyBorder="1" applyAlignment="1"/>
    <xf numFmtId="49" fontId="10" fillId="0" borderId="70" xfId="0" applyNumberFormat="1" applyFont="1" applyBorder="1"/>
    <xf numFmtId="0" fontId="0" fillId="0" borderId="2" xfId="0" applyBorder="1" applyAlignment="1">
      <alignment horizontal="center"/>
    </xf>
    <xf numFmtId="0" fontId="6" fillId="0" borderId="11" xfId="0" applyFont="1" applyFill="1" applyBorder="1" applyAlignment="1">
      <alignment vertical="center" wrapText="1"/>
    </xf>
    <xf numFmtId="0" fontId="20" fillId="0" borderId="48" xfId="0" applyFont="1" applyBorder="1" applyAlignment="1">
      <alignment vertical="center"/>
    </xf>
    <xf numFmtId="0" fontId="20" fillId="0" borderId="56" xfId="0" applyFont="1" applyBorder="1" applyAlignment="1">
      <alignment vertical="center"/>
    </xf>
    <xf numFmtId="0" fontId="0" fillId="29" borderId="46" xfId="0" applyFill="1" applyBorder="1" applyAlignment="1">
      <alignment vertical="center"/>
    </xf>
    <xf numFmtId="0" fontId="0" fillId="29" borderId="3" xfId="0" applyFill="1" applyBorder="1" applyAlignment="1">
      <alignment vertical="center"/>
    </xf>
    <xf numFmtId="0" fontId="0" fillId="29" borderId="93" xfId="0" applyFill="1" applyBorder="1" applyAlignment="1">
      <alignment vertical="center"/>
    </xf>
    <xf numFmtId="0" fontId="21" fillId="29" borderId="66" xfId="0" applyFont="1" applyFill="1" applyBorder="1" applyAlignment="1">
      <alignment vertical="center"/>
    </xf>
    <xf numFmtId="0" fontId="21" fillId="29" borderId="59" xfId="0" applyFont="1" applyFill="1" applyBorder="1" applyAlignment="1">
      <alignment vertical="center"/>
    </xf>
    <xf numFmtId="0" fontId="0" fillId="20" borderId="16" xfId="0" applyFill="1" applyBorder="1" applyAlignment="1">
      <alignment horizontal="center" vertical="center" wrapText="1"/>
    </xf>
    <xf numFmtId="0" fontId="0" fillId="0" borderId="0" xfId="0" applyNumberFormat="1"/>
    <xf numFmtId="49" fontId="0" fillId="0" borderId="0" xfId="0" applyNumberFormat="1" applyAlignment="1">
      <alignment wrapText="1"/>
    </xf>
    <xf numFmtId="0" fontId="32" fillId="0" borderId="0" xfId="0" applyFont="1"/>
    <xf numFmtId="0" fontId="30" fillId="29" borderId="0" xfId="0" applyFont="1" applyFill="1" applyBorder="1" applyAlignment="1">
      <alignment vertical="center"/>
    </xf>
    <xf numFmtId="0" fontId="30" fillId="29" borderId="66" xfId="0" applyFont="1" applyFill="1" applyBorder="1" applyAlignment="1">
      <alignment vertical="center"/>
    </xf>
    <xf numFmtId="0" fontId="30" fillId="29" borderId="49" xfId="0" applyFont="1" applyFill="1" applyBorder="1" applyAlignment="1">
      <alignment vertical="center"/>
    </xf>
    <xf numFmtId="0" fontId="30" fillId="29" borderId="69" xfId="0" applyFont="1" applyFill="1" applyBorder="1" applyAlignment="1">
      <alignment vertical="center"/>
    </xf>
    <xf numFmtId="0" fontId="30" fillId="29" borderId="76" xfId="0" applyFont="1" applyFill="1" applyBorder="1" applyAlignment="1">
      <alignment vertical="center"/>
    </xf>
    <xf numFmtId="0" fontId="30" fillId="29" borderId="77" xfId="0" applyFont="1" applyFill="1" applyBorder="1" applyAlignment="1">
      <alignment vertical="center"/>
    </xf>
    <xf numFmtId="0" fontId="30" fillId="29" borderId="74" xfId="0" applyFont="1" applyFill="1" applyBorder="1" applyAlignment="1">
      <alignment vertical="center"/>
    </xf>
    <xf numFmtId="0" fontId="30" fillId="29" borderId="82" xfId="0" applyFont="1" applyFill="1" applyBorder="1" applyAlignment="1"/>
    <xf numFmtId="0" fontId="30" fillId="29" borderId="83" xfId="0" applyFont="1" applyFill="1" applyBorder="1" applyAlignment="1"/>
    <xf numFmtId="0" fontId="30" fillId="29" borderId="81" xfId="0" applyFont="1" applyFill="1" applyBorder="1" applyAlignment="1"/>
    <xf numFmtId="0" fontId="0" fillId="18" borderId="22" xfId="0" applyFill="1" applyBorder="1" applyAlignment="1">
      <alignment horizontal="center" vertical="center" wrapText="1"/>
    </xf>
    <xf numFmtId="0" fontId="30" fillId="0" borderId="0" xfId="0" applyFont="1"/>
    <xf numFmtId="0" fontId="17" fillId="0" borderId="0" xfId="0" applyFont="1"/>
    <xf numFmtId="0" fontId="16" fillId="0" borderId="11" xfId="0" applyFont="1" applyFill="1" applyBorder="1" applyAlignment="1">
      <alignment wrapText="1"/>
    </xf>
    <xf numFmtId="0" fontId="33" fillId="0" borderId="40" xfId="0" applyFont="1" applyBorder="1"/>
    <xf numFmtId="0" fontId="18" fillId="0" borderId="4" xfId="0" applyFont="1" applyBorder="1" applyAlignment="1"/>
    <xf numFmtId="49" fontId="22" fillId="0" borderId="0" xfId="0" applyNumberFormat="1" applyFont="1" applyFill="1" applyBorder="1" applyAlignment="1">
      <alignment horizontal="left" vertical="center"/>
    </xf>
    <xf numFmtId="49" fontId="23" fillId="0" borderId="0" xfId="0" applyNumberFormat="1" applyFont="1" applyFill="1" applyBorder="1" applyAlignment="1">
      <alignment horizontal="center" vertical="center"/>
    </xf>
    <xf numFmtId="49" fontId="24" fillId="0" borderId="0" xfId="0" applyNumberFormat="1" applyFont="1" applyFill="1" applyBorder="1" applyAlignment="1">
      <alignment horizontal="center" vertical="center"/>
    </xf>
    <xf numFmtId="49" fontId="25" fillId="0" borderId="0" xfId="0" applyNumberFormat="1" applyFont="1" applyFill="1" applyBorder="1" applyAlignment="1">
      <alignment horizontal="center" vertical="center"/>
    </xf>
    <xf numFmtId="49" fontId="26" fillId="0" borderId="0" xfId="0" applyNumberFormat="1" applyFont="1" applyFill="1" applyBorder="1" applyAlignment="1">
      <alignment horizontal="center" vertical="center"/>
    </xf>
    <xf numFmtId="49" fontId="27" fillId="0" borderId="0" xfId="0" applyNumberFormat="1" applyFont="1" applyFill="1" applyBorder="1" applyAlignment="1">
      <alignment horizontal="center" vertical="center"/>
    </xf>
    <xf numFmtId="49" fontId="28" fillId="0" borderId="0" xfId="0" applyNumberFormat="1" applyFont="1" applyFill="1" applyBorder="1" applyAlignment="1">
      <alignment horizontal="center" vertical="center"/>
    </xf>
    <xf numFmtId="49" fontId="29" fillId="0" borderId="0" xfId="0" applyNumberFormat="1" applyFont="1" applyFill="1" applyBorder="1" applyAlignment="1">
      <alignment horizontal="center" vertical="center"/>
    </xf>
    <xf numFmtId="0" fontId="31" fillId="0" borderId="0" xfId="0" applyFont="1" applyFill="1" applyBorder="1"/>
    <xf numFmtId="49" fontId="22" fillId="0" borderId="0" xfId="0" applyNumberFormat="1" applyFont="1" applyFill="1" applyBorder="1" applyAlignment="1">
      <alignment vertical="center"/>
    </xf>
    <xf numFmtId="0" fontId="6" fillId="0" borderId="8" xfId="0" applyNumberFormat="1" applyFont="1" applyFill="1" applyBorder="1" applyAlignment="1">
      <alignment horizontal="center" vertical="center" wrapText="1"/>
    </xf>
    <xf numFmtId="0" fontId="6" fillId="0" borderId="10" xfId="0" applyNumberFormat="1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18" xfId="0" applyFont="1" applyBorder="1" applyAlignment="1">
      <alignment horizontal="center"/>
    </xf>
    <xf numFmtId="0" fontId="6" fillId="0" borderId="17" xfId="0" applyFont="1" applyBorder="1" applyAlignment="1">
      <alignment horizontal="center"/>
    </xf>
    <xf numFmtId="0" fontId="6" fillId="18" borderId="8" xfId="0" applyNumberFormat="1" applyFont="1" applyFill="1" applyBorder="1" applyAlignment="1">
      <alignment horizontal="center" vertical="center" wrapText="1"/>
    </xf>
    <xf numFmtId="0" fontId="6" fillId="18" borderId="9" xfId="0" applyNumberFormat="1" applyFont="1" applyFill="1" applyBorder="1" applyAlignment="1">
      <alignment horizontal="center" vertical="center" wrapText="1"/>
    </xf>
    <xf numFmtId="14" fontId="5" fillId="0" borderId="4" xfId="0" applyNumberFormat="1" applyFont="1" applyBorder="1" applyAlignment="1">
      <alignment horizontal="center" vertical="center"/>
    </xf>
    <xf numFmtId="14" fontId="5" fillId="0" borderId="6" xfId="0" applyNumberFormat="1" applyFont="1" applyBorder="1" applyAlignment="1">
      <alignment horizontal="center" vertical="center"/>
    </xf>
    <xf numFmtId="14" fontId="5" fillId="0" borderId="5" xfId="0" applyNumberFormat="1" applyFont="1" applyBorder="1" applyAlignment="1">
      <alignment horizontal="center" vertical="center"/>
    </xf>
    <xf numFmtId="166" fontId="0" fillId="0" borderId="24" xfId="0" applyNumberForma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6" fillId="18" borderId="10" xfId="0" applyNumberFormat="1" applyFont="1" applyFill="1" applyBorder="1" applyAlignment="1">
      <alignment horizontal="center" vertical="center" wrapText="1"/>
    </xf>
    <xf numFmtId="0" fontId="6" fillId="21" borderId="8" xfId="0" applyFont="1" applyFill="1" applyBorder="1" applyAlignment="1">
      <alignment horizontal="center" vertical="center" wrapText="1"/>
    </xf>
    <xf numFmtId="0" fontId="6" fillId="21" borderId="10" xfId="0" applyFont="1" applyFill="1" applyBorder="1" applyAlignment="1">
      <alignment horizontal="center" vertical="center" wrapText="1"/>
    </xf>
    <xf numFmtId="0" fontId="7" fillId="0" borderId="46" xfId="0" applyFont="1" applyBorder="1" applyAlignment="1">
      <alignment horizontal="center"/>
    </xf>
    <xf numFmtId="0" fontId="7" fillId="0" borderId="47" xfId="0" applyFont="1" applyBorder="1" applyAlignment="1">
      <alignment horizontal="center"/>
    </xf>
    <xf numFmtId="0" fontId="7" fillId="0" borderId="48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35" xfId="0" applyFont="1" applyBorder="1" applyAlignment="1">
      <alignment horizontal="center"/>
    </xf>
    <xf numFmtId="0" fontId="7" fillId="0" borderId="36" xfId="0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7" fillId="0" borderId="38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41" xfId="0" applyFont="1" applyBorder="1" applyAlignment="1">
      <alignment horizontal="center" vertical="center"/>
    </xf>
    <xf numFmtId="0" fontId="7" fillId="0" borderId="43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4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63" xfId="0" applyBorder="1" applyAlignment="1">
      <alignment horizontal="center" vertical="center"/>
    </xf>
    <xf numFmtId="0" fontId="9" fillId="0" borderId="54" xfId="0" applyFont="1" applyBorder="1" applyAlignment="1">
      <alignment horizontal="center" vertical="center" wrapText="1"/>
    </xf>
    <xf numFmtId="0" fontId="9" fillId="0" borderId="55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/>
    </xf>
    <xf numFmtId="0" fontId="8" fillId="0" borderId="62" xfId="0" applyFont="1" applyBorder="1" applyAlignment="1">
      <alignment horizontal="center" vertical="center"/>
    </xf>
    <xf numFmtId="0" fontId="8" fillId="0" borderId="68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49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8" fillId="0" borderId="60" xfId="0" applyFont="1" applyBorder="1" applyAlignment="1">
      <alignment horizontal="center" vertical="center"/>
    </xf>
    <xf numFmtId="0" fontId="8" fillId="0" borderId="64" xfId="0" applyFont="1" applyBorder="1" applyAlignment="1">
      <alignment horizontal="center" vertical="center"/>
    </xf>
    <xf numFmtId="0" fontId="0" fillId="0" borderId="61" xfId="0" applyBorder="1" applyAlignment="1">
      <alignment horizontal="center"/>
    </xf>
    <xf numFmtId="0" fontId="0" fillId="0" borderId="47" xfId="0" applyBorder="1" applyAlignment="1">
      <alignment horizontal="center"/>
    </xf>
    <xf numFmtId="49" fontId="10" fillId="0" borderId="2" xfId="0" applyNumberFormat="1" applyFont="1" applyBorder="1" applyAlignment="1">
      <alignment horizontal="center"/>
    </xf>
    <xf numFmtId="49" fontId="10" fillId="0" borderId="63" xfId="0" applyNumberFormat="1" applyFont="1" applyBorder="1" applyAlignment="1">
      <alignment horizontal="center"/>
    </xf>
    <xf numFmtId="0" fontId="19" fillId="0" borderId="54" xfId="0" applyNumberFormat="1" applyFont="1" applyBorder="1" applyAlignment="1">
      <alignment horizontal="left"/>
    </xf>
    <xf numFmtId="0" fontId="19" fillId="0" borderId="55" xfId="0" applyNumberFormat="1" applyFont="1" applyBorder="1" applyAlignment="1">
      <alignment horizontal="left"/>
    </xf>
    <xf numFmtId="0" fontId="6" fillId="0" borderId="74" xfId="0" applyFont="1" applyBorder="1" applyAlignment="1">
      <alignment horizontal="center"/>
    </xf>
    <xf numFmtId="0" fontId="6" fillId="0" borderId="75" xfId="0" applyFont="1" applyBorder="1" applyAlignment="1">
      <alignment horizontal="center"/>
    </xf>
    <xf numFmtId="0" fontId="6" fillId="0" borderId="59" xfId="0" applyFont="1" applyBorder="1" applyAlignment="1">
      <alignment horizont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8" fillId="0" borderId="73" xfId="0" applyFont="1" applyBorder="1" applyAlignment="1">
      <alignment horizontal="center" vertical="center"/>
    </xf>
    <xf numFmtId="0" fontId="8" fillId="0" borderId="66" xfId="0" applyFont="1" applyBorder="1" applyAlignment="1">
      <alignment horizontal="center" vertical="center"/>
    </xf>
    <xf numFmtId="0" fontId="19" fillId="0" borderId="61" xfId="0" applyNumberFormat="1" applyFont="1" applyBorder="1" applyAlignment="1">
      <alignment horizontal="left"/>
    </xf>
    <xf numFmtId="0" fontId="19" fillId="0" borderId="47" xfId="0" applyNumberFormat="1" applyFont="1" applyBorder="1" applyAlignment="1">
      <alignment horizontal="left"/>
    </xf>
    <xf numFmtId="0" fontId="19" fillId="0" borderId="2" xfId="0" applyNumberFormat="1" applyFont="1" applyBorder="1" applyAlignment="1">
      <alignment horizontal="left"/>
    </xf>
    <xf numFmtId="0" fontId="19" fillId="0" borderId="63" xfId="0" applyNumberFormat="1" applyFont="1" applyBorder="1" applyAlignment="1">
      <alignment horizontal="left"/>
    </xf>
    <xf numFmtId="0" fontId="8" fillId="0" borderId="73" xfId="0" applyFont="1" applyBorder="1" applyAlignment="1">
      <alignment horizontal="center" vertical="center" textRotation="255" wrapText="1"/>
    </xf>
    <xf numFmtId="0" fontId="8" fillId="0" borderId="62" xfId="0" applyFont="1" applyBorder="1" applyAlignment="1">
      <alignment horizontal="center" vertical="center" textRotation="255" wrapText="1"/>
    </xf>
    <xf numFmtId="0" fontId="8" fillId="0" borderId="68" xfId="0" applyFont="1" applyBorder="1" applyAlignment="1">
      <alignment horizontal="center" vertical="center" textRotation="255" wrapText="1"/>
    </xf>
    <xf numFmtId="0" fontId="8" fillId="0" borderId="78" xfId="0" applyFont="1" applyBorder="1" applyAlignment="1">
      <alignment horizontal="center" vertical="center"/>
    </xf>
    <xf numFmtId="49" fontId="10" fillId="0" borderId="61" xfId="0" applyNumberFormat="1" applyFont="1" applyBorder="1" applyAlignment="1">
      <alignment horizontal="center"/>
    </xf>
    <xf numFmtId="49" fontId="10" fillId="0" borderId="47" xfId="0" applyNumberFormat="1" applyFont="1" applyBorder="1" applyAlignment="1">
      <alignment horizontal="center"/>
    </xf>
    <xf numFmtId="0" fontId="6" fillId="0" borderId="86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8" fillId="0" borderId="59" xfId="0" applyFont="1" applyBorder="1" applyAlignment="1">
      <alignment horizontal="left" vertical="top"/>
    </xf>
    <xf numFmtId="0" fontId="8" fillId="0" borderId="66" xfId="0" applyFont="1" applyBorder="1" applyAlignment="1">
      <alignment horizontal="left" vertical="top"/>
    </xf>
    <xf numFmtId="0" fontId="8" fillId="0" borderId="77" xfId="0" applyFont="1" applyBorder="1" applyAlignment="1">
      <alignment horizontal="left" vertical="top"/>
    </xf>
    <xf numFmtId="0" fontId="0" fillId="0" borderId="61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63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55" xfId="0" applyBorder="1" applyAlignment="1">
      <alignment horizontal="center"/>
    </xf>
    <xf numFmtId="0" fontId="8" fillId="0" borderId="91" xfId="0" applyFont="1" applyBorder="1" applyAlignment="1">
      <alignment horizontal="center" vertical="center"/>
    </xf>
    <xf numFmtId="49" fontId="10" fillId="0" borderId="54" xfId="0" applyNumberFormat="1" applyFont="1" applyBorder="1" applyAlignment="1">
      <alignment horizontal="center"/>
    </xf>
    <xf numFmtId="49" fontId="10" fillId="0" borderId="55" xfId="0" applyNumberFormat="1" applyFont="1" applyBorder="1" applyAlignment="1">
      <alignment horizontal="center"/>
    </xf>
    <xf numFmtId="0" fontId="0" fillId="0" borderId="85" xfId="0" applyBorder="1" applyAlignment="1">
      <alignment horizontal="center" vertical="center"/>
    </xf>
    <xf numFmtId="0" fontId="0" fillId="0" borderId="81" xfId="0" applyBorder="1" applyAlignment="1">
      <alignment horizontal="center" vertical="center"/>
    </xf>
    <xf numFmtId="0" fontId="13" fillId="0" borderId="27" xfId="0" applyFont="1" applyFill="1" applyBorder="1" applyAlignment="1">
      <alignment horizontal="center"/>
    </xf>
    <xf numFmtId="0" fontId="13" fillId="0" borderId="2" xfId="0" applyFont="1" applyFill="1" applyBorder="1" applyAlignment="1">
      <alignment horizontal="center"/>
    </xf>
    <xf numFmtId="0" fontId="13" fillId="0" borderId="1" xfId="0" applyFont="1" applyFill="1" applyBorder="1" applyAlignment="1">
      <alignment horizontal="center"/>
    </xf>
    <xf numFmtId="0" fontId="13" fillId="0" borderId="25" xfId="0" applyFont="1" applyFill="1" applyBorder="1" applyAlignment="1">
      <alignment horizontal="center"/>
    </xf>
    <xf numFmtId="0" fontId="13" fillId="0" borderId="3" xfId="0" applyFont="1" applyFill="1" applyBorder="1" applyAlignment="1">
      <alignment horizontal="center"/>
    </xf>
  </cellXfs>
  <cellStyles count="1">
    <cellStyle name="Normal" xfId="0" builtinId="0"/>
  </cellStyles>
  <dxfs count="21"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59996337778862885"/>
        </patternFill>
      </fill>
    </dxf>
    <dxf>
      <font>
        <color rgb="FF92D050"/>
      </font>
      <fill>
        <patternFill>
          <bgColor rgb="FFFF0000"/>
        </patternFill>
      </fill>
    </dxf>
    <dxf>
      <font>
        <color rgb="FF92D050"/>
      </font>
      <fill>
        <patternFill>
          <bgColor rgb="FFFF0000"/>
        </patternFill>
      </fill>
    </dxf>
    <dxf>
      <font>
        <color theme="0"/>
      </font>
      <fill>
        <patternFill>
          <bgColor theme="1"/>
        </patternFill>
      </fill>
    </dxf>
    <dxf>
      <font>
        <color rgb="FF92D05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0066"/>
      <color rgb="FF0033CC"/>
      <color rgb="FFFFFF66"/>
      <color rgb="FFFF9999"/>
      <color rgb="FF0066CC"/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microsoft.com/office/2006/relationships/vbaProject" Target="vbaProject.bin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XCEL/organisation%20vacation/XAQ%20avant%20mise%20&#224;%20jour%20PT%20morea/FdeP%20Int&#233;rim%20ADECCO%20AM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EXCEL/organisation%20vacation/XAQ%20avant%20mise%20&#224;%20jour%20PT%20morea/FdeP%20Int&#233;rim%20Manpower%20Apr&#232;s%20Midi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M"/>
    </sheetNames>
    <sheetDataSet>
      <sheetData sheetId="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M"/>
      <sheetName val="Feuil3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379"/>
  <sheetViews>
    <sheetView workbookViewId="0">
      <selection sqref="A1:P41"/>
    </sheetView>
  </sheetViews>
  <sheetFormatPr baseColWidth="10" defaultRowHeight="15" x14ac:dyDescent="0.25"/>
  <cols>
    <col min="1" max="1" width="32.7109375" customWidth="1"/>
    <col min="2" max="2" width="22.7109375" customWidth="1"/>
    <col min="3" max="3" width="22.5703125" customWidth="1"/>
  </cols>
  <sheetData>
    <row r="1" spans="1:16" x14ac:dyDescent="0.25">
      <c r="A1" s="224"/>
      <c r="B1" s="224"/>
      <c r="C1" s="225"/>
      <c r="D1" s="225"/>
      <c r="E1" s="225"/>
      <c r="F1" s="225"/>
      <c r="G1" s="225"/>
      <c r="H1" s="225"/>
      <c r="I1" s="225"/>
      <c r="J1" s="225"/>
      <c r="K1" s="225"/>
      <c r="L1" s="225"/>
      <c r="M1" s="225"/>
      <c r="N1" s="84"/>
      <c r="O1" s="84"/>
      <c r="P1" s="84"/>
    </row>
    <row r="2" spans="1:16" x14ac:dyDescent="0.25">
      <c r="A2" s="224"/>
      <c r="B2" s="224"/>
      <c r="C2" s="226"/>
      <c r="D2" s="227"/>
      <c r="E2" s="227"/>
      <c r="F2" s="227"/>
      <c r="G2" s="228"/>
      <c r="H2" s="225"/>
      <c r="I2" s="225"/>
      <c r="J2" s="225"/>
      <c r="K2" s="225"/>
      <c r="L2" s="225"/>
      <c r="M2" s="225"/>
      <c r="N2" s="84"/>
      <c r="O2" s="84"/>
      <c r="P2" s="84"/>
    </row>
    <row r="3" spans="1:16" x14ac:dyDescent="0.25">
      <c r="A3" s="224"/>
      <c r="B3" s="224"/>
      <c r="C3" s="226"/>
      <c r="D3" s="227"/>
      <c r="E3" s="227"/>
      <c r="F3" s="225"/>
      <c r="G3" s="225"/>
      <c r="H3" s="225"/>
      <c r="I3" s="225"/>
      <c r="J3" s="225"/>
      <c r="K3" s="225"/>
      <c r="L3" s="225"/>
      <c r="M3" s="225"/>
      <c r="N3" s="84"/>
      <c r="O3" s="84"/>
      <c r="P3" s="84"/>
    </row>
    <row r="4" spans="1:16" x14ac:dyDescent="0.25">
      <c r="A4" s="224"/>
      <c r="B4" s="224"/>
      <c r="C4" s="229"/>
      <c r="D4" s="227"/>
      <c r="E4" s="227"/>
      <c r="F4" s="227"/>
      <c r="G4" s="227"/>
      <c r="H4" s="227"/>
      <c r="I4" s="227"/>
      <c r="J4" s="225"/>
      <c r="K4" s="225"/>
      <c r="L4" s="225"/>
      <c r="M4" s="225"/>
      <c r="N4" s="84"/>
      <c r="O4" s="84"/>
      <c r="P4" s="84"/>
    </row>
    <row r="5" spans="1:16" x14ac:dyDescent="0.25">
      <c r="A5" s="224"/>
      <c r="B5" s="224"/>
      <c r="C5" s="226"/>
      <c r="D5" s="227"/>
      <c r="E5" s="225"/>
      <c r="F5" s="225"/>
      <c r="G5" s="225"/>
      <c r="H5" s="225"/>
      <c r="I5" s="225"/>
      <c r="J5" s="225"/>
      <c r="K5" s="225"/>
      <c r="L5" s="225"/>
      <c r="M5" s="225"/>
      <c r="N5" s="84"/>
      <c r="O5" s="84"/>
      <c r="P5" s="84"/>
    </row>
    <row r="6" spans="1:16" x14ac:dyDescent="0.25">
      <c r="A6" s="224"/>
      <c r="B6" s="224"/>
      <c r="C6" s="229"/>
      <c r="D6" s="227"/>
      <c r="E6" s="227"/>
      <c r="F6" s="227"/>
      <c r="G6" s="225"/>
      <c r="H6" s="225"/>
      <c r="I6" s="225"/>
      <c r="J6" s="225"/>
      <c r="K6" s="225"/>
      <c r="L6" s="225"/>
      <c r="M6" s="225"/>
      <c r="N6" s="84"/>
      <c r="O6" s="84"/>
      <c r="P6" s="84"/>
    </row>
    <row r="7" spans="1:16" x14ac:dyDescent="0.25">
      <c r="A7" s="224"/>
      <c r="B7" s="224"/>
      <c r="C7" s="226"/>
      <c r="D7" s="227"/>
      <c r="E7" s="225"/>
      <c r="F7" s="225"/>
      <c r="G7" s="225"/>
      <c r="H7" s="225"/>
      <c r="I7" s="225"/>
      <c r="J7" s="225"/>
      <c r="K7" s="225"/>
      <c r="L7" s="225"/>
      <c r="M7" s="225"/>
      <c r="N7" s="84"/>
      <c r="O7" s="84"/>
      <c r="P7" s="84"/>
    </row>
    <row r="8" spans="1:16" x14ac:dyDescent="0.25">
      <c r="A8" s="224"/>
      <c r="B8" s="224"/>
      <c r="C8" s="229"/>
      <c r="D8" s="227"/>
      <c r="E8" s="227"/>
      <c r="F8" s="227"/>
      <c r="G8" s="227"/>
      <c r="H8" s="227"/>
      <c r="I8" s="227"/>
      <c r="J8" s="225"/>
      <c r="K8" s="225"/>
      <c r="L8" s="225"/>
      <c r="M8" s="225"/>
      <c r="N8" s="84"/>
      <c r="O8" s="84"/>
      <c r="P8" s="84"/>
    </row>
    <row r="9" spans="1:16" x14ac:dyDescent="0.25">
      <c r="A9" s="224"/>
      <c r="B9" s="224"/>
      <c r="C9" s="226"/>
      <c r="D9" s="227"/>
      <c r="E9" s="227"/>
      <c r="F9" s="225"/>
      <c r="G9" s="225"/>
      <c r="H9" s="225"/>
      <c r="I9" s="225"/>
      <c r="J9" s="225"/>
      <c r="K9" s="225"/>
      <c r="L9" s="225"/>
      <c r="M9" s="225"/>
      <c r="N9" s="84"/>
      <c r="O9" s="84"/>
      <c r="P9" s="84"/>
    </row>
    <row r="10" spans="1:16" x14ac:dyDescent="0.25">
      <c r="A10" s="224"/>
      <c r="B10" s="224"/>
      <c r="C10" s="229"/>
      <c r="D10" s="227"/>
      <c r="E10" s="227"/>
      <c r="F10" s="227"/>
      <c r="G10" s="227"/>
      <c r="H10" s="227"/>
      <c r="I10" s="225"/>
      <c r="J10" s="225"/>
      <c r="K10" s="225"/>
      <c r="L10" s="225"/>
      <c r="M10" s="225"/>
      <c r="N10" s="84"/>
      <c r="O10" s="84"/>
      <c r="P10" s="84"/>
    </row>
    <row r="11" spans="1:16" x14ac:dyDescent="0.25">
      <c r="A11" s="224"/>
      <c r="B11" s="224"/>
      <c r="C11" s="226"/>
      <c r="D11" s="227"/>
      <c r="E11" s="225"/>
      <c r="F11" s="225"/>
      <c r="G11" s="225"/>
      <c r="H11" s="225"/>
      <c r="I11" s="225"/>
      <c r="J11" s="225"/>
      <c r="K11" s="225"/>
      <c r="L11" s="225"/>
      <c r="M11" s="225"/>
      <c r="N11" s="84"/>
      <c r="O11" s="84"/>
      <c r="P11" s="84"/>
    </row>
    <row r="12" spans="1:16" x14ac:dyDescent="0.25">
      <c r="A12" s="224"/>
      <c r="B12" s="224"/>
      <c r="C12" s="226"/>
      <c r="D12" s="227"/>
      <c r="E12" s="227"/>
      <c r="F12" s="227"/>
      <c r="G12" s="227"/>
      <c r="H12" s="225"/>
      <c r="I12" s="225"/>
      <c r="J12" s="225"/>
      <c r="K12" s="225"/>
      <c r="L12" s="225"/>
      <c r="M12" s="225"/>
      <c r="N12" s="84"/>
      <c r="O12" s="84"/>
      <c r="P12" s="84"/>
    </row>
    <row r="13" spans="1:16" x14ac:dyDescent="0.25">
      <c r="A13" s="224"/>
      <c r="B13" s="224"/>
      <c r="C13" s="229"/>
      <c r="D13" s="227"/>
      <c r="E13" s="227"/>
      <c r="F13" s="227"/>
      <c r="G13" s="227"/>
      <c r="H13" s="225"/>
      <c r="I13" s="225"/>
      <c r="J13" s="225"/>
      <c r="K13" s="225"/>
      <c r="L13" s="225"/>
      <c r="M13" s="225"/>
      <c r="N13" s="84"/>
      <c r="O13" s="84"/>
      <c r="P13" s="84"/>
    </row>
    <row r="14" spans="1:16" x14ac:dyDescent="0.25">
      <c r="A14" s="224"/>
      <c r="B14" s="224"/>
      <c r="C14" s="226"/>
      <c r="D14" s="227"/>
      <c r="E14" s="225"/>
      <c r="F14" s="225"/>
      <c r="G14" s="225"/>
      <c r="H14" s="225"/>
      <c r="I14" s="225"/>
      <c r="J14" s="225"/>
      <c r="K14" s="225"/>
      <c r="L14" s="225"/>
      <c r="M14" s="225"/>
      <c r="N14" s="84"/>
      <c r="O14" s="84"/>
      <c r="P14" s="84"/>
    </row>
    <row r="15" spans="1:16" x14ac:dyDescent="0.25">
      <c r="A15" s="224"/>
      <c r="B15" s="224"/>
      <c r="C15" s="229"/>
      <c r="D15" s="227"/>
      <c r="E15" s="227"/>
      <c r="F15" s="227"/>
      <c r="G15" s="227"/>
      <c r="H15" s="227"/>
      <c r="I15" s="225"/>
      <c r="J15" s="225"/>
      <c r="K15" s="225"/>
      <c r="L15" s="225"/>
      <c r="M15" s="225"/>
      <c r="N15" s="84"/>
      <c r="O15" s="84"/>
      <c r="P15" s="84"/>
    </row>
    <row r="16" spans="1:16" x14ac:dyDescent="0.25">
      <c r="A16" s="224"/>
      <c r="B16" s="224"/>
      <c r="C16" s="226"/>
      <c r="D16" s="227"/>
      <c r="E16" s="225"/>
      <c r="F16" s="225"/>
      <c r="G16" s="225"/>
      <c r="H16" s="225"/>
      <c r="I16" s="225"/>
      <c r="J16" s="225"/>
      <c r="K16" s="225"/>
      <c r="L16" s="225"/>
      <c r="M16" s="225"/>
      <c r="N16" s="84"/>
      <c r="O16" s="84"/>
      <c r="P16" s="84"/>
    </row>
    <row r="17" spans="1:16" x14ac:dyDescent="0.25">
      <c r="A17" s="233"/>
      <c r="B17" s="233"/>
      <c r="C17" s="229"/>
      <c r="D17" s="227"/>
      <c r="E17" s="227"/>
      <c r="F17" s="227"/>
      <c r="G17" s="227"/>
      <c r="H17" s="227"/>
      <c r="I17" s="227"/>
      <c r="J17" s="227"/>
      <c r="K17" s="227"/>
      <c r="L17" s="227"/>
      <c r="M17" s="227"/>
      <c r="N17" s="84"/>
      <c r="O17" s="84"/>
      <c r="P17" s="84"/>
    </row>
    <row r="18" spans="1:16" x14ac:dyDescent="0.25">
      <c r="A18" s="233"/>
      <c r="B18" s="233"/>
      <c r="C18" s="225"/>
      <c r="D18" s="227"/>
      <c r="E18" s="227"/>
      <c r="F18" s="227"/>
      <c r="G18" s="227"/>
      <c r="H18" s="227"/>
      <c r="I18" s="227"/>
      <c r="J18" s="227"/>
      <c r="K18" s="227"/>
      <c r="L18" s="225"/>
      <c r="M18" s="225"/>
      <c r="N18" s="84"/>
      <c r="O18" s="84"/>
      <c r="P18" s="84"/>
    </row>
    <row r="19" spans="1:16" x14ac:dyDescent="0.25">
      <c r="A19" s="224"/>
      <c r="B19" s="224"/>
      <c r="C19" s="230"/>
      <c r="D19" s="227"/>
      <c r="E19" s="227"/>
      <c r="F19" s="225"/>
      <c r="G19" s="225"/>
      <c r="H19" s="225"/>
      <c r="I19" s="225"/>
      <c r="J19" s="225"/>
      <c r="K19" s="225"/>
      <c r="L19" s="225"/>
      <c r="M19" s="225"/>
      <c r="N19" s="84"/>
      <c r="O19" s="84"/>
      <c r="P19" s="84"/>
    </row>
    <row r="20" spans="1:16" x14ac:dyDescent="0.25">
      <c r="A20" s="224"/>
      <c r="B20" s="224"/>
      <c r="C20" s="229"/>
      <c r="D20" s="227"/>
      <c r="E20" s="227"/>
      <c r="F20" s="227"/>
      <c r="G20" s="225"/>
      <c r="H20" s="225"/>
      <c r="I20" s="225"/>
      <c r="J20" s="225"/>
      <c r="K20" s="225"/>
      <c r="L20" s="225"/>
      <c r="M20" s="225"/>
      <c r="N20" s="84"/>
      <c r="O20" s="84"/>
      <c r="P20" s="84"/>
    </row>
    <row r="21" spans="1:16" x14ac:dyDescent="0.25">
      <c r="A21" s="233"/>
      <c r="B21" s="233"/>
      <c r="C21" s="229"/>
      <c r="D21" s="227"/>
      <c r="E21" s="227"/>
      <c r="F21" s="227"/>
      <c r="G21" s="227"/>
      <c r="H21" s="227"/>
      <c r="I21" s="227"/>
      <c r="J21" s="227"/>
      <c r="K21" s="227"/>
      <c r="L21" s="227"/>
      <c r="M21" s="227"/>
      <c r="N21" s="84"/>
      <c r="O21" s="84"/>
      <c r="P21" s="84"/>
    </row>
    <row r="22" spans="1:16" x14ac:dyDescent="0.25">
      <c r="A22" s="233"/>
      <c r="B22" s="233"/>
      <c r="C22" s="225"/>
      <c r="D22" s="227"/>
      <c r="E22" s="227"/>
      <c r="F22" s="231"/>
      <c r="G22" s="227"/>
      <c r="H22" s="227"/>
      <c r="I22" s="225"/>
      <c r="J22" s="225"/>
      <c r="K22" s="225"/>
      <c r="L22" s="225"/>
      <c r="M22" s="225"/>
      <c r="N22" s="84"/>
      <c r="O22" s="84"/>
      <c r="P22" s="84"/>
    </row>
    <row r="23" spans="1:16" x14ac:dyDescent="0.25">
      <c r="A23" s="224"/>
      <c r="B23" s="224"/>
      <c r="C23" s="230"/>
      <c r="D23" s="227"/>
      <c r="E23" s="227"/>
      <c r="F23" s="225"/>
      <c r="G23" s="225"/>
      <c r="H23" s="225"/>
      <c r="I23" s="225"/>
      <c r="J23" s="225"/>
      <c r="K23" s="225"/>
      <c r="L23" s="225"/>
      <c r="M23" s="225"/>
      <c r="N23" s="84"/>
      <c r="O23" s="84"/>
      <c r="P23" s="84"/>
    </row>
    <row r="24" spans="1:16" x14ac:dyDescent="0.25">
      <c r="A24" s="224"/>
      <c r="B24" s="224"/>
      <c r="C24" s="229"/>
      <c r="D24" s="227"/>
      <c r="E24" s="227"/>
      <c r="F24" s="227"/>
      <c r="G24" s="227"/>
      <c r="H24" s="225"/>
      <c r="I24" s="225"/>
      <c r="J24" s="225"/>
      <c r="K24" s="225"/>
      <c r="L24" s="225"/>
      <c r="M24" s="225"/>
      <c r="N24" s="84"/>
      <c r="O24" s="84"/>
      <c r="P24" s="84"/>
    </row>
    <row r="25" spans="1:16" x14ac:dyDescent="0.25">
      <c r="A25" s="224"/>
      <c r="B25" s="224"/>
      <c r="C25" s="230"/>
      <c r="D25" s="227"/>
      <c r="E25" s="227"/>
      <c r="F25" s="225"/>
      <c r="G25" s="225"/>
      <c r="H25" s="225"/>
      <c r="I25" s="225"/>
      <c r="J25" s="225"/>
      <c r="K25" s="225"/>
      <c r="L25" s="225"/>
      <c r="M25" s="225"/>
      <c r="N25" s="84"/>
      <c r="O25" s="84"/>
      <c r="P25" s="84"/>
    </row>
    <row r="26" spans="1:16" x14ac:dyDescent="0.25">
      <c r="A26" s="224"/>
      <c r="B26" s="224"/>
      <c r="C26" s="229"/>
      <c r="D26" s="227"/>
      <c r="E26" s="227"/>
      <c r="F26" s="227"/>
      <c r="G26" s="225"/>
      <c r="H26" s="225"/>
      <c r="I26" s="225"/>
      <c r="J26" s="225"/>
      <c r="K26" s="225"/>
      <c r="L26" s="225"/>
      <c r="M26" s="225"/>
      <c r="N26" s="84"/>
      <c r="O26" s="84"/>
      <c r="P26" s="84"/>
    </row>
    <row r="27" spans="1:16" x14ac:dyDescent="0.25">
      <c r="A27" s="224"/>
      <c r="B27" s="224"/>
      <c r="C27" s="226"/>
      <c r="D27" s="227"/>
      <c r="E27" s="225"/>
      <c r="F27" s="225"/>
      <c r="G27" s="225"/>
      <c r="H27" s="225"/>
      <c r="I27" s="225"/>
      <c r="J27" s="225"/>
      <c r="K27" s="225"/>
      <c r="L27" s="225"/>
      <c r="M27" s="225"/>
      <c r="N27" s="84"/>
      <c r="O27" s="84"/>
      <c r="P27" s="84"/>
    </row>
    <row r="28" spans="1:16" x14ac:dyDescent="0.25">
      <c r="A28" s="224"/>
      <c r="B28" s="224"/>
      <c r="C28" s="229"/>
      <c r="D28" s="227"/>
      <c r="E28" s="227"/>
      <c r="F28" s="227"/>
      <c r="G28" s="227"/>
      <c r="H28" s="227"/>
      <c r="I28" s="225"/>
      <c r="J28" s="225"/>
      <c r="K28" s="225"/>
      <c r="L28" s="225"/>
      <c r="M28" s="225"/>
      <c r="N28" s="84"/>
      <c r="O28" s="84"/>
      <c r="P28" s="84"/>
    </row>
    <row r="29" spans="1:16" x14ac:dyDescent="0.25">
      <c r="A29" s="224"/>
      <c r="B29" s="224"/>
      <c r="C29" s="226"/>
      <c r="D29" s="227"/>
      <c r="E29" s="225"/>
      <c r="F29" s="225"/>
      <c r="G29" s="225"/>
      <c r="H29" s="225"/>
      <c r="I29" s="225"/>
      <c r="J29" s="225"/>
      <c r="K29" s="225"/>
      <c r="L29" s="225"/>
      <c r="M29" s="225"/>
      <c r="N29" s="84"/>
      <c r="O29" s="84"/>
      <c r="P29" s="84"/>
    </row>
    <row r="30" spans="1:16" x14ac:dyDescent="0.25">
      <c r="A30" s="224"/>
      <c r="B30" s="224"/>
      <c r="C30" s="226"/>
      <c r="D30" s="227"/>
      <c r="E30" s="227"/>
      <c r="F30" s="227"/>
      <c r="G30" s="227"/>
      <c r="H30" s="225"/>
      <c r="I30" s="225"/>
      <c r="J30" s="225"/>
      <c r="K30" s="225"/>
      <c r="L30" s="225"/>
      <c r="M30" s="225"/>
      <c r="N30" s="84"/>
      <c r="O30" s="84"/>
      <c r="P30" s="84"/>
    </row>
    <row r="31" spans="1:16" x14ac:dyDescent="0.25">
      <c r="A31" s="224"/>
      <c r="B31" s="224"/>
      <c r="C31" s="229"/>
      <c r="D31" s="227"/>
      <c r="E31" s="227"/>
      <c r="F31" s="227"/>
      <c r="G31" s="227"/>
      <c r="H31" s="225"/>
      <c r="I31" s="225"/>
      <c r="J31" s="225"/>
      <c r="K31" s="225"/>
      <c r="L31" s="225"/>
      <c r="M31" s="225"/>
      <c r="N31" s="84"/>
      <c r="O31" s="84"/>
      <c r="P31" s="84"/>
    </row>
    <row r="32" spans="1:16" x14ac:dyDescent="0.25">
      <c r="A32" s="224"/>
      <c r="B32" s="224"/>
      <c r="C32" s="226"/>
      <c r="D32" s="227"/>
      <c r="E32" s="225"/>
      <c r="F32" s="225"/>
      <c r="G32" s="225"/>
      <c r="H32" s="225"/>
      <c r="I32" s="225"/>
      <c r="J32" s="225"/>
      <c r="K32" s="225"/>
      <c r="L32" s="225"/>
      <c r="M32" s="225"/>
      <c r="N32" s="84"/>
      <c r="O32" s="84"/>
      <c r="P32" s="84"/>
    </row>
    <row r="33" spans="1:16" x14ac:dyDescent="0.25">
      <c r="A33" s="224"/>
      <c r="B33" s="224"/>
      <c r="C33" s="226"/>
      <c r="D33" s="227"/>
      <c r="E33" s="228"/>
      <c r="F33" s="227"/>
      <c r="G33" s="227"/>
      <c r="H33" s="225"/>
      <c r="I33" s="225"/>
      <c r="J33" s="225"/>
      <c r="K33" s="225"/>
      <c r="L33" s="225"/>
      <c r="M33" s="225"/>
      <c r="N33" s="84"/>
      <c r="O33" s="84"/>
      <c r="P33" s="84"/>
    </row>
    <row r="34" spans="1:16" x14ac:dyDescent="0.25">
      <c r="A34" s="224"/>
      <c r="B34" s="224"/>
      <c r="C34" s="229"/>
      <c r="D34" s="227"/>
      <c r="E34" s="227"/>
      <c r="F34" s="227"/>
      <c r="G34" s="225"/>
      <c r="H34" s="225"/>
      <c r="I34" s="225"/>
      <c r="J34" s="225"/>
      <c r="K34" s="225"/>
      <c r="L34" s="225"/>
      <c r="M34" s="225"/>
      <c r="N34" s="84"/>
      <c r="O34" s="84"/>
      <c r="P34" s="84"/>
    </row>
    <row r="35" spans="1:16" x14ac:dyDescent="0.25">
      <c r="A35" s="224"/>
      <c r="B35" s="224"/>
      <c r="C35" s="226"/>
      <c r="D35" s="227"/>
      <c r="E35" s="225"/>
      <c r="F35" s="225"/>
      <c r="G35" s="225"/>
      <c r="H35" s="225"/>
      <c r="I35" s="225"/>
      <c r="J35" s="225"/>
      <c r="K35" s="225"/>
      <c r="L35" s="225"/>
      <c r="M35" s="225"/>
      <c r="N35" s="84"/>
      <c r="O35" s="84"/>
      <c r="P35" s="84"/>
    </row>
    <row r="36" spans="1:16" x14ac:dyDescent="0.25">
      <c r="A36" s="224"/>
      <c r="B36" s="224"/>
      <c r="C36" s="229"/>
      <c r="D36" s="227"/>
      <c r="E36" s="227"/>
      <c r="F36" s="227"/>
      <c r="G36" s="225"/>
      <c r="H36" s="225"/>
      <c r="I36" s="225"/>
      <c r="J36" s="225"/>
      <c r="K36" s="225"/>
      <c r="L36" s="225"/>
      <c r="M36" s="225"/>
      <c r="N36" s="84"/>
      <c r="O36" s="84"/>
      <c r="P36" s="84"/>
    </row>
    <row r="37" spans="1:16" x14ac:dyDescent="0.25">
      <c r="A37" s="224"/>
      <c r="B37" s="224"/>
      <c r="C37" s="229"/>
      <c r="D37" s="227"/>
      <c r="E37" s="227"/>
      <c r="F37" s="227"/>
      <c r="G37" s="227"/>
      <c r="H37" s="227"/>
      <c r="I37" s="227"/>
      <c r="J37" s="227"/>
      <c r="K37" s="227"/>
      <c r="L37" s="227"/>
      <c r="M37" s="227"/>
      <c r="N37" s="84"/>
      <c r="O37" s="84"/>
      <c r="P37" s="84"/>
    </row>
    <row r="38" spans="1:16" x14ac:dyDescent="0.25">
      <c r="A38" s="224"/>
      <c r="B38" s="224"/>
      <c r="C38" s="226"/>
      <c r="D38" s="227"/>
      <c r="E38" s="225"/>
      <c r="F38" s="225"/>
      <c r="G38" s="225"/>
      <c r="H38" s="225"/>
      <c r="I38" s="225"/>
      <c r="J38" s="225"/>
      <c r="K38" s="225"/>
      <c r="L38" s="225"/>
      <c r="M38" s="225"/>
      <c r="N38" s="84"/>
      <c r="O38" s="84"/>
      <c r="P38" s="84"/>
    </row>
    <row r="39" spans="1:16" x14ac:dyDescent="0.25">
      <c r="A39" s="224"/>
      <c r="B39" s="224"/>
      <c r="C39" s="225"/>
      <c r="D39" s="227"/>
      <c r="E39" s="227"/>
      <c r="F39" s="227"/>
      <c r="G39" s="227"/>
      <c r="H39" s="227"/>
      <c r="I39" s="225"/>
      <c r="J39" s="225"/>
      <c r="K39" s="225"/>
      <c r="L39" s="225"/>
      <c r="M39" s="225"/>
      <c r="N39" s="84"/>
      <c r="O39" s="84"/>
      <c r="P39" s="84"/>
    </row>
    <row r="40" spans="1:16" x14ac:dyDescent="0.25">
      <c r="A40" s="84"/>
      <c r="B40" s="84"/>
      <c r="C40" s="84"/>
      <c r="D40" s="84"/>
      <c r="E40" s="84"/>
      <c r="F40" s="84"/>
      <c r="G40" s="84"/>
      <c r="H40" s="84"/>
      <c r="I40" s="84"/>
      <c r="J40" s="84"/>
      <c r="K40" s="84"/>
      <c r="L40" s="84"/>
      <c r="M40" s="84"/>
      <c r="N40" s="84"/>
      <c r="O40" s="84"/>
      <c r="P40" s="84"/>
    </row>
    <row r="41" spans="1:16" ht="15.75" x14ac:dyDescent="0.3">
      <c r="A41" s="84"/>
      <c r="B41" s="84"/>
      <c r="C41" s="84"/>
      <c r="D41" s="84"/>
      <c r="E41" s="232"/>
      <c r="F41" s="84"/>
      <c r="G41" s="84"/>
      <c r="H41" s="84"/>
      <c r="I41" s="84"/>
      <c r="J41" s="84"/>
      <c r="K41" s="84"/>
      <c r="L41" s="84"/>
      <c r="M41" s="84"/>
      <c r="N41" s="84"/>
      <c r="O41" s="84"/>
      <c r="P41" s="84"/>
    </row>
    <row r="42" spans="1:16" x14ac:dyDescent="0.25">
      <c r="E42" s="205"/>
    </row>
    <row r="50" spans="1:12" x14ac:dyDescent="0.25">
      <c r="A50" t="str">
        <f>IF(L50=0,IF(A49=L48&amp;" bis",L48&amp;" ter",L49&amp;" bis"),L50)</f>
        <v xml:space="preserve"> bis</v>
      </c>
      <c r="B50" s="40" t="str">
        <f>IFERROR(LEFT(RIGHT(INDEX($A2:$M40,MATCH(D2,D2:D40,0),COLUMN(D:D)),LEN(INDEX($A2:$M40,MATCH(D2,D2:D40,0),COLUMN(D:D)))-1),LEN(RIGHT(INDEX($A2:$M40,MATCH(D2,D2:D40,0),COLUMN(D:D)),LEN(INDEX($A2:$M40,MATCH(D2,D2:D40,0),COLUMN(D:D)))-1))-13)&amp;"  " &amp;RIGHT(LEFT(INDEX($A2:$M40,MATCH(D2,D2:D40,0),COLUMN(D:D)),LEN(INDEX($A2:$M40,MATCH(D2,D2:D40,0),COLUMN(D:D)))-1),2),"")</f>
        <v/>
      </c>
      <c r="C50" s="40" t="str">
        <f t="shared" ref="C50:K65" si="0">IFERROR(LEFT(RIGHT(INDEX($A2:$M40,MATCH(E2,E2:E40,0),COLUMN(E:E)),LEN(INDEX($A2:$M40,MATCH(E2,E2:E40,0),COLUMN(E:E)))-1),LEN(RIGHT(INDEX($A2:$M40,MATCH(E2,E2:E40,0),COLUMN(E:E)),LEN(INDEX($A2:$M40,MATCH(E2,E2:E40,0),COLUMN(E:E)))-1))-13)&amp;"  " &amp;RIGHT(LEFT(INDEX($A2:$M40,MATCH(E2,E2:E40,0),COLUMN(E:E)),LEN(INDEX($A2:$M40,MATCH(E2,E2:E40,0),COLUMN(E:E)))-1),2),"")</f>
        <v/>
      </c>
      <c r="D50" s="40" t="str">
        <f t="shared" si="0"/>
        <v/>
      </c>
      <c r="E50" s="40" t="str">
        <f t="shared" si="0"/>
        <v/>
      </c>
      <c r="F50" s="40" t="str">
        <f t="shared" si="0"/>
        <v/>
      </c>
      <c r="G50" s="40" t="str">
        <f t="shared" si="0"/>
        <v/>
      </c>
      <c r="H50" s="40" t="str">
        <f t="shared" si="0"/>
        <v/>
      </c>
      <c r="I50" s="40" t="str">
        <f t="shared" si="0"/>
        <v/>
      </c>
      <c r="J50" s="40" t="str">
        <f t="shared" si="0"/>
        <v/>
      </c>
      <c r="K50" s="40" t="str">
        <f>IFERROR(LEFT(RIGHT(INDEX($A2:$M40,MATCH(M2,M2:M40,0),COLUMN(M:M)),LEN(INDEX($A2:$M40,MATCH(M2,M2:M40,0),COLUMN(M:M)))-1),LEN(RIGHT(INDEX($A2:$M40,MATCH(M2,M2:M40,0),COLUMN(M:M)),LEN(INDEX($A2:$M40,MATCH(M2,M2:M40,0),COLUMN(M:M)))-1))-13)&amp;"  " &amp;RIGHT(LEFT(INDEX($A2:$M40,MATCH(M2,M2:M40,0),COLUMN(M:M)),LEN(INDEX($A2:$M40,MATCH(M2,M2:M40,0),COLUMN(M:M)))-1),2),"")</f>
        <v/>
      </c>
      <c r="L50" s="206">
        <f>A2</f>
        <v>0</v>
      </c>
    </row>
    <row r="51" spans="1:12" x14ac:dyDescent="0.25">
      <c r="A51" t="str">
        <f t="shared" ref="A51:A100" si="1">IF(L51=0,IF(A50=L49&amp;" bis",L49&amp;" ter",L50&amp;" bis"),L51)</f>
        <v xml:space="preserve"> ter</v>
      </c>
      <c r="B51" s="40" t="str">
        <f t="shared" ref="B51:K66" si="2">IFERROR(LEFT(RIGHT(INDEX($A3:$M41,MATCH(D3,D3:D41,0),COLUMN(D:D)),LEN(INDEX($A3:$M41,MATCH(D3,D3:D41,0),COLUMN(D:D)))-1),LEN(RIGHT(INDEX($A3:$M41,MATCH(D3,D3:D41,0),COLUMN(D:D)),LEN(INDEX($A3:$M41,MATCH(D3,D3:D41,0),COLUMN(D:D)))-1))-13)&amp;"  " &amp;RIGHT(LEFT(INDEX($A3:$M41,MATCH(D3,D3:D41,0),COLUMN(D:D)),LEN(INDEX($A3:$M41,MATCH(D3,D3:D41,0),COLUMN(D:D)))-1),2),"")</f>
        <v/>
      </c>
      <c r="C51" s="40" t="str">
        <f t="shared" si="0"/>
        <v/>
      </c>
      <c r="D51" s="40" t="str">
        <f t="shared" si="0"/>
        <v/>
      </c>
      <c r="E51" s="40" t="str">
        <f t="shared" si="0"/>
        <v/>
      </c>
      <c r="F51" s="40" t="str">
        <f t="shared" si="0"/>
        <v/>
      </c>
      <c r="G51" s="40" t="str">
        <f t="shared" si="0"/>
        <v/>
      </c>
      <c r="H51" s="40" t="str">
        <f t="shared" si="0"/>
        <v/>
      </c>
      <c r="I51" s="40" t="str">
        <f t="shared" si="0"/>
        <v/>
      </c>
      <c r="J51" s="40" t="str">
        <f t="shared" si="0"/>
        <v/>
      </c>
      <c r="K51" s="40" t="str">
        <f t="shared" si="0"/>
        <v/>
      </c>
      <c r="L51" s="206">
        <f t="shared" ref="L51:L100" si="3">A3</f>
        <v>0</v>
      </c>
    </row>
    <row r="52" spans="1:12" x14ac:dyDescent="0.25">
      <c r="A52" t="str">
        <f t="shared" si="1"/>
        <v>0 bis</v>
      </c>
      <c r="B52" s="40" t="str">
        <f t="shared" si="2"/>
        <v/>
      </c>
      <c r="C52" s="40" t="str">
        <f t="shared" si="0"/>
        <v/>
      </c>
      <c r="D52" s="40" t="str">
        <f t="shared" si="0"/>
        <v/>
      </c>
      <c r="E52" s="40" t="str">
        <f t="shared" si="0"/>
        <v/>
      </c>
      <c r="F52" s="40" t="str">
        <f t="shared" si="0"/>
        <v/>
      </c>
      <c r="G52" s="40" t="str">
        <f t="shared" si="0"/>
        <v/>
      </c>
      <c r="H52" s="40" t="str">
        <f t="shared" si="0"/>
        <v/>
      </c>
      <c r="I52" s="40" t="str">
        <f t="shared" si="0"/>
        <v/>
      </c>
      <c r="J52" s="40" t="str">
        <f t="shared" si="0"/>
        <v/>
      </c>
      <c r="K52" s="40" t="str">
        <f t="shared" si="0"/>
        <v/>
      </c>
      <c r="L52" s="206">
        <f t="shared" si="3"/>
        <v>0</v>
      </c>
    </row>
    <row r="53" spans="1:12" x14ac:dyDescent="0.25">
      <c r="A53" t="str">
        <f t="shared" si="1"/>
        <v>0 ter</v>
      </c>
      <c r="B53" s="40" t="str">
        <f t="shared" si="2"/>
        <v/>
      </c>
      <c r="C53" s="40" t="str">
        <f t="shared" si="0"/>
        <v/>
      </c>
      <c r="D53" s="40" t="str">
        <f t="shared" si="0"/>
        <v/>
      </c>
      <c r="E53" s="40" t="str">
        <f t="shared" si="0"/>
        <v/>
      </c>
      <c r="F53" s="40" t="str">
        <f t="shared" si="0"/>
        <v/>
      </c>
      <c r="G53" s="40" t="str">
        <f t="shared" si="0"/>
        <v/>
      </c>
      <c r="H53" s="40" t="str">
        <f t="shared" si="0"/>
        <v/>
      </c>
      <c r="I53" s="40" t="str">
        <f t="shared" si="0"/>
        <v/>
      </c>
      <c r="J53" s="40" t="str">
        <f t="shared" si="0"/>
        <v/>
      </c>
      <c r="K53" s="40" t="str">
        <f t="shared" si="0"/>
        <v/>
      </c>
      <c r="L53" s="206">
        <f t="shared" si="3"/>
        <v>0</v>
      </c>
    </row>
    <row r="54" spans="1:12" x14ac:dyDescent="0.25">
      <c r="A54" t="str">
        <f t="shared" si="1"/>
        <v>0 bis</v>
      </c>
      <c r="B54" s="40" t="str">
        <f t="shared" si="2"/>
        <v/>
      </c>
      <c r="C54" s="40" t="str">
        <f t="shared" si="0"/>
        <v/>
      </c>
      <c r="D54" s="40" t="str">
        <f t="shared" si="0"/>
        <v/>
      </c>
      <c r="E54" s="40" t="str">
        <f t="shared" si="0"/>
        <v/>
      </c>
      <c r="F54" s="40" t="str">
        <f t="shared" si="0"/>
        <v/>
      </c>
      <c r="G54" s="40" t="str">
        <f t="shared" si="0"/>
        <v/>
      </c>
      <c r="H54" s="40" t="str">
        <f t="shared" si="0"/>
        <v/>
      </c>
      <c r="I54" s="40" t="str">
        <f t="shared" si="0"/>
        <v/>
      </c>
      <c r="J54" s="40" t="str">
        <f t="shared" si="0"/>
        <v/>
      </c>
      <c r="K54" s="40" t="str">
        <f t="shared" si="0"/>
        <v/>
      </c>
      <c r="L54" s="206">
        <f t="shared" si="3"/>
        <v>0</v>
      </c>
    </row>
    <row r="55" spans="1:12" x14ac:dyDescent="0.25">
      <c r="A55" t="str">
        <f t="shared" si="1"/>
        <v>0 ter</v>
      </c>
      <c r="B55" s="40" t="str">
        <f t="shared" si="2"/>
        <v/>
      </c>
      <c r="C55" s="40" t="str">
        <f t="shared" si="0"/>
        <v/>
      </c>
      <c r="D55" s="40" t="str">
        <f t="shared" si="0"/>
        <v/>
      </c>
      <c r="E55" s="40" t="str">
        <f t="shared" si="0"/>
        <v/>
      </c>
      <c r="F55" s="40" t="str">
        <f t="shared" si="0"/>
        <v/>
      </c>
      <c r="G55" s="40" t="str">
        <f t="shared" si="0"/>
        <v/>
      </c>
      <c r="H55" s="40" t="str">
        <f t="shared" si="0"/>
        <v/>
      </c>
      <c r="I55" s="40" t="str">
        <f t="shared" si="0"/>
        <v/>
      </c>
      <c r="J55" s="40" t="str">
        <f t="shared" si="0"/>
        <v/>
      </c>
      <c r="K55" s="40" t="str">
        <f t="shared" si="0"/>
        <v/>
      </c>
      <c r="L55" s="206">
        <f t="shared" si="3"/>
        <v>0</v>
      </c>
    </row>
    <row r="56" spans="1:12" x14ac:dyDescent="0.25">
      <c r="A56" t="str">
        <f t="shared" si="1"/>
        <v>0 bis</v>
      </c>
      <c r="B56" s="40" t="str">
        <f t="shared" si="2"/>
        <v/>
      </c>
      <c r="C56" s="40" t="str">
        <f t="shared" si="0"/>
        <v/>
      </c>
      <c r="D56" s="40" t="str">
        <f t="shared" si="0"/>
        <v/>
      </c>
      <c r="E56" s="40" t="str">
        <f t="shared" si="0"/>
        <v/>
      </c>
      <c r="F56" s="40" t="str">
        <f t="shared" si="0"/>
        <v/>
      </c>
      <c r="G56" s="40" t="str">
        <f t="shared" si="0"/>
        <v/>
      </c>
      <c r="H56" s="40" t="str">
        <f t="shared" si="0"/>
        <v/>
      </c>
      <c r="I56" s="40" t="str">
        <f t="shared" si="0"/>
        <v/>
      </c>
      <c r="J56" s="40" t="str">
        <f t="shared" si="0"/>
        <v/>
      </c>
      <c r="K56" s="40" t="str">
        <f t="shared" si="0"/>
        <v/>
      </c>
      <c r="L56" s="206">
        <f t="shared" si="3"/>
        <v>0</v>
      </c>
    </row>
    <row r="57" spans="1:12" x14ac:dyDescent="0.25">
      <c r="A57" t="str">
        <f t="shared" si="1"/>
        <v>0 ter</v>
      </c>
      <c r="B57" s="40" t="str">
        <f t="shared" si="2"/>
        <v/>
      </c>
      <c r="C57" s="40" t="str">
        <f t="shared" si="0"/>
        <v/>
      </c>
      <c r="D57" s="40" t="str">
        <f t="shared" si="0"/>
        <v/>
      </c>
      <c r="E57" s="40" t="str">
        <f t="shared" si="0"/>
        <v/>
      </c>
      <c r="F57" s="40" t="str">
        <f t="shared" si="0"/>
        <v/>
      </c>
      <c r="G57" s="40" t="str">
        <f t="shared" si="0"/>
        <v/>
      </c>
      <c r="H57" s="40" t="str">
        <f t="shared" si="0"/>
        <v/>
      </c>
      <c r="I57" s="40" t="str">
        <f t="shared" si="0"/>
        <v/>
      </c>
      <c r="J57" s="40" t="str">
        <f t="shared" si="0"/>
        <v/>
      </c>
      <c r="K57" s="40" t="str">
        <f t="shared" si="0"/>
        <v/>
      </c>
      <c r="L57" s="206">
        <f t="shared" si="3"/>
        <v>0</v>
      </c>
    </row>
    <row r="58" spans="1:12" x14ac:dyDescent="0.25">
      <c r="A58" t="str">
        <f t="shared" si="1"/>
        <v>0 bis</v>
      </c>
      <c r="B58" s="40" t="str">
        <f t="shared" si="2"/>
        <v/>
      </c>
      <c r="C58" s="40" t="str">
        <f t="shared" si="0"/>
        <v/>
      </c>
      <c r="D58" s="40" t="str">
        <f t="shared" si="0"/>
        <v/>
      </c>
      <c r="E58" s="40" t="str">
        <f t="shared" si="0"/>
        <v/>
      </c>
      <c r="F58" s="40" t="str">
        <f t="shared" si="0"/>
        <v/>
      </c>
      <c r="G58" s="40" t="str">
        <f t="shared" si="0"/>
        <v/>
      </c>
      <c r="H58" s="40" t="str">
        <f t="shared" si="0"/>
        <v/>
      </c>
      <c r="I58" s="40" t="str">
        <f t="shared" si="0"/>
        <v/>
      </c>
      <c r="J58" s="40" t="str">
        <f t="shared" si="0"/>
        <v/>
      </c>
      <c r="K58" s="40" t="str">
        <f t="shared" si="0"/>
        <v/>
      </c>
      <c r="L58" s="206">
        <f t="shared" si="3"/>
        <v>0</v>
      </c>
    </row>
    <row r="59" spans="1:12" x14ac:dyDescent="0.25">
      <c r="A59" t="str">
        <f t="shared" si="1"/>
        <v>0 ter</v>
      </c>
      <c r="B59" s="40" t="str">
        <f t="shared" si="2"/>
        <v/>
      </c>
      <c r="C59" s="40" t="str">
        <f t="shared" si="0"/>
        <v/>
      </c>
      <c r="D59" s="40" t="str">
        <f t="shared" si="0"/>
        <v/>
      </c>
      <c r="E59" s="40" t="str">
        <f t="shared" si="0"/>
        <v/>
      </c>
      <c r="F59" s="40" t="str">
        <f t="shared" si="0"/>
        <v/>
      </c>
      <c r="G59" s="40" t="str">
        <f t="shared" si="0"/>
        <v/>
      </c>
      <c r="H59" s="40" t="str">
        <f t="shared" si="0"/>
        <v/>
      </c>
      <c r="I59" s="40" t="str">
        <f t="shared" si="0"/>
        <v/>
      </c>
      <c r="J59" s="40" t="str">
        <f t="shared" si="0"/>
        <v/>
      </c>
      <c r="K59" s="40" t="str">
        <f t="shared" si="0"/>
        <v/>
      </c>
      <c r="L59" s="206">
        <f t="shared" si="3"/>
        <v>0</v>
      </c>
    </row>
    <row r="60" spans="1:12" x14ac:dyDescent="0.25">
      <c r="A60" t="str">
        <f t="shared" si="1"/>
        <v>0 bis</v>
      </c>
      <c r="B60" s="40" t="str">
        <f t="shared" si="2"/>
        <v/>
      </c>
      <c r="C60" s="40" t="str">
        <f t="shared" si="0"/>
        <v/>
      </c>
      <c r="D60" s="40" t="str">
        <f t="shared" si="0"/>
        <v/>
      </c>
      <c r="E60" s="40" t="str">
        <f t="shared" si="0"/>
        <v/>
      </c>
      <c r="F60" s="40" t="str">
        <f t="shared" si="0"/>
        <v/>
      </c>
      <c r="G60" s="40" t="str">
        <f t="shared" si="0"/>
        <v/>
      </c>
      <c r="H60" s="40" t="str">
        <f t="shared" si="0"/>
        <v/>
      </c>
      <c r="I60" s="40" t="str">
        <f t="shared" si="0"/>
        <v/>
      </c>
      <c r="J60" s="40" t="str">
        <f t="shared" si="0"/>
        <v/>
      </c>
      <c r="K60" s="40" t="str">
        <f t="shared" si="0"/>
        <v/>
      </c>
      <c r="L60" s="206">
        <f t="shared" si="3"/>
        <v>0</v>
      </c>
    </row>
    <row r="61" spans="1:12" x14ac:dyDescent="0.25">
      <c r="A61" t="str">
        <f t="shared" si="1"/>
        <v>0 ter</v>
      </c>
      <c r="B61" s="40" t="str">
        <f t="shared" si="2"/>
        <v/>
      </c>
      <c r="C61" s="40" t="str">
        <f t="shared" si="0"/>
        <v/>
      </c>
      <c r="D61" s="40" t="str">
        <f t="shared" si="0"/>
        <v/>
      </c>
      <c r="E61" s="40" t="str">
        <f t="shared" si="0"/>
        <v/>
      </c>
      <c r="F61" s="40" t="str">
        <f t="shared" si="0"/>
        <v/>
      </c>
      <c r="G61" s="40" t="str">
        <f t="shared" si="0"/>
        <v/>
      </c>
      <c r="H61" s="40" t="str">
        <f t="shared" si="0"/>
        <v/>
      </c>
      <c r="I61" s="40" t="str">
        <f t="shared" si="0"/>
        <v/>
      </c>
      <c r="J61" s="40" t="str">
        <f t="shared" si="0"/>
        <v/>
      </c>
      <c r="K61" s="40" t="str">
        <f t="shared" si="0"/>
        <v/>
      </c>
      <c r="L61" s="206">
        <f t="shared" si="3"/>
        <v>0</v>
      </c>
    </row>
    <row r="62" spans="1:12" x14ac:dyDescent="0.25">
      <c r="A62" t="str">
        <f t="shared" si="1"/>
        <v>0 bis</v>
      </c>
      <c r="B62" s="40" t="str">
        <f t="shared" si="2"/>
        <v/>
      </c>
      <c r="C62" s="40" t="str">
        <f t="shared" si="0"/>
        <v/>
      </c>
      <c r="D62" s="40" t="str">
        <f t="shared" si="0"/>
        <v/>
      </c>
      <c r="E62" s="40" t="str">
        <f t="shared" si="0"/>
        <v/>
      </c>
      <c r="F62" s="40" t="str">
        <f t="shared" si="0"/>
        <v/>
      </c>
      <c r="G62" s="40" t="str">
        <f t="shared" si="0"/>
        <v/>
      </c>
      <c r="H62" s="40" t="str">
        <f t="shared" si="0"/>
        <v/>
      </c>
      <c r="I62" s="40" t="str">
        <f t="shared" si="0"/>
        <v/>
      </c>
      <c r="J62" s="40" t="str">
        <f t="shared" si="0"/>
        <v/>
      </c>
      <c r="K62" s="40" t="str">
        <f t="shared" si="0"/>
        <v/>
      </c>
      <c r="L62" s="206">
        <f t="shared" si="3"/>
        <v>0</v>
      </c>
    </row>
    <row r="63" spans="1:12" x14ac:dyDescent="0.25">
      <c r="A63" t="str">
        <f t="shared" si="1"/>
        <v>0 ter</v>
      </c>
      <c r="B63" s="40" t="str">
        <f t="shared" si="2"/>
        <v/>
      </c>
      <c r="C63" s="40" t="str">
        <f t="shared" si="0"/>
        <v/>
      </c>
      <c r="D63" s="40" t="str">
        <f t="shared" si="0"/>
        <v/>
      </c>
      <c r="E63" s="40" t="str">
        <f t="shared" si="0"/>
        <v/>
      </c>
      <c r="F63" s="40" t="str">
        <f t="shared" si="0"/>
        <v/>
      </c>
      <c r="G63" s="40" t="str">
        <f t="shared" si="0"/>
        <v/>
      </c>
      <c r="H63" s="40" t="str">
        <f t="shared" si="0"/>
        <v/>
      </c>
      <c r="I63" s="40" t="str">
        <f t="shared" si="0"/>
        <v/>
      </c>
      <c r="J63" s="40" t="str">
        <f t="shared" si="0"/>
        <v/>
      </c>
      <c r="K63" s="40" t="str">
        <f t="shared" si="0"/>
        <v/>
      </c>
      <c r="L63" s="206">
        <f t="shared" si="3"/>
        <v>0</v>
      </c>
    </row>
    <row r="64" spans="1:12" x14ac:dyDescent="0.25">
      <c r="A64" t="str">
        <f t="shared" si="1"/>
        <v>0 bis</v>
      </c>
      <c r="B64" s="40" t="str">
        <f t="shared" si="2"/>
        <v/>
      </c>
      <c r="C64" s="40" t="str">
        <f t="shared" si="0"/>
        <v/>
      </c>
      <c r="D64" s="40" t="str">
        <f t="shared" si="0"/>
        <v/>
      </c>
      <c r="E64" s="40" t="str">
        <f t="shared" si="0"/>
        <v/>
      </c>
      <c r="F64" s="40" t="str">
        <f t="shared" si="0"/>
        <v/>
      </c>
      <c r="G64" s="40" t="str">
        <f t="shared" si="0"/>
        <v/>
      </c>
      <c r="H64" s="40" t="str">
        <f t="shared" si="0"/>
        <v/>
      </c>
      <c r="I64" s="40" t="str">
        <f t="shared" si="0"/>
        <v/>
      </c>
      <c r="J64" s="40" t="str">
        <f t="shared" si="0"/>
        <v/>
      </c>
      <c r="K64" s="40" t="str">
        <f t="shared" si="0"/>
        <v/>
      </c>
      <c r="L64" s="206">
        <f t="shared" si="3"/>
        <v>0</v>
      </c>
    </row>
    <row r="65" spans="1:12" x14ac:dyDescent="0.25">
      <c r="A65" t="str">
        <f t="shared" si="1"/>
        <v>0 ter</v>
      </c>
      <c r="B65" s="40" t="str">
        <f t="shared" si="2"/>
        <v/>
      </c>
      <c r="C65" s="40" t="str">
        <f t="shared" si="0"/>
        <v/>
      </c>
      <c r="D65" s="40" t="str">
        <f t="shared" si="0"/>
        <v/>
      </c>
      <c r="E65" s="40" t="str">
        <f t="shared" si="0"/>
        <v/>
      </c>
      <c r="F65" s="40" t="str">
        <f t="shared" si="0"/>
        <v/>
      </c>
      <c r="G65" s="40" t="str">
        <f t="shared" si="0"/>
        <v/>
      </c>
      <c r="H65" s="40" t="str">
        <f t="shared" si="0"/>
        <v/>
      </c>
      <c r="I65" s="40" t="str">
        <f t="shared" si="0"/>
        <v/>
      </c>
      <c r="J65" s="40" t="str">
        <f t="shared" si="0"/>
        <v/>
      </c>
      <c r="K65" s="40" t="str">
        <f t="shared" si="0"/>
        <v/>
      </c>
      <c r="L65" s="206">
        <f t="shared" si="3"/>
        <v>0</v>
      </c>
    </row>
    <row r="66" spans="1:12" x14ac:dyDescent="0.25">
      <c r="A66" t="str">
        <f t="shared" si="1"/>
        <v>0 bis</v>
      </c>
      <c r="B66" s="40" t="str">
        <f t="shared" si="2"/>
        <v/>
      </c>
      <c r="C66" s="40" t="str">
        <f t="shared" si="2"/>
        <v/>
      </c>
      <c r="D66" s="40" t="str">
        <f t="shared" si="2"/>
        <v/>
      </c>
      <c r="E66" s="40" t="str">
        <f t="shared" si="2"/>
        <v/>
      </c>
      <c r="F66" s="40" t="str">
        <f t="shared" si="2"/>
        <v/>
      </c>
      <c r="G66" s="40" t="str">
        <f t="shared" si="2"/>
        <v/>
      </c>
      <c r="H66" s="40" t="str">
        <f t="shared" si="2"/>
        <v/>
      </c>
      <c r="I66" s="40" t="str">
        <f t="shared" si="2"/>
        <v/>
      </c>
      <c r="J66" s="40" t="str">
        <f t="shared" si="2"/>
        <v/>
      </c>
      <c r="K66" s="40" t="str">
        <f t="shared" si="2"/>
        <v/>
      </c>
      <c r="L66" s="206">
        <f t="shared" si="3"/>
        <v>0</v>
      </c>
    </row>
    <row r="67" spans="1:12" x14ac:dyDescent="0.25">
      <c r="A67" t="str">
        <f t="shared" si="1"/>
        <v>0 ter</v>
      </c>
      <c r="B67" s="40" t="str">
        <f t="shared" ref="B67:K82" si="4">IFERROR(LEFT(RIGHT(INDEX($A19:$M57,MATCH(D19,D19:D57,0),COLUMN(D:D)),LEN(INDEX($A19:$M57,MATCH(D19,D19:D57,0),COLUMN(D:D)))-1),LEN(RIGHT(INDEX($A19:$M57,MATCH(D19,D19:D57,0),COLUMN(D:D)),LEN(INDEX($A19:$M57,MATCH(D19,D19:D57,0),COLUMN(D:D)))-1))-13)&amp;"  " &amp;RIGHT(LEFT(INDEX($A19:$M57,MATCH(D19,D19:D57,0),COLUMN(D:D)),LEN(INDEX($A19:$M57,MATCH(D19,D19:D57,0),COLUMN(D:D)))-1),2),"")</f>
        <v/>
      </c>
      <c r="C67" s="40" t="str">
        <f t="shared" si="4"/>
        <v/>
      </c>
      <c r="D67" s="40" t="str">
        <f t="shared" si="4"/>
        <v/>
      </c>
      <c r="E67" s="40" t="str">
        <f t="shared" si="4"/>
        <v/>
      </c>
      <c r="F67" s="40" t="str">
        <f t="shared" si="4"/>
        <v/>
      </c>
      <c r="G67" s="40" t="str">
        <f t="shared" si="4"/>
        <v/>
      </c>
      <c r="H67" s="40" t="str">
        <f t="shared" si="4"/>
        <v/>
      </c>
      <c r="I67" s="40" t="str">
        <f t="shared" si="4"/>
        <v/>
      </c>
      <c r="J67" s="40" t="str">
        <f t="shared" si="4"/>
        <v/>
      </c>
      <c r="K67" s="40" t="str">
        <f t="shared" si="4"/>
        <v/>
      </c>
      <c r="L67" s="206">
        <f t="shared" si="3"/>
        <v>0</v>
      </c>
    </row>
    <row r="68" spans="1:12" x14ac:dyDescent="0.25">
      <c r="A68" t="str">
        <f t="shared" si="1"/>
        <v>0 bis</v>
      </c>
      <c r="B68" s="40" t="str">
        <f t="shared" si="4"/>
        <v/>
      </c>
      <c r="C68" s="40" t="str">
        <f t="shared" si="4"/>
        <v/>
      </c>
      <c r="D68" s="40" t="str">
        <f t="shared" si="4"/>
        <v/>
      </c>
      <c r="E68" s="40" t="str">
        <f t="shared" si="4"/>
        <v/>
      </c>
      <c r="F68" s="40" t="str">
        <f t="shared" si="4"/>
        <v/>
      </c>
      <c r="G68" s="40" t="str">
        <f t="shared" si="4"/>
        <v/>
      </c>
      <c r="H68" s="40" t="str">
        <f t="shared" si="4"/>
        <v/>
      </c>
      <c r="I68" s="40" t="str">
        <f t="shared" si="4"/>
        <v/>
      </c>
      <c r="J68" s="40" t="str">
        <f t="shared" si="4"/>
        <v/>
      </c>
      <c r="K68" s="40" t="str">
        <f t="shared" si="4"/>
        <v/>
      </c>
      <c r="L68" s="206">
        <f t="shared" si="3"/>
        <v>0</v>
      </c>
    </row>
    <row r="69" spans="1:12" x14ac:dyDescent="0.25">
      <c r="A69" t="str">
        <f t="shared" si="1"/>
        <v>0 ter</v>
      </c>
      <c r="B69" s="40" t="str">
        <f t="shared" si="4"/>
        <v/>
      </c>
      <c r="C69" s="40" t="str">
        <f t="shared" si="4"/>
        <v/>
      </c>
      <c r="D69" s="40" t="str">
        <f t="shared" si="4"/>
        <v/>
      </c>
      <c r="E69" s="40" t="str">
        <f t="shared" si="4"/>
        <v/>
      </c>
      <c r="F69" s="40" t="str">
        <f t="shared" si="4"/>
        <v/>
      </c>
      <c r="G69" s="40" t="str">
        <f t="shared" si="4"/>
        <v/>
      </c>
      <c r="H69" s="40" t="str">
        <f t="shared" si="4"/>
        <v/>
      </c>
      <c r="I69" s="40" t="str">
        <f t="shared" si="4"/>
        <v/>
      </c>
      <c r="J69" s="40" t="str">
        <f t="shared" si="4"/>
        <v/>
      </c>
      <c r="K69" s="40" t="str">
        <f t="shared" si="4"/>
        <v/>
      </c>
      <c r="L69" s="206">
        <f t="shared" si="3"/>
        <v>0</v>
      </c>
    </row>
    <row r="70" spans="1:12" x14ac:dyDescent="0.25">
      <c r="A70" t="str">
        <f t="shared" si="1"/>
        <v>0 bis</v>
      </c>
      <c r="B70" s="40" t="str">
        <f t="shared" si="4"/>
        <v/>
      </c>
      <c r="C70" s="40" t="str">
        <f t="shared" si="4"/>
        <v/>
      </c>
      <c r="D70" s="40" t="str">
        <f t="shared" si="4"/>
        <v/>
      </c>
      <c r="E70" s="40" t="str">
        <f t="shared" si="4"/>
        <v/>
      </c>
      <c r="F70" s="40" t="str">
        <f t="shared" si="4"/>
        <v/>
      </c>
      <c r="G70" s="40" t="str">
        <f t="shared" si="4"/>
        <v/>
      </c>
      <c r="H70" s="40" t="str">
        <f t="shared" si="4"/>
        <v/>
      </c>
      <c r="I70" s="40" t="str">
        <f t="shared" si="4"/>
        <v/>
      </c>
      <c r="J70" s="40" t="str">
        <f t="shared" si="4"/>
        <v/>
      </c>
      <c r="K70" s="40" t="str">
        <f t="shared" si="4"/>
        <v/>
      </c>
      <c r="L70" s="206">
        <f t="shared" si="3"/>
        <v>0</v>
      </c>
    </row>
    <row r="71" spans="1:12" x14ac:dyDescent="0.25">
      <c r="A71" t="str">
        <f t="shared" si="1"/>
        <v>0 ter</v>
      </c>
      <c r="B71" s="40" t="str">
        <f t="shared" si="4"/>
        <v/>
      </c>
      <c r="C71" s="40" t="str">
        <f t="shared" si="4"/>
        <v/>
      </c>
      <c r="D71" s="40" t="str">
        <f t="shared" si="4"/>
        <v/>
      </c>
      <c r="E71" s="40" t="str">
        <f t="shared" si="4"/>
        <v/>
      </c>
      <c r="F71" s="40" t="str">
        <f t="shared" si="4"/>
        <v/>
      </c>
      <c r="G71" s="40" t="str">
        <f t="shared" si="4"/>
        <v/>
      </c>
      <c r="H71" s="40" t="str">
        <f t="shared" si="4"/>
        <v/>
      </c>
      <c r="I71" s="40" t="str">
        <f t="shared" si="4"/>
        <v/>
      </c>
      <c r="J71" s="40" t="str">
        <f t="shared" si="4"/>
        <v/>
      </c>
      <c r="K71" s="40" t="str">
        <f t="shared" si="4"/>
        <v/>
      </c>
      <c r="L71" s="206">
        <f t="shared" si="3"/>
        <v>0</v>
      </c>
    </row>
    <row r="72" spans="1:12" x14ac:dyDescent="0.25">
      <c r="A72" t="str">
        <f t="shared" si="1"/>
        <v>0 bis</v>
      </c>
      <c r="B72" s="40" t="str">
        <f t="shared" si="4"/>
        <v/>
      </c>
      <c r="C72" s="40" t="str">
        <f t="shared" si="4"/>
        <v/>
      </c>
      <c r="D72" s="40" t="str">
        <f t="shared" si="4"/>
        <v/>
      </c>
      <c r="E72" s="40" t="str">
        <f t="shared" si="4"/>
        <v/>
      </c>
      <c r="F72" s="40" t="str">
        <f t="shared" si="4"/>
        <v/>
      </c>
      <c r="G72" s="40" t="str">
        <f t="shared" si="4"/>
        <v/>
      </c>
      <c r="H72" s="40" t="str">
        <f t="shared" si="4"/>
        <v/>
      </c>
      <c r="I72" s="40" t="str">
        <f t="shared" si="4"/>
        <v/>
      </c>
      <c r="J72" s="40" t="str">
        <f t="shared" si="4"/>
        <v/>
      </c>
      <c r="K72" s="40" t="str">
        <f t="shared" si="4"/>
        <v/>
      </c>
      <c r="L72" s="206">
        <f t="shared" si="3"/>
        <v>0</v>
      </c>
    </row>
    <row r="73" spans="1:12" x14ac:dyDescent="0.25">
      <c r="A73" t="str">
        <f t="shared" si="1"/>
        <v>0 ter</v>
      </c>
      <c r="B73" s="40" t="str">
        <f t="shared" si="4"/>
        <v/>
      </c>
      <c r="C73" s="40" t="str">
        <f t="shared" si="4"/>
        <v/>
      </c>
      <c r="D73" s="40" t="str">
        <f t="shared" si="4"/>
        <v/>
      </c>
      <c r="E73" s="40" t="str">
        <f t="shared" si="4"/>
        <v/>
      </c>
      <c r="F73" s="40" t="str">
        <f t="shared" si="4"/>
        <v/>
      </c>
      <c r="G73" s="40" t="str">
        <f t="shared" si="4"/>
        <v/>
      </c>
      <c r="H73" s="40" t="str">
        <f t="shared" si="4"/>
        <v/>
      </c>
      <c r="I73" s="40" t="str">
        <f t="shared" si="4"/>
        <v/>
      </c>
      <c r="J73" s="40" t="str">
        <f t="shared" si="4"/>
        <v/>
      </c>
      <c r="K73" s="40" t="str">
        <f t="shared" si="4"/>
        <v/>
      </c>
      <c r="L73" s="206">
        <f t="shared" si="3"/>
        <v>0</v>
      </c>
    </row>
    <row r="74" spans="1:12" x14ac:dyDescent="0.25">
      <c r="A74" t="str">
        <f t="shared" si="1"/>
        <v>0 bis</v>
      </c>
      <c r="B74" s="40" t="str">
        <f t="shared" si="4"/>
        <v/>
      </c>
      <c r="C74" s="40" t="str">
        <f t="shared" si="4"/>
        <v/>
      </c>
      <c r="D74" s="40" t="str">
        <f t="shared" si="4"/>
        <v/>
      </c>
      <c r="E74" s="40" t="str">
        <f t="shared" si="4"/>
        <v/>
      </c>
      <c r="F74" s="40" t="str">
        <f t="shared" si="4"/>
        <v/>
      </c>
      <c r="G74" s="40" t="str">
        <f t="shared" si="4"/>
        <v/>
      </c>
      <c r="H74" s="40" t="str">
        <f t="shared" si="4"/>
        <v/>
      </c>
      <c r="I74" s="40" t="str">
        <f t="shared" si="4"/>
        <v/>
      </c>
      <c r="J74" s="40" t="str">
        <f t="shared" si="4"/>
        <v/>
      </c>
      <c r="K74" s="40" t="str">
        <f t="shared" si="4"/>
        <v/>
      </c>
      <c r="L74" s="206">
        <f t="shared" si="3"/>
        <v>0</v>
      </c>
    </row>
    <row r="75" spans="1:12" x14ac:dyDescent="0.25">
      <c r="A75" t="str">
        <f t="shared" si="1"/>
        <v>0 ter</v>
      </c>
      <c r="B75" s="40" t="str">
        <f t="shared" si="4"/>
        <v/>
      </c>
      <c r="C75" s="40" t="str">
        <f t="shared" si="4"/>
        <v/>
      </c>
      <c r="D75" s="40" t="str">
        <f t="shared" si="4"/>
        <v/>
      </c>
      <c r="E75" s="40" t="str">
        <f t="shared" si="4"/>
        <v/>
      </c>
      <c r="F75" s="40" t="str">
        <f t="shared" si="4"/>
        <v/>
      </c>
      <c r="G75" s="40" t="str">
        <f t="shared" si="4"/>
        <v/>
      </c>
      <c r="H75" s="40" t="str">
        <f t="shared" si="4"/>
        <v/>
      </c>
      <c r="I75" s="40" t="str">
        <f t="shared" si="4"/>
        <v/>
      </c>
      <c r="J75" s="40" t="str">
        <f t="shared" si="4"/>
        <v/>
      </c>
      <c r="K75" s="40" t="str">
        <f t="shared" si="4"/>
        <v/>
      </c>
      <c r="L75" s="206">
        <f t="shared" si="3"/>
        <v>0</v>
      </c>
    </row>
    <row r="76" spans="1:12" x14ac:dyDescent="0.25">
      <c r="A76" t="str">
        <f t="shared" si="1"/>
        <v>0 bis</v>
      </c>
      <c r="B76" s="40" t="str">
        <f t="shared" si="4"/>
        <v/>
      </c>
      <c r="C76" s="40" t="str">
        <f t="shared" si="4"/>
        <v/>
      </c>
      <c r="D76" s="40" t="str">
        <f t="shared" si="4"/>
        <v/>
      </c>
      <c r="E76" s="40" t="str">
        <f t="shared" si="4"/>
        <v/>
      </c>
      <c r="F76" s="40" t="str">
        <f t="shared" si="4"/>
        <v/>
      </c>
      <c r="G76" s="40" t="str">
        <f t="shared" si="4"/>
        <v/>
      </c>
      <c r="H76" s="40" t="str">
        <f t="shared" si="4"/>
        <v/>
      </c>
      <c r="I76" s="40" t="str">
        <f t="shared" si="4"/>
        <v/>
      </c>
      <c r="J76" s="40" t="str">
        <f t="shared" si="4"/>
        <v/>
      </c>
      <c r="K76" s="40" t="str">
        <f t="shared" si="4"/>
        <v/>
      </c>
      <c r="L76" s="206">
        <f t="shared" si="3"/>
        <v>0</v>
      </c>
    </row>
    <row r="77" spans="1:12" x14ac:dyDescent="0.25">
      <c r="A77" t="str">
        <f t="shared" si="1"/>
        <v>0 ter</v>
      </c>
      <c r="B77" s="40" t="str">
        <f t="shared" si="4"/>
        <v/>
      </c>
      <c r="C77" s="40" t="str">
        <f t="shared" si="4"/>
        <v/>
      </c>
      <c r="D77" s="40" t="str">
        <f t="shared" si="4"/>
        <v/>
      </c>
      <c r="E77" s="40" t="str">
        <f t="shared" si="4"/>
        <v/>
      </c>
      <c r="F77" s="40" t="str">
        <f t="shared" si="4"/>
        <v/>
      </c>
      <c r="G77" s="40" t="str">
        <f t="shared" si="4"/>
        <v/>
      </c>
      <c r="H77" s="40" t="str">
        <f t="shared" si="4"/>
        <v/>
      </c>
      <c r="I77" s="40" t="str">
        <f t="shared" si="4"/>
        <v/>
      </c>
      <c r="J77" s="40" t="str">
        <f t="shared" si="4"/>
        <v/>
      </c>
      <c r="K77" s="40" t="str">
        <f t="shared" si="4"/>
        <v/>
      </c>
      <c r="L77" s="206">
        <f t="shared" si="3"/>
        <v>0</v>
      </c>
    </row>
    <row r="78" spans="1:12" x14ac:dyDescent="0.25">
      <c r="A78" t="str">
        <f t="shared" si="1"/>
        <v>0 bis</v>
      </c>
      <c r="B78" s="40" t="str">
        <f t="shared" si="4"/>
        <v/>
      </c>
      <c r="C78" s="40" t="str">
        <f t="shared" si="4"/>
        <v/>
      </c>
      <c r="D78" s="40" t="str">
        <f t="shared" si="4"/>
        <v/>
      </c>
      <c r="E78" s="40" t="str">
        <f t="shared" si="4"/>
        <v/>
      </c>
      <c r="F78" s="40" t="str">
        <f t="shared" si="4"/>
        <v/>
      </c>
      <c r="G78" s="40" t="str">
        <f t="shared" si="4"/>
        <v/>
      </c>
      <c r="H78" s="40" t="str">
        <f t="shared" si="4"/>
        <v/>
      </c>
      <c r="I78" s="40" t="str">
        <f t="shared" si="4"/>
        <v/>
      </c>
      <c r="J78" s="40" t="str">
        <f t="shared" si="4"/>
        <v/>
      </c>
      <c r="K78" s="40" t="str">
        <f t="shared" si="4"/>
        <v/>
      </c>
      <c r="L78" s="206">
        <f t="shared" si="3"/>
        <v>0</v>
      </c>
    </row>
    <row r="79" spans="1:12" x14ac:dyDescent="0.25">
      <c r="A79" t="str">
        <f t="shared" si="1"/>
        <v>0 ter</v>
      </c>
      <c r="B79" s="40" t="str">
        <f t="shared" si="4"/>
        <v/>
      </c>
      <c r="C79" s="40" t="str">
        <f t="shared" si="4"/>
        <v/>
      </c>
      <c r="D79" s="40" t="str">
        <f t="shared" si="4"/>
        <v/>
      </c>
      <c r="E79" s="40" t="str">
        <f t="shared" si="4"/>
        <v/>
      </c>
      <c r="F79" s="40" t="str">
        <f t="shared" si="4"/>
        <v/>
      </c>
      <c r="G79" s="40" t="str">
        <f t="shared" si="4"/>
        <v/>
      </c>
      <c r="H79" s="40" t="str">
        <f t="shared" si="4"/>
        <v/>
      </c>
      <c r="I79" s="40" t="str">
        <f t="shared" si="4"/>
        <v/>
      </c>
      <c r="J79" s="40" t="str">
        <f t="shared" si="4"/>
        <v/>
      </c>
      <c r="K79" s="40" t="str">
        <f t="shared" si="4"/>
        <v/>
      </c>
      <c r="L79" s="206">
        <f t="shared" si="3"/>
        <v>0</v>
      </c>
    </row>
    <row r="80" spans="1:12" x14ac:dyDescent="0.25">
      <c r="A80" t="str">
        <f t="shared" si="1"/>
        <v>0 bis</v>
      </c>
      <c r="B80" s="40" t="str">
        <f t="shared" si="4"/>
        <v/>
      </c>
      <c r="C80" s="40" t="str">
        <f t="shared" si="4"/>
        <v/>
      </c>
      <c r="D80" s="40" t="str">
        <f t="shared" si="4"/>
        <v/>
      </c>
      <c r="E80" s="40" t="str">
        <f t="shared" si="4"/>
        <v/>
      </c>
      <c r="F80" s="40" t="str">
        <f t="shared" si="4"/>
        <v/>
      </c>
      <c r="G80" s="40" t="str">
        <f t="shared" si="4"/>
        <v/>
      </c>
      <c r="H80" s="40" t="str">
        <f t="shared" si="4"/>
        <v/>
      </c>
      <c r="I80" s="40" t="str">
        <f t="shared" si="4"/>
        <v/>
      </c>
      <c r="J80" s="40" t="str">
        <f t="shared" si="4"/>
        <v/>
      </c>
      <c r="K80" s="40" t="str">
        <f t="shared" si="4"/>
        <v/>
      </c>
      <c r="L80" s="206">
        <f t="shared" si="3"/>
        <v>0</v>
      </c>
    </row>
    <row r="81" spans="1:12" x14ac:dyDescent="0.25">
      <c r="A81" t="str">
        <f t="shared" si="1"/>
        <v>0 ter</v>
      </c>
      <c r="B81" s="40" t="str">
        <f t="shared" si="4"/>
        <v/>
      </c>
      <c r="C81" s="40" t="str">
        <f t="shared" si="4"/>
        <v/>
      </c>
      <c r="D81" s="40" t="str">
        <f t="shared" si="4"/>
        <v/>
      </c>
      <c r="E81" s="40" t="str">
        <f t="shared" si="4"/>
        <v/>
      </c>
      <c r="F81" s="40" t="str">
        <f t="shared" si="4"/>
        <v/>
      </c>
      <c r="G81" s="40" t="str">
        <f t="shared" si="4"/>
        <v/>
      </c>
      <c r="H81" s="40" t="str">
        <f t="shared" si="4"/>
        <v/>
      </c>
      <c r="I81" s="40" t="str">
        <f t="shared" si="4"/>
        <v/>
      </c>
      <c r="J81" s="40" t="str">
        <f t="shared" si="4"/>
        <v/>
      </c>
      <c r="K81" s="40" t="str">
        <f t="shared" si="4"/>
        <v/>
      </c>
      <c r="L81" s="206">
        <f t="shared" si="3"/>
        <v>0</v>
      </c>
    </row>
    <row r="82" spans="1:12" x14ac:dyDescent="0.25">
      <c r="A82" t="str">
        <f t="shared" si="1"/>
        <v>0 bis</v>
      </c>
      <c r="B82" s="40" t="str">
        <f t="shared" si="4"/>
        <v/>
      </c>
      <c r="C82" s="40" t="str">
        <f t="shared" si="4"/>
        <v/>
      </c>
      <c r="D82" s="40" t="str">
        <f t="shared" si="4"/>
        <v/>
      </c>
      <c r="E82" s="40" t="str">
        <f t="shared" si="4"/>
        <v/>
      </c>
      <c r="F82" s="40" t="str">
        <f t="shared" si="4"/>
        <v/>
      </c>
      <c r="G82" s="40" t="str">
        <f t="shared" si="4"/>
        <v/>
      </c>
      <c r="H82" s="40" t="str">
        <f t="shared" si="4"/>
        <v/>
      </c>
      <c r="I82" s="40" t="str">
        <f t="shared" si="4"/>
        <v/>
      </c>
      <c r="J82" s="40" t="str">
        <f t="shared" si="4"/>
        <v/>
      </c>
      <c r="K82" s="40" t="str">
        <f t="shared" si="4"/>
        <v/>
      </c>
      <c r="L82" s="206">
        <f t="shared" si="3"/>
        <v>0</v>
      </c>
    </row>
    <row r="83" spans="1:12" x14ac:dyDescent="0.25">
      <c r="A83" t="str">
        <f t="shared" si="1"/>
        <v>0 ter</v>
      </c>
      <c r="B83" s="40" t="str">
        <f t="shared" ref="B83:K98" si="5">IFERROR(LEFT(RIGHT(INDEX($A35:$M73,MATCH(D35,D35:D73,0),COLUMN(D:D)),LEN(INDEX($A35:$M73,MATCH(D35,D35:D73,0),COLUMN(D:D)))-1),LEN(RIGHT(INDEX($A35:$M73,MATCH(D35,D35:D73,0),COLUMN(D:D)),LEN(INDEX($A35:$M73,MATCH(D35,D35:D73,0),COLUMN(D:D)))-1))-13)&amp;"  " &amp;RIGHT(LEFT(INDEX($A35:$M73,MATCH(D35,D35:D73,0),COLUMN(D:D)),LEN(INDEX($A35:$M73,MATCH(D35,D35:D73,0),COLUMN(D:D)))-1),2),"")</f>
        <v/>
      </c>
      <c r="C83" s="40" t="str">
        <f t="shared" si="5"/>
        <v/>
      </c>
      <c r="D83" s="40" t="str">
        <f t="shared" si="5"/>
        <v/>
      </c>
      <c r="E83" s="40" t="str">
        <f t="shared" si="5"/>
        <v/>
      </c>
      <c r="F83" s="40" t="str">
        <f t="shared" si="5"/>
        <v/>
      </c>
      <c r="G83" s="40" t="str">
        <f t="shared" si="5"/>
        <v/>
      </c>
      <c r="H83" s="40" t="str">
        <f t="shared" si="5"/>
        <v/>
      </c>
      <c r="I83" s="40" t="str">
        <f t="shared" si="5"/>
        <v/>
      </c>
      <c r="J83" s="40" t="str">
        <f t="shared" si="5"/>
        <v/>
      </c>
      <c r="K83" s="40" t="str">
        <f t="shared" si="5"/>
        <v/>
      </c>
      <c r="L83" s="206">
        <f t="shared" si="3"/>
        <v>0</v>
      </c>
    </row>
    <row r="84" spans="1:12" x14ac:dyDescent="0.25">
      <c r="A84" t="str">
        <f t="shared" si="1"/>
        <v>0 bis</v>
      </c>
      <c r="B84" s="40" t="str">
        <f t="shared" si="5"/>
        <v/>
      </c>
      <c r="C84" s="40" t="str">
        <f t="shared" si="5"/>
        <v/>
      </c>
      <c r="D84" s="40" t="str">
        <f t="shared" si="5"/>
        <v/>
      </c>
      <c r="E84" s="40" t="str">
        <f t="shared" si="5"/>
        <v/>
      </c>
      <c r="F84" s="40" t="str">
        <f t="shared" si="5"/>
        <v/>
      </c>
      <c r="G84" s="40" t="str">
        <f t="shared" si="5"/>
        <v/>
      </c>
      <c r="H84" s="40" t="str">
        <f t="shared" si="5"/>
        <v/>
      </c>
      <c r="I84" s="40" t="str">
        <f t="shared" si="5"/>
        <v/>
      </c>
      <c r="J84" s="40" t="str">
        <f t="shared" si="5"/>
        <v/>
      </c>
      <c r="K84" s="40" t="str">
        <f t="shared" si="5"/>
        <v/>
      </c>
      <c r="L84" s="206">
        <f t="shared" si="3"/>
        <v>0</v>
      </c>
    </row>
    <row r="85" spans="1:12" x14ac:dyDescent="0.25">
      <c r="A85" t="str">
        <f t="shared" si="1"/>
        <v>0 ter</v>
      </c>
      <c r="B85" s="40" t="str">
        <f t="shared" si="5"/>
        <v/>
      </c>
      <c r="C85" s="40" t="str">
        <f t="shared" si="5"/>
        <v/>
      </c>
      <c r="D85" s="40" t="str">
        <f t="shared" si="5"/>
        <v/>
      </c>
      <c r="E85" s="40" t="str">
        <f t="shared" si="5"/>
        <v/>
      </c>
      <c r="F85" s="40" t="str">
        <f t="shared" si="5"/>
        <v/>
      </c>
      <c r="G85" s="40" t="str">
        <f t="shared" si="5"/>
        <v/>
      </c>
      <c r="H85" s="40" t="str">
        <f t="shared" si="5"/>
        <v/>
      </c>
      <c r="I85" s="40" t="str">
        <f t="shared" si="5"/>
        <v/>
      </c>
      <c r="J85" s="40" t="str">
        <f t="shared" si="5"/>
        <v/>
      </c>
      <c r="K85" s="40" t="str">
        <f t="shared" si="5"/>
        <v/>
      </c>
      <c r="L85" s="206">
        <f t="shared" si="3"/>
        <v>0</v>
      </c>
    </row>
    <row r="86" spans="1:12" x14ac:dyDescent="0.25">
      <c r="A86" t="str">
        <f t="shared" si="1"/>
        <v>0 bis</v>
      </c>
      <c r="B86" s="40" t="str">
        <f t="shared" si="5"/>
        <v/>
      </c>
      <c r="C86" s="40" t="str">
        <f t="shared" si="5"/>
        <v/>
      </c>
      <c r="D86" s="40" t="str">
        <f t="shared" si="5"/>
        <v/>
      </c>
      <c r="E86" s="40" t="str">
        <f t="shared" si="5"/>
        <v/>
      </c>
      <c r="F86" s="40" t="str">
        <f t="shared" si="5"/>
        <v/>
      </c>
      <c r="G86" s="40" t="str">
        <f t="shared" si="5"/>
        <v/>
      </c>
      <c r="H86" s="40" t="str">
        <f t="shared" si="5"/>
        <v/>
      </c>
      <c r="I86" s="40" t="str">
        <f t="shared" si="5"/>
        <v/>
      </c>
      <c r="J86" s="40" t="str">
        <f t="shared" si="5"/>
        <v/>
      </c>
      <c r="K86" s="40" t="str">
        <f t="shared" si="5"/>
        <v/>
      </c>
      <c r="L86" s="206">
        <f t="shared" si="3"/>
        <v>0</v>
      </c>
    </row>
    <row r="87" spans="1:12" x14ac:dyDescent="0.25">
      <c r="A87" t="str">
        <f t="shared" si="1"/>
        <v>0 ter</v>
      </c>
      <c r="B87" s="40" t="str">
        <f t="shared" si="5"/>
        <v/>
      </c>
      <c r="C87" s="40" t="str">
        <f t="shared" si="5"/>
        <v/>
      </c>
      <c r="D87" s="40" t="str">
        <f t="shared" si="5"/>
        <v/>
      </c>
      <c r="E87" s="40" t="str">
        <f t="shared" si="5"/>
        <v/>
      </c>
      <c r="F87" s="40" t="str">
        <f t="shared" si="5"/>
        <v/>
      </c>
      <c r="G87" s="40" t="str">
        <f t="shared" si="5"/>
        <v/>
      </c>
      <c r="H87" s="40" t="str">
        <f t="shared" si="5"/>
        <v/>
      </c>
      <c r="I87" s="40" t="str">
        <f t="shared" si="5"/>
        <v/>
      </c>
      <c r="J87" s="40" t="str">
        <f t="shared" si="5"/>
        <v/>
      </c>
      <c r="K87" s="40" t="str">
        <f t="shared" si="5"/>
        <v/>
      </c>
      <c r="L87" s="206">
        <f t="shared" si="3"/>
        <v>0</v>
      </c>
    </row>
    <row r="88" spans="1:12" x14ac:dyDescent="0.25">
      <c r="A88" t="str">
        <f t="shared" si="1"/>
        <v>0 bis</v>
      </c>
      <c r="B88" s="40" t="str">
        <f t="shared" si="5"/>
        <v/>
      </c>
      <c r="C88" s="40" t="str">
        <f t="shared" si="5"/>
        <v/>
      </c>
      <c r="D88" s="40" t="str">
        <f t="shared" si="5"/>
        <v/>
      </c>
      <c r="E88" s="40" t="str">
        <f t="shared" si="5"/>
        <v/>
      </c>
      <c r="F88" s="40" t="str">
        <f t="shared" si="5"/>
        <v/>
      </c>
      <c r="G88" s="40" t="str">
        <f t="shared" si="5"/>
        <v/>
      </c>
      <c r="H88" s="40" t="str">
        <f t="shared" si="5"/>
        <v/>
      </c>
      <c r="I88" s="40" t="str">
        <f t="shared" si="5"/>
        <v/>
      </c>
      <c r="J88" s="40" t="str">
        <f t="shared" si="5"/>
        <v/>
      </c>
      <c r="K88" s="40" t="str">
        <f t="shared" si="5"/>
        <v/>
      </c>
      <c r="L88" s="206">
        <f t="shared" si="3"/>
        <v>0</v>
      </c>
    </row>
    <row r="89" spans="1:12" x14ac:dyDescent="0.25">
      <c r="A89" t="str">
        <f t="shared" si="1"/>
        <v>0 ter</v>
      </c>
      <c r="B89" s="40" t="str">
        <f t="shared" si="5"/>
        <v/>
      </c>
      <c r="C89" s="40" t="str">
        <f t="shared" si="5"/>
        <v/>
      </c>
      <c r="D89" s="40" t="str">
        <f t="shared" si="5"/>
        <v/>
      </c>
      <c r="E89" s="40" t="str">
        <f t="shared" si="5"/>
        <v/>
      </c>
      <c r="F89" s="40" t="str">
        <f t="shared" si="5"/>
        <v/>
      </c>
      <c r="G89" s="40" t="str">
        <f t="shared" si="5"/>
        <v/>
      </c>
      <c r="H89" s="40" t="str">
        <f t="shared" si="5"/>
        <v/>
      </c>
      <c r="I89" s="40" t="str">
        <f t="shared" si="5"/>
        <v/>
      </c>
      <c r="J89" s="40" t="str">
        <f t="shared" si="5"/>
        <v/>
      </c>
      <c r="K89" s="40" t="str">
        <f t="shared" si="5"/>
        <v/>
      </c>
      <c r="L89" s="206">
        <f t="shared" si="3"/>
        <v>0</v>
      </c>
    </row>
    <row r="90" spans="1:12" x14ac:dyDescent="0.25">
      <c r="A90" t="str">
        <f t="shared" si="1"/>
        <v>0 bis</v>
      </c>
      <c r="B90" s="40" t="str">
        <f t="shared" si="5"/>
        <v/>
      </c>
      <c r="C90" s="40" t="str">
        <f t="shared" si="5"/>
        <v/>
      </c>
      <c r="D90" s="40" t="str">
        <f t="shared" si="5"/>
        <v/>
      </c>
      <c r="E90" s="40" t="str">
        <f t="shared" si="5"/>
        <v/>
      </c>
      <c r="F90" s="40" t="str">
        <f t="shared" si="5"/>
        <v/>
      </c>
      <c r="G90" s="40" t="str">
        <f t="shared" si="5"/>
        <v/>
      </c>
      <c r="H90" s="40" t="str">
        <f t="shared" si="5"/>
        <v/>
      </c>
      <c r="I90" s="40" t="str">
        <f t="shared" si="5"/>
        <v/>
      </c>
      <c r="J90" s="40" t="str">
        <f t="shared" si="5"/>
        <v/>
      </c>
      <c r="K90" s="40" t="str">
        <f t="shared" si="5"/>
        <v/>
      </c>
      <c r="L90" s="206">
        <f t="shared" si="3"/>
        <v>0</v>
      </c>
    </row>
    <row r="91" spans="1:12" x14ac:dyDescent="0.25">
      <c r="A91" t="str">
        <f t="shared" si="1"/>
        <v>0 ter</v>
      </c>
      <c r="B91" s="40" t="str">
        <f t="shared" si="5"/>
        <v/>
      </c>
      <c r="C91" s="40" t="str">
        <f t="shared" si="5"/>
        <v/>
      </c>
      <c r="D91" s="40" t="str">
        <f t="shared" si="5"/>
        <v/>
      </c>
      <c r="E91" s="40" t="str">
        <f t="shared" si="5"/>
        <v/>
      </c>
      <c r="F91" s="40" t="str">
        <f t="shared" si="5"/>
        <v/>
      </c>
      <c r="G91" s="40" t="str">
        <f t="shared" si="5"/>
        <v/>
      </c>
      <c r="H91" s="40" t="str">
        <f t="shared" si="5"/>
        <v/>
      </c>
      <c r="I91" s="40" t="str">
        <f t="shared" si="5"/>
        <v/>
      </c>
      <c r="J91" s="40" t="str">
        <f t="shared" si="5"/>
        <v/>
      </c>
      <c r="K91" s="40" t="str">
        <f t="shared" si="5"/>
        <v/>
      </c>
      <c r="L91" s="206">
        <f t="shared" si="3"/>
        <v>0</v>
      </c>
    </row>
    <row r="92" spans="1:12" x14ac:dyDescent="0.25">
      <c r="A92" t="str">
        <f t="shared" si="1"/>
        <v>0 bis</v>
      </c>
      <c r="B92" s="40" t="str">
        <f t="shared" si="5"/>
        <v/>
      </c>
      <c r="C92" s="40" t="str">
        <f t="shared" si="5"/>
        <v/>
      </c>
      <c r="D92" s="40" t="str">
        <f t="shared" si="5"/>
        <v/>
      </c>
      <c r="E92" s="40" t="str">
        <f t="shared" si="5"/>
        <v/>
      </c>
      <c r="F92" s="40" t="str">
        <f t="shared" si="5"/>
        <v/>
      </c>
      <c r="G92" s="40" t="str">
        <f t="shared" si="5"/>
        <v/>
      </c>
      <c r="H92" s="40" t="str">
        <f t="shared" si="5"/>
        <v/>
      </c>
      <c r="I92" s="40" t="str">
        <f t="shared" si="5"/>
        <v/>
      </c>
      <c r="J92" s="40" t="str">
        <f t="shared" si="5"/>
        <v/>
      </c>
      <c r="K92" s="40" t="str">
        <f t="shared" si="5"/>
        <v/>
      </c>
      <c r="L92" s="206">
        <f t="shared" si="3"/>
        <v>0</v>
      </c>
    </row>
    <row r="93" spans="1:12" x14ac:dyDescent="0.25">
      <c r="A93" t="str">
        <f t="shared" si="1"/>
        <v>0 ter</v>
      </c>
      <c r="B93" s="40" t="str">
        <f t="shared" si="5"/>
        <v/>
      </c>
      <c r="C93" s="40" t="str">
        <f t="shared" si="5"/>
        <v/>
      </c>
      <c r="D93" s="40" t="str">
        <f t="shared" si="5"/>
        <v/>
      </c>
      <c r="E93" s="40" t="str">
        <f t="shared" si="5"/>
        <v/>
      </c>
      <c r="F93" s="40" t="str">
        <f t="shared" si="5"/>
        <v/>
      </c>
      <c r="G93" s="40" t="str">
        <f t="shared" si="5"/>
        <v/>
      </c>
      <c r="H93" s="40" t="str">
        <f t="shared" si="5"/>
        <v/>
      </c>
      <c r="I93" s="40" t="str">
        <f t="shared" si="5"/>
        <v/>
      </c>
      <c r="J93" s="40" t="str">
        <f t="shared" si="5"/>
        <v/>
      </c>
      <c r="K93" s="40" t="str">
        <f t="shared" si="5"/>
        <v/>
      </c>
      <c r="L93" s="206">
        <f t="shared" si="3"/>
        <v>0</v>
      </c>
    </row>
    <row r="94" spans="1:12" x14ac:dyDescent="0.25">
      <c r="A94" t="str">
        <f t="shared" si="1"/>
        <v>0 bis</v>
      </c>
      <c r="B94" s="40" t="str">
        <f t="shared" si="5"/>
        <v/>
      </c>
      <c r="C94" s="40" t="str">
        <f t="shared" si="5"/>
        <v/>
      </c>
      <c r="D94" s="40" t="str">
        <f t="shared" si="5"/>
        <v/>
      </c>
      <c r="E94" s="40" t="str">
        <f t="shared" si="5"/>
        <v/>
      </c>
      <c r="F94" s="40" t="str">
        <f t="shared" si="5"/>
        <v/>
      </c>
      <c r="G94" s="40" t="str">
        <f t="shared" si="5"/>
        <v/>
      </c>
      <c r="H94" s="40" t="str">
        <f t="shared" si="5"/>
        <v/>
      </c>
      <c r="I94" s="40" t="str">
        <f t="shared" si="5"/>
        <v/>
      </c>
      <c r="J94" s="40" t="str">
        <f t="shared" si="5"/>
        <v/>
      </c>
      <c r="K94" s="40" t="str">
        <f t="shared" si="5"/>
        <v/>
      </c>
      <c r="L94" s="206">
        <f t="shared" si="3"/>
        <v>0</v>
      </c>
    </row>
    <row r="95" spans="1:12" x14ac:dyDescent="0.25">
      <c r="A95" t="str">
        <f t="shared" si="1"/>
        <v>0 ter</v>
      </c>
      <c r="B95" s="40" t="str">
        <f t="shared" si="5"/>
        <v/>
      </c>
      <c r="C95" s="40" t="str">
        <f t="shared" si="5"/>
        <v/>
      </c>
      <c r="D95" s="40" t="str">
        <f t="shared" si="5"/>
        <v/>
      </c>
      <c r="E95" s="40" t="str">
        <f t="shared" si="5"/>
        <v/>
      </c>
      <c r="F95" s="40" t="str">
        <f t="shared" si="5"/>
        <v/>
      </c>
      <c r="G95" s="40" t="str">
        <f t="shared" si="5"/>
        <v/>
      </c>
      <c r="H95" s="40" t="str">
        <f t="shared" si="5"/>
        <v/>
      </c>
      <c r="I95" s="40" t="str">
        <f t="shared" si="5"/>
        <v/>
      </c>
      <c r="J95" s="40" t="str">
        <f t="shared" si="5"/>
        <v/>
      </c>
      <c r="K95" s="40" t="str">
        <f t="shared" si="5"/>
        <v/>
      </c>
      <c r="L95" s="206">
        <f t="shared" si="3"/>
        <v>0</v>
      </c>
    </row>
    <row r="96" spans="1:12" x14ac:dyDescent="0.25">
      <c r="A96" t="str">
        <f t="shared" si="1"/>
        <v>0 bis</v>
      </c>
      <c r="B96" s="40" t="str">
        <f t="shared" si="5"/>
        <v/>
      </c>
      <c r="C96" s="40" t="str">
        <f t="shared" si="5"/>
        <v/>
      </c>
      <c r="D96" s="40" t="str">
        <f t="shared" si="5"/>
        <v/>
      </c>
      <c r="E96" s="40" t="str">
        <f t="shared" si="5"/>
        <v/>
      </c>
      <c r="F96" s="40" t="str">
        <f t="shared" si="5"/>
        <v/>
      </c>
      <c r="G96" s="40" t="str">
        <f t="shared" si="5"/>
        <v/>
      </c>
      <c r="H96" s="40" t="str">
        <f t="shared" si="5"/>
        <v/>
      </c>
      <c r="I96" s="40" t="str">
        <f t="shared" si="5"/>
        <v/>
      </c>
      <c r="J96" s="40" t="str">
        <f t="shared" si="5"/>
        <v/>
      </c>
      <c r="K96" s="40" t="str">
        <f t="shared" si="5"/>
        <v/>
      </c>
      <c r="L96" s="206">
        <f t="shared" si="3"/>
        <v>0</v>
      </c>
    </row>
    <row r="97" spans="1:13" x14ac:dyDescent="0.25">
      <c r="A97" t="str">
        <f t="shared" si="1"/>
        <v>0 ter</v>
      </c>
      <c r="B97" s="40" t="str">
        <f t="shared" si="5"/>
        <v/>
      </c>
      <c r="C97" s="40" t="str">
        <f t="shared" si="5"/>
        <v/>
      </c>
      <c r="D97" s="40" t="str">
        <f t="shared" si="5"/>
        <v/>
      </c>
      <c r="E97" s="40" t="str">
        <f t="shared" si="5"/>
        <v/>
      </c>
      <c r="F97" s="40" t="str">
        <f t="shared" si="5"/>
        <v/>
      </c>
      <c r="G97" s="40" t="str">
        <f t="shared" si="5"/>
        <v/>
      </c>
      <c r="H97" s="40" t="str">
        <f t="shared" si="5"/>
        <v/>
      </c>
      <c r="I97" s="40" t="str">
        <f t="shared" si="5"/>
        <v/>
      </c>
      <c r="J97" s="40" t="str">
        <f t="shared" si="5"/>
        <v/>
      </c>
      <c r="K97" s="40" t="str">
        <f t="shared" si="5"/>
        <v/>
      </c>
      <c r="L97" s="206">
        <f t="shared" si="3"/>
        <v>0</v>
      </c>
    </row>
    <row r="98" spans="1:13" x14ac:dyDescent="0.25">
      <c r="A98" t="str">
        <f t="shared" si="1"/>
        <v xml:space="preserve"> bis</v>
      </c>
      <c r="B98" s="40" t="str">
        <f t="shared" si="5"/>
        <v/>
      </c>
      <c r="C98" s="40" t="str">
        <f t="shared" si="5"/>
        <v/>
      </c>
      <c r="D98" s="40" t="str">
        <f t="shared" si="5"/>
        <v/>
      </c>
      <c r="E98" s="40" t="str">
        <f t="shared" si="5"/>
        <v/>
      </c>
      <c r="F98" s="40" t="str">
        <f t="shared" si="5"/>
        <v/>
      </c>
      <c r="G98" s="40" t="str">
        <f t="shared" si="5"/>
        <v/>
      </c>
      <c r="H98" s="40" t="str">
        <f t="shared" si="5"/>
        <v/>
      </c>
      <c r="I98" s="40" t="str">
        <f t="shared" si="5"/>
        <v/>
      </c>
      <c r="J98" s="40" t="str">
        <f t="shared" si="5"/>
        <v/>
      </c>
      <c r="K98" s="40" t="str">
        <f t="shared" si="5"/>
        <v/>
      </c>
      <c r="L98" s="206" t="str">
        <f t="shared" si="3"/>
        <v xml:space="preserve"> bis</v>
      </c>
    </row>
    <row r="99" spans="1:13" x14ac:dyDescent="0.25">
      <c r="A99" t="str">
        <f t="shared" si="1"/>
        <v xml:space="preserve"> ter</v>
      </c>
      <c r="B99" s="40" t="str">
        <f t="shared" ref="B99:K100" si="6">IFERROR(LEFT(RIGHT(INDEX($A51:$M89,MATCH(D51,D51:D89,0),COLUMN(D:D)),LEN(INDEX($A51:$M89,MATCH(D51,D51:D89,0),COLUMN(D:D)))-1),LEN(RIGHT(INDEX($A51:$M89,MATCH(D51,D51:D89,0),COLUMN(D:D)),LEN(INDEX($A51:$M89,MATCH(D51,D51:D89,0),COLUMN(D:D)))-1))-13)&amp;"  " &amp;RIGHT(LEFT(INDEX($A51:$M89,MATCH(D51,D51:D89,0),COLUMN(D:D)),LEN(INDEX($A51:$M89,MATCH(D51,D51:D89,0),COLUMN(D:D)))-1),2),"")</f>
        <v/>
      </c>
      <c r="C99" s="40" t="str">
        <f t="shared" si="6"/>
        <v/>
      </c>
      <c r="D99" s="40" t="str">
        <f t="shared" si="6"/>
        <v/>
      </c>
      <c r="E99" s="40" t="str">
        <f t="shared" si="6"/>
        <v/>
      </c>
      <c r="F99" s="40" t="str">
        <f t="shared" si="6"/>
        <v/>
      </c>
      <c r="G99" s="40" t="str">
        <f t="shared" si="6"/>
        <v/>
      </c>
      <c r="H99" s="40" t="str">
        <f t="shared" si="6"/>
        <v/>
      </c>
      <c r="I99" s="40" t="str">
        <f t="shared" si="6"/>
        <v/>
      </c>
      <c r="J99" s="40" t="str">
        <f t="shared" si="6"/>
        <v/>
      </c>
      <c r="K99" s="40" t="str">
        <f t="shared" si="6"/>
        <v/>
      </c>
      <c r="L99" s="206" t="str">
        <f t="shared" si="3"/>
        <v xml:space="preserve"> ter</v>
      </c>
    </row>
    <row r="100" spans="1:13" x14ac:dyDescent="0.25">
      <c r="A100" t="str">
        <f t="shared" si="1"/>
        <v>0 bis</v>
      </c>
      <c r="B100" s="40" t="str">
        <f t="shared" si="6"/>
        <v/>
      </c>
      <c r="C100" s="40" t="str">
        <f t="shared" si="6"/>
        <v/>
      </c>
      <c r="D100" s="40" t="str">
        <f t="shared" si="6"/>
        <v/>
      </c>
      <c r="E100" s="40" t="str">
        <f t="shared" si="6"/>
        <v/>
      </c>
      <c r="F100" s="40" t="str">
        <f t="shared" si="6"/>
        <v/>
      </c>
      <c r="G100" s="40" t="str">
        <f t="shared" si="6"/>
        <v/>
      </c>
      <c r="H100" s="40" t="str">
        <f t="shared" si="6"/>
        <v/>
      </c>
      <c r="I100" s="40" t="str">
        <f t="shared" si="6"/>
        <v/>
      </c>
      <c r="J100" s="40" t="str">
        <f t="shared" si="6"/>
        <v/>
      </c>
      <c r="K100" s="40" t="str">
        <f t="shared" si="6"/>
        <v/>
      </c>
      <c r="L100" s="206" t="str">
        <f t="shared" si="3"/>
        <v>0 bis</v>
      </c>
      <c r="M100" t="str">
        <f>IFERROR(LEFT(RIGHT(VLOOKUP($A1,$A$1:$N$39,COLUMN(M:M),FALSE),LEN(VLOOKUP($A1,$A$1:$N$39,COLUMN(M:M),FALSE))-1),LEN(RIGHT(VLOOKUP($A1,$A$1:$N$39,COLUMN(M:M),FALSE),LEN(VLOOKUP($A1,$A$1:$N$39,COLUMN(M:M),FALSE))-1))-13)&amp;"  " &amp;RIGHT(LEFT(VLOOKUP($A1,$A$1:$N$39,COLUMN(M:M),FALSE),LEN(VLOOKUP($A1,$A$1:$N$39,COLUMN(M:M),FALSE))-1),2),"")</f>
        <v/>
      </c>
    </row>
    <row r="101" spans="1:13" x14ac:dyDescent="0.25">
      <c r="A101" s="1"/>
    </row>
    <row r="102" spans="1:13" x14ac:dyDescent="0.25">
      <c r="A102" s="1"/>
    </row>
    <row r="103" spans="1:13" x14ac:dyDescent="0.25">
      <c r="A103" s="1"/>
    </row>
    <row r="104" spans="1:13" x14ac:dyDescent="0.25">
      <c r="A104" s="1"/>
    </row>
    <row r="105" spans="1:13" x14ac:dyDescent="0.25">
      <c r="A105" s="1"/>
    </row>
    <row r="106" spans="1:13" x14ac:dyDescent="0.25">
      <c r="A106" s="1"/>
    </row>
    <row r="107" spans="1:13" x14ac:dyDescent="0.25">
      <c r="A107" s="1"/>
    </row>
    <row r="108" spans="1:13" x14ac:dyDescent="0.25">
      <c r="A108" s="1"/>
    </row>
    <row r="109" spans="1:13" x14ac:dyDescent="0.25">
      <c r="A109" s="1"/>
    </row>
    <row r="110" spans="1:13" x14ac:dyDescent="0.25">
      <c r="A110" s="1"/>
    </row>
    <row r="111" spans="1:13" x14ac:dyDescent="0.25">
      <c r="A111" s="1"/>
    </row>
    <row r="112" spans="1:13" x14ac:dyDescent="0.25">
      <c r="A112" s="1"/>
    </row>
    <row r="113" spans="1:1" x14ac:dyDescent="0.25">
      <c r="A113" s="1"/>
    </row>
    <row r="114" spans="1:1" x14ac:dyDescent="0.25">
      <c r="A114" s="1"/>
    </row>
    <row r="115" spans="1:1" x14ac:dyDescent="0.25">
      <c r="A115" s="1"/>
    </row>
    <row r="116" spans="1:1" x14ac:dyDescent="0.25">
      <c r="A116" s="1"/>
    </row>
    <row r="117" spans="1:1" x14ac:dyDescent="0.25">
      <c r="A117" s="1"/>
    </row>
    <row r="118" spans="1:1" x14ac:dyDescent="0.25">
      <c r="A118" s="1"/>
    </row>
    <row r="119" spans="1:1" x14ac:dyDescent="0.25">
      <c r="A119" s="1"/>
    </row>
    <row r="120" spans="1:1" x14ac:dyDescent="0.25">
      <c r="A120" s="1"/>
    </row>
    <row r="121" spans="1:1" x14ac:dyDescent="0.25">
      <c r="A121" s="1"/>
    </row>
    <row r="122" spans="1:1" x14ac:dyDescent="0.25">
      <c r="A122" s="1"/>
    </row>
    <row r="123" spans="1:1" x14ac:dyDescent="0.25">
      <c r="A123" s="1"/>
    </row>
    <row r="124" spans="1:1" x14ac:dyDescent="0.25">
      <c r="A124" s="1"/>
    </row>
    <row r="125" spans="1:1" x14ac:dyDescent="0.25">
      <c r="A125" s="1"/>
    </row>
    <row r="126" spans="1:1" x14ac:dyDescent="0.25">
      <c r="A126" s="1"/>
    </row>
    <row r="127" spans="1:1" x14ac:dyDescent="0.25">
      <c r="A127" s="1"/>
    </row>
    <row r="128" spans="1:1" x14ac:dyDescent="0.25">
      <c r="A128" s="1"/>
    </row>
    <row r="129" spans="1:1" x14ac:dyDescent="0.25">
      <c r="A129" s="1"/>
    </row>
    <row r="130" spans="1:1" x14ac:dyDescent="0.25">
      <c r="A130" s="1"/>
    </row>
    <row r="131" spans="1:1" x14ac:dyDescent="0.25">
      <c r="A131" s="1"/>
    </row>
    <row r="132" spans="1:1" x14ac:dyDescent="0.25">
      <c r="A132" s="1"/>
    </row>
    <row r="133" spans="1:1" x14ac:dyDescent="0.25">
      <c r="A133" s="1"/>
    </row>
    <row r="134" spans="1:1" x14ac:dyDescent="0.25">
      <c r="A134" s="1"/>
    </row>
    <row r="135" spans="1:1" x14ac:dyDescent="0.25">
      <c r="A135" s="1"/>
    </row>
    <row r="136" spans="1:1" x14ac:dyDescent="0.25">
      <c r="A136" s="1"/>
    </row>
    <row r="137" spans="1:1" x14ac:dyDescent="0.25">
      <c r="A137" s="1"/>
    </row>
    <row r="138" spans="1:1" x14ac:dyDescent="0.25">
      <c r="A138" s="1"/>
    </row>
    <row r="139" spans="1:1" x14ac:dyDescent="0.25">
      <c r="A139" s="1"/>
    </row>
    <row r="140" spans="1:1" x14ac:dyDescent="0.25">
      <c r="A140" s="1"/>
    </row>
    <row r="141" spans="1:1" x14ac:dyDescent="0.25">
      <c r="A141" s="1"/>
    </row>
    <row r="142" spans="1:1" x14ac:dyDescent="0.25">
      <c r="A142" s="1"/>
    </row>
    <row r="143" spans="1:1" x14ac:dyDescent="0.25">
      <c r="A143" s="1"/>
    </row>
    <row r="144" spans="1:1" x14ac:dyDescent="0.25">
      <c r="A144" s="1"/>
    </row>
    <row r="145" spans="1:1" x14ac:dyDescent="0.25">
      <c r="A145" s="1"/>
    </row>
    <row r="146" spans="1:1" x14ac:dyDescent="0.25">
      <c r="A146" s="1"/>
    </row>
    <row r="147" spans="1:1" x14ac:dyDescent="0.25">
      <c r="A147" s="1"/>
    </row>
    <row r="148" spans="1:1" x14ac:dyDescent="0.25">
      <c r="A148" s="1"/>
    </row>
    <row r="149" spans="1:1" x14ac:dyDescent="0.25">
      <c r="A149" s="1"/>
    </row>
    <row r="150" spans="1:1" x14ac:dyDescent="0.25">
      <c r="A150" s="1"/>
    </row>
    <row r="200" spans="1:2" x14ac:dyDescent="0.25">
      <c r="A200" s="2" t="s">
        <v>0</v>
      </c>
      <c r="B200" s="3" t="s">
        <v>1</v>
      </c>
    </row>
    <row r="201" spans="1:2" x14ac:dyDescent="0.25">
      <c r="A201" s="4" t="s">
        <v>2</v>
      </c>
      <c r="B201" s="5" t="s">
        <v>3</v>
      </c>
    </row>
    <row r="202" spans="1:2" x14ac:dyDescent="0.25">
      <c r="A202" s="31" t="s">
        <v>4</v>
      </c>
      <c r="B202" s="6" t="s">
        <v>5</v>
      </c>
    </row>
    <row r="203" spans="1:2" x14ac:dyDescent="0.25">
      <c r="A203" s="31" t="s">
        <v>6</v>
      </c>
      <c r="B203" s="7" t="s">
        <v>7</v>
      </c>
    </row>
    <row r="204" spans="1:2" x14ac:dyDescent="0.25">
      <c r="A204" s="25" t="s">
        <v>8</v>
      </c>
      <c r="B204" s="9" t="s">
        <v>9</v>
      </c>
    </row>
    <row r="205" spans="1:2" x14ac:dyDescent="0.25">
      <c r="A205" s="26" t="s">
        <v>10</v>
      </c>
      <c r="B205" s="8" t="s">
        <v>11</v>
      </c>
    </row>
    <row r="206" spans="1:2" x14ac:dyDescent="0.25">
      <c r="A206" s="25" t="s">
        <v>12</v>
      </c>
      <c r="B206" s="8" t="s">
        <v>13</v>
      </c>
    </row>
    <row r="207" spans="1:2" x14ac:dyDescent="0.25">
      <c r="A207" s="27" t="s">
        <v>14</v>
      </c>
      <c r="B207" s="8" t="s">
        <v>15</v>
      </c>
    </row>
    <row r="208" spans="1:2" x14ac:dyDescent="0.25">
      <c r="A208" s="11" t="s">
        <v>16</v>
      </c>
      <c r="B208" s="8" t="s">
        <v>17</v>
      </c>
    </row>
    <row r="209" spans="1:2" x14ac:dyDescent="0.25">
      <c r="A209" s="12" t="s">
        <v>18</v>
      </c>
      <c r="B209" s="10" t="s">
        <v>19</v>
      </c>
    </row>
    <row r="210" spans="1:2" x14ac:dyDescent="0.25">
      <c r="A210" s="30" t="s">
        <v>20</v>
      </c>
      <c r="B210" s="10" t="s">
        <v>21</v>
      </c>
    </row>
    <row r="211" spans="1:2" x14ac:dyDescent="0.25">
      <c r="A211" s="26" t="s">
        <v>22</v>
      </c>
      <c r="B211" s="13" t="s">
        <v>23</v>
      </c>
    </row>
    <row r="212" spans="1:2" x14ac:dyDescent="0.25">
      <c r="A212" s="27" t="s">
        <v>24</v>
      </c>
      <c r="B212" s="14" t="s">
        <v>25</v>
      </c>
    </row>
    <row r="213" spans="1:2" x14ac:dyDescent="0.25">
      <c r="A213" s="29" t="s">
        <v>0</v>
      </c>
      <c r="B213" s="14" t="s">
        <v>26</v>
      </c>
    </row>
    <row r="214" spans="1:2" x14ac:dyDescent="0.25">
      <c r="A214" s="28" t="s">
        <v>27</v>
      </c>
      <c r="B214" s="15" t="s">
        <v>28</v>
      </c>
    </row>
    <row r="215" spans="1:2" x14ac:dyDescent="0.25">
      <c r="A215" s="32" t="s">
        <v>29</v>
      </c>
      <c r="B215" s="16" t="s">
        <v>30</v>
      </c>
    </row>
    <row r="216" spans="1:2" x14ac:dyDescent="0.25">
      <c r="A216" s="30" t="s">
        <v>31</v>
      </c>
      <c r="B216" s="17" t="s">
        <v>32</v>
      </c>
    </row>
    <row r="217" spans="1:2" x14ac:dyDescent="0.25">
      <c r="A217" s="18"/>
      <c r="B217" s="19" t="s">
        <v>33</v>
      </c>
    </row>
    <row r="218" spans="1:2" x14ac:dyDescent="0.25">
      <c r="B218" s="18"/>
    </row>
    <row r="230" spans="1:1" x14ac:dyDescent="0.25">
      <c r="A230" t="e">
        <v>#REF!</v>
      </c>
    </row>
    <row r="231" spans="1:1" x14ac:dyDescent="0.25">
      <c r="A231" t="e">
        <v>#REF!</v>
      </c>
    </row>
    <row r="232" spans="1:1" x14ac:dyDescent="0.25">
      <c r="A232" t="e">
        <v>#REF!</v>
      </c>
    </row>
    <row r="233" spans="1:1" x14ac:dyDescent="0.25">
      <c r="A233" t="e">
        <v>#REF!</v>
      </c>
    </row>
    <row r="234" spans="1:1" x14ac:dyDescent="0.25">
      <c r="A234" t="e">
        <v>#REF!</v>
      </c>
    </row>
    <row r="235" spans="1:1" x14ac:dyDescent="0.25">
      <c r="A235" t="e">
        <v>#REF!</v>
      </c>
    </row>
    <row r="236" spans="1:1" x14ac:dyDescent="0.25">
      <c r="A236" t="e">
        <v>#REF!</v>
      </c>
    </row>
    <row r="237" spans="1:1" x14ac:dyDescent="0.25">
      <c r="A237" t="e">
        <v>#REF!</v>
      </c>
    </row>
    <row r="238" spans="1:1" x14ac:dyDescent="0.25">
      <c r="A238" t="e">
        <v>#REF!</v>
      </c>
    </row>
    <row r="239" spans="1:1" x14ac:dyDescent="0.25">
      <c r="A239" t="e">
        <v>#REF!</v>
      </c>
    </row>
    <row r="240" spans="1:1" x14ac:dyDescent="0.25">
      <c r="A240" t="e">
        <v>#REF!</v>
      </c>
    </row>
    <row r="241" spans="1:1" x14ac:dyDescent="0.25">
      <c r="A241" t="e">
        <v>#REF!</v>
      </c>
    </row>
    <row r="242" spans="1:1" x14ac:dyDescent="0.25">
      <c r="A242" t="e">
        <v>#REF!</v>
      </c>
    </row>
    <row r="243" spans="1:1" x14ac:dyDescent="0.25">
      <c r="A243" t="e">
        <v>#REF!</v>
      </c>
    </row>
    <row r="244" spans="1:1" x14ac:dyDescent="0.25">
      <c r="A244" t="e">
        <v>#REF!</v>
      </c>
    </row>
    <row r="245" spans="1:1" x14ac:dyDescent="0.25">
      <c r="A245" t="e">
        <v>#REF!</v>
      </c>
    </row>
    <row r="246" spans="1:1" x14ac:dyDescent="0.25">
      <c r="A246" t="e">
        <v>#REF!</v>
      </c>
    </row>
    <row r="247" spans="1:1" x14ac:dyDescent="0.25">
      <c r="A247" t="e">
        <v>#REF!</v>
      </c>
    </row>
    <row r="248" spans="1:1" x14ac:dyDescent="0.25">
      <c r="A248" t="e">
        <v>#REF!</v>
      </c>
    </row>
    <row r="249" spans="1:1" x14ac:dyDescent="0.25">
      <c r="A249" t="e">
        <v>#REF!</v>
      </c>
    </row>
    <row r="250" spans="1:1" x14ac:dyDescent="0.25">
      <c r="A250" t="e">
        <v>#REF!</v>
      </c>
    </row>
    <row r="251" spans="1:1" x14ac:dyDescent="0.25">
      <c r="A251" t="e">
        <v>#REF!</v>
      </c>
    </row>
    <row r="252" spans="1:1" x14ac:dyDescent="0.25">
      <c r="A252" t="e">
        <v>#REF!</v>
      </c>
    </row>
    <row r="253" spans="1:1" x14ac:dyDescent="0.25">
      <c r="A253" t="e">
        <v>#REF!</v>
      </c>
    </row>
    <row r="254" spans="1:1" x14ac:dyDescent="0.25">
      <c r="A254" t="e">
        <v>#REF!</v>
      </c>
    </row>
    <row r="255" spans="1:1" x14ac:dyDescent="0.25">
      <c r="A255" t="e">
        <v>#REF!</v>
      </c>
    </row>
    <row r="256" spans="1:1" x14ac:dyDescent="0.25">
      <c r="A256" t="e">
        <v>#REF!</v>
      </c>
    </row>
    <row r="257" spans="1:1" x14ac:dyDescent="0.25">
      <c r="A257" t="e">
        <v>#REF!</v>
      </c>
    </row>
    <row r="258" spans="1:1" x14ac:dyDescent="0.25">
      <c r="A258" t="e">
        <v>#REF!</v>
      </c>
    </row>
    <row r="259" spans="1:1" x14ac:dyDescent="0.25">
      <c r="A259" t="e">
        <v>#REF!</v>
      </c>
    </row>
    <row r="260" spans="1:1" x14ac:dyDescent="0.25">
      <c r="A260" t="e">
        <v>#REF!</v>
      </c>
    </row>
    <row r="261" spans="1:1" x14ac:dyDescent="0.25">
      <c r="A261" t="e">
        <v>#REF!</v>
      </c>
    </row>
    <row r="262" spans="1:1" x14ac:dyDescent="0.25">
      <c r="A262" t="e">
        <v>#REF!</v>
      </c>
    </row>
    <row r="263" spans="1:1" x14ac:dyDescent="0.25">
      <c r="A263" t="e">
        <v>#REF!</v>
      </c>
    </row>
    <row r="264" spans="1:1" x14ac:dyDescent="0.25">
      <c r="A264" t="e">
        <v>#REF!</v>
      </c>
    </row>
    <row r="265" spans="1:1" x14ac:dyDescent="0.25">
      <c r="A265" t="e">
        <v>#REF!</v>
      </c>
    </row>
    <row r="266" spans="1:1" x14ac:dyDescent="0.25">
      <c r="A266" t="e">
        <v>#REF!</v>
      </c>
    </row>
    <row r="267" spans="1:1" x14ac:dyDescent="0.25">
      <c r="A267" t="e">
        <v>#REF!</v>
      </c>
    </row>
    <row r="268" spans="1:1" x14ac:dyDescent="0.25">
      <c r="A268" t="e">
        <v>#REF!</v>
      </c>
    </row>
    <row r="269" spans="1:1" x14ac:dyDescent="0.25">
      <c r="A269" t="e">
        <v>#REF!</v>
      </c>
    </row>
    <row r="270" spans="1:1" x14ac:dyDescent="0.25">
      <c r="A270" t="e">
        <v>#REF!</v>
      </c>
    </row>
    <row r="271" spans="1:1" x14ac:dyDescent="0.25">
      <c r="A271" t="e">
        <v>#REF!</v>
      </c>
    </row>
    <row r="272" spans="1:1" x14ac:dyDescent="0.25">
      <c r="A272" t="e">
        <v>#REF!</v>
      </c>
    </row>
    <row r="273" spans="1:1" x14ac:dyDescent="0.25">
      <c r="A273" t="e">
        <v>#REF!</v>
      </c>
    </row>
    <row r="274" spans="1:1" x14ac:dyDescent="0.25">
      <c r="A274" t="e">
        <v>#REF!</v>
      </c>
    </row>
    <row r="275" spans="1:1" x14ac:dyDescent="0.25">
      <c r="A275" t="e">
        <v>#REF!</v>
      </c>
    </row>
    <row r="276" spans="1:1" x14ac:dyDescent="0.25">
      <c r="A276" t="e">
        <v>#REF!</v>
      </c>
    </row>
    <row r="277" spans="1:1" x14ac:dyDescent="0.25">
      <c r="A277" t="e">
        <v>#REF!</v>
      </c>
    </row>
    <row r="278" spans="1:1" x14ac:dyDescent="0.25">
      <c r="A278" t="e">
        <v>#REF!</v>
      </c>
    </row>
    <row r="279" spans="1:1" x14ac:dyDescent="0.25">
      <c r="A279" t="e">
        <v>#REF!</v>
      </c>
    </row>
    <row r="280" spans="1:1" x14ac:dyDescent="0.25">
      <c r="A280" t="e">
        <v>#REF!</v>
      </c>
    </row>
    <row r="281" spans="1:1" x14ac:dyDescent="0.25">
      <c r="A281" t="e">
        <v>#REF!</v>
      </c>
    </row>
    <row r="282" spans="1:1" x14ac:dyDescent="0.25">
      <c r="A282" t="e">
        <v>#REF!</v>
      </c>
    </row>
    <row r="283" spans="1:1" x14ac:dyDescent="0.25">
      <c r="A283" t="e">
        <v>#REF!</v>
      </c>
    </row>
    <row r="284" spans="1:1" x14ac:dyDescent="0.25">
      <c r="A284" t="e">
        <v>#REF!</v>
      </c>
    </row>
    <row r="285" spans="1:1" x14ac:dyDescent="0.25">
      <c r="A285" t="e">
        <v>#REF!</v>
      </c>
    </row>
    <row r="286" spans="1:1" x14ac:dyDescent="0.25">
      <c r="A286" t="e">
        <v>#REF!</v>
      </c>
    </row>
    <row r="287" spans="1:1" x14ac:dyDescent="0.25">
      <c r="A287" t="e">
        <v>#REF!</v>
      </c>
    </row>
    <row r="288" spans="1:1" x14ac:dyDescent="0.25">
      <c r="A288" t="e">
        <v>#REF!</v>
      </c>
    </row>
    <row r="289" spans="1:1" x14ac:dyDescent="0.25">
      <c r="A289" t="e">
        <v>#REF!</v>
      </c>
    </row>
    <row r="290" spans="1:1" x14ac:dyDescent="0.25">
      <c r="A290" t="e">
        <v>#REF!</v>
      </c>
    </row>
    <row r="291" spans="1:1" x14ac:dyDescent="0.25">
      <c r="A291" t="e">
        <v>#REF!</v>
      </c>
    </row>
    <row r="292" spans="1:1" x14ac:dyDescent="0.25">
      <c r="A292" t="e">
        <v>#REF!</v>
      </c>
    </row>
    <row r="293" spans="1:1" x14ac:dyDescent="0.25">
      <c r="A293" t="e">
        <v>#REF!</v>
      </c>
    </row>
    <row r="294" spans="1:1" x14ac:dyDescent="0.25">
      <c r="A294" t="e">
        <v>#REF!</v>
      </c>
    </row>
    <row r="295" spans="1:1" x14ac:dyDescent="0.25">
      <c r="A295" t="e">
        <v>#REF!</v>
      </c>
    </row>
    <row r="296" spans="1:1" x14ac:dyDescent="0.25">
      <c r="A296" t="e">
        <v>#REF!</v>
      </c>
    </row>
    <row r="297" spans="1:1" x14ac:dyDescent="0.25">
      <c r="A297" t="e">
        <v>#REF!</v>
      </c>
    </row>
    <row r="298" spans="1:1" x14ac:dyDescent="0.25">
      <c r="A298" t="e">
        <v>#REF!</v>
      </c>
    </row>
    <row r="299" spans="1:1" x14ac:dyDescent="0.25">
      <c r="A299" t="e">
        <v>#REF!</v>
      </c>
    </row>
    <row r="300" spans="1:1" x14ac:dyDescent="0.25">
      <c r="A300" t="e">
        <v>#REF!</v>
      </c>
    </row>
    <row r="301" spans="1:1" x14ac:dyDescent="0.25">
      <c r="A301" t="e">
        <v>#REF!</v>
      </c>
    </row>
    <row r="302" spans="1:1" x14ac:dyDescent="0.25">
      <c r="A302" t="e">
        <v>#REF!</v>
      </c>
    </row>
    <row r="303" spans="1:1" x14ac:dyDescent="0.25">
      <c r="A303" t="e">
        <v>#REF!</v>
      </c>
    </row>
    <row r="304" spans="1:1" x14ac:dyDescent="0.25">
      <c r="A304" t="e">
        <v>#REF!</v>
      </c>
    </row>
    <row r="305" spans="1:1" x14ac:dyDescent="0.25">
      <c r="A305" t="e">
        <v>#REF!</v>
      </c>
    </row>
    <row r="306" spans="1:1" x14ac:dyDescent="0.25">
      <c r="A306" t="e">
        <v>#REF!</v>
      </c>
    </row>
    <row r="307" spans="1:1" x14ac:dyDescent="0.25">
      <c r="A307" t="e">
        <v>#REF!</v>
      </c>
    </row>
    <row r="308" spans="1:1" x14ac:dyDescent="0.25">
      <c r="A308" t="e">
        <v>#REF!</v>
      </c>
    </row>
    <row r="309" spans="1:1" x14ac:dyDescent="0.25">
      <c r="A309" t="e">
        <v>#REF!</v>
      </c>
    </row>
    <row r="310" spans="1:1" x14ac:dyDescent="0.25">
      <c r="A310" t="e">
        <v>#REF!</v>
      </c>
    </row>
    <row r="311" spans="1:1" x14ac:dyDescent="0.25">
      <c r="A311" t="e">
        <v>#REF!</v>
      </c>
    </row>
    <row r="312" spans="1:1" x14ac:dyDescent="0.25">
      <c r="A312" t="e">
        <v>#REF!</v>
      </c>
    </row>
    <row r="313" spans="1:1" x14ac:dyDescent="0.25">
      <c r="A313" t="e">
        <v>#REF!</v>
      </c>
    </row>
    <row r="314" spans="1:1" x14ac:dyDescent="0.25">
      <c r="A314" t="e">
        <v>#REF!</v>
      </c>
    </row>
    <row r="315" spans="1:1" x14ac:dyDescent="0.25">
      <c r="A315" t="e">
        <v>#REF!</v>
      </c>
    </row>
    <row r="316" spans="1:1" x14ac:dyDescent="0.25">
      <c r="A316" t="e">
        <v>#REF!</v>
      </c>
    </row>
    <row r="317" spans="1:1" x14ac:dyDescent="0.25">
      <c r="A317" t="e">
        <v>#REF!</v>
      </c>
    </row>
    <row r="318" spans="1:1" x14ac:dyDescent="0.25">
      <c r="A318" t="e">
        <v>#REF!</v>
      </c>
    </row>
    <row r="319" spans="1:1" x14ac:dyDescent="0.25">
      <c r="A319" t="e">
        <v>#REF!</v>
      </c>
    </row>
    <row r="320" spans="1:1" x14ac:dyDescent="0.25">
      <c r="A320" t="e">
        <v>#REF!</v>
      </c>
    </row>
    <row r="321" spans="1:1" x14ac:dyDescent="0.25">
      <c r="A321" t="e">
        <v>#REF!</v>
      </c>
    </row>
    <row r="322" spans="1:1" x14ac:dyDescent="0.25">
      <c r="A322" t="e">
        <v>#REF!</v>
      </c>
    </row>
    <row r="323" spans="1:1" x14ac:dyDescent="0.25">
      <c r="A323" t="e">
        <v>#REF!</v>
      </c>
    </row>
    <row r="324" spans="1:1" x14ac:dyDescent="0.25">
      <c r="A324" t="e">
        <v>#REF!</v>
      </c>
    </row>
    <row r="325" spans="1:1" x14ac:dyDescent="0.25">
      <c r="A325" t="e">
        <v>#REF!</v>
      </c>
    </row>
    <row r="326" spans="1:1" x14ac:dyDescent="0.25">
      <c r="A326" t="e">
        <v>#REF!</v>
      </c>
    </row>
    <row r="327" spans="1:1" x14ac:dyDescent="0.25">
      <c r="A327" t="e">
        <v>#REF!</v>
      </c>
    </row>
    <row r="328" spans="1:1" x14ac:dyDescent="0.25">
      <c r="A328" t="e">
        <v>#REF!</v>
      </c>
    </row>
    <row r="329" spans="1:1" x14ac:dyDescent="0.25">
      <c r="A329" t="e">
        <v>#REF!</v>
      </c>
    </row>
    <row r="330" spans="1:1" x14ac:dyDescent="0.25">
      <c r="A330" t="e">
        <v>#REF!</v>
      </c>
    </row>
    <row r="331" spans="1:1" x14ac:dyDescent="0.25">
      <c r="A331" t="e">
        <v>#REF!</v>
      </c>
    </row>
    <row r="332" spans="1:1" x14ac:dyDescent="0.25">
      <c r="A332" t="e">
        <v>#REF!</v>
      </c>
    </row>
    <row r="333" spans="1:1" x14ac:dyDescent="0.25">
      <c r="A333" t="e">
        <v>#REF!</v>
      </c>
    </row>
    <row r="334" spans="1:1" x14ac:dyDescent="0.25">
      <c r="A334" t="e">
        <v>#REF!</v>
      </c>
    </row>
    <row r="335" spans="1:1" x14ac:dyDescent="0.25">
      <c r="A335" t="e">
        <v>#REF!</v>
      </c>
    </row>
    <row r="336" spans="1:1" x14ac:dyDescent="0.25">
      <c r="A336" t="e">
        <v>#REF!</v>
      </c>
    </row>
    <row r="337" spans="1:1" x14ac:dyDescent="0.25">
      <c r="A337" t="e">
        <v>#REF!</v>
      </c>
    </row>
    <row r="338" spans="1:1" x14ac:dyDescent="0.25">
      <c r="A338" t="e">
        <v>#REF!</v>
      </c>
    </row>
    <row r="339" spans="1:1" x14ac:dyDescent="0.25">
      <c r="A339" t="e">
        <v>#REF!</v>
      </c>
    </row>
    <row r="340" spans="1:1" x14ac:dyDescent="0.25">
      <c r="A340" t="e">
        <v>#REF!</v>
      </c>
    </row>
    <row r="341" spans="1:1" x14ac:dyDescent="0.25">
      <c r="A341" t="e">
        <v>#REF!</v>
      </c>
    </row>
    <row r="342" spans="1:1" x14ac:dyDescent="0.25">
      <c r="A342" t="e">
        <v>#REF!</v>
      </c>
    </row>
    <row r="343" spans="1:1" x14ac:dyDescent="0.25">
      <c r="A343" t="e">
        <v>#REF!</v>
      </c>
    </row>
    <row r="344" spans="1:1" x14ac:dyDescent="0.25">
      <c r="A344" t="e">
        <v>#REF!</v>
      </c>
    </row>
    <row r="345" spans="1:1" x14ac:dyDescent="0.25">
      <c r="A345" t="e">
        <v>#REF!</v>
      </c>
    </row>
    <row r="346" spans="1:1" x14ac:dyDescent="0.25">
      <c r="A346" t="e">
        <v>#REF!</v>
      </c>
    </row>
    <row r="347" spans="1:1" x14ac:dyDescent="0.25">
      <c r="A347" t="e">
        <v>#REF!</v>
      </c>
    </row>
    <row r="348" spans="1:1" x14ac:dyDescent="0.25">
      <c r="A348" t="e">
        <v>#REF!</v>
      </c>
    </row>
    <row r="349" spans="1:1" x14ac:dyDescent="0.25">
      <c r="A349" t="e">
        <v>#REF!</v>
      </c>
    </row>
    <row r="350" spans="1:1" x14ac:dyDescent="0.25">
      <c r="A350" t="e">
        <v>#REF!</v>
      </c>
    </row>
    <row r="351" spans="1:1" x14ac:dyDescent="0.25">
      <c r="A351" t="e">
        <v>#REF!</v>
      </c>
    </row>
    <row r="352" spans="1:1" x14ac:dyDescent="0.25">
      <c r="A352" t="e">
        <v>#REF!</v>
      </c>
    </row>
    <row r="353" spans="1:1" x14ac:dyDescent="0.25">
      <c r="A353" t="e">
        <v>#REF!</v>
      </c>
    </row>
    <row r="354" spans="1:1" x14ac:dyDescent="0.25">
      <c r="A354" t="e">
        <v>#REF!</v>
      </c>
    </row>
    <row r="355" spans="1:1" x14ac:dyDescent="0.25">
      <c r="A355" t="e">
        <v>#REF!</v>
      </c>
    </row>
    <row r="356" spans="1:1" x14ac:dyDescent="0.25">
      <c r="A356" t="e">
        <v>#REF!</v>
      </c>
    </row>
    <row r="357" spans="1:1" x14ac:dyDescent="0.25">
      <c r="A357" t="e">
        <v>#REF!</v>
      </c>
    </row>
    <row r="358" spans="1:1" x14ac:dyDescent="0.25">
      <c r="A358" t="e">
        <v>#REF!</v>
      </c>
    </row>
    <row r="359" spans="1:1" x14ac:dyDescent="0.25">
      <c r="A359" t="e">
        <v>#REF!</v>
      </c>
    </row>
    <row r="360" spans="1:1" x14ac:dyDescent="0.25">
      <c r="A360" t="e">
        <v>#REF!</v>
      </c>
    </row>
    <row r="361" spans="1:1" x14ac:dyDescent="0.25">
      <c r="A361" t="e">
        <v>#REF!</v>
      </c>
    </row>
    <row r="362" spans="1:1" x14ac:dyDescent="0.25">
      <c r="A362" t="e">
        <v>#REF!</v>
      </c>
    </row>
    <row r="363" spans="1:1" x14ac:dyDescent="0.25">
      <c r="A363" t="e">
        <v>#REF!</v>
      </c>
    </row>
    <row r="364" spans="1:1" x14ac:dyDescent="0.25">
      <c r="A364" t="e">
        <v>#REF!</v>
      </c>
    </row>
    <row r="365" spans="1:1" x14ac:dyDescent="0.25">
      <c r="A365" t="e">
        <v>#REF!</v>
      </c>
    </row>
    <row r="366" spans="1:1" x14ac:dyDescent="0.25">
      <c r="A366" t="e">
        <v>#REF!</v>
      </c>
    </row>
    <row r="367" spans="1:1" x14ac:dyDescent="0.25">
      <c r="A367" t="e">
        <v>#REF!</v>
      </c>
    </row>
    <row r="368" spans="1:1" x14ac:dyDescent="0.25">
      <c r="A368" t="e">
        <v>#REF!</v>
      </c>
    </row>
    <row r="369" spans="1:1" x14ac:dyDescent="0.25">
      <c r="A369" t="e">
        <v>#REF!</v>
      </c>
    </row>
    <row r="370" spans="1:1" x14ac:dyDescent="0.25">
      <c r="A370" t="e">
        <v>#REF!</v>
      </c>
    </row>
    <row r="371" spans="1:1" x14ac:dyDescent="0.25">
      <c r="A371" t="e">
        <v>#REF!</v>
      </c>
    </row>
    <row r="372" spans="1:1" x14ac:dyDescent="0.25">
      <c r="A372" t="e">
        <v>#REF!</v>
      </c>
    </row>
    <row r="373" spans="1:1" x14ac:dyDescent="0.25">
      <c r="A373" t="e">
        <v>#REF!</v>
      </c>
    </row>
    <row r="374" spans="1:1" x14ac:dyDescent="0.25">
      <c r="A374" t="e">
        <v>#REF!</v>
      </c>
    </row>
    <row r="375" spans="1:1" x14ac:dyDescent="0.25">
      <c r="A375" t="e">
        <v>#REF!</v>
      </c>
    </row>
    <row r="376" spans="1:1" x14ac:dyDescent="0.25">
      <c r="A376" t="e">
        <v>#REF!</v>
      </c>
    </row>
    <row r="377" spans="1:1" x14ac:dyDescent="0.25">
      <c r="A377" t="e">
        <v>#REF!</v>
      </c>
    </row>
    <row r="378" spans="1:1" x14ac:dyDescent="0.25">
      <c r="A378" t="e">
        <v>#REF!</v>
      </c>
    </row>
    <row r="379" spans="1:1" x14ac:dyDescent="0.25">
      <c r="A379" t="e">
        <v>#REF!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AI64"/>
  <sheetViews>
    <sheetView showZeros="0" tabSelected="1" zoomScale="90" zoomScaleNormal="90" workbookViewId="0">
      <selection activeCell="I6" sqref="I6"/>
    </sheetView>
  </sheetViews>
  <sheetFormatPr baseColWidth="10" defaultRowHeight="15" x14ac:dyDescent="0.25"/>
  <cols>
    <col min="1" max="1" width="16.85546875" customWidth="1"/>
    <col min="2" max="2" width="7" customWidth="1"/>
    <col min="3" max="16" width="12.7109375" customWidth="1"/>
    <col min="17" max="17" width="3" style="37" customWidth="1"/>
    <col min="18" max="18" width="20.5703125" customWidth="1"/>
    <col min="19" max="19" width="23.42578125" customWidth="1"/>
    <col min="20" max="20" width="8.140625" customWidth="1"/>
    <col min="21" max="21" width="24.42578125" customWidth="1"/>
    <col min="22" max="22" width="8.28515625" customWidth="1"/>
    <col min="23" max="23" width="3" style="37" customWidth="1"/>
  </cols>
  <sheetData>
    <row r="1" spans="1:35" ht="30" customHeight="1" thickBot="1" x14ac:dyDescent="0.45">
      <c r="E1" s="243" t="s">
        <v>37</v>
      </c>
      <c r="F1" s="244"/>
      <c r="G1" s="244"/>
      <c r="H1" s="245"/>
      <c r="I1" s="78"/>
      <c r="J1" s="79"/>
      <c r="K1" s="79"/>
      <c r="L1" s="79"/>
      <c r="R1" s="36" t="s">
        <v>36</v>
      </c>
      <c r="S1" s="236" t="s">
        <v>35</v>
      </c>
      <c r="T1" s="237"/>
      <c r="U1" s="237"/>
      <c r="V1" s="238"/>
    </row>
    <row r="2" spans="1:35" ht="33" customHeight="1" thickBot="1" x14ac:dyDescent="0.3">
      <c r="C2" s="80" t="str">
        <f ca="1">"semaine "&amp;WEEKNUM(E2)</f>
        <v>semaine 53</v>
      </c>
      <c r="E2" s="246">
        <f ca="1">TODAY()</f>
        <v>42365</v>
      </c>
      <c r="F2" s="246"/>
      <c r="G2" s="246"/>
      <c r="I2" s="247" t="str">
        <f ca="1">"quantième "&amp;E2-(DATE(YEAR(TODAY()),(MONTH(TODAY())+1)-(MONTH(TODAY())),(DAY(TODAY())+1)-(DAY(TODAY())+1)))</f>
        <v>quantième 361</v>
      </c>
      <c r="J2" s="247"/>
      <c r="R2" s="33"/>
      <c r="S2" s="71"/>
      <c r="T2" s="71"/>
      <c r="U2" s="72"/>
      <c r="V2" s="69"/>
    </row>
    <row r="3" spans="1:35" ht="45" customHeight="1" x14ac:dyDescent="0.25">
      <c r="A3" s="241" t="s">
        <v>12</v>
      </c>
      <c r="B3" s="234" t="str">
        <f>COUNTIF(C3:P4,"&gt;&lt;")&amp;" /27"</f>
        <v>0 /27</v>
      </c>
      <c r="C3" s="65" t="str">
        <f>IFERROR(VLOOKUP($A3,'base gap'!$A$50:$K$97,COLUMN(B:B),FALSE),"")</f>
        <v/>
      </c>
      <c r="D3" s="65" t="str">
        <f>IFERROR(VLOOKUP($A3,'base gap'!$A$50:$K$97,COLUMN(C:C),FALSE),"")</f>
        <v/>
      </c>
      <c r="E3" s="65" t="str">
        <f>IFERROR(VLOOKUP($A3,'base gap'!$A$50:$K$97,COLUMN(D:D),FALSE),"")</f>
        <v/>
      </c>
      <c r="F3" s="65" t="str">
        <f>IFERROR(VLOOKUP($A3,'base gap'!$A$50:$K$97,COLUMN(E:E),FALSE),"")</f>
        <v/>
      </c>
      <c r="G3" s="65" t="str">
        <f>IFERROR(VLOOKUP($A3,'base gap'!$A$50:$K$97,COLUMN(F:F),FALSE),"")</f>
        <v/>
      </c>
      <c r="H3" s="65" t="str">
        <f>IFERROR(VLOOKUP($A3,'base gap'!$A$50:$K$97,COLUMN(G:G),FALSE),"")</f>
        <v/>
      </c>
      <c r="I3" s="65" t="str">
        <f>IFERROR(VLOOKUP($A3,'base gap'!$A$50:$K$97,COLUMN(H:H),FALSE),"")</f>
        <v/>
      </c>
      <c r="J3" s="65" t="str">
        <f>IFERROR(VLOOKUP($A3,'base gap'!$A$50:$K$97,COLUMN(I:I),FALSE),"")</f>
        <v/>
      </c>
      <c r="K3" s="65" t="str">
        <f>IFERROR(VLOOKUP($A3,'base gap'!$A$50:$K$97,COLUMN(J:J),FALSE),"")</f>
        <v/>
      </c>
      <c r="L3" s="65" t="str">
        <f>IFERROR(VLOOKUP($A3,'base gap'!$A$50:$K$97,COLUMN(K:K),FALSE),"")</f>
        <v/>
      </c>
      <c r="M3" s="65" t="str">
        <f>IFERROR(VLOOKUP($A3,'base gap'!$A$50:$K$97,COLUMN(L:L),FALSE),"")</f>
        <v/>
      </c>
      <c r="N3" s="65" t="str">
        <f>IFERROR(VLOOKUP($A3,'base gap'!$A$50:$K$97,COLUMN(M:M),FALSE),"")</f>
        <v/>
      </c>
      <c r="O3" s="65" t="str">
        <f>IFERROR(VLOOKUP($A3,'base gap'!$A$50:$K$97,COLUMN(N:N),FALSE),"")</f>
        <v/>
      </c>
      <c r="P3" s="65" t="str">
        <f>IFERROR(VLOOKUP($A3,'base gap'!$A$50:$K$97,COLUMN(O:O),FALSE),"")</f>
        <v/>
      </c>
      <c r="R3" s="20"/>
      <c r="S3" s="24"/>
      <c r="T3" s="70"/>
      <c r="U3" s="24"/>
      <c r="V3" s="76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</row>
    <row r="4" spans="1:35" ht="45" customHeight="1" thickBot="1" x14ac:dyDescent="0.3">
      <c r="A4" s="242"/>
      <c r="B4" s="235"/>
      <c r="C4" s="218" t="str">
        <f>IFERROR(VLOOKUP($A3&amp;" bis",'base gap'!$A$50:$K$97,COLUMN(F:F),FALSE),"")</f>
        <v/>
      </c>
      <c r="D4" s="218" t="str">
        <f>IFERROR(VLOOKUP($A3&amp;" bis",'base gap'!$A$50:$K$97,COLUMN(G:G),FALSE),"")</f>
        <v/>
      </c>
      <c r="E4" s="218" t="str">
        <f>IFERROR(VLOOKUP($A3&amp;" bis",'base gap'!$A$50:$K$97,COLUMN(H:H),FALSE),"")</f>
        <v/>
      </c>
      <c r="F4" s="218" t="str">
        <f>IFERROR(VLOOKUP($A3&amp;" bis",'base gap'!$A$50:$K$97,COLUMN(I:I),FALSE),"")</f>
        <v/>
      </c>
      <c r="G4" s="218" t="str">
        <f>IFERROR(VLOOKUP($A3&amp;" bis",'base gap'!$A$50:$K$97,COLUMN(J:J),FALSE),"")</f>
        <v/>
      </c>
      <c r="H4" s="218" t="str">
        <f>IFERROR(VLOOKUP($A3&amp;" bis",'base gap'!$A$50:$K$97,COLUMN(K:K),FALSE),"")</f>
        <v/>
      </c>
      <c r="I4" s="218" t="str">
        <f>IFERROR(VLOOKUP($A3&amp;" bis",'base gap'!$A$50:$K$97,COLUMN(L:L),FALSE),"")</f>
        <v/>
      </c>
      <c r="J4" s="218" t="str">
        <f>IFERROR(VLOOKUP($A3&amp;" bis",'base gap'!$A$50:$K$97,COLUMN(M:M),FALSE),"")</f>
        <v/>
      </c>
      <c r="K4" s="218" t="str">
        <f>IFERROR(VLOOKUP($A3&amp;" bis",'base gap'!$A$50:$K$97,COLUMN(N:N),FALSE),"")</f>
        <v/>
      </c>
      <c r="L4" s="218" t="str">
        <f>IFERROR(VLOOKUP($A3&amp;" bis",'base gap'!$A$50:$K$97,COLUMN(O:O),FALSE),"")</f>
        <v/>
      </c>
      <c r="M4" s="218" t="str">
        <f>IFERROR(VLOOKUP($A3&amp;" bis",'base gap'!$A$50:$K$97,COLUMN(P:P),FALSE),"")</f>
        <v/>
      </c>
      <c r="N4" s="218" t="str">
        <f>IFERROR(VLOOKUP($A3&amp;" bis",'base gap'!$A$50:$K$97,COLUMN(Q:Q),FALSE),"")</f>
        <v/>
      </c>
      <c r="O4" s="218" t="str">
        <f>IFERROR(VLOOKUP($A3&amp;" bis",'base gap'!$A$50:$K$97,COLUMN(R:R),FALSE),"")</f>
        <v/>
      </c>
      <c r="P4" s="218" t="str">
        <f>IFERROR(VLOOKUP($A3&amp;" bis",'base gap'!$A$50:$K$97,COLUMN(S:S),FALSE),"")</f>
        <v/>
      </c>
      <c r="R4" s="20"/>
      <c r="S4" s="24"/>
      <c r="T4" s="70"/>
      <c r="U4" s="24"/>
      <c r="V4" s="76"/>
      <c r="Y4" s="40"/>
      <c r="Z4" s="40"/>
      <c r="AA4" s="40"/>
    </row>
    <row r="5" spans="1:35" ht="45" customHeight="1" thickBot="1" x14ac:dyDescent="0.3">
      <c r="A5" s="42" t="s">
        <v>14</v>
      </c>
      <c r="B5" s="43" t="str">
        <f>COUNTIF(C5:N5,"&gt;&lt;")&amp;" /2"</f>
        <v>0 /2</v>
      </c>
      <c r="C5" s="218" t="str">
        <f>IFERROR(VLOOKUP($A5,'base gap'!$A$50:$K$97,COLUMN(B:B),FALSE),"")</f>
        <v/>
      </c>
      <c r="D5" s="218" t="str">
        <f>IFERROR(VLOOKUP($A5,'base gap'!$A$50:$K$97,COLUMN(C:C),FALSE),"")</f>
        <v/>
      </c>
      <c r="E5" s="218" t="str">
        <f>IFERROR(VLOOKUP($A5,'base gap'!$A$50:$K$97,COLUMN(D:D),FALSE),"")</f>
        <v/>
      </c>
      <c r="F5" s="218" t="str">
        <f>IFERROR(VLOOKUP($A5,'base gap'!$A$50:$K$97,COLUMN(E:E),FALSE),"")</f>
        <v/>
      </c>
      <c r="G5" s="218" t="str">
        <f>IFERROR(VLOOKUP($A5,'base gap'!$A$50:$K$97,COLUMN(F:F),FALSE),"")</f>
        <v/>
      </c>
      <c r="H5" s="218" t="str">
        <f>IFERROR(VLOOKUP($A5,'base gap'!$A$50:$K$97,COLUMN(G:G),FALSE),"")</f>
        <v/>
      </c>
      <c r="I5" s="218" t="str">
        <f>IFERROR(VLOOKUP($A5,'base gap'!$A$50:$K$97,COLUMN(H:H),FALSE),"")</f>
        <v/>
      </c>
      <c r="J5" s="218" t="str">
        <f>IFERROR(VLOOKUP($A5,'base gap'!$A$50:$K$97,COLUMN(I:I),FALSE),"")</f>
        <v/>
      </c>
      <c r="K5" s="218" t="str">
        <f>IFERROR(VLOOKUP($A5,'base gap'!$A$50:$K$97,COLUMN(J:J),FALSE),"")</f>
        <v/>
      </c>
      <c r="L5" s="218" t="str">
        <f>IFERROR(VLOOKUP($A5,'base gap'!$A$50:$K$97,COLUMN(K:K),FALSE),"")</f>
        <v/>
      </c>
      <c r="M5" s="218" t="str">
        <f>IFERROR(VLOOKUP($A5,'base gap'!$A$50:$K$97,COLUMN(L:L),FALSE),"")</f>
        <v/>
      </c>
      <c r="N5" s="218" t="str">
        <f>IFERROR(VLOOKUP($A5,'base gap'!$A$50:$K$97,COLUMN(M:M),FALSE),"")</f>
        <v/>
      </c>
      <c r="O5" s="73"/>
      <c r="P5" s="73"/>
      <c r="R5" s="20"/>
      <c r="S5" s="24"/>
      <c r="T5" s="70"/>
      <c r="U5" s="24"/>
      <c r="V5" s="76"/>
      <c r="W5" s="38"/>
      <c r="X5" s="21"/>
      <c r="Y5" s="40"/>
      <c r="Z5" s="40"/>
      <c r="AA5" s="40"/>
    </row>
    <row r="6" spans="1:35" ht="45" customHeight="1" thickBot="1" x14ac:dyDescent="0.3">
      <c r="A6" s="48" t="s">
        <v>34</v>
      </c>
      <c r="B6" s="39" t="str">
        <f>COUNTIF(C6:N6,"&gt;&lt;")&amp;" /12"</f>
        <v>0 /12</v>
      </c>
      <c r="C6" s="49" t="str">
        <f>IFERROR(VLOOKUP($A6,'base gap'!$A$50:$K$97,COLUMN(B:B),FALSE),"")</f>
        <v/>
      </c>
      <c r="D6" s="49" t="str">
        <f>IFERROR(VLOOKUP($A6,'base gap'!$A$50:$K$97,COLUMN(C:C),FALSE),"")</f>
        <v/>
      </c>
      <c r="E6" s="49" t="str">
        <f>IFERROR(VLOOKUP($A6,'base gap'!$A$50:$K$97,COLUMN(D:D),FALSE),"")</f>
        <v/>
      </c>
      <c r="F6" s="49" t="str">
        <f>IFERROR(VLOOKUP($A6,'base gap'!$A$50:$K$97,COLUMN(E:E),FALSE),"")</f>
        <v/>
      </c>
      <c r="G6" s="49" t="str">
        <f>IFERROR(VLOOKUP($A6,'base gap'!$A$50:$K$97,COLUMN(F:F),FALSE),"")</f>
        <v/>
      </c>
      <c r="H6" s="49" t="str">
        <f>IFERROR(VLOOKUP($A6,'base gap'!$A$50:$K$97,COLUMN(G:G),FALSE),"")</f>
        <v/>
      </c>
      <c r="I6" s="49" t="str">
        <f>IFERROR(VLOOKUP($A6,'base gap'!$A$50:$K$97,COLUMN(H:H),FALSE),"")</f>
        <v/>
      </c>
      <c r="J6" s="49" t="str">
        <f>IFERROR(VLOOKUP($A6,'base gap'!$A$50:$K$97,COLUMN(I:I),FALSE),"")</f>
        <v/>
      </c>
      <c r="K6" s="49" t="str">
        <f>IFERROR(VLOOKUP($A6,'base gap'!$A$50:$K$97,COLUMN(J:J),FALSE),"")</f>
        <v/>
      </c>
      <c r="L6" s="49" t="str">
        <f>IFERROR(VLOOKUP($A6,'base gap'!$A$50:$K$97,COLUMN(K:K),FALSE),"")</f>
        <v/>
      </c>
      <c r="M6" s="49" t="str">
        <f>IFERROR(VLOOKUP($A6,'base gap'!$A$50:$K$97,COLUMN(L:L),FALSE),"")</f>
        <v/>
      </c>
      <c r="N6" s="49" t="str">
        <f>IFERROR(VLOOKUP($A6,'base gap'!$A$50:$K$97,COLUMN(M:M),FALSE),"")</f>
        <v/>
      </c>
      <c r="O6" s="73"/>
      <c r="P6" s="73"/>
      <c r="R6" s="20"/>
      <c r="S6" s="24"/>
      <c r="T6" s="70"/>
      <c r="U6" s="24"/>
      <c r="V6" s="76"/>
      <c r="W6" s="38"/>
      <c r="X6" s="21"/>
      <c r="Y6" s="40"/>
      <c r="Z6" s="40"/>
      <c r="AA6" s="40"/>
    </row>
    <row r="7" spans="1:35" ht="45" customHeight="1" thickBot="1" x14ac:dyDescent="0.3">
      <c r="A7" s="45" t="s">
        <v>8</v>
      </c>
      <c r="B7" s="23" t="str">
        <f>COUNTIF(C7:N7,"&gt;&lt;")&amp;" /8"</f>
        <v>0 /8</v>
      </c>
      <c r="C7" s="47" t="str">
        <f>IFERROR(VLOOKUP($A7,'base gap'!$A$50:$K$97,COLUMN(B:B),FALSE),"")</f>
        <v/>
      </c>
      <c r="D7" s="47" t="str">
        <f>IFERROR(VLOOKUP($A7,'base gap'!$A$50:$K$97,COLUMN(C:C),FALSE),"")</f>
        <v/>
      </c>
      <c r="E7" s="47" t="str">
        <f>IFERROR(VLOOKUP($A7,'base gap'!$A$50:$K$97,COLUMN(D:D),FALSE),"")</f>
        <v/>
      </c>
      <c r="F7" s="47" t="str">
        <f>IFERROR(VLOOKUP($A7,'base gap'!$A$50:$K$97,COLUMN(E:E),FALSE),"")</f>
        <v/>
      </c>
      <c r="G7" s="47" t="str">
        <f>IFERROR(VLOOKUP($A7,'base gap'!$A$50:$K$97,COLUMN(F:F),FALSE),"")</f>
        <v/>
      </c>
      <c r="H7" s="47" t="str">
        <f>IFERROR(VLOOKUP($A7,'base gap'!$A$50:$K$97,COLUMN(G:G),FALSE),"")</f>
        <v/>
      </c>
      <c r="I7" s="47" t="str">
        <f>IFERROR(VLOOKUP($A7,'base gap'!$A$50:$K$97,COLUMN(H:H),FALSE),"")</f>
        <v/>
      </c>
      <c r="J7" s="47" t="str">
        <f>IFERROR(VLOOKUP($A7,'base gap'!$A$50:$K$97,COLUMN(I:I),FALSE),"")</f>
        <v/>
      </c>
      <c r="K7" s="47" t="str">
        <f>IFERROR(VLOOKUP($A7,'base gap'!$A$50:$K$97,COLUMN(J:J),FALSE),"")</f>
        <v/>
      </c>
      <c r="L7" s="47" t="str">
        <f>IFERROR(VLOOKUP($A7,'base gap'!$A$50:$K$97,COLUMN(K:K),FALSE),"")</f>
        <v/>
      </c>
      <c r="M7" s="47" t="str">
        <f>IFERROR(VLOOKUP($A7,'base gap'!$A$50:$K$97,COLUMN(L:L),FALSE),"")</f>
        <v/>
      </c>
      <c r="N7" s="47" t="str">
        <f>IFERROR(VLOOKUP($A7,'base gap'!$A$50:$K$97,COLUMN(M:M),FALSE),"")</f>
        <v/>
      </c>
      <c r="O7" s="73"/>
      <c r="P7" s="73"/>
      <c r="R7" s="20"/>
      <c r="S7" s="24"/>
      <c r="T7" s="70"/>
      <c r="U7" s="24"/>
      <c r="V7" s="76"/>
      <c r="Y7" s="40"/>
      <c r="Z7" s="40"/>
      <c r="AA7" s="40"/>
    </row>
    <row r="8" spans="1:35" ht="45" customHeight="1" thickBot="1" x14ac:dyDescent="0.3">
      <c r="A8" s="44" t="s">
        <v>10</v>
      </c>
      <c r="B8" s="22" t="str">
        <f>COUNTIF(C8:N8,"&gt;&lt;")&amp;" /2"</f>
        <v>0 /2</v>
      </c>
      <c r="C8" s="46" t="str">
        <f>IFERROR(VLOOKUP($A8,'base gap'!$A$50:$K$97,COLUMN(B:B),FALSE),"")</f>
        <v/>
      </c>
      <c r="D8" s="46" t="str">
        <f>IFERROR(VLOOKUP($A8,'base gap'!$A$50:$K$97,COLUMN(C:C),FALSE),"")</f>
        <v/>
      </c>
      <c r="E8" s="46" t="str">
        <f>IFERROR(VLOOKUP($A8,'base gap'!$A$50:$K$97,COLUMN(D:D),FALSE),"")</f>
        <v/>
      </c>
      <c r="F8" s="46" t="str">
        <f>IFERROR(VLOOKUP($A8,'base gap'!$A$50:$K$97,COLUMN(E:E),FALSE),"")</f>
        <v/>
      </c>
      <c r="G8" s="46" t="str">
        <f>IFERROR(VLOOKUP($A8,'base gap'!$A$50:$K$97,COLUMN(F:F),FALSE),"")</f>
        <v/>
      </c>
      <c r="H8" s="46" t="str">
        <f>IFERROR(VLOOKUP($A8,'base gap'!$A$50:$K$97,COLUMN(G:G),FALSE),"")</f>
        <v/>
      </c>
      <c r="I8" s="46" t="str">
        <f>IFERROR(VLOOKUP($A8,'base gap'!$A$50:$K$97,COLUMN(H:H),FALSE),"")</f>
        <v/>
      </c>
      <c r="J8" s="46" t="str">
        <f>IFERROR(VLOOKUP($A8,'base gap'!$A$50:$K$97,COLUMN(I:I),FALSE),"")</f>
        <v/>
      </c>
      <c r="K8" s="46" t="str">
        <f>IFERROR(VLOOKUP($A8,'base gap'!$A$50:$K$97,COLUMN(J:J),FALSE),"")</f>
        <v/>
      </c>
      <c r="L8" s="46" t="str">
        <f>IFERROR(VLOOKUP($A8,'base gap'!$A$50:$K$97,COLUMN(K:K),FALSE),"")</f>
        <v/>
      </c>
      <c r="M8" s="46" t="str">
        <f>IFERROR(VLOOKUP($A8,'base gap'!$A$50:$K$97,COLUMN(L:L),FALSE),"")</f>
        <v/>
      </c>
      <c r="N8" s="46" t="str">
        <f>IFERROR(VLOOKUP($A8,'base gap'!$A$50:$K$97,COLUMN(M:M),FALSE),"")</f>
        <v/>
      </c>
      <c r="O8" s="73"/>
      <c r="P8" s="73"/>
      <c r="R8" s="20"/>
      <c r="S8" s="24"/>
      <c r="T8" s="70"/>
      <c r="U8" s="24"/>
      <c r="V8" s="76"/>
      <c r="Y8" s="40"/>
      <c r="Z8" s="40"/>
      <c r="AA8" s="40"/>
    </row>
    <row r="9" spans="1:35" ht="45" customHeight="1" thickBot="1" x14ac:dyDescent="0.3">
      <c r="A9" s="44" t="s">
        <v>38</v>
      </c>
      <c r="B9" s="22" t="str">
        <f>COUNTIF(C9:N9,"&gt;&lt;")&amp;" /2"</f>
        <v>0 /2</v>
      </c>
      <c r="C9" s="46" t="str">
        <f>IFERROR(VLOOKUP($A9,'base gap'!$A$50:$K$97,COLUMN(B:B),FALSE),"")</f>
        <v/>
      </c>
      <c r="D9" s="46" t="str">
        <f>IFERROR(VLOOKUP($A9,'base gap'!$A$50:$K$97,COLUMN(C:C),FALSE),"")</f>
        <v/>
      </c>
      <c r="E9" s="46" t="str">
        <f>IFERROR(VLOOKUP($A9,'base gap'!$A$50:$K$97,COLUMN(D:D),FALSE),"")</f>
        <v/>
      </c>
      <c r="F9" s="46" t="str">
        <f>IFERROR(VLOOKUP($A9,'base gap'!$A$50:$K$97,COLUMN(E:E),FALSE),"")</f>
        <v/>
      </c>
      <c r="G9" s="46" t="str">
        <f>IFERROR(VLOOKUP($A9,'base gap'!$A$50:$K$97,COLUMN(F:F),FALSE),"")</f>
        <v/>
      </c>
      <c r="H9" s="46" t="str">
        <f>IFERROR(VLOOKUP($A9,'base gap'!$A$50:$K$97,COLUMN(G:G),FALSE),"")</f>
        <v/>
      </c>
      <c r="I9" s="46" t="str">
        <f>IFERROR(VLOOKUP($A9,'base gap'!$A$50:$K$97,COLUMN(H:H),FALSE),"")</f>
        <v/>
      </c>
      <c r="J9" s="46" t="str">
        <f>IFERROR(VLOOKUP($A9,'base gap'!$A$50:$K$97,COLUMN(I:I),FALSE),"")</f>
        <v/>
      </c>
      <c r="K9" s="46" t="str">
        <f>IFERROR(VLOOKUP($A9,'base gap'!$A$50:$K$97,COLUMN(J:J),FALSE),"")</f>
        <v/>
      </c>
      <c r="L9" s="46" t="str">
        <f>IFERROR(VLOOKUP($A9,'base gap'!$A$50:$K$97,COLUMN(K:K),FALSE),"")</f>
        <v/>
      </c>
      <c r="M9" s="46" t="str">
        <f>IFERROR(VLOOKUP($A9,'base gap'!$A$50:$K$97,COLUMN(L:L),FALSE),"")</f>
        <v/>
      </c>
      <c r="N9" s="46" t="str">
        <f>IFERROR(VLOOKUP($A9,'base gap'!$A$50:$K$97,COLUMN(M:M),FALSE),"")</f>
        <v/>
      </c>
      <c r="O9" s="73"/>
      <c r="P9" s="73"/>
      <c r="R9" s="67"/>
      <c r="S9" s="24"/>
      <c r="T9" s="70"/>
      <c r="U9" s="24"/>
      <c r="V9" s="76"/>
      <c r="Y9" s="40"/>
      <c r="Z9" s="40"/>
      <c r="AA9" s="40"/>
    </row>
    <row r="10" spans="1:35" ht="45" customHeight="1" thickBot="1" x14ac:dyDescent="0.3">
      <c r="A10" s="62" t="s">
        <v>2</v>
      </c>
      <c r="B10" s="22" t="str">
        <f>COUNTIF(C10:N10,"&gt;&lt;")&amp;" /4"</f>
        <v>0 /4</v>
      </c>
      <c r="C10" s="63" t="str">
        <f>IFERROR(VLOOKUP($A10,'base gap'!$A$50:$K$97,COLUMN(B:B),FALSE),"")</f>
        <v/>
      </c>
      <c r="D10" s="63" t="str">
        <f>IFERROR(VLOOKUP($A10,'base gap'!$A$50:$K$97,COLUMN(C:C),FALSE),"")</f>
        <v/>
      </c>
      <c r="E10" s="63" t="str">
        <f>IFERROR(VLOOKUP($A10,'base gap'!$A$50:$K$97,COLUMN(D:D),FALSE),"")</f>
        <v/>
      </c>
      <c r="F10" s="63" t="str">
        <f>IFERROR(VLOOKUP($A10,'base gap'!$A$50:$K$97,COLUMN(E:E),FALSE),"")</f>
        <v/>
      </c>
      <c r="G10" s="63" t="str">
        <f>IFERROR(VLOOKUP($A10,'base gap'!$A$50:$K$97,COLUMN(F:F),FALSE),"")</f>
        <v/>
      </c>
      <c r="H10" s="63" t="str">
        <f>IFERROR(VLOOKUP($A10,'base gap'!$A$50:$K$97,COLUMN(G:G),FALSE),"")</f>
        <v/>
      </c>
      <c r="I10" s="63" t="str">
        <f>IFERROR(VLOOKUP($A10,'base gap'!$A$50:$K$97,COLUMN(H:H),FALSE),"")</f>
        <v/>
      </c>
      <c r="J10" s="63" t="str">
        <f>IFERROR(VLOOKUP($A10,'base gap'!$A$50:$K$97,COLUMN(I:I),FALSE),"")</f>
        <v/>
      </c>
      <c r="K10" s="63" t="str">
        <f>IFERROR(VLOOKUP($A10,'base gap'!$A$50:$K$97,COLUMN(J:J),FALSE),"")</f>
        <v/>
      </c>
      <c r="L10" s="63" t="str">
        <f>IFERROR(VLOOKUP($A10,'base gap'!$A$50:$K$97,COLUMN(K:K),FALSE),"")</f>
        <v/>
      </c>
      <c r="M10" s="63" t="str">
        <f>IFERROR(VLOOKUP($A10,'base gap'!$A$50:$K$97,COLUMN(L:L),FALSE),"")</f>
        <v/>
      </c>
      <c r="N10" s="63" t="str">
        <f>IFERROR(VLOOKUP($A10,'base gap'!$A$50:$K$97,COLUMN(M:M),FALSE),"")</f>
        <v/>
      </c>
      <c r="O10" s="73"/>
      <c r="P10" s="73"/>
      <c r="R10" s="20"/>
      <c r="S10" s="24"/>
      <c r="T10" s="70"/>
      <c r="U10" s="24"/>
      <c r="V10" s="76"/>
      <c r="Y10" s="40"/>
      <c r="Z10" s="40"/>
      <c r="AA10" s="40"/>
    </row>
    <row r="11" spans="1:35" ht="45" customHeight="1" thickBot="1" x14ac:dyDescent="0.3">
      <c r="A11" s="62" t="s">
        <v>4</v>
      </c>
      <c r="B11" s="22" t="str">
        <f>COUNTIF(C11:N11,"&gt;&lt;")&amp;" /8"</f>
        <v>0 /8</v>
      </c>
      <c r="C11" s="63" t="str">
        <f>IFERROR(VLOOKUP($A11,'base gap'!$A$50:$K$97,COLUMN(B:B),FALSE),"")</f>
        <v/>
      </c>
      <c r="D11" s="63" t="str">
        <f>IFERROR(VLOOKUP($A11,'base gap'!$A$50:$K$97,COLUMN(C:C),FALSE),"")</f>
        <v/>
      </c>
      <c r="E11" s="63" t="str">
        <f>IFERROR(VLOOKUP($A11,'base gap'!$A$50:$K$97,COLUMN(D:D),FALSE),"")</f>
        <v/>
      </c>
      <c r="F11" s="63" t="str">
        <f>IFERROR(VLOOKUP($A11,'base gap'!$A$50:$K$97,COLUMN(E:E),FALSE),"")</f>
        <v/>
      </c>
      <c r="G11" s="63" t="str">
        <f>IFERROR(VLOOKUP($A11,'base gap'!$A$50:$K$97,COLUMN(F:F),FALSE),"")</f>
        <v/>
      </c>
      <c r="H11" s="63" t="str">
        <f>IFERROR(VLOOKUP($A11,'base gap'!$A$50:$K$97,COLUMN(G:G),FALSE),"")</f>
        <v/>
      </c>
      <c r="I11" s="63" t="str">
        <f>IFERROR(VLOOKUP($A11,'base gap'!$A$50:$K$97,COLUMN(H:H),FALSE),"")</f>
        <v/>
      </c>
      <c r="J11" s="63" t="str">
        <f>IFERROR(VLOOKUP($A11,'base gap'!$A$50:$K$97,COLUMN(I:I),FALSE),"")</f>
        <v/>
      </c>
      <c r="K11" s="63" t="str">
        <f>IFERROR(VLOOKUP($A11,'base gap'!$A$50:$K$97,COLUMN(J:J),FALSE),"")</f>
        <v/>
      </c>
      <c r="L11" s="63" t="str">
        <f>IFERROR(VLOOKUP($A11,'base gap'!$A$50:$K$97,COLUMN(K:K),FALSE),"")</f>
        <v/>
      </c>
      <c r="M11" s="63" t="str">
        <f>IFERROR(VLOOKUP($A11,'base gap'!$A$50:$K$97,COLUMN(L:L),FALSE),"")</f>
        <v/>
      </c>
      <c r="N11" s="63" t="str">
        <f>IFERROR(VLOOKUP($A11,'base gap'!$A$50:$K$97,COLUMN(M:M),FALSE),"")</f>
        <v/>
      </c>
      <c r="O11" s="73"/>
      <c r="P11" s="73"/>
      <c r="R11" s="67"/>
      <c r="S11" s="24"/>
      <c r="T11" s="70"/>
      <c r="U11" s="24"/>
      <c r="V11" s="76"/>
      <c r="Y11" s="40"/>
      <c r="Z11" s="40"/>
      <c r="AA11" s="40"/>
    </row>
    <row r="12" spans="1:35" ht="45" customHeight="1" thickBot="1" x14ac:dyDescent="0.3">
      <c r="A12" s="50" t="s">
        <v>6</v>
      </c>
      <c r="B12" s="22" t="str">
        <f>COUNTIF(C12:N12,"&gt;&lt;")&amp;" /1"</f>
        <v>0 /1</v>
      </c>
      <c r="C12" s="53" t="str">
        <f>IFERROR(VLOOKUP($A12,'base gap'!$A$50:$K$97,COLUMN(B:B),FALSE),"")</f>
        <v/>
      </c>
      <c r="D12" s="53" t="str">
        <f>IFERROR(VLOOKUP($A12,'base gap'!$A$50:$K$97,COLUMN(C:C),FALSE),"")</f>
        <v/>
      </c>
      <c r="E12" s="53" t="str">
        <f>IFERROR(VLOOKUP($A12,'base gap'!$A$50:$K$97,COLUMN(D:D),FALSE),"")</f>
        <v/>
      </c>
      <c r="F12" s="53" t="str">
        <f>IFERROR(VLOOKUP($A12,'base gap'!$A$50:$K$97,COLUMN(E:E),FALSE),"")</f>
        <v/>
      </c>
      <c r="G12" s="53" t="str">
        <f>IFERROR(VLOOKUP($A12,'base gap'!$A$50:$K$97,COLUMN(F:F),FALSE),"")</f>
        <v/>
      </c>
      <c r="H12" s="53" t="str">
        <f>IFERROR(VLOOKUP($A12,'base gap'!$A$50:$K$97,COLUMN(G:G),FALSE),"")</f>
        <v/>
      </c>
      <c r="I12" s="53" t="str">
        <f>IFERROR(VLOOKUP($A12,'base gap'!$A$50:$K$97,COLUMN(H:H),FALSE),"")</f>
        <v/>
      </c>
      <c r="J12" s="53" t="str">
        <f>IFERROR(VLOOKUP($A12,'base gap'!$A$50:$K$97,COLUMN(I:I),FALSE),"")</f>
        <v/>
      </c>
      <c r="K12" s="53" t="str">
        <f>IFERROR(VLOOKUP($A12,'base gap'!$A$50:$K$97,COLUMN(J:J),FALSE),"")</f>
        <v/>
      </c>
      <c r="L12" s="53" t="str">
        <f>IFERROR(VLOOKUP($A12,'base gap'!$A$50:$K$97,COLUMN(K:K),FALSE),"")</f>
        <v/>
      </c>
      <c r="M12" s="53" t="str">
        <f>IFERROR(VLOOKUP($A12,'base gap'!$A$50:$K$97,COLUMN(L:L),FALSE),"")</f>
        <v/>
      </c>
      <c r="N12" s="53" t="str">
        <f>IFERROR(VLOOKUP($A12,'base gap'!$A$50:$K$97,COLUMN(M:M),FALSE),"")</f>
        <v/>
      </c>
      <c r="O12" s="73"/>
      <c r="P12" s="73"/>
      <c r="R12" s="20"/>
      <c r="S12" s="24"/>
      <c r="T12" s="70"/>
      <c r="U12" s="24"/>
      <c r="V12" s="76"/>
      <c r="Y12" s="40"/>
      <c r="Z12" s="40"/>
      <c r="AA12" s="40"/>
    </row>
    <row r="13" spans="1:35" ht="45" customHeight="1" thickBot="1" x14ac:dyDescent="0.3">
      <c r="A13" s="54" t="s">
        <v>22</v>
      </c>
      <c r="B13" s="22" t="str">
        <f>COUNTIF(C13:N13,"&gt;&lt;")&amp;" /6"</f>
        <v>0 /6</v>
      </c>
      <c r="C13" s="55" t="str">
        <f>IFERROR(VLOOKUP($A13,'base gap'!$A$50:$K$97,COLUMN(B:B),FALSE),"")</f>
        <v/>
      </c>
      <c r="D13" s="55" t="str">
        <f>IFERROR(VLOOKUP($A13,'base gap'!$A$50:$K$97,COLUMN(C:C),FALSE),"")</f>
        <v/>
      </c>
      <c r="E13" s="55" t="str">
        <f>IFERROR(VLOOKUP($A13,'base gap'!$A$50:$K$97,COLUMN(D:D),FALSE),"")</f>
        <v/>
      </c>
      <c r="F13" s="55" t="str">
        <f>IFERROR(VLOOKUP($A13,'base gap'!$A$50:$K$97,COLUMN(E:E),FALSE),"")</f>
        <v/>
      </c>
      <c r="G13" s="55" t="str">
        <f>IFERROR(VLOOKUP($A13,'base gap'!$A$50:$K$97,COLUMN(F:F),FALSE),"")</f>
        <v/>
      </c>
      <c r="H13" s="55" t="str">
        <f>IFERROR(VLOOKUP($A13,'base gap'!$A$50:$K$97,COLUMN(G:G),FALSE),"")</f>
        <v/>
      </c>
      <c r="I13" s="55" t="str">
        <f>IFERROR(VLOOKUP($A13,'base gap'!$A$50:$K$97,COLUMN(H:H),FALSE),"")</f>
        <v/>
      </c>
      <c r="J13" s="55" t="str">
        <f>IFERROR(VLOOKUP($A13,'base gap'!$A$50:$K$97,COLUMN(I:I),FALSE),"")</f>
        <v/>
      </c>
      <c r="K13" s="55" t="str">
        <f>IFERROR(VLOOKUP($A13,'base gap'!$A$50:$K$97,COLUMN(J:J),FALSE),"")</f>
        <v/>
      </c>
      <c r="L13" s="55" t="str">
        <f>IFERROR(VLOOKUP($A13,'base gap'!$A$50:$K$97,COLUMN(K:K),FALSE),"")</f>
        <v/>
      </c>
      <c r="M13" s="55" t="str">
        <f>IFERROR(VLOOKUP($A13,'base gap'!$A$50:$K$97,COLUMN(L:L),FALSE),"")</f>
        <v/>
      </c>
      <c r="N13" s="55" t="str">
        <f>IFERROR(VLOOKUP($A13,'base gap'!$A$50:$K$97,COLUMN(M:M),FALSE),"")</f>
        <v/>
      </c>
      <c r="O13" s="73"/>
      <c r="P13" s="73"/>
      <c r="R13" s="20"/>
      <c r="S13" s="24"/>
      <c r="T13" s="70"/>
      <c r="U13" s="24"/>
      <c r="V13" s="76"/>
      <c r="Y13" s="40"/>
      <c r="Z13" s="40"/>
      <c r="AA13" s="40"/>
    </row>
    <row r="14" spans="1:35" ht="45" customHeight="1" thickBot="1" x14ac:dyDescent="0.3">
      <c r="A14" s="56" t="s">
        <v>20</v>
      </c>
      <c r="B14" s="22" t="str">
        <f>COUNTIF(C14:N14,"&gt;&lt;")&amp;" /4"</f>
        <v>0 /4</v>
      </c>
      <c r="C14" s="57" t="str">
        <f>IFERROR(VLOOKUP($A14,'base gap'!$A$50:$K$97,COLUMN(B:B),FALSE),"")</f>
        <v/>
      </c>
      <c r="D14" s="57" t="str">
        <f>IFERROR(VLOOKUP($A14,'base gap'!$A$50:$K$97,COLUMN(C:C),FALSE),"")</f>
        <v/>
      </c>
      <c r="E14" s="57" t="str">
        <f>IFERROR(VLOOKUP($A14,'base gap'!$A$50:$K$97,COLUMN(D:D),FALSE),"")</f>
        <v/>
      </c>
      <c r="F14" s="57" t="str">
        <f>IFERROR(VLOOKUP($A14,'base gap'!$A$50:$K$97,COLUMN(E:E),FALSE),"")</f>
        <v/>
      </c>
      <c r="G14" s="57" t="str">
        <f>IFERROR(VLOOKUP($A14,'base gap'!$A$50:$K$97,COLUMN(F:F),FALSE),"")</f>
        <v/>
      </c>
      <c r="H14" s="57" t="str">
        <f>IFERROR(VLOOKUP($A14,'base gap'!$A$50:$K$97,COLUMN(G:G),FALSE),"")</f>
        <v/>
      </c>
      <c r="I14" s="57" t="str">
        <f>IFERROR(VLOOKUP($A14,'base gap'!$A$50:$K$97,COLUMN(H:H),FALSE),"")</f>
        <v/>
      </c>
      <c r="J14" s="57" t="str">
        <f>IFERROR(VLOOKUP($A14,'base gap'!$A$50:$K$97,COLUMN(I:I),FALSE),"")</f>
        <v/>
      </c>
      <c r="K14" s="57" t="str">
        <f>IFERROR(VLOOKUP($A14,'base gap'!$A$50:$K$97,COLUMN(J:J),FALSE),"")</f>
        <v/>
      </c>
      <c r="L14" s="57" t="str">
        <f>IFERROR(VLOOKUP($A14,'base gap'!$A$50:$K$97,COLUMN(K:K),FALSE),"")</f>
        <v/>
      </c>
      <c r="M14" s="57" t="str">
        <f>IFERROR(VLOOKUP($A14,'base gap'!$A$50:$K$97,COLUMN(L:L),FALSE),"")</f>
        <v/>
      </c>
      <c r="N14" s="57" t="str">
        <f>IFERROR(VLOOKUP($A14,'base gap'!$A$50:$K$97,COLUMN(M:M),FALSE),"")</f>
        <v/>
      </c>
      <c r="O14" s="73"/>
      <c r="P14" s="73"/>
      <c r="R14" s="20"/>
      <c r="S14" s="24"/>
      <c r="T14" s="70"/>
      <c r="U14" s="24"/>
      <c r="V14" s="76"/>
      <c r="Y14" s="40"/>
      <c r="Z14" s="40"/>
      <c r="AA14" s="40"/>
    </row>
    <row r="15" spans="1:35" ht="45" customHeight="1" thickBot="1" x14ac:dyDescent="0.3">
      <c r="A15" s="54" t="s">
        <v>24</v>
      </c>
      <c r="B15" s="22" t="str">
        <f>COUNTIF(C15:N15,"&gt;&lt;")&amp;" /1"</f>
        <v>0 /1</v>
      </c>
      <c r="C15" s="55" t="str">
        <f>IFERROR(VLOOKUP($A15,'base gap'!$A$50:$K$97,COLUMN(B:B),FALSE),"")</f>
        <v/>
      </c>
      <c r="D15" s="55" t="str">
        <f>IFERROR(VLOOKUP($A15,'base gap'!$A$50:$K$97,COLUMN(C:C),FALSE),"")</f>
        <v/>
      </c>
      <c r="E15" s="55" t="str">
        <f>IFERROR(VLOOKUP($A15,'base gap'!$A$50:$K$97,COLUMN(D:D),FALSE),"")</f>
        <v/>
      </c>
      <c r="F15" s="55" t="str">
        <f>IFERROR(VLOOKUP($A15,'base gap'!$A$50:$K$97,COLUMN(E:E),FALSE),"")</f>
        <v/>
      </c>
      <c r="G15" s="55" t="str">
        <f>IFERROR(VLOOKUP($A15,'base gap'!$A$50:$K$97,COLUMN(F:F),FALSE),"")</f>
        <v/>
      </c>
      <c r="H15" s="55" t="str">
        <f>IFERROR(VLOOKUP($A15,'base gap'!$A$50:$K$97,COLUMN(G:G),FALSE),"")</f>
        <v/>
      </c>
      <c r="I15" s="55" t="str">
        <f>IFERROR(VLOOKUP($A15,'base gap'!$A$50:$K$97,COLUMN(H:H),FALSE),"")</f>
        <v/>
      </c>
      <c r="J15" s="55" t="str">
        <f>IFERROR(VLOOKUP($A15,'base gap'!$A$50:$K$97,COLUMN(I:I),FALSE),"")</f>
        <v/>
      </c>
      <c r="K15" s="55" t="str">
        <f>IFERROR(VLOOKUP($A15,'base gap'!$A$50:$K$97,COLUMN(J:J),FALSE),"")</f>
        <v/>
      </c>
      <c r="L15" s="55" t="str">
        <f>IFERROR(VLOOKUP($A15,'base gap'!$A$50:$K$97,COLUMN(K:K),FALSE),"")</f>
        <v/>
      </c>
      <c r="M15" s="55" t="str">
        <f>IFERROR(VLOOKUP($A15,'base gap'!$A$50:$K$97,COLUMN(L:L),FALSE),"")</f>
        <v/>
      </c>
      <c r="N15" s="55" t="str">
        <f>IFERROR(VLOOKUP($A15,'base gap'!$A$50:$K$97,COLUMN(M:M),FALSE),"")</f>
        <v/>
      </c>
      <c r="O15" s="73"/>
      <c r="P15" s="73"/>
      <c r="R15" s="20"/>
      <c r="S15" s="24"/>
      <c r="T15" s="70"/>
      <c r="U15" s="24"/>
      <c r="V15" s="76"/>
      <c r="Y15" s="40"/>
      <c r="Z15" s="40"/>
      <c r="AA15" s="40"/>
    </row>
    <row r="16" spans="1:35" ht="45" customHeight="1" thickBot="1" x14ac:dyDescent="0.3">
      <c r="A16" s="60" t="s">
        <v>29</v>
      </c>
      <c r="B16" s="22" t="str">
        <f>COUNTIF(C16:N16,"&gt;&lt;")&amp;" /6"</f>
        <v>0 /6</v>
      </c>
      <c r="C16" s="61" t="str">
        <f>IFERROR(VLOOKUP($A16,'base gap'!$A$50:$K$97,COLUMN(B:B),FALSE),"")</f>
        <v/>
      </c>
      <c r="D16" s="61" t="str">
        <f>IFERROR(VLOOKUP($A16,'base gap'!$A$50:$K$97,COLUMN(C:C),FALSE),"")</f>
        <v/>
      </c>
      <c r="E16" s="61" t="str">
        <f>IFERROR(VLOOKUP($A16,'base gap'!$A$50:$K$97,COLUMN(D:D),FALSE),"")</f>
        <v/>
      </c>
      <c r="F16" s="61" t="str">
        <f>IFERROR(VLOOKUP($A16,'base gap'!$A$50:$K$97,COLUMN(E:E),FALSE),"")</f>
        <v/>
      </c>
      <c r="G16" s="61" t="str">
        <f>IFERROR(VLOOKUP($A16,'base gap'!$A$50:$K$97,COLUMN(F:F),FALSE),"")</f>
        <v/>
      </c>
      <c r="H16" s="61" t="str">
        <f>IFERROR(VLOOKUP($A16,'base gap'!$A$50:$K$97,COLUMN(G:G),FALSE),"")</f>
        <v/>
      </c>
      <c r="I16" s="61" t="str">
        <f>IFERROR(VLOOKUP($A16,'base gap'!$A$50:$K$97,COLUMN(H:H),FALSE),"")</f>
        <v/>
      </c>
      <c r="J16" s="61" t="str">
        <f>IFERROR(VLOOKUP($A16,'base gap'!$A$50:$K$97,COLUMN(I:I),FALSE),"")</f>
        <v/>
      </c>
      <c r="K16" s="61" t="str">
        <f>IFERROR(VLOOKUP($A16,'base gap'!$A$50:$K$97,COLUMN(J:J),FALSE),"")</f>
        <v/>
      </c>
      <c r="L16" s="61" t="str">
        <f>IFERROR(VLOOKUP($A16,'base gap'!$A$50:$K$97,COLUMN(K:K),FALSE),"")</f>
        <v/>
      </c>
      <c r="M16" s="61" t="str">
        <f>IFERROR(VLOOKUP($A16,'base gap'!$A$50:$K$97,COLUMN(L:L),FALSE),"")</f>
        <v/>
      </c>
      <c r="N16" s="61" t="str">
        <f>IFERROR(VLOOKUP($A16,'base gap'!$A$50:$K$97,COLUMN(M:M),FALSE),"")</f>
        <v/>
      </c>
      <c r="O16" s="73"/>
      <c r="P16" s="73"/>
      <c r="R16" s="20"/>
      <c r="S16" s="24"/>
      <c r="T16" s="70"/>
      <c r="U16" s="24"/>
      <c r="V16" s="76"/>
      <c r="Y16" s="40"/>
      <c r="Z16" s="40"/>
      <c r="AA16" s="40"/>
    </row>
    <row r="17" spans="1:27" ht="45" customHeight="1" thickBot="1" x14ac:dyDescent="0.3">
      <c r="A17" s="60" t="s">
        <v>31</v>
      </c>
      <c r="B17" s="22" t="str">
        <f>COUNTIF(C17:N17,"&gt;&lt;")&amp;" /1"</f>
        <v>0 /1</v>
      </c>
      <c r="C17" s="61" t="str">
        <f>IFERROR(VLOOKUP($A17,'base gap'!$A$50:$K$97,COLUMN(B:B),FALSE),"")</f>
        <v/>
      </c>
      <c r="D17" s="61" t="str">
        <f>IFERROR(VLOOKUP($A17,'base gap'!$A$50:$K$97,COLUMN(C:C),FALSE),"")</f>
        <v/>
      </c>
      <c r="E17" s="61" t="str">
        <f>IFERROR(VLOOKUP($A17,'base gap'!$A$50:$K$97,COLUMN(D:D),FALSE),"")</f>
        <v/>
      </c>
      <c r="F17" s="61" t="str">
        <f>IFERROR(VLOOKUP($A17,'base gap'!$A$50:$K$97,COLUMN(E:E),FALSE),"")</f>
        <v/>
      </c>
      <c r="G17" s="61" t="str">
        <f>IFERROR(VLOOKUP($A17,'base gap'!$A$50:$K$97,COLUMN(F:F),FALSE),"")</f>
        <v/>
      </c>
      <c r="H17" s="61" t="str">
        <f>IFERROR(VLOOKUP($A17,'base gap'!$A$50:$K$97,COLUMN(G:G),FALSE),"")</f>
        <v/>
      </c>
      <c r="I17" s="61" t="str">
        <f>IFERROR(VLOOKUP($A17,'base gap'!$A$50:$K$97,COLUMN(H:H),FALSE),"")</f>
        <v/>
      </c>
      <c r="J17" s="61" t="str">
        <f>IFERROR(VLOOKUP($A17,'base gap'!$A$50:$K$97,COLUMN(I:I),FALSE),"")</f>
        <v/>
      </c>
      <c r="K17" s="61" t="str">
        <f>IFERROR(VLOOKUP($A17,'base gap'!$A$50:$K$97,COLUMN(J:J),FALSE),"")</f>
        <v/>
      </c>
      <c r="L17" s="61" t="str">
        <f>IFERROR(VLOOKUP($A17,'base gap'!$A$50:$K$97,COLUMN(K:K),FALSE),"")</f>
        <v/>
      </c>
      <c r="M17" s="61" t="str">
        <f>IFERROR(VLOOKUP($A17,'base gap'!$A$50:$K$97,COLUMN(L:L),FALSE),"")</f>
        <v/>
      </c>
      <c r="N17" s="61" t="str">
        <f>IFERROR(VLOOKUP($A17,'base gap'!$A$50:$K$97,COLUMN(M:M),FALSE),"")</f>
        <v/>
      </c>
      <c r="O17" s="73"/>
      <c r="P17" s="73"/>
      <c r="R17" s="20"/>
      <c r="S17" s="24"/>
      <c r="T17" s="70"/>
      <c r="U17" s="24"/>
      <c r="V17" s="76"/>
      <c r="Y17" s="40"/>
      <c r="Z17" s="40"/>
      <c r="AA17" s="40"/>
    </row>
    <row r="18" spans="1:27" ht="45" customHeight="1" thickBot="1" x14ac:dyDescent="0.3">
      <c r="A18" s="58" t="s">
        <v>0</v>
      </c>
      <c r="B18" s="22" t="str">
        <f>COUNTIF(C18:N18,"&gt;&lt;")&amp;" /6"</f>
        <v>0 /6</v>
      </c>
      <c r="C18" s="59" t="str">
        <f>IFERROR(VLOOKUP($A18,'base gap'!$A$50:$K$97,COLUMN(B:B),FALSE),"")</f>
        <v/>
      </c>
      <c r="D18" s="59" t="str">
        <f>IFERROR(VLOOKUP($A18,'base gap'!$A$50:$K$97,COLUMN(C:C),FALSE),"")</f>
        <v/>
      </c>
      <c r="E18" s="59" t="str">
        <f>IFERROR(VLOOKUP($A18,'base gap'!$A$50:$K$97,COLUMN(D:D),FALSE),"")</f>
        <v/>
      </c>
      <c r="F18" s="59" t="str">
        <f>IFERROR(VLOOKUP($A18,'base gap'!$A$50:$K$97,COLUMN(E:E),FALSE),"")</f>
        <v/>
      </c>
      <c r="G18" s="59" t="str">
        <f>IFERROR(VLOOKUP($A18,'base gap'!$A$50:$K$97,COLUMN(F:F),FALSE),"")</f>
        <v/>
      </c>
      <c r="H18" s="59" t="str">
        <f>IFERROR(VLOOKUP($A18,'base gap'!$A$50:$K$97,COLUMN(G:G),FALSE),"")</f>
        <v/>
      </c>
      <c r="I18" s="59" t="str">
        <f>IFERROR(VLOOKUP($A18,'base gap'!$A$50:$K$97,COLUMN(H:H),FALSE),"")</f>
        <v/>
      </c>
      <c r="J18" s="59" t="str">
        <f>IFERROR(VLOOKUP($A18,'base gap'!$A$50:$K$97,COLUMN(I:I),FALSE),"")</f>
        <v/>
      </c>
      <c r="K18" s="59" t="str">
        <f>IFERROR(VLOOKUP($A18,'base gap'!$A$50:$K$97,COLUMN(J:J),FALSE),"")</f>
        <v/>
      </c>
      <c r="L18" s="59" t="str">
        <f>IFERROR(VLOOKUP($A18,'base gap'!$A$50:$K$97,COLUMN(K:K),FALSE),"")</f>
        <v/>
      </c>
      <c r="M18" s="59" t="str">
        <f>IFERROR(VLOOKUP($A18,'base gap'!$A$50:$K$97,COLUMN(L:L),FALSE),"")</f>
        <v/>
      </c>
      <c r="N18" s="59" t="str">
        <f>IFERROR(VLOOKUP($A18,'base gap'!$A$50:$K$97,COLUMN(M:M),FALSE),"")</f>
        <v/>
      </c>
      <c r="O18" s="73"/>
      <c r="P18" s="73"/>
      <c r="R18" s="20"/>
      <c r="S18" s="24"/>
      <c r="T18" s="70"/>
      <c r="U18" s="24"/>
      <c r="V18" s="76"/>
      <c r="Y18" s="40"/>
      <c r="Z18" s="40"/>
      <c r="AA18" s="40"/>
    </row>
    <row r="19" spans="1:27" ht="45" customHeight="1" thickBot="1" x14ac:dyDescent="0.3">
      <c r="A19" s="58" t="s">
        <v>27</v>
      </c>
      <c r="B19" s="22" t="str">
        <f>COUNTIF(C19:N19,"&gt;&lt;")&amp;" /1"</f>
        <v>0 /1</v>
      </c>
      <c r="C19" s="59" t="str">
        <f>IFERROR(VLOOKUP($A19,'base gap'!$A$50:$K$97,COLUMN(B:B),FALSE),"")</f>
        <v/>
      </c>
      <c r="D19" s="59" t="str">
        <f>IFERROR(VLOOKUP($A19,'base gap'!$A$50:$K$97,COLUMN(C:C),FALSE),"")</f>
        <v/>
      </c>
      <c r="E19" s="59" t="str">
        <f>IFERROR(VLOOKUP($A19,'base gap'!$A$50:$K$97,COLUMN(D:D),FALSE),"")</f>
        <v/>
      </c>
      <c r="F19" s="59" t="str">
        <f>IFERROR(VLOOKUP($A19,'base gap'!$A$50:$K$97,COLUMN(E:E),FALSE),"")</f>
        <v/>
      </c>
      <c r="G19" s="59" t="str">
        <f>IFERROR(VLOOKUP($A19,'base gap'!$A$50:$K$97,COLUMN(F:F),FALSE),"")</f>
        <v/>
      </c>
      <c r="H19" s="59" t="str">
        <f>IFERROR(VLOOKUP($A19,'base gap'!$A$50:$K$97,COLUMN(G:G),FALSE),"")</f>
        <v/>
      </c>
      <c r="I19" s="59" t="str">
        <f>IFERROR(VLOOKUP($A19,'base gap'!$A$50:$K$97,COLUMN(H:H),FALSE),"")</f>
        <v/>
      </c>
      <c r="J19" s="59" t="str">
        <f>IFERROR(VLOOKUP($A19,'base gap'!$A$50:$K$97,COLUMN(I:I),FALSE),"")</f>
        <v/>
      </c>
      <c r="K19" s="59" t="str">
        <f>IFERROR(VLOOKUP($A19,'base gap'!$A$50:$K$97,COLUMN(J:J),FALSE),"")</f>
        <v/>
      </c>
      <c r="L19" s="59" t="str">
        <f>IFERROR(VLOOKUP($A19,'base gap'!$A$50:$K$97,COLUMN(K:K),FALSE),"")</f>
        <v/>
      </c>
      <c r="M19" s="59" t="str">
        <f>IFERROR(VLOOKUP($A19,'base gap'!$A$50:$K$97,COLUMN(L:L),FALSE),"")</f>
        <v/>
      </c>
      <c r="N19" s="59" t="str">
        <f>IFERROR(VLOOKUP($A19,'base gap'!$A$50:$K$97,COLUMN(M:M),FALSE),"")</f>
        <v/>
      </c>
      <c r="O19" s="73"/>
      <c r="P19" s="73"/>
      <c r="R19" s="20"/>
      <c r="S19" s="24"/>
      <c r="T19" s="70"/>
      <c r="U19" s="24"/>
      <c r="V19" s="76"/>
      <c r="Y19" s="40"/>
      <c r="Z19" s="40"/>
      <c r="AA19" s="40"/>
    </row>
    <row r="20" spans="1:27" ht="45" customHeight="1" thickBot="1" x14ac:dyDescent="0.3">
      <c r="A20" s="82" t="s">
        <v>16</v>
      </c>
      <c r="B20" s="22" t="str">
        <f>COUNTIF(C20:N20,"&gt;&lt;")&amp;" /7"</f>
        <v>0 /7</v>
      </c>
      <c r="C20" s="83" t="str">
        <f>IFERROR(VLOOKUP($A20,'base gap'!$A$50:$K$97,COLUMN(B:B),FALSE),"")</f>
        <v/>
      </c>
      <c r="D20" s="83" t="str">
        <f>IFERROR(VLOOKUP($A20,'base gap'!$A$50:$K$97,COLUMN(C:C),FALSE),"")</f>
        <v/>
      </c>
      <c r="E20" s="83" t="str">
        <f>IFERROR(VLOOKUP($A20,'base gap'!$A$50:$K$97,COLUMN(D:D),FALSE),"")</f>
        <v/>
      </c>
      <c r="F20" s="83" t="str">
        <f>IFERROR(VLOOKUP($A20,'base gap'!$A$50:$K$97,COLUMN(E:E),FALSE),"")</f>
        <v/>
      </c>
      <c r="G20" s="83" t="str">
        <f>IFERROR(VLOOKUP($A20,'base gap'!$A$50:$K$97,COLUMN(F:F),FALSE),"")</f>
        <v/>
      </c>
      <c r="H20" s="83" t="str">
        <f>IFERROR(VLOOKUP($A20,'base gap'!$A$50:$K$97,COLUMN(G:G),FALSE),"")</f>
        <v/>
      </c>
      <c r="I20" s="83" t="str">
        <f>IFERROR(VLOOKUP($A20,'base gap'!$A$50:$K$97,COLUMN(H:H),FALSE),"")</f>
        <v/>
      </c>
      <c r="J20" s="83" t="str">
        <f>IFERROR(VLOOKUP($A20,'base gap'!$A$50:$K$97,COLUMN(I:I),FALSE),"")</f>
        <v/>
      </c>
      <c r="K20" s="83" t="str">
        <f>IFERROR(VLOOKUP($A20,'base gap'!$A$50:$K$97,COLUMN(J:J),FALSE),"")</f>
        <v/>
      </c>
      <c r="L20" s="83" t="str">
        <f>IFERROR(VLOOKUP($A20,'base gap'!$A$50:$K$97,COLUMN(K:K),FALSE),"")</f>
        <v/>
      </c>
      <c r="M20" s="83" t="str">
        <f>IFERROR(VLOOKUP($A20,'base gap'!$A$50:$K$97,COLUMN(L:L),FALSE),"")</f>
        <v/>
      </c>
      <c r="N20" s="83" t="str">
        <f>IFERROR(VLOOKUP($A20,'base gap'!$A$50:$K$97,COLUMN(M:M),FALSE),"")</f>
        <v/>
      </c>
      <c r="O20" s="73"/>
      <c r="P20" s="73"/>
      <c r="R20" s="20"/>
      <c r="S20" s="24"/>
      <c r="T20" s="70"/>
      <c r="U20" s="24"/>
      <c r="V20" s="76"/>
      <c r="Y20" s="40"/>
      <c r="Z20" s="40"/>
      <c r="AA20" s="40"/>
    </row>
    <row r="21" spans="1:27" ht="45" customHeight="1" thickBot="1" x14ac:dyDescent="0.3">
      <c r="A21" s="82" t="s">
        <v>18</v>
      </c>
      <c r="B21" s="22" t="str">
        <f>COUNTIF(C21:N21,"&gt;&lt;")&amp;" /1"</f>
        <v>0 /1</v>
      </c>
      <c r="C21" s="83" t="str">
        <f>IFERROR(VLOOKUP($A21,'base gap'!$A$50:$K$97,COLUMN(B:B),FALSE),"")</f>
        <v/>
      </c>
      <c r="D21" s="83" t="str">
        <f>IFERROR(VLOOKUP($A21,'base gap'!$A$50:$K$97,COLUMN(C:C),FALSE),"")</f>
        <v/>
      </c>
      <c r="E21" s="83" t="str">
        <f>IFERROR(VLOOKUP($A21,'base gap'!$A$50:$K$97,COLUMN(D:D),FALSE),"")</f>
        <v/>
      </c>
      <c r="F21" s="83" t="str">
        <f>IFERROR(VLOOKUP($A21,'base gap'!$A$50:$K$97,COLUMN(E:E),FALSE),"")</f>
        <v/>
      </c>
      <c r="G21" s="83" t="str">
        <f>IFERROR(VLOOKUP($A21,'base gap'!$A$50:$K$97,COLUMN(F:F),FALSE),"")</f>
        <v/>
      </c>
      <c r="H21" s="83" t="str">
        <f>IFERROR(VLOOKUP($A21,'base gap'!$A$50:$K$97,COLUMN(G:G),FALSE),"")</f>
        <v/>
      </c>
      <c r="I21" s="83" t="str">
        <f>IFERROR(VLOOKUP($A21,'base gap'!$A$50:$K$97,COLUMN(H:H),FALSE),"")</f>
        <v/>
      </c>
      <c r="J21" s="83" t="str">
        <f>IFERROR(VLOOKUP($A21,'base gap'!$A$50:$K$97,COLUMN(I:I),FALSE),"")</f>
        <v/>
      </c>
      <c r="K21" s="83" t="str">
        <f>IFERROR(VLOOKUP($A21,'base gap'!$A$50:$K$97,COLUMN(J:J),FALSE),"")</f>
        <v/>
      </c>
      <c r="L21" s="83" t="str">
        <f>IFERROR(VLOOKUP($A21,'base gap'!$A$50:$K$97,COLUMN(K:K),FALSE),"")</f>
        <v/>
      </c>
      <c r="M21" s="83" t="str">
        <f>IFERROR(VLOOKUP($A21,'base gap'!$A$50:$K$97,COLUMN(L:L),FALSE),"")</f>
        <v/>
      </c>
      <c r="N21" s="83" t="str">
        <f>IFERROR(VLOOKUP($A21,'base gap'!$A$50:$K$97,COLUMN(M:M),FALSE),"")</f>
        <v/>
      </c>
      <c r="O21" s="73"/>
      <c r="P21" s="73"/>
      <c r="R21" s="20"/>
      <c r="S21" s="24"/>
      <c r="T21" s="70"/>
      <c r="U21" s="24"/>
      <c r="V21" s="76"/>
      <c r="Y21" s="40"/>
      <c r="Z21" s="40"/>
      <c r="AA21" s="40"/>
    </row>
    <row r="22" spans="1:27" ht="39.75" customHeight="1" x14ac:dyDescent="0.25">
      <c r="A22" t="s">
        <v>95</v>
      </c>
      <c r="O22" s="73"/>
      <c r="P22" s="73"/>
      <c r="R22" s="20"/>
      <c r="S22" s="24"/>
      <c r="T22" s="70"/>
      <c r="U22" s="24"/>
      <c r="V22" s="76"/>
      <c r="Y22" s="40"/>
      <c r="Z22" s="40"/>
      <c r="AA22" s="40"/>
    </row>
    <row r="23" spans="1:27" x14ac:dyDescent="0.25">
      <c r="A23" s="67" t="s">
        <v>39</v>
      </c>
      <c r="B23" s="67"/>
      <c r="C23" s="67"/>
      <c r="D23" s="67"/>
      <c r="E23" s="67"/>
      <c r="F23" s="67"/>
      <c r="G23" s="67"/>
      <c r="H23" s="67"/>
      <c r="I23" s="67"/>
      <c r="J23" s="67"/>
      <c r="K23" s="67"/>
      <c r="L23" s="67"/>
      <c r="M23" s="67"/>
      <c r="N23" s="67"/>
      <c r="O23" s="73">
        <f>COUNTIF(C23:N23,"&gt;&lt;")</f>
        <v>0</v>
      </c>
      <c r="P23" s="73"/>
      <c r="R23" s="20"/>
      <c r="S23" s="24"/>
      <c r="T23" s="70"/>
      <c r="U23" s="24"/>
      <c r="V23" s="76"/>
      <c r="Y23" s="40"/>
      <c r="Z23" s="40"/>
      <c r="AA23" s="40"/>
    </row>
    <row r="24" spans="1:27" x14ac:dyDescent="0.25">
      <c r="A24" s="67" t="s">
        <v>40</v>
      </c>
      <c r="B24" s="67"/>
      <c r="C24" s="67"/>
      <c r="D24" s="67"/>
      <c r="E24" s="67"/>
      <c r="F24" s="67"/>
      <c r="G24" s="67"/>
      <c r="H24" s="67"/>
      <c r="I24" s="67"/>
      <c r="J24" s="67"/>
      <c r="K24" s="67"/>
      <c r="L24" s="67"/>
      <c r="M24" s="67"/>
      <c r="N24" s="67"/>
      <c r="O24" s="73">
        <f>COUNTIF(C24:N24,"&gt;&lt;")</f>
        <v>0</v>
      </c>
      <c r="P24" s="73"/>
      <c r="R24" s="20"/>
      <c r="S24" s="24"/>
      <c r="T24" s="70"/>
      <c r="U24" s="24"/>
      <c r="V24" s="76"/>
    </row>
    <row r="25" spans="1:27" ht="15.75" thickBot="1" x14ac:dyDescent="0.3">
      <c r="O25" s="73"/>
      <c r="P25" s="73"/>
      <c r="R25" s="20"/>
      <c r="S25" s="24"/>
      <c r="T25" s="70"/>
      <c r="U25" s="24"/>
      <c r="V25" s="76"/>
    </row>
    <row r="26" spans="1:27" x14ac:dyDescent="0.25">
      <c r="A26" s="241" t="s">
        <v>19</v>
      </c>
      <c r="B26" s="234" t="str">
        <f>COUNTIF(C26:N27,"&gt;&lt;")&amp;" /16"</f>
        <v>0 /16</v>
      </c>
      <c r="C26" s="64" t="e">
        <f>VLOOKUP($A26,'base gap'!$A$50:$K$97,COLUMN(B:B),FALSE)</f>
        <v>#N/A</v>
      </c>
      <c r="D26" s="64" t="e">
        <f>VLOOKUP($A26,'base gap'!$A$50:$K$97,COLUMN(C:C),FALSE)</f>
        <v>#N/A</v>
      </c>
      <c r="E26" s="64" t="e">
        <f>VLOOKUP($A26,'base gap'!$A$50:$K$97,COLUMN(D:D),FALSE)</f>
        <v>#N/A</v>
      </c>
      <c r="F26" s="64" t="e">
        <f>VLOOKUP($A26,'base gap'!$A$50:$K$97,COLUMN(E:E),FALSE)</f>
        <v>#N/A</v>
      </c>
      <c r="G26" s="64" t="e">
        <f>VLOOKUP($A26,'base gap'!$A$50:$K$97,COLUMN(F:F),FALSE)</f>
        <v>#N/A</v>
      </c>
      <c r="H26" s="64" t="e">
        <f>VLOOKUP($A26,'base gap'!$A$50:$K$97,COLUMN(G:G),FALSE)</f>
        <v>#N/A</v>
      </c>
      <c r="I26" s="64" t="e">
        <f>VLOOKUP($A26,'base gap'!$A$50:$K$97,COLUMN(H:H),FALSE)</f>
        <v>#N/A</v>
      </c>
      <c r="J26" s="64" t="e">
        <f>VLOOKUP($A26,'base gap'!$A$50:$K$97,COLUMN(I:I),FALSE)</f>
        <v>#N/A</v>
      </c>
      <c r="K26" s="64" t="e">
        <f>VLOOKUP($A26,'base gap'!$A$50:$K$97,COLUMN(J:J),FALSE)</f>
        <v>#N/A</v>
      </c>
      <c r="L26" s="64" t="e">
        <f>VLOOKUP($A26,'base gap'!$A$50:$K$97,COLUMN(K:K),FALSE)</f>
        <v>#N/A</v>
      </c>
      <c r="M26" s="64" t="str">
        <f>IFERROR(VLOOKUP($A26&amp;" bis",'base gap'!$A$50:$K$97,COLUMN(B:B),FALSE),"")</f>
        <v/>
      </c>
      <c r="N26" s="64" t="str">
        <f>IFERROR(VLOOKUP($A26&amp;" bis",'base gap'!$A$50:$K$97,COLUMN(C:C),FALSE),"")</f>
        <v/>
      </c>
      <c r="O26" s="64" t="str">
        <f>IFERROR(VLOOKUP($A26&amp;" bis",'base gap'!$A$50:$K$97,COLUMN(D:D),FALSE),"")</f>
        <v/>
      </c>
      <c r="P26" s="64" t="str">
        <f>IFERROR(VLOOKUP($A26&amp;" bis",'base gap'!$A$50:$K$97,COLUMN(E:E),FALSE),"")</f>
        <v/>
      </c>
      <c r="R26" s="20"/>
      <c r="S26" s="24"/>
      <c r="T26" s="70"/>
      <c r="U26" s="24"/>
      <c r="V26" s="76"/>
    </row>
    <row r="27" spans="1:27" ht="48.75" customHeight="1" thickBot="1" x14ac:dyDescent="0.3">
      <c r="A27" s="248"/>
      <c r="B27" s="235"/>
      <c r="C27" s="41" t="str">
        <f>IFERROR(VLOOKUP($A26&amp;" bis",'base gap'!$A$50:$K$97,COLUMN(F:F),FALSE),"")</f>
        <v/>
      </c>
      <c r="D27" s="41" t="str">
        <f>IFERROR(VLOOKUP($A26&amp;" bis",'base gap'!$A$50:$K$97,COLUMN(G:G),FALSE),"")</f>
        <v/>
      </c>
      <c r="E27" s="41" t="str">
        <f>IFERROR(VLOOKUP($A26&amp;" bis",'base gap'!$A$50:$K$97,COLUMN(H:H),FALSE),"")</f>
        <v/>
      </c>
      <c r="F27" s="41" t="str">
        <f>IFERROR(VLOOKUP($A26&amp;" bis",'base gap'!$A$50:$K$97,COLUMN(I:I),FALSE),"")</f>
        <v/>
      </c>
      <c r="G27" s="41" t="str">
        <f>IFERROR(VLOOKUP($A26&amp;" bis",'base gap'!$A$50:$K$97,COLUMN(J:J),FALSE),"")</f>
        <v/>
      </c>
      <c r="H27" s="41" t="str">
        <f>IFERROR(VLOOKUP($A26&amp;" bis",'base gap'!$A$50:$K$97,COLUMN(K:K),FALSE),"")</f>
        <v/>
      </c>
      <c r="I27" s="41" t="str">
        <f>IFERROR(VLOOKUP($A26&amp;" ter",'base gap'!$A$50:$K$97,COLUMN(B:B),FALSE),"")</f>
        <v/>
      </c>
      <c r="J27" s="41" t="str">
        <f>IFERROR(VLOOKUP($A26&amp;" ter",'base gap'!$A$50:$K$97,COLUMN(C:C),FALSE),"")</f>
        <v/>
      </c>
      <c r="K27" s="41" t="str">
        <f>IFERROR(VLOOKUP($A26&amp;" ter",'base gap'!$A$50:$K$97,COLUMN(D:D),FALSE),"")</f>
        <v/>
      </c>
      <c r="L27" s="41" t="str">
        <f>IFERROR(VLOOKUP($A26&amp;" ter",'base gap'!$A$50:$K$97,COLUMN(E:E),FALSE),"")</f>
        <v/>
      </c>
      <c r="M27" s="41" t="str">
        <f>IFERROR(VLOOKUP($A26&amp;" ter",'base gap'!$A$50:$K$97,COLUMN(F:F),FALSE),"")</f>
        <v/>
      </c>
      <c r="N27" s="41" t="str">
        <f>IFERROR(VLOOKUP($A26&amp;" ter",'base gap'!$A$50:$K$97,COLUMN(G:G),FALSE),"")</f>
        <v/>
      </c>
      <c r="O27" s="41" t="str">
        <f>IFERROR(VLOOKUP($A26&amp;" ter",'base gap'!$A$50:$K$97,COLUMN(H:H),FALSE),"")</f>
        <v/>
      </c>
      <c r="P27" s="41" t="str">
        <f>IFERROR(VLOOKUP($A26&amp;" ter",'base gap'!$A$50:$K$97,COLUMN(I:I),FALSE),"")</f>
        <v/>
      </c>
      <c r="R27" s="20"/>
      <c r="S27" s="24"/>
      <c r="T27" s="70"/>
      <c r="U27" s="24"/>
      <c r="V27" s="76"/>
    </row>
    <row r="28" spans="1:27" ht="58.5" customHeight="1" thickBot="1" x14ac:dyDescent="0.3">
      <c r="A28" s="42" t="s">
        <v>21</v>
      </c>
      <c r="B28" s="75" t="str">
        <f>COUNTIF(C28:N28,"&gt;&lt;")&amp;" /2"</f>
        <v>0 /2</v>
      </c>
      <c r="C28" s="41" t="str">
        <f>IFERROR(VLOOKUP($A28,'base gap'!$A$50:$K$97,COLUMN(B:B),FALSE),"")</f>
        <v/>
      </c>
      <c r="D28" s="41" t="str">
        <f>IFERROR(VLOOKUP($A28,'base gap'!$A$50:$K$97,COLUMN(C:C),FALSE),"")</f>
        <v/>
      </c>
      <c r="E28" s="41" t="str">
        <f>IFERROR(VLOOKUP($A28,'base gap'!$A$50:$K$97,COLUMN(D:D),FALSE),"")</f>
        <v/>
      </c>
      <c r="F28" s="41" t="str">
        <f>IFERROR(VLOOKUP($A28,'base gap'!$A$50:$K$97,COLUMN(E:E),FALSE),"")</f>
        <v/>
      </c>
      <c r="G28" s="41" t="str">
        <f>IFERROR(VLOOKUP($A28,'base gap'!$A$50:$K$97,COLUMN(F:F),FALSE),"")</f>
        <v/>
      </c>
      <c r="H28" s="41" t="str">
        <f>IFERROR(VLOOKUP($A28,'base gap'!$A$50:$K$97,COLUMN(G:G),FALSE),"")</f>
        <v/>
      </c>
      <c r="I28" s="41" t="str">
        <f>IFERROR(VLOOKUP($A28,'base gap'!$A$50:$K$97,COLUMN(H:H),FALSE),"")</f>
        <v/>
      </c>
      <c r="J28" s="41" t="str">
        <f>IFERROR(VLOOKUP($A28,'base gap'!$A$50:$K$97,COLUMN(I:I),FALSE),"")</f>
        <v/>
      </c>
      <c r="K28" s="41" t="str">
        <f>IFERROR(VLOOKUP($A28,'base gap'!$A$50:$K$97,COLUMN(J:J),FALSE),"")</f>
        <v/>
      </c>
      <c r="L28" s="41" t="str">
        <f>IFERROR(VLOOKUP($A28,'base gap'!$A$50:$K$97,COLUMN(K:K),FALSE),"")</f>
        <v/>
      </c>
      <c r="M28" s="41" t="str">
        <f>IFERROR(VLOOKUP($A28,'base gap'!$A$50:$K$97,COLUMN(L:L),FALSE),"")</f>
        <v/>
      </c>
      <c r="N28" s="41" t="str">
        <f>IFERROR(VLOOKUP($A28,'base gap'!$A$50:$K$97,COLUMN(M:M),FALSE),"")</f>
        <v/>
      </c>
      <c r="O28" s="73"/>
      <c r="P28" s="73"/>
      <c r="R28" s="20"/>
      <c r="S28" s="24"/>
      <c r="T28" s="70"/>
      <c r="U28" s="24"/>
      <c r="V28" s="76"/>
    </row>
    <row r="29" spans="1:27" ht="42" customHeight="1" thickBot="1" x14ac:dyDescent="0.3">
      <c r="A29" s="48" t="s">
        <v>3</v>
      </c>
      <c r="B29" s="81" t="str">
        <f>COUNTIF(C29:N29,"&gt;&lt;")&amp;" /5"</f>
        <v>0 /5</v>
      </c>
      <c r="C29" s="204" t="str">
        <f>IFERROR(VLOOKUP($A29,'base gap'!$A$50:$K$97,COLUMN(B:B),FALSE),"")</f>
        <v/>
      </c>
      <c r="D29" s="204" t="str">
        <f>IFERROR(VLOOKUP($A29,'base gap'!$A$50:$K$97,COLUMN(C:C),FALSE),"")</f>
        <v/>
      </c>
      <c r="E29" s="204" t="str">
        <f>IFERROR(VLOOKUP($A29,'base gap'!$A$50:$K$97,COLUMN(D:D),FALSE),"")</f>
        <v/>
      </c>
      <c r="F29" s="204" t="str">
        <f>IFERROR(VLOOKUP($A29,'base gap'!$A$50:$K$97,COLUMN(E:E),FALSE),"")</f>
        <v/>
      </c>
      <c r="G29" s="204" t="str">
        <f>IFERROR(VLOOKUP($A29,'base gap'!$A$50:$K$97,COLUMN(F:F),FALSE),"")</f>
        <v/>
      </c>
      <c r="H29" s="204" t="str">
        <f>IFERROR(VLOOKUP($A29,'base gap'!$A$50:$K$97,COLUMN(G:G),FALSE),"")</f>
        <v/>
      </c>
      <c r="I29" s="204" t="str">
        <f>IFERROR(VLOOKUP($A29,'base gap'!$A$50:$K$97,COLUMN(H:H),FALSE),"")</f>
        <v/>
      </c>
      <c r="J29" s="204" t="str">
        <f>IFERROR(VLOOKUP($A29,'base gap'!$A$50:$K$97,COLUMN(I:I),FALSE),"")</f>
        <v/>
      </c>
      <c r="K29" s="204" t="str">
        <f>IFERROR(VLOOKUP($A29,'base gap'!$A$50:$K$97,COLUMN(J:J),FALSE),"")</f>
        <v/>
      </c>
      <c r="L29" s="204" t="str">
        <f>IFERROR(VLOOKUP($A29,'base gap'!$A$50:$K$97,COLUMN(K:K),FALSE),"")</f>
        <v/>
      </c>
      <c r="M29" s="204" t="str">
        <f>IFERROR(VLOOKUP($A29,'base gap'!$A$50:$K$97,COLUMN(L:L),FALSE),"")</f>
        <v/>
      </c>
      <c r="N29" s="204" t="str">
        <f>IFERROR(VLOOKUP($A29,'base gap'!$A$50:$K$97,COLUMN(M:M),FALSE),"")</f>
        <v/>
      </c>
      <c r="R29" s="20"/>
      <c r="S29" s="24">
        <f>[1]AM!$A34</f>
        <v>0</v>
      </c>
      <c r="T29" s="70">
        <f>[1]AM!$B33</f>
        <v>0</v>
      </c>
      <c r="U29" s="24">
        <f>[2]AM!$A34</f>
        <v>0</v>
      </c>
      <c r="V29" s="76">
        <f>[2]AM!$B34</f>
        <v>0</v>
      </c>
    </row>
    <row r="30" spans="1:27" ht="26.25" thickBot="1" x14ac:dyDescent="0.3">
      <c r="A30" s="66" t="s">
        <v>11</v>
      </c>
      <c r="B30" s="81" t="str">
        <f t="shared" ref="B30" si="0">COUNTIF(C30:N30,"&gt;&lt;")&amp;" /5"</f>
        <v>0 /5</v>
      </c>
      <c r="C30" s="47" t="str">
        <f>IFERROR(VLOOKUP($A30,'base gap'!$A$50:$K$97,COLUMN(B:B),FALSE),"")</f>
        <v/>
      </c>
      <c r="D30" s="47" t="str">
        <f>IFERROR(VLOOKUP($A30,'base gap'!$A$50:$K$97,COLUMN(C:C),FALSE),"")</f>
        <v/>
      </c>
      <c r="E30" s="47" t="str">
        <f>IFERROR(VLOOKUP($A30,'base gap'!$A$50:$K$97,COLUMN(D:D),FALSE),"")</f>
        <v/>
      </c>
      <c r="F30" s="47" t="str">
        <f>IFERROR(VLOOKUP($A30,'base gap'!$A$50:$K$97,COLUMN(E:E),FALSE),"")</f>
        <v/>
      </c>
      <c r="G30" s="47" t="str">
        <f>IFERROR(VLOOKUP($A30,'base gap'!$A$50:$K$97,COLUMN(F:F),FALSE),"")</f>
        <v/>
      </c>
      <c r="H30" s="47" t="str">
        <f>IFERROR(VLOOKUP($A30,'base gap'!$A$50:$K$97,COLUMN(G:G),FALSE),"")</f>
        <v/>
      </c>
      <c r="I30" s="47" t="str">
        <f>IFERROR(VLOOKUP($A30,'base gap'!$A$50:$K$97,COLUMN(H:H),FALSE),"")</f>
        <v/>
      </c>
      <c r="J30" s="47" t="str">
        <f>IFERROR(VLOOKUP($A30,'base gap'!$A$50:$K$97,COLUMN(I:I),FALSE),"")</f>
        <v/>
      </c>
      <c r="K30" s="47" t="str">
        <f>IFERROR(VLOOKUP($A30,'base gap'!$A$50:$K$97,COLUMN(J:J),FALSE),"")</f>
        <v/>
      </c>
      <c r="L30" s="47" t="str">
        <f>IFERROR(VLOOKUP($A30,'base gap'!$A$50:$K$97,COLUMN(K:K),FALSE),"")</f>
        <v/>
      </c>
      <c r="M30" s="47" t="str">
        <f>IFERROR(VLOOKUP($A30,'base gap'!$A$50:$K$97,COLUMN(L:L),FALSE),"")</f>
        <v/>
      </c>
      <c r="N30" s="47" t="str">
        <f>IFERROR(VLOOKUP($A30,'base gap'!$A$50:$K$97,COLUMN(M:M),FALSE),"")</f>
        <v/>
      </c>
      <c r="R30" s="20"/>
      <c r="S30" s="24">
        <f>[1]AM!$A35</f>
        <v>0</v>
      </c>
      <c r="T30" s="70">
        <f>[1]AM!$B34</f>
        <v>0</v>
      </c>
      <c r="U30" s="24">
        <f>[2]AM!$A35</f>
        <v>0</v>
      </c>
      <c r="V30" s="76">
        <f>[2]AM!$B35</f>
        <v>0</v>
      </c>
    </row>
    <row r="31" spans="1:27" ht="26.25" thickBot="1" x14ac:dyDescent="0.3">
      <c r="A31" s="66" t="s">
        <v>13</v>
      </c>
      <c r="B31" s="81" t="str">
        <f>COUNTIF(C31:N31,"&gt;&lt;")&amp;" /2"</f>
        <v>0 /2</v>
      </c>
      <c r="C31" s="47" t="str">
        <f>IFERROR(VLOOKUP($A31,'base gap'!$A$50:$K$97,COLUMN(B:B),FALSE),"")</f>
        <v/>
      </c>
      <c r="D31" s="47" t="str">
        <f>IFERROR(VLOOKUP($A31,'base gap'!$A$50:$K$97,COLUMN(C:C),FALSE),"")</f>
        <v/>
      </c>
      <c r="E31" s="47" t="str">
        <f>IFERROR(VLOOKUP($A31,'base gap'!$A$50:$K$97,COLUMN(D:D),FALSE),"")</f>
        <v/>
      </c>
      <c r="F31" s="47" t="str">
        <f>IFERROR(VLOOKUP($A31,'base gap'!$A$50:$K$97,COLUMN(E:E),FALSE),"")</f>
        <v/>
      </c>
      <c r="G31" s="47" t="str">
        <f>IFERROR(VLOOKUP($A31,'base gap'!$A$50:$K$97,COLUMN(F:F),FALSE),"")</f>
        <v/>
      </c>
      <c r="H31" s="47" t="str">
        <f>IFERROR(VLOOKUP($A31,'base gap'!$A$50:$K$97,COLUMN(G:G),FALSE),"")</f>
        <v/>
      </c>
      <c r="I31" s="47" t="str">
        <f>IFERROR(VLOOKUP($A31,'base gap'!$A$50:$K$97,COLUMN(H:H),FALSE),"")</f>
        <v/>
      </c>
      <c r="J31" s="47" t="str">
        <f>IFERROR(VLOOKUP($A31,'base gap'!$A$50:$K$97,COLUMN(I:I),FALSE),"")</f>
        <v/>
      </c>
      <c r="K31" s="47" t="str">
        <f>IFERROR(VLOOKUP($A31,'base gap'!$A$50:$K$97,COLUMN(J:J),FALSE),"")</f>
        <v/>
      </c>
      <c r="L31" s="47" t="str">
        <f>IFERROR(VLOOKUP($A31,'base gap'!$A$50:$K$97,COLUMN(K:K),FALSE),"")</f>
        <v/>
      </c>
      <c r="M31" s="47" t="str">
        <f>IFERROR(VLOOKUP($A31,'base gap'!$A$50:$K$97,COLUMN(L:L),FALSE),"")</f>
        <v/>
      </c>
      <c r="N31" s="47" t="str">
        <f>IFERROR(VLOOKUP($A31,'base gap'!$A$50:$K$97,COLUMN(M:M),FALSE),"")</f>
        <v/>
      </c>
      <c r="R31" s="20"/>
      <c r="S31" s="24">
        <f>[1]AM!$A36</f>
        <v>0</v>
      </c>
      <c r="T31" s="70">
        <f>[1]AM!$B35</f>
        <v>0</v>
      </c>
      <c r="U31" s="24">
        <f>[2]AM!$A36</f>
        <v>0</v>
      </c>
      <c r="V31" s="76">
        <f>[2]AM!$B36</f>
        <v>0</v>
      </c>
    </row>
    <row r="32" spans="1:27" ht="26.25" thickBot="1" x14ac:dyDescent="0.3">
      <c r="A32" s="66" t="s">
        <v>15</v>
      </c>
      <c r="B32" s="81" t="str">
        <f>COUNTIF(C32:N32,"&gt;&lt;")&amp;" /4"</f>
        <v>0 /4</v>
      </c>
      <c r="C32" s="47" t="str">
        <f>IFERROR(VLOOKUP($A32,'base gap'!$A$50:$K$97,COLUMN(B:B),FALSE),"")</f>
        <v/>
      </c>
      <c r="D32" s="47" t="str">
        <f>IFERROR(VLOOKUP($A32,'base gap'!$A$50:$K$97,COLUMN(C:C),FALSE),"")</f>
        <v/>
      </c>
      <c r="E32" s="47" t="str">
        <f>IFERROR(VLOOKUP($A32,'base gap'!$A$50:$K$97,COLUMN(D:D),FALSE),"")</f>
        <v/>
      </c>
      <c r="F32" s="47" t="str">
        <f>IFERROR(VLOOKUP($A32,'base gap'!$A$50:$K$97,COLUMN(E:E),FALSE),"")</f>
        <v/>
      </c>
      <c r="G32" s="47" t="str">
        <f>IFERROR(VLOOKUP($A32,'base gap'!$A$50:$K$97,COLUMN(F:F),FALSE),"")</f>
        <v/>
      </c>
      <c r="H32" s="47" t="str">
        <f>IFERROR(VLOOKUP($A32,'base gap'!$A$50:$K$97,COLUMN(G:G),FALSE),"")</f>
        <v/>
      </c>
      <c r="I32" s="47" t="str">
        <f>IFERROR(VLOOKUP($A32,'base gap'!$A$50:$K$97,COLUMN(H:H),FALSE),"")</f>
        <v/>
      </c>
      <c r="J32" s="47" t="str">
        <f>IFERROR(VLOOKUP($A32,'base gap'!$A$50:$K$97,COLUMN(I:I),FALSE),"")</f>
        <v/>
      </c>
      <c r="K32" s="47" t="str">
        <f>IFERROR(VLOOKUP($A32,'base gap'!$A$50:$K$97,COLUMN(J:J),FALSE),"")</f>
        <v/>
      </c>
      <c r="L32" s="47" t="str">
        <f>IFERROR(VLOOKUP($A32,'base gap'!$A$50:$K$97,COLUMN(K:K),FALSE),"")</f>
        <v/>
      </c>
      <c r="M32" s="47" t="str">
        <f>IFERROR(VLOOKUP($A32,'base gap'!$A$50:$K$97,COLUMN(L:L),FALSE),"")</f>
        <v/>
      </c>
      <c r="N32" s="47" t="str">
        <f>IFERROR(VLOOKUP($A32,'base gap'!$A$50:$K$97,COLUMN(M:M),FALSE),"")</f>
        <v/>
      </c>
      <c r="R32" s="20"/>
      <c r="S32" s="24">
        <f>[1]AM!$A37</f>
        <v>0</v>
      </c>
      <c r="T32" s="70">
        <f>[1]AM!$B36</f>
        <v>0</v>
      </c>
      <c r="U32" s="24">
        <f>[2]AM!$A37</f>
        <v>0</v>
      </c>
      <c r="V32" s="76">
        <f>[2]AM!$B37</f>
        <v>0</v>
      </c>
    </row>
    <row r="33" spans="1:23" ht="26.25" thickBot="1" x14ac:dyDescent="0.3">
      <c r="A33" s="66" t="s">
        <v>17</v>
      </c>
      <c r="B33" s="81" t="str">
        <f>COUNTIF(C33:N33,"&gt;&lt;")&amp;" /1"</f>
        <v>0 /1</v>
      </c>
      <c r="C33" s="46" t="str">
        <f>IFERROR(VLOOKUP($A33,'base gap'!$A$50:$K$97,COLUMN(B:B),FALSE),"")</f>
        <v/>
      </c>
      <c r="D33" s="46" t="str">
        <f>IFERROR(VLOOKUP($A33,'base gap'!$A$50:$K$97,COLUMN(C:C),FALSE),"")</f>
        <v/>
      </c>
      <c r="E33" s="46" t="str">
        <f>IFERROR(VLOOKUP($A33,'base gap'!$A$50:$K$97,COLUMN(D:D),FALSE),"")</f>
        <v/>
      </c>
      <c r="F33" s="46" t="str">
        <f>IFERROR(VLOOKUP($A33,'base gap'!$A$50:$K$97,COLUMN(E:E),FALSE),"")</f>
        <v/>
      </c>
      <c r="G33" s="46" t="str">
        <f>IFERROR(VLOOKUP($A33,'base gap'!$A$50:$K$97,COLUMN(F:F),FALSE),"")</f>
        <v/>
      </c>
      <c r="H33" s="46" t="str">
        <f>IFERROR(VLOOKUP($A33,'base gap'!$A$50:$K$97,COLUMN(G:G),FALSE),"")</f>
        <v/>
      </c>
      <c r="I33" s="46" t="str">
        <f>IFERROR(VLOOKUP($A33,'base gap'!$A$50:$K$97,COLUMN(H:H),FALSE),"")</f>
        <v/>
      </c>
      <c r="J33" s="46" t="str">
        <f>IFERROR(VLOOKUP($A33,'base gap'!$A$50:$K$97,COLUMN(I:I),FALSE),"")</f>
        <v/>
      </c>
      <c r="K33" s="46" t="str">
        <f>IFERROR(VLOOKUP($A33,'base gap'!$A$50:$K$97,COLUMN(J:J),FALSE),"")</f>
        <v/>
      </c>
      <c r="L33" s="46" t="str">
        <f>IFERROR(VLOOKUP($A33,'base gap'!$A$50:$K$97,COLUMN(K:K),FALSE),"")</f>
        <v/>
      </c>
      <c r="M33" s="46" t="str">
        <f>IFERROR(VLOOKUP($A33,'base gap'!$A$50:$K$97,COLUMN(L:L),FALSE),"")</f>
        <v/>
      </c>
      <c r="N33" s="46" t="str">
        <f>IFERROR(VLOOKUP($A33,'base gap'!$A$50:$K$97,COLUMN(M:M),FALSE),"")</f>
        <v/>
      </c>
      <c r="O33" s="73" t="str">
        <f t="array" ref="O33">IFERROR(INDEX('base gap'!$A$2:$A$150,SMALL(IF('base gap'!$C$2:$C$150=$A26,ROW('base gap'!$C$2:$C$150)-1,""),COLUMN(M:M))),"")</f>
        <v/>
      </c>
      <c r="P33" s="73" t="str">
        <f t="array" ref="P33">IFERROR(INDEX('base gap'!$A$2:$A$150,SMALL(IF('base gap'!$C$2:$C$150=$A26,ROW('base gap'!$C$2:$C$150)-1,""),COLUMN(N:N))),"")</f>
        <v/>
      </c>
      <c r="R33" s="36" t="s">
        <v>36</v>
      </c>
      <c r="S33" s="239" t="s">
        <v>35</v>
      </c>
      <c r="T33" s="237"/>
      <c r="U33" s="240"/>
      <c r="V33" s="68"/>
    </row>
    <row r="34" spans="1:23" ht="30.75" thickBot="1" x14ac:dyDescent="0.3">
      <c r="A34" s="62" t="s">
        <v>9</v>
      </c>
      <c r="B34" s="81" t="str">
        <f>COUNTIF(C34:N34,"&gt;&lt;")&amp;" /7"</f>
        <v>0 /7</v>
      </c>
      <c r="C34" s="63" t="str">
        <f>IFERROR(VLOOKUP($A34,'base gap'!$A$50:$K$97,COLUMN(B:B),FALSE),"")</f>
        <v/>
      </c>
      <c r="D34" s="63" t="str">
        <f>IFERROR(VLOOKUP($A34,'base gap'!$A$50:$K$97,COLUMN(C:C),FALSE),"")</f>
        <v/>
      </c>
      <c r="E34" s="63" t="str">
        <f>IFERROR(VLOOKUP($A34,'base gap'!$A$50:$K$97,COLUMN(D:D),FALSE),"")</f>
        <v/>
      </c>
      <c r="F34" s="63" t="str">
        <f>IFERROR(VLOOKUP($A34,'base gap'!$A$50:$K$97,COLUMN(E:E),FALSE),"")</f>
        <v/>
      </c>
      <c r="G34" s="63" t="str">
        <f>IFERROR(VLOOKUP($A34,'base gap'!$A$50:$K$97,COLUMN(F:F),FALSE),"")</f>
        <v/>
      </c>
      <c r="H34" s="63" t="str">
        <f>IFERROR(VLOOKUP($A34,'base gap'!$A$50:$K$97,COLUMN(G:G),FALSE),"")</f>
        <v/>
      </c>
      <c r="I34" s="63" t="str">
        <f>IFERROR(VLOOKUP($A34,'base gap'!$A$50:$K$97,COLUMN(H:H),FALSE),"")</f>
        <v/>
      </c>
      <c r="J34" s="63" t="str">
        <f>IFERROR(VLOOKUP($A34,'base gap'!$A$50:$K$97,COLUMN(I:I),FALSE),"")</f>
        <v/>
      </c>
      <c r="K34" s="63" t="str">
        <f>IFERROR(VLOOKUP($A34,'base gap'!$A$50:$K$97,COLUMN(J:J),FALSE),"")</f>
        <v/>
      </c>
      <c r="L34" s="63" t="str">
        <f>IFERROR(VLOOKUP($A34,'base gap'!$A$50:$K$97,COLUMN(K:K),FALSE),"")</f>
        <v/>
      </c>
      <c r="M34" s="63" t="str">
        <f>IFERROR(VLOOKUP($A34,'base gap'!$A$50:$K$97,COLUMN(L:L),FALSE),"")</f>
        <v/>
      </c>
      <c r="N34" s="63" t="str">
        <f>IFERROR(VLOOKUP($A34,'base gap'!$A$50:$K$97,COLUMN(M:M),FALSE),"")</f>
        <v/>
      </c>
      <c r="O34" s="74" t="str">
        <f t="array" ref="O34">IFERROR(INDEX('base gap'!$A$2:$A$150,SMALL(IF('base gap'!$C$2:$C$150=$A26,ROW('base gap'!$C$2:$C$150)-1,""),COLUMN(AA:AA))),"")</f>
        <v/>
      </c>
      <c r="P34" s="74" t="str">
        <f t="array" ref="P34">IFERROR(INDEX('base gap'!$A$2:$A$150,SMALL(IF('base gap'!$C$2:$C$150=$A26,ROW('base gap'!$C$2:$C$150)-1,""),COLUMN(AB:AB))),"")</f>
        <v/>
      </c>
      <c r="R34" s="33"/>
      <c r="S34" s="34"/>
      <c r="T34" s="34"/>
      <c r="U34" s="35"/>
      <c r="V34" s="69"/>
    </row>
    <row r="35" spans="1:23" ht="45" customHeight="1" x14ac:dyDescent="0.25">
      <c r="A35" s="249" t="s">
        <v>7</v>
      </c>
      <c r="B35" s="234" t="str">
        <f>COUNTIF(C35:N35,"&gt;&lt;")&amp;" /19"</f>
        <v>0 /19</v>
      </c>
      <c r="C35" s="51" t="str">
        <f>IFERROR(VLOOKUP($A35,'base gap'!$A$50:$K$97,COLUMN(B:B),FALSE),"")</f>
        <v/>
      </c>
      <c r="D35" s="51" t="str">
        <f>IFERROR(VLOOKUP($A35,'base gap'!$A$50:$K$97,COLUMN(C:C),FALSE),"")</f>
        <v/>
      </c>
      <c r="E35" s="51" t="str">
        <f>IFERROR(VLOOKUP($A35,'base gap'!$A$50:$K$97,COLUMN(D:D),FALSE),"")</f>
        <v/>
      </c>
      <c r="F35" s="51" t="str">
        <f>IFERROR(VLOOKUP($A35,'base gap'!$A$50:$K$97,COLUMN(E:E),FALSE),"")</f>
        <v/>
      </c>
      <c r="G35" s="51" t="str">
        <f>IFERROR(VLOOKUP($A35,'base gap'!$A$50:$K$97,COLUMN(F:F),FALSE),"")</f>
        <v/>
      </c>
      <c r="H35" s="51" t="str">
        <f>IFERROR(VLOOKUP($A35,'base gap'!$A$50:$K$97,COLUMN(G:G),FALSE),"")</f>
        <v/>
      </c>
      <c r="I35" s="51" t="str">
        <f>IFERROR(VLOOKUP($A35,'base gap'!$A$50:$K$97,COLUMN(H:H),FALSE),"")</f>
        <v/>
      </c>
      <c r="J35" s="51" t="str">
        <f>IFERROR(VLOOKUP($A35,'base gap'!$A$50:$K$97,COLUMN(I:I),FALSE),"")</f>
        <v/>
      </c>
      <c r="K35" s="51" t="str">
        <f>IFERROR(VLOOKUP($A35,'base gap'!$A$50:$K$97,COLUMN(J:J),FALSE),"")</f>
        <v/>
      </c>
      <c r="L35" s="51" t="str">
        <f>IFERROR(VLOOKUP($A35,'base gap'!$A$50:$K$97,COLUMN(K:K),FALSE),"")</f>
        <v/>
      </c>
      <c r="M35" s="51" t="str">
        <f>IFERROR(VLOOKUP($A35&amp;" bis",'base gap'!$A$50:$K$97,COLUMN(B:B),FALSE),"")</f>
        <v/>
      </c>
      <c r="N35" s="51" t="str">
        <f>IFERROR(VLOOKUP($A35&amp;" bis",'base gap'!$A$50:$K$97,COLUMN(C:C),FALSE),"")</f>
        <v/>
      </c>
      <c r="O35" s="74" t="str">
        <f t="array" ref="O35">IFERROR(INDEX('base gap'!$A$2:$A$150,SMALL(IF('base gap'!$C$2:$C$150=#REF!,ROW('base gap'!$C$2:$C$150)-1,""),COLUMN(AA:AA))),"")</f>
        <v/>
      </c>
      <c r="P35" s="74" t="str">
        <f t="array" ref="P35">IFERROR(INDEX('base gap'!$A$2:$A$150,SMALL(IF('base gap'!$C$2:$C$150=#REF!,ROW('base gap'!$C$2:$C$150)-1,""),COLUMN(AB:AB))),"")</f>
        <v/>
      </c>
      <c r="R35" s="20"/>
      <c r="S35" s="24"/>
      <c r="T35" s="77"/>
      <c r="U35" s="24"/>
      <c r="V35" s="76"/>
    </row>
    <row r="36" spans="1:23" ht="45" customHeight="1" thickBot="1" x14ac:dyDescent="0.3">
      <c r="A36" s="250"/>
      <c r="B36" s="235"/>
      <c r="C36" s="52" t="str">
        <f>IFERROR(VLOOKUP($A35&amp;" bis",'base gap'!$A$50:$K$97,COLUMN(D:D),FALSE),"")</f>
        <v/>
      </c>
      <c r="D36" s="52" t="str">
        <f>IFERROR(VLOOKUP($A35&amp;" bis",'base gap'!$A$50:$K$97,COLUMN(E:E),FALSE),"")</f>
        <v/>
      </c>
      <c r="E36" s="52" t="str">
        <f>IFERROR(VLOOKUP($A35&amp;" bis",'base gap'!$A$50:$K$97,COLUMN(F:F),FALSE),"")</f>
        <v/>
      </c>
      <c r="F36" s="52" t="str">
        <f>IFERROR(VLOOKUP($A35&amp;" bis",'base gap'!$A$50:$K$97,COLUMN(G:G),FALSE),"")</f>
        <v/>
      </c>
      <c r="G36" s="52" t="str">
        <f>IFERROR(VLOOKUP($A35&amp;" bis",'base gap'!$A$50:$K$97,COLUMN(H:H),FALSE),"")</f>
        <v/>
      </c>
      <c r="H36" s="52" t="str">
        <f>IFERROR(VLOOKUP($A35&amp;" bis",'base gap'!$A$50:$K$97,COLUMN(I:I),FALSE),"")</f>
        <v/>
      </c>
      <c r="I36" s="52" t="str">
        <f>IFERROR(VLOOKUP($A35&amp;" bis",'base gap'!$A$50:$K$97,COLUMN(J:J),FALSE),"")</f>
        <v/>
      </c>
      <c r="J36" s="52" t="str">
        <f>IFERROR(VLOOKUP($A35&amp;" bis",'base gap'!$A$50:$K$97,COLUMN(K:K),FALSE),"")</f>
        <v/>
      </c>
      <c r="K36" s="52" t="str">
        <f>IFERROR(VLOOKUP($A35&amp;" ter",'base gap'!$A$50:$K$97,COLUMN(B:B),FALSE),"")</f>
        <v/>
      </c>
      <c r="L36" s="52" t="str">
        <f>IFERROR(VLOOKUP($A35&amp;" ter",'base gap'!$A$50:$K$97,COLUMN(C:C),FALSE),"")</f>
        <v/>
      </c>
      <c r="M36" s="52" t="str">
        <f>IFERROR(VLOOKUP($A35&amp;" ter",'base gap'!$A$50:$K$97,COLUMN(D:D),FALSE),"")</f>
        <v/>
      </c>
      <c r="N36" s="52" t="str">
        <f>IFERROR(VLOOKUP($A35&amp;" ter",'base gap'!$A$50:$K$97,COLUMN(E:E),FALSE),"")</f>
        <v/>
      </c>
      <c r="O36" s="74"/>
      <c r="P36" s="74"/>
      <c r="R36" s="20"/>
      <c r="S36" s="24"/>
      <c r="T36" s="24"/>
      <c r="U36" s="24"/>
      <c r="V36" s="76"/>
    </row>
    <row r="37" spans="1:23" ht="45" customHeight="1" thickBot="1" x14ac:dyDescent="0.3">
      <c r="A37" s="50" t="s">
        <v>1</v>
      </c>
      <c r="B37" s="81" t="str">
        <f>COUNTIF(C37:N37,"&gt;&lt;")&amp;" /1"</f>
        <v>0 /1</v>
      </c>
      <c r="C37" s="53" t="str">
        <f>IFERROR(VLOOKUP($A37,'base gap'!$A$50:$K$97,COLUMN(B:B),FALSE),"")</f>
        <v/>
      </c>
      <c r="D37" s="53" t="str">
        <f>IFERROR(VLOOKUP($A37,'base gap'!$A$50:$K$97,COLUMN(C:C),FALSE),"")</f>
        <v/>
      </c>
      <c r="E37" s="53" t="str">
        <f>IFERROR(VLOOKUP($A37,'base gap'!$A$50:$K$97,COLUMN(D:D),FALSE),"")</f>
        <v/>
      </c>
      <c r="F37" s="53" t="str">
        <f>IFERROR(VLOOKUP($A37,'base gap'!$A$50:$K$97,COLUMN(E:E),FALSE),"")</f>
        <v/>
      </c>
      <c r="G37" s="53" t="str">
        <f>IFERROR(VLOOKUP($A37,'base gap'!$A$50:$K$97,COLUMN(F:F),FALSE),"")</f>
        <v/>
      </c>
      <c r="H37" s="53" t="str">
        <f>IFERROR(VLOOKUP($A37,'base gap'!$A$50:$K$97,COLUMN(G:G),FALSE),"")</f>
        <v/>
      </c>
      <c r="I37" s="53" t="str">
        <f>IFERROR(VLOOKUP($A37,'base gap'!$A$50:$K$97,COLUMN(H:H),FALSE),"")</f>
        <v/>
      </c>
      <c r="J37" s="53" t="str">
        <f>IFERROR(VLOOKUP($A37,'base gap'!$A$50:$K$97,COLUMN(I:I),FALSE),"")</f>
        <v/>
      </c>
      <c r="K37" s="53" t="str">
        <f>IFERROR(VLOOKUP($A37,'base gap'!$A$50:$K$97,COLUMN(J:J),FALSE),"")</f>
        <v/>
      </c>
      <c r="L37" s="53" t="str">
        <f>IFERROR(VLOOKUP($A37,'base gap'!$A$50:$K$97,COLUMN(K:K),FALSE),"")</f>
        <v/>
      </c>
      <c r="M37" s="53" t="str">
        <f>IFERROR(VLOOKUP($A37,'base gap'!$A$50:$K$97,COLUMN(L:L),FALSE),"")</f>
        <v/>
      </c>
      <c r="N37" s="53" t="str">
        <f>IFERROR(VLOOKUP($A37,'base gap'!$A$50:$K$97,COLUMN(M:M),FALSE),"")</f>
        <v/>
      </c>
      <c r="O37" s="73"/>
      <c r="P37" s="73"/>
      <c r="R37" s="20"/>
      <c r="S37" s="24"/>
      <c r="T37" s="24"/>
      <c r="U37" s="24"/>
      <c r="V37" s="76"/>
      <c r="W37" s="38"/>
    </row>
    <row r="38" spans="1:23" ht="45" customHeight="1" thickBot="1" x14ac:dyDescent="0.3">
      <c r="A38" s="54" t="s">
        <v>25</v>
      </c>
      <c r="B38" s="81" t="str">
        <f>COUNTIF(C38:N38,"&gt;&lt;")&amp;" /6"</f>
        <v>0 /6</v>
      </c>
      <c r="C38" s="55" t="str">
        <f>IFERROR(VLOOKUP($A38,'base gap'!$A$50:$K$97,COLUMN(B:B),FALSE),"")</f>
        <v/>
      </c>
      <c r="D38" s="55" t="str">
        <f>IFERROR(VLOOKUP($A38,'base gap'!$A$50:$K$97,COLUMN(C:C),FALSE),"")</f>
        <v/>
      </c>
      <c r="E38" s="55" t="str">
        <f>IFERROR(VLOOKUP($A38,'base gap'!$A$50:$K$97,COLUMN(D:D),FALSE),"")</f>
        <v/>
      </c>
      <c r="F38" s="55" t="str">
        <f>IFERROR(VLOOKUP($A38,'base gap'!$A$50:$K$97,COLUMN(E:E),FALSE),"")</f>
        <v/>
      </c>
      <c r="G38" s="55" t="str">
        <f>IFERROR(VLOOKUP($A38,'base gap'!$A$50:$K$97,COLUMN(F:F),FALSE),"")</f>
        <v/>
      </c>
      <c r="H38" s="55" t="str">
        <f>IFERROR(VLOOKUP($A38,'base gap'!$A$50:$K$97,COLUMN(G:G),FALSE),"")</f>
        <v/>
      </c>
      <c r="I38" s="55" t="str">
        <f>IFERROR(VLOOKUP($A38,'base gap'!$A$50:$K$97,COLUMN(H:H),FALSE),"")</f>
        <v/>
      </c>
      <c r="J38" s="55" t="str">
        <f>IFERROR(VLOOKUP($A38,'base gap'!$A$50:$K$97,COLUMN(I:I),FALSE),"")</f>
        <v/>
      </c>
      <c r="K38" s="55" t="str">
        <f>IFERROR(VLOOKUP($A38,'base gap'!$A$50:$K$97,COLUMN(J:J),FALSE),"")</f>
        <v/>
      </c>
      <c r="L38" s="55" t="str">
        <f>IFERROR(VLOOKUP($A38,'base gap'!$A$50:$K$97,COLUMN(K:K),FALSE),"")</f>
        <v/>
      </c>
      <c r="M38" s="55" t="str">
        <f>IFERROR(VLOOKUP($A38,'base gap'!$A$50:$K$97,COLUMN(L:L),FALSE),"")</f>
        <v/>
      </c>
      <c r="N38" s="55" t="str">
        <f>IFERROR(VLOOKUP($A38,'base gap'!$A$50:$K$97,COLUMN(M:M),FALSE),"")</f>
        <v/>
      </c>
      <c r="O38" s="73"/>
      <c r="P38" s="73"/>
      <c r="R38" s="20"/>
      <c r="S38" s="24"/>
      <c r="T38" s="24"/>
      <c r="U38" s="24"/>
      <c r="V38" s="76"/>
      <c r="W38" s="38"/>
    </row>
    <row r="39" spans="1:23" ht="45" customHeight="1" thickBot="1" x14ac:dyDescent="0.3">
      <c r="A39" s="56" t="s">
        <v>23</v>
      </c>
      <c r="B39" s="81" t="str">
        <f>COUNTIF(C39:N39,"&gt;&lt;")&amp;" /4"</f>
        <v>0 /4</v>
      </c>
      <c r="C39" s="57" t="str">
        <f>IFERROR(VLOOKUP($A39,'base gap'!$A$50:$K$97,COLUMN(B:B),FALSE),"")</f>
        <v/>
      </c>
      <c r="D39" s="57" t="str">
        <f>IFERROR(VLOOKUP($A39,'base gap'!$A$50:$K$97,COLUMN(C:C),FALSE),"")</f>
        <v/>
      </c>
      <c r="E39" s="57" t="str">
        <f>IFERROR(VLOOKUP($A39,'base gap'!$A$50:$K$97,COLUMN(D:D),FALSE),"")</f>
        <v/>
      </c>
      <c r="F39" s="57" t="str">
        <f>IFERROR(VLOOKUP($A39,'base gap'!$A$50:$K$97,COLUMN(E:E),FALSE),"")</f>
        <v/>
      </c>
      <c r="G39" s="57" t="str">
        <f>IFERROR(VLOOKUP($A39,'base gap'!$A$50:$K$97,COLUMN(F:F),FALSE),"")</f>
        <v/>
      </c>
      <c r="H39" s="57" t="str">
        <f>IFERROR(VLOOKUP($A39,'base gap'!$A$50:$K$97,COLUMN(G:G),FALSE),"")</f>
        <v/>
      </c>
      <c r="I39" s="57" t="str">
        <f>IFERROR(VLOOKUP($A39,'base gap'!$A$50:$K$97,COLUMN(H:H),FALSE),"")</f>
        <v/>
      </c>
      <c r="J39" s="57" t="str">
        <f>IFERROR(VLOOKUP($A39,'base gap'!$A$50:$K$97,COLUMN(I:I),FALSE),"")</f>
        <v/>
      </c>
      <c r="K39" s="57" t="str">
        <f>IFERROR(VLOOKUP($A39,'base gap'!$A$50:$K$97,COLUMN(J:J),FALSE),"")</f>
        <v/>
      </c>
      <c r="L39" s="57" t="str">
        <f>IFERROR(VLOOKUP($A39,'base gap'!$A$50:$K$97,COLUMN(K:K),FALSE),"")</f>
        <v/>
      </c>
      <c r="M39" s="57" t="str">
        <f>IFERROR(VLOOKUP($A39,'base gap'!$A$50:$K$97,COLUMN(L:L),FALSE),"")</f>
        <v/>
      </c>
      <c r="N39" s="57" t="str">
        <f>IFERROR(VLOOKUP($A39,'base gap'!$A$50:$K$97,COLUMN(M:M),FALSE),"")</f>
        <v/>
      </c>
      <c r="O39" s="73"/>
      <c r="P39" s="73"/>
      <c r="R39" s="20"/>
      <c r="S39" s="24"/>
      <c r="T39" s="24"/>
      <c r="U39" s="24"/>
      <c r="V39" s="76"/>
    </row>
    <row r="40" spans="1:23" ht="45" customHeight="1" thickBot="1" x14ac:dyDescent="0.3">
      <c r="A40" s="54" t="s">
        <v>26</v>
      </c>
      <c r="B40" s="81" t="str">
        <f>COUNTIF(C40:N40,"&gt;&lt;")&amp;" /1"</f>
        <v>0 /1</v>
      </c>
      <c r="C40" s="55" t="str">
        <f>IFERROR(VLOOKUP($A40,'base gap'!$A$50:$K$97,COLUMN(B:B),FALSE),"")</f>
        <v/>
      </c>
      <c r="D40" s="55" t="str">
        <f>IFERROR(VLOOKUP($A40,'base gap'!$A$50:$K$97,COLUMN(C:C),FALSE),"")</f>
        <v/>
      </c>
      <c r="E40" s="55" t="str">
        <f>IFERROR(VLOOKUP($A40,'base gap'!$A$50:$K$97,COLUMN(D:D),FALSE),"")</f>
        <v/>
      </c>
      <c r="F40" s="55" t="str">
        <f>IFERROR(VLOOKUP($A40,'base gap'!$A$50:$K$97,COLUMN(E:E),FALSE),"")</f>
        <v/>
      </c>
      <c r="G40" s="55" t="str">
        <f>IFERROR(VLOOKUP($A40,'base gap'!$A$50:$K$97,COLUMN(F:F),FALSE),"")</f>
        <v/>
      </c>
      <c r="H40" s="55" t="str">
        <f>IFERROR(VLOOKUP($A40,'base gap'!$A$50:$K$97,COLUMN(G:G),FALSE),"")</f>
        <v/>
      </c>
      <c r="I40" s="55" t="str">
        <f>IFERROR(VLOOKUP($A40,'base gap'!$A$50:$K$97,COLUMN(H:H),FALSE),"")</f>
        <v/>
      </c>
      <c r="J40" s="55" t="str">
        <f>IFERROR(VLOOKUP($A40,'base gap'!$A$50:$K$97,COLUMN(I:I),FALSE),"")</f>
        <v/>
      </c>
      <c r="K40" s="55" t="str">
        <f>IFERROR(VLOOKUP($A40,'base gap'!$A$50:$K$97,COLUMN(J:J),FALSE),"")</f>
        <v/>
      </c>
      <c r="L40" s="55" t="str">
        <f>IFERROR(VLOOKUP($A40,'base gap'!$A$50:$K$97,COLUMN(K:K),FALSE),"")</f>
        <v/>
      </c>
      <c r="M40" s="55" t="str">
        <f>IFERROR(VLOOKUP($A40,'base gap'!$A$50:$K$97,COLUMN(L:L),FALSE),"")</f>
        <v/>
      </c>
      <c r="N40" s="55" t="str">
        <f>IFERROR(VLOOKUP($A40,'base gap'!$A$50:$K$97,COLUMN(M:M),FALSE),"")</f>
        <v/>
      </c>
      <c r="O40" s="73"/>
      <c r="P40" s="73"/>
      <c r="R40" s="20"/>
      <c r="S40" s="24"/>
      <c r="T40" s="24"/>
      <c r="U40" s="24"/>
      <c r="V40" s="76"/>
    </row>
    <row r="41" spans="1:23" ht="45" customHeight="1" thickBot="1" x14ac:dyDescent="0.3">
      <c r="A41" s="60" t="s">
        <v>32</v>
      </c>
      <c r="B41" s="81" t="str">
        <f>COUNTIF(C41:N41,"&gt;&lt;")&amp;" /6"</f>
        <v>0 /6</v>
      </c>
      <c r="C41" s="61" t="str">
        <f>IFERROR(VLOOKUP($A41,'base gap'!$A$50:$K$97,COLUMN(B:B),FALSE),"")</f>
        <v/>
      </c>
      <c r="D41" s="61" t="str">
        <f>IFERROR(VLOOKUP($A41,'base gap'!$A$50:$K$97,COLUMN(C:C),FALSE),"")</f>
        <v/>
      </c>
      <c r="E41" s="61" t="str">
        <f>IFERROR(VLOOKUP($A41,'base gap'!$A$50:$K$97,COLUMN(D:D),FALSE),"")</f>
        <v/>
      </c>
      <c r="F41" s="61" t="str">
        <f>IFERROR(VLOOKUP($A41,'base gap'!$A$50:$K$97,COLUMN(E:E),FALSE),"")</f>
        <v/>
      </c>
      <c r="G41" s="61" t="str">
        <f>IFERROR(VLOOKUP($A41,'base gap'!$A$50:$K$97,COLUMN(F:F),FALSE),"")</f>
        <v/>
      </c>
      <c r="H41" s="61" t="str">
        <f>IFERROR(VLOOKUP($A41,'base gap'!$A$50:$K$97,COLUMN(G:G),FALSE),"")</f>
        <v/>
      </c>
      <c r="I41" s="61" t="str">
        <f>IFERROR(VLOOKUP($A41,'base gap'!$A$50:$K$97,COLUMN(H:H),FALSE),"")</f>
        <v/>
      </c>
      <c r="J41" s="61" t="str">
        <f>IFERROR(VLOOKUP($A41,'base gap'!$A$50:$K$97,COLUMN(I:I),FALSE),"")</f>
        <v/>
      </c>
      <c r="K41" s="61" t="str">
        <f>IFERROR(VLOOKUP($A41,'base gap'!$A$50:$K$97,COLUMN(J:J),FALSE),"")</f>
        <v/>
      </c>
      <c r="L41" s="61" t="str">
        <f>IFERROR(VLOOKUP($A41,'base gap'!$A$50:$K$97,COLUMN(K:K),FALSE),"")</f>
        <v/>
      </c>
      <c r="M41" s="61" t="str">
        <f>IFERROR(VLOOKUP($A41,'base gap'!$A$50:$K$97,COLUMN(L:L),FALSE),"")</f>
        <v/>
      </c>
      <c r="N41" s="61" t="str">
        <f>IFERROR(VLOOKUP($A41,'base gap'!$A$50:$K$97,COLUMN(M:M),FALSE),"")</f>
        <v/>
      </c>
      <c r="O41" s="73"/>
      <c r="P41" s="73"/>
      <c r="R41" s="20"/>
      <c r="S41" s="24"/>
      <c r="T41" s="24"/>
      <c r="U41" s="24"/>
      <c r="V41" s="76"/>
    </row>
    <row r="42" spans="1:23" ht="45" customHeight="1" thickBot="1" x14ac:dyDescent="0.3">
      <c r="A42" s="60" t="s">
        <v>33</v>
      </c>
      <c r="B42" s="81" t="str">
        <f>COUNTIF(C42:N42,"&gt;&lt;")&amp;" /1"</f>
        <v>0 /1</v>
      </c>
      <c r="C42" s="61" t="str">
        <f>IFERROR(VLOOKUP($A42,'base gap'!$A$50:$K$97,COLUMN(B:B),FALSE),"")</f>
        <v/>
      </c>
      <c r="D42" s="61" t="str">
        <f>IFERROR(VLOOKUP($A42,'base gap'!$A$50:$K$97,COLUMN(C:C),FALSE),"")</f>
        <v/>
      </c>
      <c r="E42" s="61" t="str">
        <f>IFERROR(VLOOKUP($A42,'base gap'!$A$50:$K$97,COLUMN(D:D),FALSE),"")</f>
        <v/>
      </c>
      <c r="F42" s="61" t="str">
        <f>IFERROR(VLOOKUP($A42,'base gap'!$A$50:$K$97,COLUMN(E:E),FALSE),"")</f>
        <v/>
      </c>
      <c r="G42" s="61" t="str">
        <f>IFERROR(VLOOKUP($A42,'base gap'!$A$50:$K$97,COLUMN(F:F),FALSE),"")</f>
        <v/>
      </c>
      <c r="H42" s="61" t="str">
        <f>IFERROR(VLOOKUP($A42,'base gap'!$A$50:$K$97,COLUMN(G:G),FALSE),"")</f>
        <v/>
      </c>
      <c r="I42" s="61" t="str">
        <f>IFERROR(VLOOKUP($A42,'base gap'!$A$50:$K$97,COLUMN(H:H),FALSE),"")</f>
        <v/>
      </c>
      <c r="J42" s="61" t="str">
        <f>IFERROR(VLOOKUP($A42,'base gap'!$A$50:$K$97,COLUMN(I:I),FALSE),"")</f>
        <v/>
      </c>
      <c r="K42" s="61" t="str">
        <f>IFERROR(VLOOKUP($A42,'base gap'!$A$50:$K$97,COLUMN(J:J),FALSE),"")</f>
        <v/>
      </c>
      <c r="L42" s="61" t="str">
        <f>IFERROR(VLOOKUP($A42,'base gap'!$A$50:$K$97,COLUMN(K:K),FALSE),"")</f>
        <v/>
      </c>
      <c r="M42" s="61" t="str">
        <f>IFERROR(VLOOKUP($A42,'base gap'!$A$50:$K$97,COLUMN(L:L),FALSE),"")</f>
        <v/>
      </c>
      <c r="N42" s="61" t="str">
        <f>IFERROR(VLOOKUP($A42,'base gap'!$A$50:$K$97,COLUMN(M:M),FALSE),"")</f>
        <v/>
      </c>
      <c r="O42" s="73"/>
      <c r="P42" s="73"/>
      <c r="R42" s="20"/>
      <c r="S42" s="24"/>
      <c r="T42" s="24"/>
      <c r="U42" s="24"/>
      <c r="V42" s="76"/>
    </row>
    <row r="43" spans="1:23" ht="45" customHeight="1" thickBot="1" x14ac:dyDescent="0.3">
      <c r="A43" s="58" t="s">
        <v>28</v>
      </c>
      <c r="B43" s="81" t="str">
        <f>COUNTIF(C43:N43,"&gt;&lt;")&amp;" /7"</f>
        <v>0 /7</v>
      </c>
      <c r="C43" s="59" t="str">
        <f>IFERROR(VLOOKUP($A43,'base gap'!$A$50:$K$97,COLUMN(B:B),FALSE),"")</f>
        <v/>
      </c>
      <c r="D43" s="59" t="str">
        <f>IFERROR(VLOOKUP($A43,'base gap'!$A$50:$K$97,COLUMN(C:C),FALSE),"")</f>
        <v/>
      </c>
      <c r="E43" s="59" t="str">
        <f>IFERROR(VLOOKUP($A43,'base gap'!$A$50:$K$97,COLUMN(D:D),FALSE),"")</f>
        <v/>
      </c>
      <c r="F43" s="59" t="str">
        <f>IFERROR(VLOOKUP($A43,'base gap'!$A$50:$K$97,COLUMN(E:E),FALSE),"")</f>
        <v/>
      </c>
      <c r="G43" s="59" t="str">
        <f>IFERROR(VLOOKUP($A43,'base gap'!$A$50:$K$97,COLUMN(F:F),FALSE),"")</f>
        <v/>
      </c>
      <c r="H43" s="59" t="str">
        <f>IFERROR(VLOOKUP($A43,'base gap'!$A$50:$K$97,COLUMN(G:G),FALSE),"")</f>
        <v/>
      </c>
      <c r="I43" s="59" t="str">
        <f>IFERROR(VLOOKUP($A43,'base gap'!$A$50:$K$97,COLUMN(H:H),FALSE),"")</f>
        <v/>
      </c>
      <c r="J43" s="59" t="str">
        <f>IFERROR(VLOOKUP($A43,'base gap'!$A$50:$K$97,COLUMN(I:I),FALSE),"")</f>
        <v/>
      </c>
      <c r="K43" s="59" t="str">
        <f>IFERROR(VLOOKUP($A43,'base gap'!$A$50:$K$97,COLUMN(J:J),FALSE),"")</f>
        <v/>
      </c>
      <c r="L43" s="59" t="str">
        <f>IFERROR(VLOOKUP($A43,'base gap'!$A$50:$K$97,COLUMN(K:K),FALSE),"")</f>
        <v/>
      </c>
      <c r="M43" s="59" t="str">
        <f>IFERROR(VLOOKUP($A43,'base gap'!$A$50:$K$97,COLUMN(L:L),FALSE),"")</f>
        <v/>
      </c>
      <c r="N43" s="59" t="str">
        <f>IFERROR(VLOOKUP($A43,'base gap'!$A$50:$K$97,COLUMN(M:M),FALSE),"")</f>
        <v/>
      </c>
      <c r="O43" s="73"/>
      <c r="P43" s="73"/>
      <c r="R43" s="20"/>
      <c r="S43" s="24"/>
      <c r="T43" s="24"/>
      <c r="U43" s="24"/>
      <c r="V43" s="76"/>
    </row>
    <row r="44" spans="1:23" ht="45" customHeight="1" thickBot="1" x14ac:dyDescent="0.3">
      <c r="A44" s="58" t="s">
        <v>30</v>
      </c>
      <c r="B44" s="81" t="str">
        <f>COUNTIF(C44:N44,"&gt;&lt;")&amp;" /1"</f>
        <v>0 /1</v>
      </c>
      <c r="C44" s="59" t="str">
        <f>IFERROR(VLOOKUP($A44,'base gap'!$A$50:$K$97,COLUMN(B:B),FALSE),"")</f>
        <v/>
      </c>
      <c r="D44" s="59" t="str">
        <f>IFERROR(VLOOKUP($A44,'base gap'!$A$50:$K$97,COLUMN(C:C),FALSE),"")</f>
        <v/>
      </c>
      <c r="E44" s="59" t="str">
        <f>IFERROR(VLOOKUP($A44,'base gap'!$A$50:$K$97,COLUMN(D:D),FALSE),"")</f>
        <v/>
      </c>
      <c r="F44" s="59" t="str">
        <f>IFERROR(VLOOKUP($A44,'base gap'!$A$50:$K$97,COLUMN(E:E),FALSE),"")</f>
        <v/>
      </c>
      <c r="G44" s="59" t="str">
        <f>IFERROR(VLOOKUP($A44,'base gap'!$A$50:$K$97,COLUMN(F:F),FALSE),"")</f>
        <v/>
      </c>
      <c r="H44" s="59" t="str">
        <f>IFERROR(VLOOKUP($A44,'base gap'!$A$50:$K$97,COLUMN(G:G),FALSE),"")</f>
        <v/>
      </c>
      <c r="I44" s="59" t="str">
        <f>IFERROR(VLOOKUP($A44,'base gap'!$A$50:$K$97,COLUMN(H:H),FALSE),"")</f>
        <v/>
      </c>
      <c r="J44" s="59" t="str">
        <f>IFERROR(VLOOKUP($A44,'base gap'!$A$50:$K$97,COLUMN(I:I),FALSE),"")</f>
        <v/>
      </c>
      <c r="K44" s="59" t="str">
        <f>IFERROR(VLOOKUP($A44,'base gap'!$A$50:$K$97,COLUMN(J:J),FALSE),"")</f>
        <v/>
      </c>
      <c r="L44" s="59" t="str">
        <f>IFERROR(VLOOKUP($A44,'base gap'!$A$50:$K$97,COLUMN(K:K),FALSE),"")</f>
        <v/>
      </c>
      <c r="M44" s="59" t="str">
        <f>IFERROR(VLOOKUP($A44,'base gap'!$A$50:$K$97,COLUMN(L:L),FALSE),"")</f>
        <v/>
      </c>
      <c r="N44" s="59" t="str">
        <f>IFERROR(VLOOKUP($A44,'base gap'!$A$50:$K$97,COLUMN(M:M),FALSE),"")</f>
        <v/>
      </c>
      <c r="O44" s="73"/>
      <c r="P44" s="73"/>
      <c r="R44" s="20"/>
      <c r="S44" s="24"/>
      <c r="T44" s="24"/>
      <c r="U44" s="24"/>
      <c r="V44" s="76"/>
    </row>
    <row r="45" spans="1:23" ht="45" customHeight="1" thickBot="1" x14ac:dyDescent="0.3">
      <c r="A45" s="82" t="s">
        <v>5</v>
      </c>
      <c r="B45" s="81" t="str">
        <f>COUNTIF(C45:N45,"&gt;&lt;")&amp;" /4"</f>
        <v>0 /4</v>
      </c>
      <c r="C45" s="83" t="str">
        <f>IFERROR(VLOOKUP($A45,'base gap'!$A$50:$K$97,COLUMN(B:B),FALSE),"")</f>
        <v/>
      </c>
      <c r="D45" s="83" t="str">
        <f>IFERROR(VLOOKUP($A45,'base gap'!$A$50:$K$97,COLUMN(C:C),FALSE),"")</f>
        <v/>
      </c>
      <c r="E45" s="83" t="str">
        <f>IFERROR(VLOOKUP($A45,'base gap'!$A$50:$K$97,COLUMN(D:D),FALSE),"")</f>
        <v/>
      </c>
      <c r="F45" s="83" t="str">
        <f>IFERROR(VLOOKUP($A45,'base gap'!$A$50:$K$97,COLUMN(E:E),FALSE),"")</f>
        <v/>
      </c>
      <c r="G45" s="83" t="str">
        <f>IFERROR(VLOOKUP($A45,'base gap'!$A$50:$K$97,COLUMN(F:F),FALSE),"")</f>
        <v/>
      </c>
      <c r="H45" s="83" t="str">
        <f>IFERROR(VLOOKUP($A45,'base gap'!$A$50:$K$97,COLUMN(G:G),FALSE),"")</f>
        <v/>
      </c>
      <c r="I45" s="83" t="str">
        <f>IFERROR(VLOOKUP($A45,'base gap'!$A$50:$K$97,COLUMN(H:H),FALSE),"")</f>
        <v/>
      </c>
      <c r="J45" s="83" t="str">
        <f>IFERROR(VLOOKUP($A45,'base gap'!$A$50:$K$97,COLUMN(I:I),FALSE),"")</f>
        <v/>
      </c>
      <c r="K45" s="83" t="str">
        <f>IFERROR(VLOOKUP($A45,'base gap'!$A$50:$K$97,COLUMN(J:J),FALSE),"")</f>
        <v/>
      </c>
      <c r="L45" s="83" t="str">
        <f>IFERROR(VLOOKUP($A45,'base gap'!$A$50:$K$97,COLUMN(K:K),FALSE),"")</f>
        <v/>
      </c>
      <c r="M45" s="83" t="str">
        <f>IFERROR(VLOOKUP($A45,'base gap'!$A$50:$K$97,COLUMN(L:L),FALSE),"")</f>
        <v/>
      </c>
      <c r="N45" s="83" t="str">
        <f>IFERROR(VLOOKUP($A45,'base gap'!$A$50:$K$97,COLUMN(M:M),FALSE),"")</f>
        <v/>
      </c>
      <c r="O45" s="73"/>
      <c r="P45" s="73"/>
      <c r="R45" s="20"/>
      <c r="S45" s="24"/>
      <c r="T45" s="24"/>
      <c r="U45" s="24"/>
      <c r="V45" s="76"/>
    </row>
    <row r="46" spans="1:23" ht="45" customHeight="1" thickBot="1" x14ac:dyDescent="0.3">
      <c r="A46" s="196" t="s">
        <v>88</v>
      </c>
      <c r="B46" s="81"/>
      <c r="C46" s="83" t="str">
        <f>IFERROR(VLOOKUP($A46,'base gap'!$A$50:$K$97,COLUMN(B:B),FALSE),"")</f>
        <v/>
      </c>
      <c r="D46" s="83" t="str">
        <f>IFERROR(VLOOKUP($A46,'base gap'!$A$50:$K$97,COLUMN(C:C),FALSE),"")</f>
        <v/>
      </c>
      <c r="E46" s="83" t="str">
        <f>IFERROR(VLOOKUP($A46,'base gap'!$A$50:$K$97,COLUMN(D:D),FALSE),"")</f>
        <v/>
      </c>
      <c r="F46" s="83" t="str">
        <f>IFERROR(VLOOKUP($A46,'base gap'!$A$50:$K$97,COLUMN(E:E),FALSE),"")</f>
        <v/>
      </c>
      <c r="G46" s="83" t="str">
        <f>IFERROR(VLOOKUP($A46,'base gap'!$A$50:$K$97,COLUMN(F:F),FALSE),"")</f>
        <v/>
      </c>
      <c r="H46" s="83" t="str">
        <f>IFERROR(VLOOKUP($A46,'base gap'!$A$50:$K$97,COLUMN(G:G),FALSE),"")</f>
        <v/>
      </c>
      <c r="I46" s="83" t="str">
        <f>IFERROR(VLOOKUP($A46,'base gap'!$A$50:$K$97,COLUMN(H:H),FALSE),"")</f>
        <v/>
      </c>
      <c r="J46" s="83" t="str">
        <f>IFERROR(VLOOKUP($A46,'base gap'!$A$50:$K$97,COLUMN(I:I),FALSE),"")</f>
        <v/>
      </c>
      <c r="K46" s="83" t="str">
        <f>IFERROR(VLOOKUP($A46,'base gap'!$A$50:$K$97,COLUMN(J:J),FALSE),"")</f>
        <v/>
      </c>
      <c r="L46" s="83" t="str">
        <f>IFERROR(VLOOKUP($A46,'base gap'!$A$50:$K$97,COLUMN(K:K),FALSE),"")</f>
        <v/>
      </c>
      <c r="M46" s="83" t="str">
        <f>IFERROR(VLOOKUP($A46,'base gap'!$A$50:$K$97,COLUMN(L:L),FALSE),"")</f>
        <v/>
      </c>
      <c r="N46" s="83" t="str">
        <f>IFERROR(VLOOKUP($A46,'base gap'!$A$50:$K$97,COLUMN(M:M),FALSE),"")</f>
        <v/>
      </c>
      <c r="O46" s="73"/>
      <c r="P46" s="73"/>
      <c r="R46" s="20"/>
      <c r="S46" s="24"/>
      <c r="T46" s="24"/>
      <c r="U46" s="24"/>
      <c r="V46" s="76"/>
    </row>
    <row r="47" spans="1:23" ht="45" customHeight="1" x14ac:dyDescent="0.25">
      <c r="O47" s="73"/>
      <c r="P47" s="73"/>
      <c r="R47" s="20"/>
      <c r="S47" s="24"/>
      <c r="T47" s="24"/>
      <c r="U47" s="24"/>
      <c r="V47" s="76"/>
    </row>
    <row r="48" spans="1:23" ht="45" customHeight="1" x14ac:dyDescent="0.25">
      <c r="O48" s="73"/>
      <c r="P48" s="73"/>
      <c r="R48" s="20"/>
      <c r="S48" s="24"/>
      <c r="T48" s="24"/>
      <c r="U48" s="24"/>
      <c r="V48" s="76"/>
    </row>
    <row r="49" spans="15:22" ht="45" customHeight="1" x14ac:dyDescent="0.25">
      <c r="O49" s="73"/>
      <c r="P49" s="73"/>
      <c r="R49" s="20"/>
      <c r="S49" s="24"/>
      <c r="T49" s="24"/>
      <c r="U49" s="24"/>
      <c r="V49" s="76"/>
    </row>
    <row r="50" spans="15:22" ht="45" customHeight="1" x14ac:dyDescent="0.25">
      <c r="O50" s="73"/>
      <c r="P50" s="73"/>
      <c r="R50" s="20"/>
      <c r="S50" s="24"/>
      <c r="T50" s="24"/>
      <c r="U50" s="24"/>
      <c r="V50" s="76"/>
    </row>
    <row r="51" spans="15:22" ht="45" customHeight="1" x14ac:dyDescent="0.25">
      <c r="O51" s="73"/>
      <c r="P51" s="73"/>
      <c r="R51" s="20"/>
      <c r="S51" s="24"/>
      <c r="T51" s="24"/>
      <c r="U51" s="24"/>
      <c r="V51" s="76"/>
    </row>
    <row r="52" spans="15:22" ht="45" customHeight="1" x14ac:dyDescent="0.25">
      <c r="O52" s="73"/>
      <c r="P52" s="73"/>
      <c r="R52" s="20"/>
      <c r="S52" s="24"/>
      <c r="T52" s="24"/>
      <c r="U52" s="24"/>
      <c r="V52" s="76"/>
    </row>
    <row r="53" spans="15:22" ht="45" customHeight="1" x14ac:dyDescent="0.25">
      <c r="O53" s="73"/>
      <c r="P53" s="73"/>
      <c r="R53" s="20"/>
      <c r="S53" s="24"/>
      <c r="T53" s="24"/>
      <c r="U53" s="24"/>
      <c r="V53" s="76"/>
    </row>
    <row r="54" spans="15:22" ht="45" customHeight="1" x14ac:dyDescent="0.25">
      <c r="O54" s="73"/>
      <c r="P54" s="73"/>
      <c r="R54" s="20"/>
      <c r="S54" s="24"/>
      <c r="T54" s="24"/>
      <c r="U54" s="24"/>
      <c r="V54" s="76"/>
    </row>
    <row r="55" spans="15:22" ht="45" customHeight="1" x14ac:dyDescent="0.25">
      <c r="O55" s="73"/>
      <c r="P55" s="73"/>
      <c r="R55" s="20"/>
      <c r="S55" s="24"/>
      <c r="T55" s="24"/>
      <c r="U55" s="24"/>
      <c r="V55" s="76"/>
    </row>
    <row r="56" spans="15:22" ht="45" customHeight="1" x14ac:dyDescent="0.25">
      <c r="O56" s="73"/>
      <c r="P56" s="73"/>
      <c r="R56" s="20"/>
      <c r="S56" s="24"/>
      <c r="T56" s="24"/>
      <c r="U56" s="24"/>
      <c r="V56" s="76"/>
    </row>
    <row r="57" spans="15:22" ht="45" customHeight="1" x14ac:dyDescent="0.25">
      <c r="O57" s="73"/>
      <c r="P57" s="73"/>
      <c r="R57" s="20"/>
      <c r="S57" s="24"/>
      <c r="T57" s="24"/>
      <c r="U57" s="24"/>
      <c r="V57" s="76"/>
    </row>
    <row r="58" spans="15:22" ht="45" customHeight="1" x14ac:dyDescent="0.25">
      <c r="O58" s="73"/>
      <c r="P58" s="73"/>
      <c r="R58" s="20"/>
      <c r="S58" s="24"/>
      <c r="T58" s="24"/>
      <c r="U58" s="24"/>
      <c r="V58" s="76"/>
    </row>
    <row r="59" spans="15:22" ht="45" customHeight="1" x14ac:dyDescent="0.25">
      <c r="O59" s="73"/>
      <c r="P59" s="73"/>
      <c r="R59" s="20"/>
      <c r="S59" s="24"/>
      <c r="T59" s="24"/>
      <c r="U59" s="24"/>
      <c r="V59" s="76"/>
    </row>
    <row r="60" spans="15:22" ht="45" customHeight="1" x14ac:dyDescent="0.25">
      <c r="R60" s="20"/>
      <c r="S60" s="24">
        <f>[1]AM!$A34</f>
        <v>0</v>
      </c>
      <c r="T60" s="24"/>
      <c r="U60" s="24">
        <f>[2]AM!$A35</f>
        <v>0</v>
      </c>
      <c r="V60" s="76">
        <f>[2]AM!$B35</f>
        <v>0</v>
      </c>
    </row>
    <row r="61" spans="15:22" ht="45" customHeight="1" x14ac:dyDescent="0.25">
      <c r="R61" s="20"/>
      <c r="S61" s="24">
        <f>[1]AM!$A35</f>
        <v>0</v>
      </c>
      <c r="T61" s="24"/>
      <c r="U61" s="24">
        <f>[2]AM!$A36</f>
        <v>0</v>
      </c>
      <c r="V61" s="76">
        <f>[2]AM!$B36</f>
        <v>0</v>
      </c>
    </row>
    <row r="62" spans="15:22" ht="45" customHeight="1" x14ac:dyDescent="0.25">
      <c r="R62" s="20"/>
      <c r="S62" s="24">
        <f>[1]AM!$A36</f>
        <v>0</v>
      </c>
      <c r="T62" s="24"/>
      <c r="U62" s="24">
        <f>[2]AM!$A37</f>
        <v>0</v>
      </c>
      <c r="V62" s="76">
        <f>[2]AM!$B37</f>
        <v>0</v>
      </c>
    </row>
    <row r="63" spans="15:22" x14ac:dyDescent="0.25">
      <c r="R63" s="20"/>
      <c r="S63" s="24">
        <f>[1]AM!$A37</f>
        <v>0</v>
      </c>
      <c r="T63" s="24"/>
      <c r="U63" s="24">
        <f>[2]AM!$A38</f>
        <v>0</v>
      </c>
      <c r="V63" s="76">
        <f>[2]AM!$B38</f>
        <v>0</v>
      </c>
    </row>
    <row r="64" spans="15:22" x14ac:dyDescent="0.25">
      <c r="R64" s="20"/>
      <c r="S64" s="24">
        <f>[1]AM!$A38</f>
        <v>0</v>
      </c>
      <c r="T64" s="24"/>
      <c r="U64" s="24">
        <f>[2]AM!$A39</f>
        <v>0</v>
      </c>
      <c r="V64" s="76">
        <f>[2]AM!$B39</f>
        <v>0</v>
      </c>
    </row>
  </sheetData>
  <mergeCells count="11">
    <mergeCell ref="B35:B36"/>
    <mergeCell ref="S1:V1"/>
    <mergeCell ref="S33:U33"/>
    <mergeCell ref="A3:A4"/>
    <mergeCell ref="E1:H1"/>
    <mergeCell ref="E2:G2"/>
    <mergeCell ref="I2:J2"/>
    <mergeCell ref="B3:B4"/>
    <mergeCell ref="B26:B27"/>
    <mergeCell ref="A26:A27"/>
    <mergeCell ref="A35:A36"/>
  </mergeCells>
  <pageMargins left="0.7" right="0.7" top="0.75" bottom="0.75" header="0.3" footer="0.3"/>
  <pageSetup paperSize="9" scale="5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D118"/>
  <sheetViews>
    <sheetView showZeros="0" topLeftCell="A8" zoomScale="60" zoomScaleNormal="60" workbookViewId="0">
      <selection activeCell="F41" sqref="F41"/>
    </sheetView>
  </sheetViews>
  <sheetFormatPr baseColWidth="10" defaultRowHeight="15" x14ac:dyDescent="0.25"/>
  <cols>
    <col min="1" max="5" width="25.7109375" style="84" customWidth="1"/>
    <col min="6" max="6" width="25.85546875" style="84" customWidth="1"/>
    <col min="7" max="7" width="25.7109375" style="84" customWidth="1"/>
    <col min="8" max="8" width="11.7109375" style="84" customWidth="1"/>
    <col min="9" max="10" width="25.7109375" style="84" customWidth="1"/>
    <col min="11" max="11" width="32" style="84" customWidth="1"/>
    <col min="12" max="13" width="11.42578125" style="84"/>
    <col min="14" max="14" width="21.140625" style="84" customWidth="1"/>
    <col min="15" max="16384" width="11.42578125" style="84"/>
  </cols>
  <sheetData>
    <row r="1" spans="1:30" ht="21" thickBot="1" x14ac:dyDescent="0.35">
      <c r="A1" s="223" t="s">
        <v>12</v>
      </c>
      <c r="B1" s="254" t="s">
        <v>65</v>
      </c>
      <c r="C1" s="254"/>
      <c r="D1" s="255"/>
      <c r="E1" s="254" t="s">
        <v>66</v>
      </c>
      <c r="F1" s="256"/>
      <c r="G1" s="221" t="s">
        <v>38</v>
      </c>
      <c r="H1" s="257" t="s">
        <v>67</v>
      </c>
      <c r="I1" s="258"/>
      <c r="J1" s="258"/>
      <c r="K1" s="258"/>
      <c r="L1" s="258"/>
      <c r="M1" s="258"/>
      <c r="N1" s="259"/>
      <c r="O1" s="113"/>
      <c r="P1" s="114"/>
      <c r="Q1"/>
      <c r="R1"/>
      <c r="S1" s="219"/>
      <c r="T1"/>
      <c r="U1"/>
      <c r="V1"/>
      <c r="W1"/>
      <c r="X1"/>
      <c r="Y1"/>
      <c r="Z1"/>
      <c r="AA1"/>
      <c r="AB1"/>
      <c r="AC1"/>
      <c r="AD1"/>
    </row>
    <row r="2" spans="1:30" ht="21" thickBot="1" x14ac:dyDescent="0.3">
      <c r="A2" s="115" t="s">
        <v>68</v>
      </c>
      <c r="B2" s="115" t="s">
        <v>69</v>
      </c>
      <c r="C2" s="115" t="s">
        <v>68</v>
      </c>
      <c r="D2" s="116" t="s">
        <v>69</v>
      </c>
      <c r="E2" s="117" t="s">
        <v>68</v>
      </c>
      <c r="F2" s="118" t="s">
        <v>69</v>
      </c>
      <c r="G2" s="222" t="s">
        <v>8</v>
      </c>
      <c r="H2" s="260"/>
      <c r="I2" s="261"/>
      <c r="J2" s="261"/>
      <c r="K2" s="261"/>
      <c r="L2" s="261"/>
      <c r="M2" s="261"/>
      <c r="N2" s="262"/>
      <c r="O2" s="260" t="s">
        <v>70</v>
      </c>
      <c r="P2" s="261"/>
      <c r="Q2"/>
      <c r="R2"/>
      <c r="S2" s="220" t="s">
        <v>19</v>
      </c>
      <c r="T2"/>
      <c r="U2"/>
      <c r="V2"/>
      <c r="W2"/>
      <c r="X2"/>
      <c r="Y2"/>
      <c r="Z2"/>
      <c r="AA2"/>
      <c r="AB2"/>
      <c r="AC2"/>
      <c r="AD2"/>
    </row>
    <row r="3" spans="1:30" ht="21" thickBot="1" x14ac:dyDescent="0.3">
      <c r="A3" s="24" t="str">
        <f>IFERROR(VLOOKUP($A$1,'VAC 1 et 2'!$A$3:$P$7,ROW(3:3),FALSE),"")</f>
        <v/>
      </c>
      <c r="B3" s="24">
        <f t="array" aca="1" ref="B3" ca="1">IFERROR(OFFSET($A$1,102,(SUM(($A$103:$AC$116=A3)*COLUMN(A:AC))-1)),"")</f>
        <v>0</v>
      </c>
      <c r="C3" s="24" t="str">
        <f>VLOOKUP($H$22,'VAC 1 et 2'!$A$3:$P$21,ROW(3:3),FALSE)</f>
        <v/>
      </c>
      <c r="D3" s="119">
        <f t="array" aca="1" ref="D3" ca="1">IFERROR(OFFSET($A$1,102,(SUM(($A$103:$AC$116=C3)*COLUMN(A:AC))-1)),"")</f>
        <v>0</v>
      </c>
      <c r="E3" s="120" t="str">
        <f>VLOOKUP($G$2,'VAC 1 et 2'!$A$3:$P$28,ROW(3:3),FALSE)</f>
        <v/>
      </c>
      <c r="F3" s="121">
        <f t="array" aca="1" ref="F3" ca="1">IFERROR(OFFSET($A$1,102,(SUM(($A$103:$AC$116=E3)*COLUMN(A:AC))-1)),"")</f>
        <v>0</v>
      </c>
      <c r="G3" s="222" t="s">
        <v>10</v>
      </c>
      <c r="H3" s="263"/>
      <c r="I3" s="264"/>
      <c r="J3" s="264"/>
      <c r="K3" s="264"/>
      <c r="L3" s="264"/>
      <c r="M3" s="264"/>
      <c r="N3" s="265"/>
      <c r="O3" s="266"/>
      <c r="P3" s="267"/>
      <c r="Q3"/>
      <c r="R3"/>
      <c r="S3" s="220" t="s">
        <v>71</v>
      </c>
      <c r="T3"/>
      <c r="U3"/>
      <c r="V3"/>
      <c r="W3"/>
      <c r="X3"/>
      <c r="Y3"/>
      <c r="Z3"/>
      <c r="AA3"/>
      <c r="AB3"/>
      <c r="AC3"/>
      <c r="AD3"/>
    </row>
    <row r="4" spans="1:30" ht="18.75" thickBot="1" x14ac:dyDescent="0.3">
      <c r="A4" s="24" t="str">
        <f>IFERROR(VLOOKUP($A$1,'VAC 1 et 2'!$A$3:$P$7,ROW(4:4),FALSE),"")</f>
        <v/>
      </c>
      <c r="B4" s="24">
        <f t="array" aca="1" ref="B4" ca="1">IFERROR(OFFSET($A$1,102,(SUM(($A$103:$AC$116=A4)*COLUMN(A:AC))-1)),"")</f>
        <v>0</v>
      </c>
      <c r="C4" s="24" t="str">
        <f>VLOOKUP($H$22,'VAC 1 et 2'!$A$3:$P$21,ROW(4:4),FALSE)</f>
        <v/>
      </c>
      <c r="D4" s="119">
        <f t="array" aca="1" ref="D4" ca="1">IFERROR(OFFSET($A$1,102,(SUM(($A$103:$AC$116=C4)*COLUMN(A:AC))-1)),"")</f>
        <v>0</v>
      </c>
      <c r="E4" s="120" t="str">
        <f>VLOOKUP($G$2,'VAC 1 et 2'!$A$3:$P$28,ROW(4:4),FALSE)</f>
        <v/>
      </c>
      <c r="F4" s="121">
        <f t="array" aca="1" ref="F4" ca="1">IFERROR(OFFSET($A$1,102,(SUM(($A$103:$AC$116=E4)*COLUMN(A:AC))-1)),"")</f>
        <v>0</v>
      </c>
      <c r="G4" s="207"/>
      <c r="H4"/>
      <c r="I4"/>
      <c r="J4"/>
      <c r="K4"/>
      <c r="L4"/>
      <c r="M4"/>
      <c r="N4"/>
      <c r="O4"/>
      <c r="P4"/>
      <c r="Q4"/>
      <c r="R4"/>
      <c r="S4" s="220" t="s">
        <v>21</v>
      </c>
      <c r="T4"/>
      <c r="U4"/>
      <c r="V4"/>
      <c r="W4"/>
      <c r="X4"/>
      <c r="Y4"/>
      <c r="Z4"/>
      <c r="AA4"/>
      <c r="AB4"/>
      <c r="AC4"/>
      <c r="AD4"/>
    </row>
    <row r="5" spans="1:30" ht="21" thickTop="1" x14ac:dyDescent="0.3">
      <c r="A5" s="24" t="str">
        <f>IFERROR(VLOOKUP($A$1,'VAC 1 et 2'!$A$3:$P$7,ROW(5:5),FALSE),"")</f>
        <v/>
      </c>
      <c r="B5" s="24">
        <f t="array" aca="1" ref="B5" ca="1">IFERROR(OFFSET($A$1,102,(SUM(($A$103:$AC$116=A5)*COLUMN(A:AC))-1)),"")</f>
        <v>0</v>
      </c>
      <c r="C5" s="24" t="str">
        <f>VLOOKUP($H$22,'VAC 1 et 2'!$A$3:$P$21,ROW(5:5),FALSE)</f>
        <v/>
      </c>
      <c r="D5" s="119">
        <f t="array" aca="1" ref="D5" ca="1">IFERROR(OFFSET($A$1,102,(SUM(($A$103:$AC$116=C5)*COLUMN(A:AC))-1)),"")</f>
        <v>0</v>
      </c>
      <c r="E5" s="120" t="str">
        <f>VLOOKUP($G$2,'VAC 1 et 2'!$A$3:$P$28,ROW(5:5),FALSE)</f>
        <v/>
      </c>
      <c r="F5" s="121">
        <f t="array" aca="1" ref="F5" ca="1">IFERROR(OFFSET($A$1,102,(SUM(($A$103:$AC$116=E5)*COLUMN(A:AC))-1)),"")</f>
        <v>0</v>
      </c>
      <c r="G5" s="122" t="s">
        <v>72</v>
      </c>
      <c r="H5" s="251" t="s">
        <v>73</v>
      </c>
      <c r="I5" s="251"/>
      <c r="J5" s="252"/>
      <c r="K5" s="253" t="s">
        <v>74</v>
      </c>
      <c r="L5" s="251"/>
      <c r="M5" s="252"/>
      <c r="N5" s="123" t="s">
        <v>75</v>
      </c>
      <c r="O5" s="124" t="s">
        <v>3</v>
      </c>
      <c r="P5" s="125"/>
      <c r="Q5"/>
      <c r="R5"/>
      <c r="S5" s="220"/>
      <c r="T5"/>
      <c r="U5"/>
      <c r="V5"/>
      <c r="W5"/>
      <c r="X5"/>
      <c r="Y5"/>
      <c r="Z5"/>
      <c r="AA5"/>
      <c r="AB5"/>
      <c r="AC5"/>
      <c r="AD5"/>
    </row>
    <row r="6" spans="1:30" ht="28.5" customHeight="1" thickBot="1" x14ac:dyDescent="0.3">
      <c r="A6" s="24" t="str">
        <f>IFERROR(VLOOKUP($A$1,'VAC 1 et 2'!$A$3:$P$7,ROW(6:6),FALSE),"")</f>
        <v/>
      </c>
      <c r="B6" s="24">
        <f t="array" aca="1" ref="B6" ca="1">IFERROR(OFFSET($A$1,102,(SUM(($A$103:$AC$116=A6)*COLUMN(A:AC))-1)),"")</f>
        <v>0</v>
      </c>
      <c r="C6" s="24" t="str">
        <f>VLOOKUP($H$22,'VAC 1 et 2'!$A$3:$P$21,ROW(6:6),FALSE)</f>
        <v/>
      </c>
      <c r="D6" s="119">
        <f t="array" aca="1" ref="D6" ca="1">IFERROR(OFFSET($A$1,102,(SUM(($A$103:$AC$116=C6)*COLUMN(A:AC))-1)),"")</f>
        <v>0</v>
      </c>
      <c r="E6" s="120" t="str">
        <f>VLOOKUP($G$2,'VAC 1 et 2'!$A$3:$P$28,ROW(6:6),FALSE)</f>
        <v/>
      </c>
      <c r="F6" s="121">
        <f t="array" aca="1" ref="F6" ca="1">IFERROR(OFFSET($A$1,102,(SUM(($A$103:$AC$116=E6)*COLUMN(A:AC))-1)),"")</f>
        <v>0</v>
      </c>
      <c r="G6" s="126">
        <f ca="1">TODAY()</f>
        <v>42365</v>
      </c>
      <c r="H6" s="127" t="s">
        <v>76</v>
      </c>
      <c r="I6" s="128" t="s">
        <v>77</v>
      </c>
      <c r="J6" s="129" t="s">
        <v>78</v>
      </c>
      <c r="K6" s="130" t="s">
        <v>76</v>
      </c>
      <c r="L6" s="270" t="s">
        <v>77</v>
      </c>
      <c r="M6" s="271"/>
      <c r="N6" s="131" t="s">
        <v>77</v>
      </c>
      <c r="O6" s="132"/>
      <c r="P6"/>
      <c r="Q6"/>
      <c r="R6"/>
      <c r="S6" s="220" t="s">
        <v>9</v>
      </c>
      <c r="T6"/>
      <c r="U6"/>
      <c r="V6"/>
      <c r="W6"/>
      <c r="X6"/>
      <c r="Y6"/>
      <c r="Z6"/>
      <c r="AA6"/>
      <c r="AB6"/>
      <c r="AC6"/>
      <c r="AD6"/>
    </row>
    <row r="7" spans="1:30" ht="21" customHeight="1" thickTop="1" x14ac:dyDescent="0.3">
      <c r="A7" s="24" t="str">
        <f>IFERROR(VLOOKUP($A$1,'VAC 1 et 2'!$A$3:$P$7,ROW(7:7),FALSE),"")</f>
        <v/>
      </c>
      <c r="B7" s="24">
        <f t="array" aca="1" ref="B7" ca="1">IFERROR(OFFSET($A$1,102,(SUM(($A$103:$AC$116=A7)*COLUMN(A:AC))-1)),"")</f>
        <v>0</v>
      </c>
      <c r="C7" s="24" t="str">
        <f>VLOOKUP($H$22,'VAC 1 et 2'!$A$3:$P$21,ROW(7:7),FALSE)</f>
        <v/>
      </c>
      <c r="D7" s="119">
        <f t="array" aca="1" ref="D7" ca="1">IFERROR(OFFSET($A$1,102,(SUM(($A$103:$AC$116=C7)*COLUMN(A:AC))-1)),"")</f>
        <v>0</v>
      </c>
      <c r="E7" s="120" t="str">
        <f>VLOOKUP($G$2,'VAC 1 et 2'!$A$3:$P$28,ROW(7:7),FALSE)</f>
        <v/>
      </c>
      <c r="F7" s="121">
        <f t="array" aca="1" ref="F7" ca="1">IFERROR(OFFSET($A$1,102,(SUM(($A$103:$AC$116=E7)*COLUMN(A:AC))-1)),"")</f>
        <v>0</v>
      </c>
      <c r="G7" s="272" t="s">
        <v>79</v>
      </c>
      <c r="H7" s="275">
        <v>12</v>
      </c>
      <c r="I7" s="133"/>
      <c r="J7" s="134"/>
      <c r="K7" s="278">
        <v>9</v>
      </c>
      <c r="L7" s="280"/>
      <c r="M7" s="281"/>
      <c r="N7" s="197" t="str">
        <f>VLOOKUP($O$5,'VAC 1 et 2'!$A$26:$P$61,ROW(3:3),FALSE)</f>
        <v/>
      </c>
      <c r="O7" s="135"/>
      <c r="P7"/>
      <c r="Q7"/>
      <c r="R7"/>
      <c r="S7" s="220" t="s">
        <v>7</v>
      </c>
      <c r="T7"/>
      <c r="U7"/>
      <c r="V7"/>
      <c r="W7"/>
      <c r="X7"/>
      <c r="Y7"/>
      <c r="Z7"/>
      <c r="AA7"/>
      <c r="AB7"/>
      <c r="AC7"/>
      <c r="AD7"/>
    </row>
    <row r="8" spans="1:30" ht="20.25" x14ac:dyDescent="0.3">
      <c r="A8" s="24" t="str">
        <f>IFERROR(VLOOKUP($A$1,'VAC 1 et 2'!$A$3:$P$7,ROW(8:8),FALSE),"")</f>
        <v/>
      </c>
      <c r="B8" s="24">
        <f t="array" aca="1" ref="B8" ca="1">IFERROR(OFFSET($A$1,102,(SUM(($A$103:$AC$116=A8)*COLUMN(A:AC))-1)),"")</f>
        <v>0</v>
      </c>
      <c r="C8" s="24" t="str">
        <f>VLOOKUP($H$22,'VAC 1 et 2'!$A$3:$P$21,ROW(8:8),FALSE)</f>
        <v/>
      </c>
      <c r="D8" s="119">
        <f t="array" aca="1" ref="D8" ca="1">IFERROR(OFFSET($A$1,102,(SUM(($A$103:$AC$116=C8)*COLUMN(A:AC))-1)),"")</f>
        <v>0</v>
      </c>
      <c r="E8" s="120" t="str">
        <f>VLOOKUP($G$2,'VAC 1 et 2'!$A$3:$P$28,ROW(8:8),FALSE)</f>
        <v/>
      </c>
      <c r="F8" s="121">
        <f t="array" aca="1" ref="F8" ca="1">IFERROR(OFFSET($A$1,102,(SUM(($A$103:$AC$116=E8)*COLUMN(A:AC))-1)),"")</f>
        <v>0</v>
      </c>
      <c r="G8" s="273"/>
      <c r="H8" s="276"/>
      <c r="I8" s="136"/>
      <c r="J8" s="137"/>
      <c r="K8" s="279"/>
      <c r="L8" s="268"/>
      <c r="M8" s="269"/>
      <c r="N8" s="138" t="str">
        <f>VLOOKUP($O$5,'VAC 1 et 2'!$A$26:$P$61,ROW(4:4),FALSE)</f>
        <v/>
      </c>
      <c r="O8" s="139"/>
      <c r="P8"/>
      <c r="Q8"/>
      <c r="R8"/>
      <c r="S8" s="220"/>
      <c r="T8"/>
      <c r="U8"/>
      <c r="V8"/>
      <c r="W8"/>
      <c r="X8"/>
      <c r="Y8"/>
      <c r="Z8"/>
      <c r="AA8"/>
      <c r="AB8"/>
      <c r="AC8"/>
      <c r="AD8"/>
    </row>
    <row r="9" spans="1:30" ht="15" customHeight="1" x14ac:dyDescent="0.3">
      <c r="A9" s="24" t="str">
        <f>IFERROR(VLOOKUP($A$1,'VAC 1 et 2'!$A$3:$P$7,ROW(9:9),FALSE),"")</f>
        <v/>
      </c>
      <c r="B9" s="24">
        <f t="array" aca="1" ref="B9" ca="1">IFERROR(OFFSET($A$1,102,(SUM(($A$103:$AC$116=A9)*COLUMN(A:AC))-1)),"")</f>
        <v>0</v>
      </c>
      <c r="C9" s="24" t="str">
        <f>VLOOKUP($H$22,'VAC 1 et 2'!$A$3:$P$21,ROW(9:9),FALSE)</f>
        <v/>
      </c>
      <c r="D9" s="119">
        <f t="array" aca="1" ref="D9" ca="1">IFERROR(OFFSET($A$1,102,(SUM(($A$103:$AC$116=C9)*COLUMN(A:AC))-1)),"")</f>
        <v>0</v>
      </c>
      <c r="E9" s="120" t="str">
        <f>VLOOKUP($G$2,'VAC 1 et 2'!$A$3:$P$28,ROW(9:9),FALSE)</f>
        <v/>
      </c>
      <c r="F9" s="121">
        <f t="array" aca="1" ref="F9" ca="1">IFERROR(OFFSET($A$1,102,(SUM(($A$103:$AC$116=E9)*COLUMN(A:AC))-1)),"")</f>
        <v>0</v>
      </c>
      <c r="G9" s="273"/>
      <c r="H9" s="276"/>
      <c r="I9" s="136"/>
      <c r="J9" s="140"/>
      <c r="K9" s="279"/>
      <c r="L9" s="268"/>
      <c r="M9" s="269"/>
      <c r="N9" s="138" t="str">
        <f>VLOOKUP($O$5,'VAC 1 et 2'!$A$26:$P$61,ROW(5:5),FALSE)</f>
        <v/>
      </c>
      <c r="O9" s="139"/>
      <c r="P9"/>
      <c r="Q9"/>
      <c r="R9"/>
      <c r="S9" s="220" t="s">
        <v>1</v>
      </c>
      <c r="T9"/>
      <c r="U9"/>
      <c r="V9"/>
      <c r="W9"/>
      <c r="X9"/>
      <c r="Y9"/>
      <c r="Z9"/>
      <c r="AA9"/>
      <c r="AB9"/>
      <c r="AC9"/>
      <c r="AD9"/>
    </row>
    <row r="10" spans="1:30" ht="15" customHeight="1" x14ac:dyDescent="0.3">
      <c r="A10" s="24" t="str">
        <f>IFERROR(VLOOKUP($A$1,'VAC 1 et 2'!$A$3:$P$7,ROW(10:10),FALSE),"")</f>
        <v/>
      </c>
      <c r="B10" s="24">
        <f t="array" aca="1" ref="B10" ca="1">IFERROR(OFFSET($A$1,102,(SUM(($A$103:$AC$116=A10)*COLUMN(A:AC))-1)),"")</f>
        <v>0</v>
      </c>
      <c r="C10" s="24" t="str">
        <f>VLOOKUP($H$22,'VAC 1 et 2'!$A$3:$P$21,ROW(10:10),FALSE)</f>
        <v/>
      </c>
      <c r="D10" s="119">
        <f t="array" aca="1" ref="D10" ca="1">IFERROR(OFFSET($A$1,102,(SUM(($A$103:$AC$116=C10)*COLUMN(A:AC))-1)),"")</f>
        <v>0</v>
      </c>
      <c r="E10" s="120" t="str">
        <f>VLOOKUP($G$2,'VAC 1 et 2'!$A$3:$P$28,ROW(10:10),FALSE)</f>
        <v/>
      </c>
      <c r="F10" s="121">
        <f t="array" aca="1" ref="F10" ca="1">IFERROR(OFFSET($A$1,102,(SUM(($A$103:$AC$116=E10)*COLUMN(A:AC))-1)),"")</f>
        <v>0</v>
      </c>
      <c r="G10" s="273"/>
      <c r="H10" s="276"/>
      <c r="I10" s="136"/>
      <c r="J10" s="141"/>
      <c r="K10" s="279"/>
      <c r="L10" s="268"/>
      <c r="M10" s="269"/>
      <c r="N10" s="138" t="str">
        <f>VLOOKUP($O$5,'VAC 1 et 2'!$A$26:$P$61,ROW(6:6),FALSE)</f>
        <v/>
      </c>
      <c r="O10" s="139"/>
      <c r="P10"/>
      <c r="Q10"/>
      <c r="R10"/>
      <c r="S10" s="220" t="s">
        <v>25</v>
      </c>
      <c r="T10"/>
      <c r="U10"/>
      <c r="V10"/>
      <c r="W10"/>
      <c r="X10"/>
      <c r="Y10"/>
      <c r="Z10"/>
      <c r="AA10"/>
      <c r="AB10"/>
      <c r="AC10"/>
      <c r="AD10"/>
    </row>
    <row r="11" spans="1:30" ht="15" customHeight="1" x14ac:dyDescent="0.3">
      <c r="A11" s="24" t="str">
        <f>IFERROR(VLOOKUP($A$1,'VAC 1 et 2'!$A$3:$P$7,ROW(11:11),FALSE),"")</f>
        <v/>
      </c>
      <c r="B11" s="24">
        <f t="array" aca="1" ref="B11" ca="1">IFERROR(OFFSET($A$1,102,(SUM(($A$103:$AC$116=A11)*COLUMN(A:AC))-1)),"")</f>
        <v>0</v>
      </c>
      <c r="C11" s="24" t="str">
        <f>VLOOKUP($H$22,'VAC 1 et 2'!$A$3:$P$21,ROW(11:11),FALSE)</f>
        <v/>
      </c>
      <c r="D11" s="119">
        <f t="array" aca="1" ref="D11" ca="1">IFERROR(OFFSET($A$1,102,(SUM(($A$103:$AC$116=C11)*COLUMN(A:AC))-1)),"")</f>
        <v>0</v>
      </c>
      <c r="E11" s="120" t="str">
        <f>VLOOKUP($G$3,'VAC 1 et 2'!$A$3:$P$28,ROW(3:3),FALSE)</f>
        <v/>
      </c>
      <c r="F11" s="121">
        <f t="array" aca="1" ref="F11" ca="1">IFERROR(OFFSET($A$1,102,(SUM(($A$103:$AC$116=E11)*COLUMN(A:AC))-1)),"")</f>
        <v>0</v>
      </c>
      <c r="G11" s="273"/>
      <c r="H11" s="276"/>
      <c r="I11" s="136"/>
      <c r="J11" s="141"/>
      <c r="K11" s="279"/>
      <c r="L11" s="268"/>
      <c r="M11" s="269"/>
      <c r="N11" s="138" t="str">
        <f>VLOOKUP($O$5,'VAC 1 et 2'!$A$26:$P$61,ROW(7:7),FALSE)</f>
        <v/>
      </c>
      <c r="O11" s="139"/>
      <c r="P11"/>
      <c r="Q11"/>
      <c r="R11"/>
      <c r="S11" s="220" t="s">
        <v>23</v>
      </c>
      <c r="T11"/>
      <c r="U11"/>
      <c r="V11"/>
      <c r="W11"/>
      <c r="X11"/>
      <c r="Y11"/>
      <c r="Z11"/>
      <c r="AA11"/>
      <c r="AB11"/>
      <c r="AC11"/>
      <c r="AD11"/>
    </row>
    <row r="12" spans="1:30" ht="15" customHeight="1" x14ac:dyDescent="0.3">
      <c r="A12" s="24" t="str">
        <f>IFERROR(VLOOKUP($A$1,'VAC 1 et 2'!$A$3:$P$7,ROW(12:12),FALSE),"")</f>
        <v/>
      </c>
      <c r="B12" s="24">
        <f t="array" aca="1" ref="B12" ca="1">IFERROR(OFFSET($A$1,102,(SUM(($A$103:$AC$116=A12)*COLUMN(A:AC))-1)),"")</f>
        <v>0</v>
      </c>
      <c r="C12" s="24" t="str">
        <f>VLOOKUP($H$22,'VAC 1 et 2'!$A$3:$P$21,ROW(12:12),FALSE)</f>
        <v/>
      </c>
      <c r="D12" s="119">
        <f t="array" aca="1" ref="D12" ca="1">IFERROR(OFFSET($A$1,102,(SUM(($A$103:$AC$116=C12)*COLUMN(A:AC))-1)),"")</f>
        <v>0</v>
      </c>
      <c r="E12" s="120" t="str">
        <f>VLOOKUP($G$3,'VAC 1 et 2'!$A$3:$P$28,ROW(4:4),FALSE)</f>
        <v/>
      </c>
      <c r="F12" s="121">
        <f t="array" aca="1" ref="F12" ca="1">IFERROR(OFFSET($A$1,102,(SUM(($A$103:$AC$116=E12)*COLUMN(A:AC))-1)),"")</f>
        <v>0</v>
      </c>
      <c r="G12" s="273"/>
      <c r="H12" s="276"/>
      <c r="I12" s="136"/>
      <c r="J12" s="141"/>
      <c r="K12" s="279"/>
      <c r="L12" s="268"/>
      <c r="M12" s="269"/>
      <c r="N12" s="138" t="str">
        <f>VLOOKUP($O$5,'VAC 1 et 2'!$A$26:$P$61,ROW(8:8),FALSE)</f>
        <v/>
      </c>
      <c r="O12" s="139"/>
      <c r="P12"/>
      <c r="Q12"/>
      <c r="R12"/>
      <c r="S12" s="220" t="s">
        <v>26</v>
      </c>
      <c r="T12"/>
      <c r="U12"/>
      <c r="V12"/>
      <c r="W12"/>
      <c r="X12"/>
      <c r="Y12"/>
      <c r="Z12"/>
      <c r="AA12"/>
      <c r="AB12"/>
      <c r="AC12"/>
      <c r="AD12"/>
    </row>
    <row r="13" spans="1:30" ht="15" customHeight="1" x14ac:dyDescent="0.3">
      <c r="A13" s="24" t="str">
        <f>IFERROR(VLOOKUP($A$1,'VAC 1 et 2'!$A$3:$P$7,ROW(13:13),FALSE),"")</f>
        <v/>
      </c>
      <c r="B13" s="24">
        <f t="array" aca="1" ref="B13" ca="1">IFERROR(OFFSET($A$1,102,(SUM(($A$103:$AC$116=A13)*COLUMN(A:AC))-1)),"")</f>
        <v>0</v>
      </c>
      <c r="C13" s="24" t="str">
        <f>VLOOKUP($H$22,'VAC 1 et 2'!$A$3:$P$21,ROW(13:13),FALSE)</f>
        <v/>
      </c>
      <c r="D13" s="119">
        <f t="array" aca="1" ref="D13" ca="1">IFERROR(OFFSET($A$1,102,(SUM(($A$103:$AC$116=C13)*COLUMN(A:AC))-1)),"")</f>
        <v>0</v>
      </c>
      <c r="E13" s="120" t="str">
        <f>VLOOKUP($G$1,'VAC 1 et 2'!$A$3:$P$28,ROW(3:3),FALSE)</f>
        <v/>
      </c>
      <c r="F13" s="121">
        <f t="array" aca="1" ref="F13" ca="1">IFERROR(OFFSET($A$1,102,(SUM(($A$103:$AC$116=E13)*COLUMN(A:AC))-1)),"")</f>
        <v>0</v>
      </c>
      <c r="G13" s="273"/>
      <c r="H13" s="276"/>
      <c r="I13" s="136"/>
      <c r="J13" s="141"/>
      <c r="K13" s="279"/>
      <c r="L13" s="268"/>
      <c r="M13" s="269"/>
      <c r="N13" s="138" t="str">
        <f>VLOOKUP($O$5,'VAC 1 et 2'!$A$26:$P$61,ROW(9:9),FALSE)</f>
        <v/>
      </c>
      <c r="O13" s="139"/>
      <c r="P13"/>
      <c r="Q13"/>
      <c r="R13"/>
      <c r="S13" s="220" t="s">
        <v>32</v>
      </c>
      <c r="T13"/>
      <c r="U13"/>
      <c r="V13"/>
      <c r="W13"/>
      <c r="X13"/>
      <c r="Y13"/>
      <c r="Z13"/>
      <c r="AA13"/>
      <c r="AB13"/>
      <c r="AC13"/>
      <c r="AD13"/>
    </row>
    <row r="14" spans="1:30" ht="15" customHeight="1" x14ac:dyDescent="0.3">
      <c r="A14" s="24" t="str">
        <f>IFERROR(VLOOKUP($A$1,'VAC 1 et 2'!$A$3:$P$7,ROW(14:14),FALSE),"")</f>
        <v/>
      </c>
      <c r="B14" s="24">
        <f t="array" aca="1" ref="B14" ca="1">IFERROR(OFFSET($A$1,102,(SUM(($A$103:$AC$116=A14)*COLUMN(A:AC))-1)),"")</f>
        <v>0</v>
      </c>
      <c r="C14" s="24" t="str">
        <f>VLOOKUP($H$22,'VAC 1 et 2'!$A$3:$P$21,ROW(14:14),FALSE)</f>
        <v/>
      </c>
      <c r="D14" s="119">
        <f t="array" aca="1" ref="D14" ca="1">IFERROR(OFFSET($A$1,102,(SUM(($A$103:$AC$116=C14)*COLUMN(A:AC))-1)),"")</f>
        <v>0</v>
      </c>
      <c r="E14" s="120" t="str">
        <f>VLOOKUP($G$1,'VAC 1 et 2'!$A$3:$P$28,ROW(4:4),FALSE)</f>
        <v/>
      </c>
      <c r="F14" s="121">
        <f t="array" aca="1" ref="F14" ca="1">IFERROR(OFFSET($A$1,102,(SUM(($A$103:$AC$116=E14)*COLUMN(A:AC))-1)),"")</f>
        <v>0</v>
      </c>
      <c r="G14" s="273"/>
      <c r="H14" s="276"/>
      <c r="I14" s="136"/>
      <c r="J14" s="141"/>
      <c r="K14" s="279"/>
      <c r="L14" s="268"/>
      <c r="M14" s="269"/>
      <c r="N14" s="138" t="str">
        <f>VLOOKUP($O$5,'VAC 1 et 2'!$A$26:$P$61,ROW(10:10),FALSE)</f>
        <v/>
      </c>
      <c r="O14" s="139"/>
      <c r="P14"/>
      <c r="Q14"/>
      <c r="R14"/>
      <c r="S14" s="220" t="s">
        <v>33</v>
      </c>
      <c r="T14"/>
      <c r="U14"/>
      <c r="V14"/>
      <c r="W14"/>
      <c r="X14"/>
      <c r="Y14"/>
      <c r="Z14"/>
      <c r="AA14"/>
      <c r="AB14"/>
      <c r="AC14"/>
      <c r="AD14"/>
    </row>
    <row r="15" spans="1:30" ht="15" customHeight="1" x14ac:dyDescent="0.3">
      <c r="A15" s="24" t="str">
        <f>IFERROR(VLOOKUP($A$1,'VAC 1 et 2'!$A$3:$P$7,ROW(15:15),FALSE),"")</f>
        <v/>
      </c>
      <c r="B15" s="24">
        <f t="array" aca="1" ref="B15" ca="1">IFERROR(OFFSET($A$1,102,(SUM(($A$103:$AC$116=A15)*COLUMN(A:AC))-1)),"")</f>
        <v>0</v>
      </c>
      <c r="C15" s="24" t="str">
        <f>VLOOKUP($H$37,'VAC 1 et 2'!$A$3:$P$21,ROW(3:3),FALSE)</f>
        <v/>
      </c>
      <c r="D15" s="119">
        <f t="array" aca="1" ref="D15" ca="1">IFERROR(OFFSET($A$1,102,(SUM(($A$103:$AC$116=C15)*COLUMN(A:AC))-1)),"")</f>
        <v>0</v>
      </c>
      <c r="E15" s="120" t="str">
        <f>VLOOKUP($G$1,'VAC 1 et 2'!$A$3:$P$28,ROW(5:5),FALSE)</f>
        <v/>
      </c>
      <c r="F15" s="121">
        <f t="array" aca="1" ref="F15" ca="1">IFERROR(OFFSET($A$1,102,(SUM(($A$103:$AC$116=E15)*COLUMN(A:AC))-1)),"")</f>
        <v>0</v>
      </c>
      <c r="G15" s="273"/>
      <c r="H15" s="276"/>
      <c r="I15" s="142"/>
      <c r="J15" s="141"/>
      <c r="K15" s="279"/>
      <c r="L15" s="268"/>
      <c r="M15" s="269"/>
      <c r="N15" s="138" t="str">
        <f>VLOOKUP($O$5,'VAC 1 et 2'!$A$26:$P$61,ROW(11:11),FALSE)</f>
        <v/>
      </c>
      <c r="O15" s="139"/>
      <c r="P15"/>
      <c r="Q15"/>
      <c r="R15"/>
      <c r="S15" s="220" t="s">
        <v>28</v>
      </c>
      <c r="T15"/>
      <c r="U15"/>
      <c r="V15"/>
      <c r="W15"/>
      <c r="X15"/>
      <c r="Y15"/>
      <c r="Z15"/>
      <c r="AA15"/>
      <c r="AB15"/>
      <c r="AC15"/>
      <c r="AD15"/>
    </row>
    <row r="16" spans="1:30" ht="15" customHeight="1" x14ac:dyDescent="0.3">
      <c r="A16" s="24" t="str">
        <f>IFERROR(VLOOKUP($A$1,'VAC 1 et 2'!$A$3:$P$7,ROW(16:16),FALSE),"")</f>
        <v/>
      </c>
      <c r="B16" s="24">
        <f t="array" aca="1" ref="B16" ca="1">IFERROR(OFFSET($A$1,102,(SUM(($A$103:$AC$116=A16)*COLUMN(A:AC))-1)),"")</f>
        <v>0</v>
      </c>
      <c r="C16" s="24" t="str">
        <f>VLOOKUP($H$37,'VAC 1 et 2'!$A$3:$P$21,ROW(4:4),FALSE)</f>
        <v/>
      </c>
      <c r="D16" s="119">
        <f t="array" aca="1" ref="D16" ca="1">IFERROR(OFFSET($A$1,102,(SUM(($A$103:$AC$116=C16)*COLUMN(A:AC))-1)),"")</f>
        <v>0</v>
      </c>
      <c r="E16" s="120" t="str">
        <f>VLOOKUP($G$1,'VAC 1 et 2'!$A$3:$P$28,ROW(6:6),FALSE)</f>
        <v/>
      </c>
      <c r="F16" s="121">
        <f t="array" aca="1" ref="F16" ca="1">IFERROR(OFFSET($A$1,102,(SUM(($A$103:$AC$116=E16)*COLUMN(A:AC))-1)),"")</f>
        <v>0</v>
      </c>
      <c r="G16" s="273"/>
      <c r="H16" s="276"/>
      <c r="I16" s="136"/>
      <c r="J16" s="141"/>
      <c r="K16" s="279"/>
      <c r="L16" s="268"/>
      <c r="M16" s="269"/>
      <c r="N16" s="138" t="str">
        <f>VLOOKUP($O$5,'VAC 1 et 2'!$A$26:$P$61,ROW(12:12),FALSE)</f>
        <v/>
      </c>
      <c r="O16" s="139"/>
      <c r="P16"/>
      <c r="Q16"/>
      <c r="R16"/>
      <c r="S16" s="220" t="s">
        <v>30</v>
      </c>
      <c r="T16"/>
      <c r="U16"/>
      <c r="V16"/>
      <c r="W16"/>
      <c r="X16"/>
      <c r="Y16"/>
      <c r="Z16"/>
      <c r="AA16"/>
      <c r="AB16"/>
      <c r="AC16"/>
      <c r="AD16"/>
    </row>
    <row r="17" spans="1:30" ht="15" customHeight="1" x14ac:dyDescent="0.3">
      <c r="A17" s="67" t="str">
        <f>HLOOKUP(A3,'VAC 1 et 2'!$C$3:$P$7,2,FALSE)</f>
        <v/>
      </c>
      <c r="B17" s="24">
        <f t="array" aca="1" ref="B17" ca="1">IFERROR(OFFSET($A$1,102,(SUM(($A$103:$AC$116=A17)*COLUMN(A:AC))-1)),"")</f>
        <v>0</v>
      </c>
      <c r="C17" s="24" t="str">
        <f>VLOOKUP($H$37,'VAC 1 et 2'!$A$3:$P$21,ROW(5:5),FALSE)</f>
        <v/>
      </c>
      <c r="D17" s="119">
        <f t="array" aca="1" ref="D17" ca="1">IFERROR(OFFSET($A$1,102,(SUM(($A$103:$AC$116=C17)*COLUMN(A:AC))-1)),"")</f>
        <v>0</v>
      </c>
      <c r="E17" s="120" t="str">
        <f>VLOOKUP($G$1,'VAC 1 et 2'!$A$3:$P$28,ROW(7:7),FALSE)</f>
        <v/>
      </c>
      <c r="F17" s="121">
        <f t="array" aca="1" ref="F17" ca="1">IFERROR(OFFSET($A$1,102,(SUM(($A$103:$AC$116=E17)*COLUMN(A:AC))-1)),"")</f>
        <v>0</v>
      </c>
      <c r="G17" s="273"/>
      <c r="H17" s="276"/>
      <c r="I17" s="136"/>
      <c r="J17" s="141"/>
      <c r="K17" s="279"/>
      <c r="L17" s="268"/>
      <c r="M17" s="269"/>
      <c r="N17" s="138" t="str">
        <f>VLOOKUP($O$5,'VAC 1 et 2'!$A$26:$P$61,ROW(13:13),FALSE)</f>
        <v/>
      </c>
      <c r="O17" s="139"/>
      <c r="P17"/>
      <c r="Q17"/>
      <c r="R17"/>
      <c r="S17" s="220" t="s">
        <v>5</v>
      </c>
      <c r="T17"/>
      <c r="U17"/>
      <c r="V17"/>
      <c r="W17"/>
      <c r="X17"/>
      <c r="Y17"/>
      <c r="Z17"/>
      <c r="AA17"/>
      <c r="AB17"/>
      <c r="AC17"/>
      <c r="AD17"/>
    </row>
    <row r="18" spans="1:30" ht="15.75" customHeight="1" thickBot="1" x14ac:dyDescent="0.35">
      <c r="A18" s="67" t="str">
        <f>HLOOKUP(A4,'VAC 1 et 2'!$C$3:$P$7,2,FALSE)</f>
        <v/>
      </c>
      <c r="B18" s="24">
        <f t="array" aca="1" ref="B18" ca="1">IFERROR(OFFSET($A$1,102,(SUM(($A$103:$AC$116=A18)*COLUMN(A:AC))-1)),"")</f>
        <v>0</v>
      </c>
      <c r="C18" s="24"/>
      <c r="D18" s="119">
        <f t="array" aca="1" ref="D18" ca="1">IFERROR(OFFSET($A$1,102,(SUM(($A$103:$AC$116=C18)*COLUMN(A:AC))-1)),"")</f>
        <v>0</v>
      </c>
      <c r="E18" s="120" t="str">
        <f>VLOOKUP($G$1,'VAC 1 et 2'!$A$3:$P$28,ROW(8:8),FALSE)</f>
        <v/>
      </c>
      <c r="F18" s="121">
        <f t="array" aca="1" ref="F18" ca="1">IFERROR(OFFSET($A$1,102,(SUM(($A$103:$AC$116=E18)*COLUMN(A:AC))-1)),"")</f>
        <v>0</v>
      </c>
      <c r="G18" s="274"/>
      <c r="H18" s="277"/>
      <c r="I18" s="143"/>
      <c r="J18" s="144"/>
      <c r="K18" s="279"/>
      <c r="L18" s="268"/>
      <c r="M18" s="269"/>
      <c r="N18" s="198" t="str">
        <f>VLOOKUP($O$5,'VAC 1 et 2'!$A$26:$P$61,ROW(14:14),FALSE)</f>
        <v/>
      </c>
      <c r="O18" s="145"/>
      <c r="P18"/>
      <c r="Q18"/>
      <c r="R18"/>
      <c r="S18" s="220" t="s">
        <v>88</v>
      </c>
      <c r="T18"/>
      <c r="U18"/>
      <c r="V18"/>
      <c r="W18"/>
      <c r="X18"/>
      <c r="Y18"/>
      <c r="Z18"/>
      <c r="AA18"/>
      <c r="AB18"/>
      <c r="AC18"/>
      <c r="AD18"/>
    </row>
    <row r="19" spans="1:30" ht="15.75" customHeight="1" thickTop="1" x14ac:dyDescent="0.25">
      <c r="A19" s="67" t="str">
        <f>HLOOKUP(A5,'VAC 1 et 2'!$C$3:$P$7,2,FALSE)</f>
        <v/>
      </c>
      <c r="B19" s="24">
        <f t="array" aca="1" ref="B19" ca="1">IFERROR(OFFSET($A$1,102,(SUM(($A$103:$AC$116=A19)*COLUMN(A:AC))-1)),"")</f>
        <v>0</v>
      </c>
      <c r="C19" s="24"/>
      <c r="D19" s="119">
        <f t="array" aca="1" ref="D19" ca="1">IFERROR(OFFSET($A$1,102,(SUM(($A$103:$AC$116=C19)*COLUMN(A:AC))-1)),"")</f>
        <v>0</v>
      </c>
      <c r="E19" s="120" t="str">
        <f>VLOOKUP($G$1,'VAC 1 et 2'!$A$3:$P$28,ROW(9:9),FALSE)</f>
        <v/>
      </c>
      <c r="F19" s="121">
        <f t="array" aca="1" ref="F19" ca="1">IFERROR(OFFSET($A$1,102,(SUM(($A$103:$AC$116=E19)*COLUMN(A:AC))-1)),"")</f>
        <v>0</v>
      </c>
      <c r="G19" s="297" t="s">
        <v>80</v>
      </c>
      <c r="H19" s="157" t="s">
        <v>2</v>
      </c>
      <c r="I19" s="208"/>
      <c r="J19" s="209"/>
      <c r="K19" s="278"/>
      <c r="L19" s="301"/>
      <c r="M19" s="302"/>
      <c r="N19" s="146"/>
      <c r="O19" s="147"/>
      <c r="P19"/>
      <c r="Q19"/>
      <c r="R19"/>
      <c r="S19" s="219"/>
      <c r="T19"/>
      <c r="U19"/>
      <c r="V19"/>
      <c r="W19"/>
      <c r="X19"/>
      <c r="Y19"/>
      <c r="Z19"/>
      <c r="AA19"/>
      <c r="AB19"/>
      <c r="AC19"/>
      <c r="AD19"/>
    </row>
    <row r="20" spans="1:30" ht="15" customHeight="1" x14ac:dyDescent="0.25">
      <c r="A20" s="67" t="str">
        <f>HLOOKUP(A6,'VAC 1 et 2'!$C$3:$P$7,2,FALSE)</f>
        <v/>
      </c>
      <c r="B20" s="24">
        <f t="array" aca="1" ref="B20" ca="1">IFERROR(OFFSET($A$1,102,(SUM(($A$103:$AC$116=A20)*COLUMN(A:AC))-1)),"")</f>
        <v>0</v>
      </c>
      <c r="C20" s="24"/>
      <c r="D20" s="119">
        <f t="array" aca="1" ref="D20" ca="1">IFERROR(OFFSET($A$1,102,(SUM(($A$103:$AC$116=C20)*COLUMN(A:AC))-1)),"")</f>
        <v>0</v>
      </c>
      <c r="E20" s="120" t="str">
        <f>VLOOKUP($G$1,'VAC 1 et 2'!$A$3:$P$28,ROW(10:10),FALSE)</f>
        <v/>
      </c>
      <c r="F20" s="121">
        <f t="array" aca="1" ref="F20" ca="1">IFERROR(OFFSET($A$1,102,(SUM(($A$103:$AC$116=E20)*COLUMN(A:AC))-1)),"")</f>
        <v>0</v>
      </c>
      <c r="G20" s="298"/>
      <c r="H20" s="151" t="s">
        <v>81</v>
      </c>
      <c r="I20" s="208"/>
      <c r="J20" s="209"/>
      <c r="K20" s="279"/>
      <c r="L20" s="282"/>
      <c r="M20" s="283"/>
      <c r="N20" s="148"/>
      <c r="O20" s="149"/>
      <c r="P20"/>
      <c r="Q20"/>
      <c r="R20"/>
      <c r="S20" s="219"/>
      <c r="T20"/>
      <c r="U20"/>
      <c r="V20"/>
      <c r="W20"/>
      <c r="X20"/>
      <c r="Y20"/>
      <c r="Z20"/>
      <c r="AA20"/>
      <c r="AB20"/>
      <c r="AC20"/>
      <c r="AD20"/>
    </row>
    <row r="21" spans="1:30" ht="15" customHeight="1" x14ac:dyDescent="0.25">
      <c r="A21" s="67" t="str">
        <f>HLOOKUP(A7,'VAC 1 et 2'!$C$3:$P$7,2,FALSE)</f>
        <v/>
      </c>
      <c r="B21" s="24">
        <f t="array" aca="1" ref="B21" ca="1">IFERROR(OFFSET($A$1,102,(SUM(($A$103:$AC$116=A21)*COLUMN(A:AC))-1)),"")</f>
        <v>0</v>
      </c>
      <c r="C21" s="24"/>
      <c r="D21" s="119">
        <f t="array" aca="1" ref="D21" ca="1">IFERROR(OFFSET($A$1,102,(SUM(($A$103:$AC$116=C21)*COLUMN(A:AC))-1)),"")</f>
        <v>0</v>
      </c>
      <c r="E21" s="120" t="str">
        <f>VLOOKUP($G$1,'VAC 1 et 2'!$A$3:$P$28,ROW(11:11),FALSE)</f>
        <v/>
      </c>
      <c r="F21" s="121">
        <f t="array" aca="1" ref="F21" ca="1">IFERROR(OFFSET($A$1,102,(SUM(($A$103:$AC$116=E21)*COLUMN(A:AC))-1)),"")</f>
        <v>0</v>
      </c>
      <c r="G21" s="298"/>
      <c r="H21" s="151" t="s">
        <v>4</v>
      </c>
      <c r="I21" s="208"/>
      <c r="J21" s="209"/>
      <c r="K21" s="279"/>
      <c r="L21" s="282"/>
      <c r="M21" s="283"/>
      <c r="N21" s="148"/>
      <c r="O21" s="149"/>
      <c r="P21"/>
      <c r="Q21"/>
      <c r="R21"/>
      <c r="S21" s="219"/>
      <c r="T21"/>
      <c r="U21"/>
      <c r="V21"/>
      <c r="W21"/>
      <c r="X21"/>
      <c r="Y21"/>
      <c r="Z21"/>
      <c r="AA21"/>
      <c r="AB21"/>
      <c r="AC21"/>
      <c r="AD21"/>
    </row>
    <row r="22" spans="1:30" ht="15" customHeight="1" x14ac:dyDescent="0.25">
      <c r="A22" s="67" t="str">
        <f>HLOOKUP(A8,'VAC 1 et 2'!$C$3:$P$7,2,FALSE)</f>
        <v/>
      </c>
      <c r="B22" s="24">
        <f t="array" aca="1" ref="B22" ca="1">IFERROR(OFFSET($A$1,102,(SUM(($A$103:$AC$116=A22)*COLUMN(A:AC))-1)),"")</f>
        <v>0</v>
      </c>
      <c r="C22" s="150"/>
      <c r="D22" s="119">
        <f t="array" aca="1" ref="D22" ca="1">IFERROR(OFFSET($A$1,102,(SUM(($A$103:$AC$116=C22)*COLUMN(A:AC))-1)),"")</f>
        <v>0</v>
      </c>
      <c r="E22" s="120" t="str">
        <f>VLOOKUP($G$1,'VAC 1 et 2'!$A$3:$P$28,ROW(12:12),FALSE)</f>
        <v/>
      </c>
      <c r="F22" s="121">
        <f t="array" aca="1" ref="F22" ca="1">IFERROR(OFFSET($A$1,102,(SUM(($A$103:$AC$116=E22)*COLUMN(A:AC))-1)),"")</f>
        <v>0</v>
      </c>
      <c r="G22" s="298"/>
      <c r="H22" s="151" t="s">
        <v>34</v>
      </c>
      <c r="I22" s="208"/>
      <c r="J22" s="209"/>
      <c r="K22" s="279"/>
      <c r="L22" s="282"/>
      <c r="M22" s="283"/>
      <c r="N22" s="148"/>
      <c r="O22" s="149"/>
      <c r="P22"/>
      <c r="Q22"/>
      <c r="R22"/>
      <c r="S22" s="219"/>
      <c r="T22"/>
      <c r="U22"/>
      <c r="V22"/>
      <c r="W22"/>
      <c r="X22"/>
      <c r="Y22"/>
      <c r="Z22"/>
      <c r="AA22"/>
      <c r="AB22"/>
      <c r="AC22"/>
      <c r="AD22"/>
    </row>
    <row r="23" spans="1:30" ht="15" customHeight="1" x14ac:dyDescent="0.25">
      <c r="A23" s="67" t="str">
        <f>HLOOKUP(A9,'VAC 1 et 2'!$C$3:$P$7,2,FALSE)</f>
        <v/>
      </c>
      <c r="B23" s="24">
        <f t="array" aca="1" ref="B23" ca="1">IFERROR(OFFSET($A$1,102,(SUM(($A$103:$AC$116=A23)*COLUMN(A:AC))-1)),"")</f>
        <v>0</v>
      </c>
      <c r="C23" s="150"/>
      <c r="D23" s="119">
        <f t="array" aca="1" ref="D23" ca="1">IFERROR(OFFSET($A$1,102,(SUM(($A$103:$AC$116=C23)*COLUMN(A:AC))-1)),"")</f>
        <v>0</v>
      </c>
      <c r="E23" s="120" t="str">
        <f>VLOOKUP($G$1,'VAC 1 et 2'!$A$3:$P$28,ROW(13:13),FALSE)</f>
        <v/>
      </c>
      <c r="F23" s="121">
        <f t="array" aca="1" ref="F23" ca="1">IFERROR(OFFSET($A$1,102,(SUM(($A$103:$AC$116=E23)*COLUMN(A:AC))-1)),"")</f>
        <v>0</v>
      </c>
      <c r="G23" s="298"/>
      <c r="H23" s="151" t="s">
        <v>6</v>
      </c>
      <c r="I23" s="208"/>
      <c r="J23" s="209"/>
      <c r="K23" s="279"/>
      <c r="L23" s="282"/>
      <c r="M23" s="283"/>
      <c r="N23" s="148"/>
      <c r="O23" s="149"/>
      <c r="P23"/>
      <c r="Q23"/>
      <c r="R23"/>
      <c r="S23" s="219"/>
      <c r="T23"/>
      <c r="U23"/>
      <c r="V23"/>
      <c r="W23"/>
      <c r="X23"/>
      <c r="Y23"/>
      <c r="Z23"/>
      <c r="AA23"/>
      <c r="AB23"/>
      <c r="AC23"/>
      <c r="AD23"/>
    </row>
    <row r="24" spans="1:30" ht="15" customHeight="1" x14ac:dyDescent="0.25">
      <c r="A24" s="67" t="str">
        <f>HLOOKUP(A10,'VAC 1 et 2'!$C$3:$P$7,2,FALSE)</f>
        <v/>
      </c>
      <c r="B24" s="24">
        <f t="array" aca="1" ref="B24" ca="1">IFERROR(OFFSET($A$1,102,(SUM(($A$103:$AC$116=A24)*COLUMN(A:AC))-1)),"")</f>
        <v>0</v>
      </c>
      <c r="C24" s="150"/>
      <c r="D24" s="119">
        <f t="array" aca="1" ref="D24" ca="1">IFERROR(OFFSET($A$1,102,(SUM(($A$103:$AC$116=C24)*COLUMN(A:AC))-1)),"")</f>
        <v>0</v>
      </c>
      <c r="E24" s="120" t="str">
        <f>VLOOKUP($G$1,'VAC 1 et 2'!$A$3:$P$28,ROW(14:14),FALSE)</f>
        <v/>
      </c>
      <c r="F24" s="121">
        <f t="array" aca="1" ref="F24" ca="1">IFERROR(OFFSET($A$1,102,(SUM(($A$103:$AC$116=E24)*COLUMN(A:AC))-1)),"")</f>
        <v>0</v>
      </c>
      <c r="G24" s="298"/>
      <c r="H24" s="151" t="s">
        <v>22</v>
      </c>
      <c r="I24" s="208"/>
      <c r="J24" s="209"/>
      <c r="K24" s="279"/>
      <c r="L24" s="282"/>
      <c r="M24" s="283"/>
      <c r="N24" s="148"/>
      <c r="O24" s="149"/>
      <c r="P24"/>
      <c r="Q24"/>
      <c r="R24"/>
      <c r="S24" s="219"/>
      <c r="T24"/>
      <c r="U24"/>
      <c r="V24"/>
      <c r="W24"/>
      <c r="X24"/>
      <c r="Y24"/>
      <c r="Z24"/>
      <c r="AA24"/>
      <c r="AB24"/>
      <c r="AC24"/>
      <c r="AD24"/>
    </row>
    <row r="25" spans="1:30" ht="15" customHeight="1" x14ac:dyDescent="0.25">
      <c r="A25" s="67" t="str">
        <f>HLOOKUP(A11,'VAC 1 et 2'!$C$3:$P$7,2,FALSE)</f>
        <v/>
      </c>
      <c r="B25" s="24">
        <f t="array" aca="1" ref="B25" ca="1">IFERROR(OFFSET($A$1,102,(SUM(($A$103:$AC$116=A25)*COLUMN(A:AC))-1)),"")</f>
        <v>0</v>
      </c>
      <c r="C25" s="150"/>
      <c r="D25" s="119">
        <f t="array" aca="1" ref="D25" ca="1">IFERROR(OFFSET($A$1,102,(SUM(($A$103:$AC$116=C25)*COLUMN(A:AC))-1)),"")</f>
        <v>0</v>
      </c>
      <c r="E25" s="120"/>
      <c r="F25" s="121">
        <f t="array" aca="1" ref="F25" ca="1">IFERROR(OFFSET($A$1,102,(SUM(($A$103:$AC$116=E25)*COLUMN(A:AC))-1)),"")</f>
        <v>0</v>
      </c>
      <c r="G25" s="298"/>
      <c r="H25" s="151" t="s">
        <v>82</v>
      </c>
      <c r="I25" s="208"/>
      <c r="J25" s="209"/>
      <c r="K25" s="279"/>
      <c r="L25" s="282"/>
      <c r="M25" s="283"/>
      <c r="N25" s="148"/>
      <c r="O25" s="149"/>
      <c r="P25"/>
      <c r="Q25"/>
      <c r="R25"/>
      <c r="S25" s="219"/>
      <c r="T25"/>
      <c r="U25"/>
      <c r="V25"/>
      <c r="W25"/>
      <c r="X25"/>
      <c r="Y25"/>
      <c r="Z25"/>
      <c r="AA25"/>
      <c r="AB25"/>
      <c r="AC25"/>
      <c r="AD25"/>
    </row>
    <row r="26" spans="1:30" ht="15" customHeight="1" x14ac:dyDescent="0.25">
      <c r="A26" s="67" t="str">
        <f>HLOOKUP(A12,'VAC 1 et 2'!$C$3:$P$7,2,FALSE)</f>
        <v/>
      </c>
      <c r="B26" s="24">
        <f t="array" aca="1" ref="B26" ca="1">IFERROR(OFFSET($A$1,102,(SUM(($A$103:$AC$116=A26)*COLUMN(A:AC))-1)),"")</f>
        <v>0</v>
      </c>
      <c r="C26" s="150"/>
      <c r="D26" s="119">
        <f t="array" aca="1" ref="D26" ca="1">IFERROR(OFFSET($A$1,102,(SUM(($A$103:$AC$116=C26)*COLUMN(A:AC))-1)),"")</f>
        <v>0</v>
      </c>
      <c r="E26" s="120"/>
      <c r="F26" s="121">
        <f t="array" aca="1" ref="F26" ca="1">IFERROR(OFFSET($A$1,102,(SUM(($A$103:$AC$116=E26)*COLUMN(A:AC))-1)),"")</f>
        <v>0</v>
      </c>
      <c r="G26" s="298"/>
      <c r="H26" s="151" t="s">
        <v>83</v>
      </c>
      <c r="I26" s="208"/>
      <c r="J26" s="209"/>
      <c r="K26" s="279"/>
      <c r="L26" s="282"/>
      <c r="M26" s="283"/>
      <c r="N26" s="148"/>
      <c r="O26" s="149"/>
      <c r="P26"/>
      <c r="Q26"/>
      <c r="R26"/>
      <c r="S26" s="219"/>
      <c r="T26"/>
      <c r="U26"/>
      <c r="V26"/>
      <c r="W26"/>
      <c r="X26"/>
      <c r="Y26"/>
      <c r="Z26"/>
      <c r="AA26"/>
      <c r="AB26"/>
      <c r="AC26"/>
      <c r="AD26"/>
    </row>
    <row r="27" spans="1:30" ht="15.75" customHeight="1" x14ac:dyDescent="0.25">
      <c r="A27" s="67" t="str">
        <f>HLOOKUP(A13,'VAC 1 et 2'!$C$3:$P$7,2,FALSE)</f>
        <v/>
      </c>
      <c r="B27" s="24">
        <f t="array" aca="1" ref="B27" ca="1">IFERROR(OFFSET($A$1,102,(SUM(($A$103:$AC$116=A27)*COLUMN(A:AC))-1)),"")</f>
        <v>0</v>
      </c>
      <c r="C27" s="150"/>
      <c r="D27" s="119">
        <f t="array" aca="1" ref="D27" ca="1">IFERROR(OFFSET($A$1,102,(SUM(($A$103:$AC$116=C27)*COLUMN(A:AC))-1)),"")</f>
        <v>0</v>
      </c>
      <c r="E27" s="120"/>
      <c r="F27" s="121">
        <f t="array" aca="1" ref="F27" ca="1">IFERROR(OFFSET($A$1,102,(SUM(($A$103:$AC$116=E27)*COLUMN(A:AC))-1)),"")</f>
        <v>0</v>
      </c>
      <c r="G27" s="298"/>
      <c r="H27" s="151" t="s">
        <v>20</v>
      </c>
      <c r="I27" s="208"/>
      <c r="J27" s="209"/>
      <c r="K27" s="279"/>
      <c r="L27" s="282"/>
      <c r="M27" s="283"/>
      <c r="N27" s="148"/>
      <c r="O27" s="149"/>
      <c r="P27"/>
      <c r="Q27"/>
      <c r="R27"/>
      <c r="S27" s="219"/>
      <c r="T27"/>
      <c r="U27"/>
      <c r="V27"/>
      <c r="W27"/>
      <c r="X27"/>
      <c r="Y27"/>
      <c r="Z27"/>
      <c r="AA27"/>
      <c r="AB27"/>
      <c r="AC27"/>
      <c r="AD27"/>
    </row>
    <row r="28" spans="1:30" ht="15.75" customHeight="1" x14ac:dyDescent="0.25">
      <c r="A28" s="67" t="str">
        <f>HLOOKUP(A14,'VAC 1 et 2'!$C$3:$P$7,2,FALSE)</f>
        <v/>
      </c>
      <c r="B28" s="24">
        <f t="array" aca="1" ref="B28" ca="1">IFERROR(OFFSET($A$1,102,(SUM(($A$103:$AC$116=A28)*COLUMN(A:AC))-1)),"")</f>
        <v>0</v>
      </c>
      <c r="C28" s="150"/>
      <c r="D28" s="119">
        <f t="array" aca="1" ref="D28" ca="1">IFERROR(OFFSET($A$1,102,(SUM(($A$103:$AC$116=C28)*COLUMN(A:AC))-1)),"")</f>
        <v>0</v>
      </c>
      <c r="E28" s="120"/>
      <c r="F28" s="121">
        <f t="array" aca="1" ref="F28" ca="1">IFERROR(OFFSET($A$1,102,(SUM(($A$103:$AC$116=E28)*COLUMN(A:AC))-1)),"")</f>
        <v>0</v>
      </c>
      <c r="G28" s="298"/>
      <c r="H28" s="151" t="s">
        <v>24</v>
      </c>
      <c r="I28" s="208"/>
      <c r="J28" s="209"/>
      <c r="K28" s="279"/>
      <c r="L28" s="282"/>
      <c r="M28" s="283"/>
      <c r="N28" s="148"/>
      <c r="O28" s="149"/>
      <c r="P28"/>
      <c r="Q28"/>
      <c r="R28"/>
      <c r="S28" s="219"/>
      <c r="T28"/>
      <c r="U28"/>
      <c r="V28"/>
      <c r="W28"/>
      <c r="X28"/>
      <c r="Y28"/>
      <c r="Z28"/>
      <c r="AA28"/>
      <c r="AB28"/>
      <c r="AC28"/>
      <c r="AD28"/>
    </row>
    <row r="29" spans="1:30" ht="15" customHeight="1" thickBot="1" x14ac:dyDescent="0.3">
      <c r="A29" s="67" t="str">
        <f>HLOOKUP(A15,'VAC 1 et 2'!$C$3:$P$7,2,FALSE)</f>
        <v/>
      </c>
      <c r="B29" s="24">
        <f t="array" aca="1" ref="B29" ca="1">IFERROR(OFFSET($A$1,102,(SUM(($A$103:$AC$116=A29)*COLUMN(A:AC))-1)),"")</f>
        <v>0</v>
      </c>
      <c r="C29" s="152"/>
      <c r="D29" s="119">
        <f t="array" aca="1" ref="D29" ca="1">IFERROR(OFFSET($A$1,102,(SUM(($A$103:$AC$116=C29)*COLUMN(A:AC))-1)),"")</f>
        <v>0</v>
      </c>
      <c r="E29" s="120"/>
      <c r="F29" s="153" t="str">
        <f ca="1">IFERROR(OFFSET($A$1,99,(SUM(($A$103:$AC$116=E29)*COLUMN(A:AC))-1)),"")</f>
        <v/>
      </c>
      <c r="G29" s="298"/>
      <c r="H29" s="151" t="s">
        <v>29</v>
      </c>
      <c r="I29" s="208"/>
      <c r="J29" s="209"/>
      <c r="K29" s="279"/>
      <c r="L29" s="282"/>
      <c r="M29" s="283"/>
      <c r="N29" s="148"/>
      <c r="O29" s="149"/>
      <c r="P29"/>
      <c r="Q29"/>
      <c r="R29"/>
      <c r="S29" s="219"/>
      <c r="T29"/>
      <c r="U29"/>
      <c r="V29"/>
      <c r="W29"/>
      <c r="X29"/>
      <c r="Y29"/>
      <c r="Z29"/>
      <c r="AA29"/>
      <c r="AB29"/>
      <c r="AC29"/>
      <c r="AD29"/>
    </row>
    <row r="30" spans="1:30" ht="15" customHeight="1" thickTop="1" thickBot="1" x14ac:dyDescent="0.3">
      <c r="A30" s="286" t="s">
        <v>84</v>
      </c>
      <c r="B30" s="286"/>
      <c r="C30" s="287" t="s">
        <v>94</v>
      </c>
      <c r="D30" s="287"/>
      <c r="E30" s="286" t="s">
        <v>85</v>
      </c>
      <c r="F30" s="288"/>
      <c r="G30" s="299"/>
      <c r="H30" s="154" t="s">
        <v>86</v>
      </c>
      <c r="I30" s="212"/>
      <c r="J30" s="213"/>
      <c r="K30" s="300"/>
      <c r="L30" s="289"/>
      <c r="M30" s="290"/>
      <c r="N30" s="155"/>
      <c r="O30" s="156"/>
      <c r="P30"/>
      <c r="Q30"/>
      <c r="R30"/>
      <c r="S30" s="219"/>
      <c r="T30"/>
      <c r="U30"/>
      <c r="V30"/>
      <c r="W30"/>
      <c r="X30"/>
      <c r="Y30"/>
      <c r="Z30"/>
      <c r="AA30"/>
      <c r="AB30"/>
      <c r="AC30"/>
      <c r="AD30"/>
    </row>
    <row r="31" spans="1:30" ht="15" customHeight="1" thickTop="1" thickBot="1" x14ac:dyDescent="0.3">
      <c r="A31" s="115" t="s">
        <v>68</v>
      </c>
      <c r="B31" s="115" t="s">
        <v>69</v>
      </c>
      <c r="C31" s="115" t="s">
        <v>68</v>
      </c>
      <c r="D31" s="115" t="s">
        <v>69</v>
      </c>
      <c r="E31" s="115" t="s">
        <v>68</v>
      </c>
      <c r="F31" s="116" t="s">
        <v>69</v>
      </c>
      <c r="G31" s="291" t="s">
        <v>87</v>
      </c>
      <c r="H31" s="157" t="s">
        <v>31</v>
      </c>
      <c r="I31" s="214"/>
      <c r="J31" s="203" t="s">
        <v>11</v>
      </c>
      <c r="K31" s="275"/>
      <c r="L31" s="293" t="str">
        <f>VLOOKUP($J$31,'VAC 1 et 2'!$A$26:$P$61,ROW(3:3),FALSE)</f>
        <v/>
      </c>
      <c r="M31" s="294"/>
      <c r="N31" s="199"/>
      <c r="O31" s="147"/>
      <c r="P31"/>
      <c r="Q31"/>
      <c r="R31"/>
      <c r="S31" s="219"/>
      <c r="T31"/>
      <c r="U31"/>
      <c r="V31"/>
      <c r="W31"/>
      <c r="X31"/>
      <c r="Y31"/>
      <c r="Z31"/>
      <c r="AA31"/>
      <c r="AB31"/>
      <c r="AC31"/>
      <c r="AD31"/>
    </row>
    <row r="32" spans="1:30" ht="15" customHeight="1" x14ac:dyDescent="0.25">
      <c r="A32" s="24" t="str">
        <f>VLOOKUP($H$24,'VAC 1 et 2'!$A$3:$P$29,ROW(3:3),FALSE)</f>
        <v/>
      </c>
      <c r="B32" s="158">
        <f t="array" aca="1" ref="B32" ca="1">IFERROR(OFFSET($A$1,102,(SUM(($A$103:$AC$116=A32)*COLUMN(A:AC))-1)),"")</f>
        <v>0</v>
      </c>
      <c r="C32" s="159" t="str">
        <f>VLOOKUP($H$32,'VAC 1 et 2'!$A$3:$P$29,ROW(3:3),FALSE)</f>
        <v/>
      </c>
      <c r="D32" s="160">
        <f t="array" aca="1" ref="D32" ca="1">IFERROR(OFFSET($A$1,102,(SUM(($A$103:$AC$116=C32)*COLUMN(A:AC))-1)),"")</f>
        <v>0</v>
      </c>
      <c r="E32" t="str">
        <f>VLOOKUP($H$19,'VAC 1 et 2'!A3:P29,ROW(3:3),FALSE)</f>
        <v/>
      </c>
      <c r="F32" s="161">
        <f t="array" aca="1" ref="F32" ca="1">IFERROR(OFFSET($A$1,102,(SUM(($A$103:$AC$116=E32)*COLUMN(A:AC))-1)),"")</f>
        <v>0</v>
      </c>
      <c r="G32" s="292"/>
      <c r="H32" s="151" t="s">
        <v>0</v>
      </c>
      <c r="I32" s="208"/>
      <c r="J32" s="202" t="s">
        <v>13</v>
      </c>
      <c r="K32" s="276"/>
      <c r="L32" s="295" t="str">
        <f>VLOOKUP($J$31,'VAC 1 et 2'!$A$26:$P$61,ROW(4:4),FALSE)</f>
        <v/>
      </c>
      <c r="M32" s="296"/>
      <c r="N32" s="200"/>
      <c r="O32" s="149"/>
      <c r="P32"/>
      <c r="Q32"/>
      <c r="R32"/>
      <c r="S32" s="219"/>
      <c r="T32"/>
      <c r="U32"/>
      <c r="V32"/>
      <c r="W32"/>
      <c r="X32"/>
      <c r="Y32"/>
      <c r="Z32"/>
      <c r="AA32"/>
      <c r="AB32"/>
      <c r="AC32"/>
      <c r="AD32"/>
    </row>
    <row r="33" spans="1:30" ht="15" customHeight="1" x14ac:dyDescent="0.25">
      <c r="A33" s="24" t="str">
        <f>VLOOKUP($H$24,'VAC 1 et 2'!$A$3:$P$29,ROW(4:4),FALSE)</f>
        <v/>
      </c>
      <c r="B33" s="158">
        <f t="array" aca="1" ref="B33" ca="1">IFERROR(OFFSET($A$1,102,(SUM(($A$103:$AC$116=A33)*COLUMN(A:AC))-1)),"")</f>
        <v>0</v>
      </c>
      <c r="C33" s="159" t="str">
        <f>VLOOKUP($H$32,'VAC 1 et 2'!$A$3:$P$29,ROW(4:4),FALSE)</f>
        <v/>
      </c>
      <c r="D33" s="160">
        <f t="array" aca="1" ref="D33" ca="1">IFERROR(OFFSET($A$1,102,(SUM(($A$103:$AC$116=C33)*COLUMN(A:AC))-1)),"")</f>
        <v>0</v>
      </c>
      <c r="E33" t="str">
        <f>VLOOKUP($H$19,'VAC 1 et 2'!A4:P30,ROW(4:4),FALSE)</f>
        <v/>
      </c>
      <c r="F33" s="164">
        <f t="array" aca="1" ref="F33" ca="1">IFERROR(OFFSET($A$1,102,(SUM(($A$103:$AC$116=E33)*COLUMN(A:AC))-1)),"")</f>
        <v>0</v>
      </c>
      <c r="G33" s="273"/>
      <c r="H33" s="151" t="s">
        <v>27</v>
      </c>
      <c r="I33" s="208"/>
      <c r="J33" s="202" t="s">
        <v>15</v>
      </c>
      <c r="K33" s="276"/>
      <c r="L33" s="295" t="str">
        <f>VLOOKUP($J$31,'VAC 1 et 2'!$A$26:$P$61,ROW(5:5),FALSE)</f>
        <v/>
      </c>
      <c r="M33" s="296"/>
      <c r="N33" s="200"/>
      <c r="O33" s="149"/>
      <c r="P33"/>
      <c r="Q33"/>
      <c r="R33"/>
      <c r="S33" s="219"/>
      <c r="T33"/>
      <c r="U33"/>
      <c r="V33"/>
      <c r="W33"/>
      <c r="X33"/>
      <c r="Y33"/>
      <c r="Z33"/>
      <c r="AA33"/>
      <c r="AB33"/>
      <c r="AC33"/>
      <c r="AD33"/>
    </row>
    <row r="34" spans="1:30" ht="15" customHeight="1" x14ac:dyDescent="0.25">
      <c r="A34" s="24" t="str">
        <f>VLOOKUP($H$24,'VAC 1 et 2'!$A$3:$P$29,ROW(5:5),FALSE)</f>
        <v/>
      </c>
      <c r="B34" s="158">
        <f t="array" aca="1" ref="B34" ca="1">IFERROR(OFFSET($A$1,102,(SUM(($A$103:$AC$116=A34)*COLUMN(A:AC))-1)),"")</f>
        <v>0</v>
      </c>
      <c r="C34" s="159" t="str">
        <f>VLOOKUP($H$32,'VAC 1 et 2'!$A$3:$P$29,ROW(5:5),FALSE)</f>
        <v/>
      </c>
      <c r="D34" s="160">
        <f t="array" aca="1" ref="D34" ca="1">IFERROR(OFFSET($A$1,102,(SUM(($A$103:$AC$116=C34)*COLUMN(A:AC))-1)),"")</f>
        <v>0</v>
      </c>
      <c r="E34" t="str">
        <f>VLOOKUP($H$19,'VAC 1 et 2'!A5:P31,ROW(5:5),FALSE)</f>
        <v/>
      </c>
      <c r="F34" s="164">
        <f t="array" aca="1" ref="F34" ca="1">IFERROR(OFFSET($A$1,102,(SUM(($A$103:$AC$116=E34)*COLUMN(A:AC))-1)),"")</f>
        <v>0</v>
      </c>
      <c r="G34" s="273"/>
      <c r="H34" s="151" t="s">
        <v>16</v>
      </c>
      <c r="I34" s="208"/>
      <c r="J34" s="202" t="s">
        <v>17</v>
      </c>
      <c r="K34" s="276"/>
      <c r="L34" s="295" t="str">
        <f>VLOOKUP($J$31,'VAC 1 et 2'!$A$26:$P$61,ROW(6:6),FALSE)</f>
        <v/>
      </c>
      <c r="M34" s="296"/>
      <c r="N34" s="200"/>
      <c r="O34" s="149"/>
      <c r="P34"/>
      <c r="Q34"/>
      <c r="R34"/>
      <c r="S34" s="219"/>
      <c r="T34"/>
      <c r="U34"/>
      <c r="V34"/>
      <c r="W34"/>
      <c r="X34"/>
      <c r="Y34"/>
      <c r="Z34"/>
      <c r="AA34"/>
      <c r="AB34"/>
      <c r="AC34"/>
      <c r="AD34"/>
    </row>
    <row r="35" spans="1:30" ht="15" customHeight="1" x14ac:dyDescent="0.25">
      <c r="A35" s="24" t="str">
        <f>VLOOKUP($H$24,'VAC 1 et 2'!$A$3:$P$29,ROW(6:6),FALSE)</f>
        <v/>
      </c>
      <c r="B35" s="158">
        <f t="array" aca="1" ref="B35" ca="1">IFERROR(OFFSET($A$1,102,(SUM(($A$103:$AC$116=A35)*COLUMN(A:AC))-1)),"")</f>
        <v>0</v>
      </c>
      <c r="C35" s="159" t="str">
        <f>VLOOKUP($H$32,'VAC 1 et 2'!$A$3:$P$29,ROW(6:6),FALSE)</f>
        <v/>
      </c>
      <c r="D35" s="160">
        <f t="array" aca="1" ref="D35" ca="1">IFERROR(OFFSET($A$1,102,(SUM(($A$103:$AC$116=C35)*COLUMN(A:AC))-1)),"")</f>
        <v>0</v>
      </c>
      <c r="E35" t="str">
        <f>VLOOKUP($H$19,'VAC 1 et 2'!A6:P32,ROW(6:6),FALSE)</f>
        <v/>
      </c>
      <c r="F35" s="164">
        <f t="array" aca="1" ref="F35" ca="1">IFERROR(OFFSET($A$1,102,(SUM(($A$103:$AC$116=E35)*COLUMN(A:AC))-1)),"")</f>
        <v>0</v>
      </c>
      <c r="G35" s="273"/>
      <c r="H35" s="151" t="s">
        <v>18</v>
      </c>
      <c r="I35" s="208"/>
      <c r="J35" s="209"/>
      <c r="K35" s="276"/>
      <c r="L35" s="295" t="str">
        <f>VLOOKUP(J32,'VAC 1 et 2'!A26:P61,3,FALSE)</f>
        <v/>
      </c>
      <c r="M35" s="296"/>
      <c r="N35" s="200"/>
      <c r="O35" s="149"/>
      <c r="P35"/>
      <c r="Q35"/>
      <c r="R35"/>
      <c r="S35" s="219"/>
      <c r="T35"/>
      <c r="U35"/>
      <c r="V35"/>
      <c r="W35"/>
      <c r="X35"/>
      <c r="Y35"/>
      <c r="Z35"/>
      <c r="AA35"/>
      <c r="AB35"/>
      <c r="AC35"/>
      <c r="AD35"/>
    </row>
    <row r="36" spans="1:30" ht="15" customHeight="1" x14ac:dyDescent="0.25">
      <c r="A36" s="24" t="str">
        <f>VLOOKUP($H$24,'VAC 1 et 2'!$A$3:$P$29,ROW(7:7),FALSE)</f>
        <v/>
      </c>
      <c r="B36" s="158">
        <f t="array" aca="1" ref="B36" ca="1">IFERROR(OFFSET($A$1,102,(SUM(($A$103:$AC$116=A36)*COLUMN(A:AC))-1)),"")</f>
        <v>0</v>
      </c>
      <c r="C36" s="159" t="str">
        <f>VLOOKUP($H$32,'VAC 1 et 2'!$A$3:$P$29,ROW(7:7),FALSE)</f>
        <v/>
      </c>
      <c r="D36" s="160">
        <f t="array" aca="1" ref="D36" ca="1">IFERROR(OFFSET($A$1,102,(SUM(($A$103:$AC$116=C36)*COLUMN(A:AC))-1)),"")</f>
        <v>0</v>
      </c>
      <c r="E36" t="str">
        <f>VLOOKUP($H$19,'VAC 1 et 2'!A7:P33,ROW(7:7),FALSE)</f>
        <v/>
      </c>
      <c r="F36" s="164">
        <f t="array" aca="1" ref="F36" ca="1">IFERROR(OFFSET($A$1,102,(SUM(($A$103:$AC$116=E36)*COLUMN(A:AC))-1)),"")</f>
        <v>0</v>
      </c>
      <c r="G36" s="273"/>
      <c r="H36" s="151" t="s">
        <v>88</v>
      </c>
      <c r="I36" s="208"/>
      <c r="J36" s="209"/>
      <c r="K36" s="276"/>
      <c r="L36" s="295" t="str">
        <f>VLOOKUP($J$33,'VAC 1 et 2'!$A$26:$P$61,ROW(3:3),FALSE)</f>
        <v/>
      </c>
      <c r="M36" s="296"/>
      <c r="N36" s="200"/>
      <c r="O36" s="149"/>
      <c r="P36"/>
      <c r="Q36"/>
      <c r="R36"/>
      <c r="S36" s="219"/>
      <c r="T36"/>
      <c r="U36"/>
      <c r="V36"/>
      <c r="W36"/>
      <c r="X36"/>
      <c r="Y36"/>
      <c r="Z36"/>
      <c r="AA36"/>
      <c r="AB36"/>
      <c r="AC36"/>
      <c r="AD36"/>
    </row>
    <row r="37" spans="1:30" ht="15.75" customHeight="1" x14ac:dyDescent="0.25">
      <c r="A37" s="24" t="str">
        <f>VLOOKUP($H$24,'VAC 1 et 2'!$A$3:$P$29,ROW(8:8),FALSE)</f>
        <v/>
      </c>
      <c r="B37" s="158">
        <f t="array" aca="1" ref="B37" ca="1">IFERROR(OFFSET($A$1,102,(SUM(($A$103:$AC$116=A37)*COLUMN(A:AC))-1)),"")</f>
        <v>0</v>
      </c>
      <c r="C37" s="159" t="str">
        <f>VLOOKUP($H$32,'VAC 1 et 2'!$A$3:$P$29,ROW(8:8),FALSE)</f>
        <v/>
      </c>
      <c r="D37" s="160">
        <f t="array" aca="1" ref="D37" ca="1">IFERROR(OFFSET($A$1,102,(SUM(($A$103:$AC$116=C37)*COLUMN(A:AC))-1)),"")</f>
        <v>0</v>
      </c>
      <c r="E37" s="67" t="str">
        <f>VLOOKUP($H$21,'VAC 1 et 2'!$A$8:$P$34,ROW(3:3),FALSE)</f>
        <v/>
      </c>
      <c r="F37" s="164">
        <f t="array" aca="1" ref="F37" ca="1">IFERROR(OFFSET($A$1,102,(SUM(($A$103:$AC$116=E37)*COLUMN(A:AC))-1)),"")</f>
        <v>0</v>
      </c>
      <c r="G37" s="273"/>
      <c r="H37" s="151" t="str">
        <f>'VAC 1 et 2'!A5</f>
        <v>VAC1 MPF TG2 ECO PIL</v>
      </c>
      <c r="I37" s="208"/>
      <c r="J37" s="209"/>
      <c r="K37" s="276"/>
      <c r="L37" s="295" t="str">
        <f>VLOOKUP($J$33,'VAC 1 et 2'!$A$26:$P$61,ROW(4:4),FALSE)</f>
        <v/>
      </c>
      <c r="M37" s="296"/>
      <c r="N37" s="200"/>
      <c r="O37" s="149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</row>
    <row r="38" spans="1:30" x14ac:dyDescent="0.25">
      <c r="A38" s="24" t="str">
        <f>VLOOKUP($H$24,'VAC 1 et 2'!$A$3:$P$29,ROW(9:9),FALSE)</f>
        <v/>
      </c>
      <c r="B38" s="158">
        <f t="array" aca="1" ref="B38" ca="1">IFERROR(OFFSET($A$1,102,(SUM(($A$103:$AC$116=A38)*COLUMN(A:AC))-1)),"")</f>
        <v>0</v>
      </c>
      <c r="C38" s="159" t="str">
        <f>VLOOKUP($H$32,'VAC 1 et 2'!$A$3:$P$29,ROW(9:9),FALSE)</f>
        <v/>
      </c>
      <c r="D38" s="160">
        <f t="array" aca="1" ref="D38" ca="1">IFERROR(OFFSET($A$1,102,(SUM(($A$103:$AC$116=C38)*COLUMN(A:AC))-1)),"")</f>
        <v>0</v>
      </c>
      <c r="E38" s="67" t="str">
        <f>VLOOKUP($H$21,'VAC 1 et 2'!$A$8:$P$34,ROW(4:4),FALSE)</f>
        <v/>
      </c>
      <c r="F38" s="164">
        <f t="array" aca="1" ref="F38" ca="1">IFERROR(OFFSET($A$1,102,(SUM(($A$103:$AC$116=E38)*COLUMN(A:AC))-1)),"")</f>
        <v>0</v>
      </c>
      <c r="G38" s="273"/>
      <c r="H38" s="210"/>
      <c r="I38" s="208"/>
      <c r="J38" s="209"/>
      <c r="K38" s="276"/>
      <c r="L38" s="295" t="str">
        <f>VLOOKUP($J$33,'VAC 1 et 2'!$A$26:$P$61,ROW(5:5),FALSE)</f>
        <v/>
      </c>
      <c r="M38" s="296"/>
      <c r="N38" s="200"/>
      <c r="O38" s="149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</row>
    <row r="39" spans="1:30" ht="16.5" customHeight="1" x14ac:dyDescent="0.25">
      <c r="A39" s="24" t="str">
        <f>VLOOKUP($H$24,'VAC 1 et 2'!$A$3:$P$29,ROW(10:10),FALSE)</f>
        <v/>
      </c>
      <c r="B39" s="158">
        <f t="array" aca="1" ref="B39" ca="1">IFERROR(OFFSET($A$1,102,(SUM(($A$103:$AC$116=A39)*COLUMN(A:AC))-1)),"")</f>
        <v>0</v>
      </c>
      <c r="C39" s="162" t="str">
        <f>VLOOKUP($H$33,'VAC 1 et 2'!$A$3:$P$29,ROW(3:3),FALSE)</f>
        <v/>
      </c>
      <c r="D39" s="160">
        <f t="array" aca="1" ref="D39" ca="1">IFERROR(OFFSET($A$1,102,(SUM(($A$103:$AC$116=C39)*COLUMN(A:AC))-1)),"")</f>
        <v>0</v>
      </c>
      <c r="E39" s="67" t="str">
        <f>VLOOKUP($H$21,'VAC 1 et 2'!$A$8:$P$34,ROW(5:5),FALSE)</f>
        <v/>
      </c>
      <c r="F39" s="164">
        <f t="array" aca="1" ref="F39" ca="1">IFERROR(OFFSET($A$1,102,(SUM(($A$103:$AC$116=E39)*COLUMN(A:AC))-1)),"")</f>
        <v>0</v>
      </c>
      <c r="G39" s="273"/>
      <c r="H39" s="210"/>
      <c r="I39" s="208"/>
      <c r="J39" s="209"/>
      <c r="K39" s="276"/>
      <c r="L39" s="295" t="str">
        <f>VLOOKUP($J$33,'VAC 1 et 2'!$A$26:$P$61,ROW(6:6),FALSE)</f>
        <v/>
      </c>
      <c r="M39" s="296"/>
      <c r="N39" s="200"/>
      <c r="O39" s="14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</row>
    <row r="40" spans="1:30" ht="15.75" customHeight="1" thickBot="1" x14ac:dyDescent="0.3">
      <c r="A40" s="24" t="str">
        <f>VLOOKUP($H$24,'VAC 1 et 2'!$A$3:$P$29,ROW(11:11),FALSE)</f>
        <v/>
      </c>
      <c r="B40" s="158">
        <f t="array" aca="1" ref="B40" ca="1">IFERROR(OFFSET($A$1,102,(SUM(($A$103:$AC$116=A40)*COLUMN(A:AC))-1)),"")</f>
        <v>0</v>
      </c>
      <c r="C40" s="162">
        <f t="array" ref="C40">VLOOKUP("HORS NORME",'VAC 1 et 2'!$A$3:$P$22,ROW(3:3),FALSE)</f>
        <v>0</v>
      </c>
      <c r="D40" s="160">
        <f t="array" aca="1" ref="D40" ca="1">IFERROR(OFFSET($A$1,102,(SUM(($A$103:$AC$116=C40)*COLUMN(A:AC))-1)),"")</f>
        <v>0</v>
      </c>
      <c r="E40" s="67" t="str">
        <f>VLOOKUP($H$21,'VAC 1 et 2'!$A$8:$P$34,ROW(6:6),FALSE)</f>
        <v/>
      </c>
      <c r="F40" s="164">
        <f t="array" aca="1" ref="F40" ca="1">IFERROR(OFFSET($A$1,102,(SUM(($A$103:$AC$116=E40)*COLUMN(A:AC))-1)),"")</f>
        <v>0</v>
      </c>
      <c r="G40" s="274"/>
      <c r="H40" s="211"/>
      <c r="I40" s="212"/>
      <c r="J40" s="213"/>
      <c r="K40" s="277"/>
      <c r="L40" s="284" t="str">
        <f>VLOOKUP($J$34,'VAC 1 et 2'!$A$26:$P$61,ROW(3:3),FALSE)</f>
        <v/>
      </c>
      <c r="M40" s="285"/>
      <c r="N40" s="201"/>
      <c r="O40" s="156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</row>
    <row r="41" spans="1:30" ht="15.75" customHeight="1" thickTop="1" thickBot="1" x14ac:dyDescent="0.3">
      <c r="A41" s="24" t="str">
        <f>VLOOKUP($H$24,'VAC 1 et 2'!$A$3:$P$29,ROW(12:12),FALSE)</f>
        <v/>
      </c>
      <c r="B41" s="158">
        <f t="array" aca="1" ref="B41" ca="1">IFERROR(OFFSET($A$1,102,(SUM(($A$103:$AC$116=A41)*COLUMN(A:AC))-1)),"")</f>
        <v>0</v>
      </c>
      <c r="C41" s="162">
        <f t="array" ref="C41">VLOOKUP("HORS NORME",'VAC 1 et 2'!$A$3:$P$22,ROW(4:4),FALSE)</f>
        <v>0</v>
      </c>
      <c r="D41" s="160">
        <f t="array" aca="1" ref="D41" ca="1">IFERROR(OFFSET($A$1,102,(SUM(($A$103:$AC$116=C41)*COLUMN(A:AC))-1)),"")</f>
        <v>0</v>
      </c>
      <c r="E41" s="67" t="str">
        <f>VLOOKUP($H$21,'VAC 1 et 2'!$A$8:$P$34,ROW(7:7),FALSE)</f>
        <v/>
      </c>
      <c r="F41" s="164">
        <f t="array" aca="1" ref="F41" ca="1">IFERROR(OFFSET($A$1,102,(SUM(($A$103:$AC$116=E41)*COLUMN(A:AC))-1)),"")</f>
        <v>0</v>
      </c>
      <c r="G41" s="165" t="s">
        <v>89</v>
      </c>
      <c r="H41" s="215"/>
      <c r="I41" s="216"/>
      <c r="J41" s="217"/>
      <c r="K41" s="166"/>
      <c r="L41" s="317"/>
      <c r="M41" s="318"/>
      <c r="N41" s="167"/>
      <c r="O41" s="168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</row>
    <row r="42" spans="1:30" ht="15.75" customHeight="1" thickTop="1" thickBot="1" x14ac:dyDescent="0.3">
      <c r="A42" s="24" t="str">
        <f>VLOOKUP($H$24,'VAC 1 et 2'!$A$3:$P$29,ROW(13:13),FALSE)</f>
        <v/>
      </c>
      <c r="B42" s="158">
        <f t="array" aca="1" ref="B42" ca="1">IFERROR(OFFSET($A$1,102,(SUM(($A$103:$AC$116=A42)*COLUMN(A:AC))-1)),"")</f>
        <v>0</v>
      </c>
      <c r="C42" s="303" t="s">
        <v>90</v>
      </c>
      <c r="D42" s="304"/>
      <c r="E42" s="67" t="str">
        <f>VLOOKUP($H$21,'VAC 1 et 2'!$A$8:$P$34,ROW(8:8),FALSE)</f>
        <v/>
      </c>
      <c r="F42" s="164">
        <f t="array" aca="1" ref="F42" ca="1">IFERROR(OFFSET($A$1,102,(SUM(($A$103:$AC$116=E42)*COLUMN(A:AC))-1)),"")</f>
        <v>0</v>
      </c>
      <c r="G42" s="305" t="s">
        <v>91</v>
      </c>
      <c r="H42" s="278"/>
      <c r="I42" s="169"/>
      <c r="J42" s="170"/>
      <c r="K42" s="278"/>
      <c r="L42" s="308"/>
      <c r="M42" s="309"/>
      <c r="N42" s="146"/>
      <c r="O42" s="147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</row>
    <row r="43" spans="1:30" ht="15" customHeight="1" thickBot="1" x14ac:dyDescent="0.3">
      <c r="A43" s="24" t="str">
        <f>VLOOKUP($H$24,'VAC 1 et 2'!$A$3:$P$29,ROW(14:14),FALSE)</f>
        <v/>
      </c>
      <c r="B43" s="158">
        <f t="array" aca="1" ref="B43" ca="1">IFERROR(OFFSET($A$1,102,(SUM(($A$103:$AC$116=A43)*COLUMN(A:AC))-1)),"")</f>
        <v>0</v>
      </c>
      <c r="C43" s="115" t="s">
        <v>68</v>
      </c>
      <c r="D43" s="118" t="s">
        <v>69</v>
      </c>
      <c r="E43" s="67" t="str">
        <f>VLOOKUP($H$21,'VAC 1 et 2'!$A$8:$P$34,ROW(9:9),FALSE)</f>
        <v/>
      </c>
      <c r="F43" s="164">
        <f t="array" aca="1" ref="F43" ca="1">IFERROR(OFFSET($A$1,102,(SUM(($A$103:$AC$116=E43)*COLUMN(A:AC))-1)),"")</f>
        <v>0</v>
      </c>
      <c r="G43" s="306"/>
      <c r="H43" s="279"/>
      <c r="I43" s="171"/>
      <c r="J43" s="172"/>
      <c r="K43" s="279"/>
      <c r="L43" s="310"/>
      <c r="M43" s="311"/>
      <c r="N43" s="148"/>
      <c r="O43" s="149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</row>
    <row r="44" spans="1:30" ht="15" customHeight="1" thickBot="1" x14ac:dyDescent="0.3">
      <c r="A44" s="67" t="str">
        <f>VLOOKUP($H$28,'VAC 1 et 2'!$A$3:$P$29,ROW(3:3),FALSE)</f>
        <v/>
      </c>
      <c r="B44" s="158">
        <f t="array" aca="1" ref="B44" ca="1">IFERROR(OFFSET($A$1,102,(SUM(($A$103:$AC$116=A44)*COLUMN(A:AC))-1)),"")</f>
        <v>0</v>
      </c>
      <c r="C44" s="162" t="str">
        <f>VLOOKUP($H$29,'VAC 1 et 2'!A3:P29,ROW(3:3),FALSE)</f>
        <v/>
      </c>
      <c r="D44" s="163">
        <f t="array" aca="1" ref="D44" ca="1">IFERROR(OFFSET($A$1,102,(SUM(($A$103:$AC$116=C44)*COLUMN(A:AC))-1)),"")</f>
        <v>0</v>
      </c>
      <c r="E44" s="67" t="str">
        <f>VLOOKUP($H$21,'VAC 1 et 2'!$A$8:$P$34,ROW(10:10),FALSE)</f>
        <v/>
      </c>
      <c r="F44" s="164">
        <f t="array" aca="1" ref="F44" ca="1">IFERROR(OFFSET($A$1,102,(SUM(($A$103:$AC$116=E44)*COLUMN(A:AC))-1)),"")</f>
        <v>0</v>
      </c>
      <c r="G44" s="307"/>
      <c r="H44" s="300"/>
      <c r="I44" s="173"/>
      <c r="J44" s="174"/>
      <c r="K44" s="300"/>
      <c r="L44" s="312"/>
      <c r="M44" s="313"/>
      <c r="N44" s="155"/>
      <c r="O44" s="156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</row>
    <row r="45" spans="1:30" ht="15.75" customHeight="1" thickTop="1" x14ac:dyDescent="0.25">
      <c r="A45" s="67" t="str">
        <f>VLOOKUP($H$35,'VAC 1 et 2'!$A$3:$P$29,ROW(3:3),FALSE)</f>
        <v/>
      </c>
      <c r="B45" s="158">
        <f t="array" aca="1" ref="B45" ca="1">IFERROR(OFFSET($A$1,102,(SUM(($A$103:$AC$116=A45)*COLUMN(A:AC))-1)),"")</f>
        <v>0</v>
      </c>
      <c r="C45" s="162" t="str">
        <f>VLOOKUP($H$29,'VAC 1 et 2'!A4:P30,ROW(4:4),FALSE)</f>
        <v/>
      </c>
      <c r="D45" s="163">
        <f t="array" aca="1" ref="D45" ca="1">IFERROR(OFFSET($A$1,102,(SUM(($A$103:$AC$116=C45)*COLUMN(A:AC))-1)),"")</f>
        <v>0</v>
      </c>
      <c r="E45" s="67" t="str">
        <f>VLOOKUP($H$21,'VAC 1 et 2'!$A$8:$P$34,ROW(11:11),FALSE)</f>
        <v/>
      </c>
      <c r="F45" s="164">
        <f t="array" aca="1" ref="F45" ca="1">IFERROR(OFFSET($A$1,102,(SUM(($A$103:$AC$116=E45)*COLUMN(A:AC))-1)),"")</f>
        <v>0</v>
      </c>
      <c r="G45" s="305" t="s">
        <v>90</v>
      </c>
      <c r="H45" s="275"/>
      <c r="I45" s="133"/>
      <c r="J45" s="170"/>
      <c r="K45" s="278"/>
      <c r="L45" s="301"/>
      <c r="M45" s="302"/>
      <c r="N45" s="146"/>
      <c r="O45" s="147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</row>
    <row r="46" spans="1:30" ht="15.75" customHeight="1" x14ac:dyDescent="0.25">
      <c r="A46" s="67" t="str">
        <f>VLOOKUP($H$34,'VAC 1 et 2'!$A$3:$P$29,ROW(3:3),FALSE)</f>
        <v/>
      </c>
      <c r="B46" s="158">
        <f t="array" aca="1" ref="B46" ca="1">IFERROR(OFFSET($A$1,102,(SUM(($A$103:$AC$116=A46)*COLUMN(A:AC))-1)),"")</f>
        <v>0</v>
      </c>
      <c r="C46" s="162" t="str">
        <f>VLOOKUP($H$29,'VAC 1 et 2'!A5:P31,ROW(5:5),FALSE)</f>
        <v/>
      </c>
      <c r="D46" s="163">
        <f t="array" aca="1" ref="D46" ca="1">IFERROR(OFFSET($A$1,102,(SUM(($A$103:$AC$116=C46)*COLUMN(A:AC))-1)),"")</f>
        <v>0</v>
      </c>
      <c r="E46" s="67" t="str">
        <f>VLOOKUP($H$21,'VAC 1 et 2'!$A$8:$P$34,ROW(12:12),FALSE)</f>
        <v/>
      </c>
      <c r="F46" s="164">
        <f t="array" aca="1" ref="F46" ca="1">IFERROR(OFFSET($A$1,102,(SUM(($A$103:$AC$116=E46)*COLUMN(A:AC))-1)),"")</f>
        <v>0</v>
      </c>
      <c r="G46" s="306"/>
      <c r="H46" s="276"/>
      <c r="I46" s="175"/>
      <c r="J46" s="164"/>
      <c r="K46" s="279"/>
      <c r="L46" s="282"/>
      <c r="M46" s="283"/>
      <c r="N46" s="148"/>
      <c r="O46" s="149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</row>
    <row r="47" spans="1:30" ht="15" customHeight="1" x14ac:dyDescent="0.25">
      <c r="A47" s="67" t="str">
        <f>VLOOKUP($H$34,'VAC 1 et 2'!$A$3:$P$29,ROW(4:4),FALSE)</f>
        <v/>
      </c>
      <c r="B47" s="158">
        <f t="array" aca="1" ref="B47" ca="1">IFERROR(OFFSET($A$1,102,(SUM(($A$103:$AC$116=A47)*COLUMN(A:AC))-1)),"")</f>
        <v>0</v>
      </c>
      <c r="C47" s="162" t="str">
        <f>VLOOKUP($H$29,'VAC 1 et 2'!A6:P32,ROW(6:6),FALSE)</f>
        <v/>
      </c>
      <c r="D47" s="163">
        <f t="array" aca="1" ref="D47" ca="1">IFERROR(OFFSET($A$1,102,(SUM(($A$103:$AC$116=C47)*COLUMN(A:AC))-1)),"")</f>
        <v>0</v>
      </c>
      <c r="E47" s="67" t="str">
        <f>VLOOKUP($H$21,'VAC 1 et 2'!$A$8:$P$34,ROW(13:13),FALSE)</f>
        <v/>
      </c>
      <c r="F47" s="164">
        <f t="array" aca="1" ref="F47" ca="1">IFERROR(OFFSET($A$1,102,(SUM(($A$103:$AC$116=E47)*COLUMN(A:AC))-1)),"")</f>
        <v>0</v>
      </c>
      <c r="G47" s="306"/>
      <c r="H47" s="276"/>
      <c r="I47" s="175"/>
      <c r="J47" s="164"/>
      <c r="K47" s="279"/>
      <c r="L47" s="282"/>
      <c r="M47" s="283"/>
      <c r="N47" s="148"/>
      <c r="O47" s="149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</row>
    <row r="48" spans="1:30" ht="15" customHeight="1" thickBot="1" x14ac:dyDescent="0.3">
      <c r="A48" s="67" t="str">
        <f>VLOOKUP($H$34,'VAC 1 et 2'!$A$3:$P$29,ROW(5:5),FALSE)</f>
        <v/>
      </c>
      <c r="B48" s="158">
        <f t="array" aca="1" ref="B48" ca="1">IFERROR(OFFSET($A$1,102,(SUM(($A$103:$AC$116=A48)*COLUMN(A:AC))-1)),"")</f>
        <v>0</v>
      </c>
      <c r="C48" s="162" t="str">
        <f>VLOOKUP($H$29,'VAC 1 et 2'!A7:P33,ROW(7:7),FALSE)</f>
        <v/>
      </c>
      <c r="D48" s="163">
        <f t="array" aca="1" ref="D48" ca="1">IFERROR(OFFSET($A$1,102,(SUM(($A$103:$AC$116=C48)*COLUMN(A:AC))-1)),"")</f>
        <v>0</v>
      </c>
      <c r="E48" s="67" t="str">
        <f>VLOOKUP($H$21,'VAC 1 et 2'!$A$8:$P$34,ROW(14:14),FALSE)</f>
        <v/>
      </c>
      <c r="F48" s="164">
        <f t="array" aca="1" ref="F48" ca="1">IFERROR(OFFSET($A$1,102,(SUM(($A$103:$AC$116=E48)*COLUMN(A:AC))-1)),"")</f>
        <v>0</v>
      </c>
      <c r="G48" s="307"/>
      <c r="H48" s="277"/>
      <c r="I48" s="177"/>
      <c r="J48" s="174"/>
      <c r="K48" s="300"/>
      <c r="L48" s="315"/>
      <c r="M48" s="316"/>
      <c r="N48" s="155"/>
      <c r="O48" s="156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</row>
    <row r="49" spans="1:30" ht="15" customHeight="1" thickTop="1" x14ac:dyDescent="0.25">
      <c r="A49" s="67" t="str">
        <f>VLOOKUP($H$34,'VAC 1 et 2'!$A$3:$P$29,ROW(6:6),FALSE)</f>
        <v/>
      </c>
      <c r="B49" s="158">
        <f t="array" aca="1" ref="B49" ca="1">IFERROR(OFFSET($A$1,102,(SUM(($A$103:$AC$116=A49)*COLUMN(A:AC))-1)),"")</f>
        <v>0</v>
      </c>
      <c r="C49" s="162" t="str">
        <f>VLOOKUP($H$29,'VAC 1 et 2'!A8:P34,ROW(8:8),FALSE)</f>
        <v/>
      </c>
      <c r="D49" s="163">
        <f t="array" aca="1" ref="D49" ca="1">IFERROR(OFFSET($A$1,102,(SUM(($A$103:$AC$116=C49)*COLUMN(A:AC))-1)),"")</f>
        <v>0</v>
      </c>
      <c r="E49" s="67" t="str">
        <f>VLOOKUP($H$23,'VAC 1 et 2'!$A$8:$P$34,ROW(3:3),FALSE)</f>
        <v/>
      </c>
      <c r="F49" s="164">
        <f t="array" aca="1" ref="F49" ca="1">IFERROR(OFFSET($A$1,102,(SUM(($A$103:$AC$116=E49)*COLUMN(A:AC))-1)),"")</f>
        <v>0</v>
      </c>
      <c r="G49" s="305" t="s">
        <v>92</v>
      </c>
      <c r="H49" s="278"/>
      <c r="I49" s="24"/>
      <c r="J49" s="179"/>
      <c r="K49" s="278"/>
      <c r="L49" s="180"/>
      <c r="M49" s="170"/>
      <c r="N49" s="146"/>
      <c r="O49" s="147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</row>
    <row r="50" spans="1:30" ht="15" customHeight="1" x14ac:dyDescent="0.25">
      <c r="A50" s="67" t="str">
        <f>VLOOKUP($H$34,'VAC 1 et 2'!$A$3:$P$29,ROW(7:7),FALSE)</f>
        <v/>
      </c>
      <c r="B50" s="158">
        <f t="array" aca="1" ref="B50" ca="1">IFERROR(OFFSET($A$1,102,(SUM(($A$103:$AC$116=A50)*COLUMN(A:AC))-1)),"")</f>
        <v>0</v>
      </c>
      <c r="C50" s="162" t="str">
        <f>VLOOKUP($H$29,'VAC 1 et 2'!A9:P35,ROW(9:9),FALSE)</f>
        <v/>
      </c>
      <c r="D50" s="163">
        <f t="array" aca="1" ref="D50" ca="1">IFERROR(OFFSET($A$1,102,(SUM(($A$103:$AC$116=C50)*COLUMN(A:AC))-1)),"")</f>
        <v>0</v>
      </c>
      <c r="E50" s="178"/>
      <c r="F50" s="164">
        <f t="array" aca="1" ref="F50" ca="1">IFERROR(OFFSET($A$1,102,(SUM(($A$103:$AC$116=E50)*COLUMN(A:AC))-1)),"")</f>
        <v>0</v>
      </c>
      <c r="G50" s="306"/>
      <c r="H50" s="279"/>
      <c r="I50" s="181"/>
      <c r="J50" s="182"/>
      <c r="K50" s="279"/>
      <c r="L50" s="175"/>
      <c r="M50" s="164"/>
      <c r="N50" s="148"/>
      <c r="O50" s="149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</row>
    <row r="51" spans="1:30" ht="15" customHeight="1" x14ac:dyDescent="0.25">
      <c r="A51" s="67" t="str">
        <f>VLOOKUP($H$34,'VAC 1 et 2'!$A$3:$P$29,ROW(8:8),FALSE)</f>
        <v/>
      </c>
      <c r="B51" s="158">
        <f t="array" aca="1" ref="B51" ca="1">IFERROR(OFFSET($A$1,102,(SUM(($A$103:$AC$116=A51)*COLUMN(A:AC))-1)),"")</f>
        <v>0</v>
      </c>
      <c r="C51" s="162" t="str">
        <f>VLOOKUP($H$31,'VAC 1 et 2'!A10:P36,ROW(3:3),FALSE)</f>
        <v/>
      </c>
      <c r="D51" s="163">
        <f t="array" aca="1" ref="D51" ca="1">IFERROR(OFFSET($A$1,102,(SUM(($A$103:$AC$116=C51)*COLUMN(A:AC))-1)),"")</f>
        <v>0</v>
      </c>
      <c r="E51" s="176"/>
      <c r="F51" s="164">
        <f t="array" aca="1" ref="F51" ca="1">IFERROR(OFFSET($A$1,102,(SUM(($A$103:$AC$116=E51)*COLUMN(A:AC))-1)),"")</f>
        <v>0</v>
      </c>
      <c r="G51" s="306"/>
      <c r="H51" s="183"/>
      <c r="I51" s="184"/>
      <c r="J51" s="184"/>
      <c r="K51" s="279"/>
      <c r="L51" s="175"/>
      <c r="M51" s="164"/>
      <c r="N51" s="148"/>
      <c r="O51" s="149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</row>
    <row r="52" spans="1:30" ht="15.75" customHeight="1" x14ac:dyDescent="0.25">
      <c r="A52"/>
      <c r="B52"/>
      <c r="C52"/>
      <c r="D52">
        <f t="array" aca="1" ref="D52" ca="1">IFERROR(OFFSET($A$1,99,(SUM(($A$103:$AC$116=C52)*COLUMN(A:AC))-1)),"")</f>
        <v>0</v>
      </c>
      <c r="E52" s="86"/>
      <c r="F52">
        <f t="array" aca="1" ref="F52" ca="1">IFERROR(OFFSET($A$1,99,(SUM(($A$103:$AC$116=E52)*COLUMN(A:AC))-1)),"")</f>
        <v>0</v>
      </c>
      <c r="G52" s="306"/>
      <c r="H52" s="183"/>
      <c r="I52" s="184"/>
      <c r="J52" s="184"/>
      <c r="K52" s="279"/>
      <c r="L52" s="175"/>
      <c r="M52" s="164"/>
      <c r="N52" s="148"/>
      <c r="O52" s="149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</row>
    <row r="53" spans="1:30" ht="15.75" customHeight="1" x14ac:dyDescent="0.25">
      <c r="A53"/>
      <c r="B53"/>
      <c r="C53"/>
      <c r="D53">
        <f t="array" aca="1" ref="D53" ca="1">IFERROR(OFFSET($A$1,99,(SUM(($A$103:$AC$116=C53)*COLUMN(A:AC))-1)),"")</f>
        <v>0</v>
      </c>
      <c r="E53" s="86"/>
      <c r="F53">
        <f t="array" aca="1" ref="F53" ca="1">IFERROR(OFFSET($A$1,99,(SUM(($A$103:$AC$116=E53)*COLUMN(A:AC))-1)),"")</f>
        <v>0</v>
      </c>
      <c r="G53" s="306"/>
      <c r="H53" s="183"/>
      <c r="I53" s="184"/>
      <c r="J53" s="184"/>
      <c r="K53" s="279"/>
      <c r="L53" s="175"/>
      <c r="M53" s="164"/>
      <c r="N53" s="148"/>
      <c r="O53" s="149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</row>
    <row r="54" spans="1:30" ht="15" customHeight="1" x14ac:dyDescent="0.25">
      <c r="A54"/>
      <c r="B54"/>
      <c r="C54"/>
      <c r="D54">
        <f t="array" aca="1" ref="D54" ca="1">IFERROR(OFFSET($A$1,99,(SUM(($A$103:$AC$116=C54)*COLUMN(A:AC))-1)),"")</f>
        <v>0</v>
      </c>
      <c r="E54" s="86"/>
      <c r="F54">
        <f t="array" aca="1" ref="F54" ca="1">IFERROR(OFFSET($A$1,99,(SUM(($A$103:$AC$116=E54)*COLUMN(A:AC))-1)),"")</f>
        <v>0</v>
      </c>
      <c r="G54" s="306"/>
      <c r="H54" s="183"/>
      <c r="I54" s="184"/>
      <c r="J54" s="184"/>
      <c r="K54" s="279"/>
      <c r="L54" s="175"/>
      <c r="M54" s="164"/>
      <c r="N54" s="148"/>
      <c r="O54" s="149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</row>
    <row r="55" spans="1:30" ht="15" customHeight="1" thickBot="1" x14ac:dyDescent="0.3">
      <c r="A55"/>
      <c r="B55"/>
      <c r="C55"/>
      <c r="D55">
        <f t="array" aca="1" ref="D55" ca="1">IFERROR(OFFSET($A$1,99,(SUM(($A$103:$AC$116=C55)*COLUMN(A:AC))-1)),"")</f>
        <v>0</v>
      </c>
      <c r="E55" s="86"/>
      <c r="F55">
        <f t="array" aca="1" ref="F55" ca="1">IFERROR(OFFSET($A$1,99,(SUM(($A$103:$AC$116=E55)*COLUMN(A:AC))-1)),"")</f>
        <v>0</v>
      </c>
      <c r="G55" s="307"/>
      <c r="H55" s="185"/>
      <c r="I55" s="184"/>
      <c r="J55" s="186"/>
      <c r="K55" s="300"/>
      <c r="L55" s="187"/>
      <c r="M55" s="188"/>
      <c r="N55" s="155"/>
      <c r="O55" s="156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</row>
    <row r="56" spans="1:30" ht="15.75" customHeight="1" thickTop="1" x14ac:dyDescent="0.25">
      <c r="A56"/>
      <c r="B56"/>
      <c r="C56"/>
      <c r="D56">
        <f t="array" aca="1" ref="D56" ca="1">IFERROR(OFFSET($A$1,99,(SUM(($A$103:$AC$116=C56)*COLUMN(A:AC))-1)),"")</f>
        <v>0</v>
      </c>
      <c r="E56" s="85"/>
      <c r="F56">
        <f t="array" aca="1" ref="F56" ca="1">IFERROR(OFFSET($A$1,99,(SUM(($A$103:$AC$116=E56)*COLUMN(A:AC))-1)),"")</f>
        <v>0</v>
      </c>
      <c r="G56" s="305" t="s">
        <v>93</v>
      </c>
      <c r="H56" s="275"/>
      <c r="I56" s="133"/>
      <c r="J56" s="189"/>
      <c r="K56" s="278"/>
      <c r="L56" s="133"/>
      <c r="M56" s="170"/>
      <c r="N56" s="146"/>
      <c r="O56" s="147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</row>
    <row r="57" spans="1:30" x14ac:dyDescent="0.25">
      <c r="A57"/>
      <c r="B57"/>
      <c r="C57"/>
      <c r="D57">
        <f t="array" aca="1" ref="D57" ca="1">IFERROR(OFFSET($A$1,99,(SUM(($A$103:$AC$116=C57)*COLUMN(A:AC))-1)),"")</f>
        <v>0</v>
      </c>
      <c r="E57" s="85"/>
      <c r="F57">
        <f t="array" aca="1" ref="F57" ca="1">IFERROR(OFFSET($A$1,99,(SUM(($A$103:$AC$116=E57)*COLUMN(A:AC))-1)),"")</f>
        <v>0</v>
      </c>
      <c r="G57" s="306"/>
      <c r="H57" s="314"/>
      <c r="I57" s="175"/>
      <c r="J57" s="190"/>
      <c r="K57" s="279"/>
      <c r="L57" s="67"/>
      <c r="M57" s="164"/>
      <c r="N57" s="148"/>
      <c r="O57" s="149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</row>
    <row r="58" spans="1:30" x14ac:dyDescent="0.25">
      <c r="A58"/>
      <c r="B58"/>
      <c r="C58"/>
      <c r="D58">
        <f t="array" aca="1" ref="D58" ca="1">IFERROR(OFFSET($A$1,99,(SUM(($A$103:$AC$116=C58)*COLUMN(A:AC))-1)),"")</f>
        <v>0</v>
      </c>
      <c r="E58" s="85"/>
      <c r="F58">
        <f t="array" aca="1" ref="F58" ca="1">IFERROR(OFFSET($A$1,99,(SUM(($A$103:$AC$116=E58)*COLUMN(A:AC))-1)),"")</f>
        <v>0</v>
      </c>
      <c r="G58" s="306"/>
      <c r="H58" s="191"/>
      <c r="I58" s="175"/>
      <c r="J58" s="192"/>
      <c r="K58" s="279"/>
      <c r="L58" s="175"/>
      <c r="M58" s="164"/>
      <c r="N58" s="148"/>
      <c r="O58" s="149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</row>
    <row r="59" spans="1:30" ht="15.75" thickBot="1" x14ac:dyDescent="0.3">
      <c r="A59"/>
      <c r="B59"/>
      <c r="C59"/>
      <c r="D59">
        <f t="array" aca="1" ref="D59" ca="1">IFERROR(OFFSET($A$1,99,(SUM(($A$103:$AC$116=C59)*COLUMN(A:AC))-1)),"")</f>
        <v>0</v>
      </c>
      <c r="E59" s="86"/>
      <c r="F59">
        <f t="array" aca="1" ref="F59" ca="1">IFERROR(OFFSET($A$1,99,(SUM(($A$103:$AC$116=E59)*COLUMN(A:AC))-1)),"")</f>
        <v>0</v>
      </c>
      <c r="G59" s="307"/>
      <c r="H59" s="185"/>
      <c r="I59" s="186"/>
      <c r="J59" s="193"/>
      <c r="K59" s="300"/>
      <c r="L59" s="194"/>
      <c r="M59" s="188"/>
      <c r="N59" s="155"/>
      <c r="O59" s="156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</row>
    <row r="60" spans="1:30" ht="15.75" thickTop="1" x14ac:dyDescent="0.25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</row>
    <row r="61" spans="1:30" x14ac:dyDescent="0.25">
      <c r="A61"/>
      <c r="B61"/>
      <c r="C61"/>
      <c r="D61"/>
      <c r="E61" t="str">
        <f ca="1">OFFSET(A1,105,10)</f>
        <v/>
      </c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</row>
    <row r="62" spans="1:30" x14ac:dyDescent="0.25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</row>
    <row r="63" spans="1:30" x14ac:dyDescent="0.25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</row>
    <row r="64" spans="1:30" x14ac:dyDescent="0.25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</row>
    <row r="65" spans="1:30" x14ac:dyDescent="0.25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</row>
    <row r="66" spans="1:30" x14ac:dyDescent="0.25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</row>
    <row r="67" spans="1:30" x14ac:dyDescent="0.25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</row>
    <row r="68" spans="1:30" x14ac:dyDescent="0.25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</row>
    <row r="69" spans="1:30" x14ac:dyDescent="0.25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</row>
    <row r="70" spans="1:30" x14ac:dyDescent="0.25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</row>
    <row r="71" spans="1:30" x14ac:dyDescent="0.25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</row>
    <row r="72" spans="1:30" x14ac:dyDescent="0.25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</row>
    <row r="73" spans="1:30" x14ac:dyDescent="0.25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</row>
    <row r="74" spans="1:30" x14ac:dyDescent="0.25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</row>
    <row r="75" spans="1:30" x14ac:dyDescent="0.25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</row>
    <row r="76" spans="1:30" x14ac:dyDescent="0.25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</row>
    <row r="77" spans="1:30" x14ac:dyDescent="0.25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</row>
    <row r="78" spans="1:30" x14ac:dyDescent="0.25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</row>
    <row r="79" spans="1:30" x14ac:dyDescent="0.25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</row>
    <row r="80" spans="1:30" x14ac:dyDescent="0.25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</row>
    <row r="81" spans="1:30" x14ac:dyDescent="0.25">
      <c r="A81"/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</row>
    <row r="82" spans="1:30" x14ac:dyDescent="0.25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</row>
    <row r="83" spans="1:30" x14ac:dyDescent="0.25">
      <c r="A83"/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</row>
    <row r="84" spans="1:30" x14ac:dyDescent="0.25">
      <c r="A84"/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</row>
    <row r="85" spans="1:30" x14ac:dyDescent="0.25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</row>
    <row r="86" spans="1:30" x14ac:dyDescent="0.25">
      <c r="A86"/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</row>
    <row r="87" spans="1:30" x14ac:dyDescent="0.25">
      <c r="A87"/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</row>
    <row r="88" spans="1:30" x14ac:dyDescent="0.25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</row>
    <row r="89" spans="1:30" x14ac:dyDescent="0.25">
      <c r="A89"/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</row>
    <row r="90" spans="1:30" x14ac:dyDescent="0.25">
      <c r="A90"/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</row>
    <row r="91" spans="1:30" x14ac:dyDescent="0.25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</row>
    <row r="92" spans="1:30" x14ac:dyDescent="0.25">
      <c r="A92"/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</row>
    <row r="93" spans="1:30" x14ac:dyDescent="0.25">
      <c r="A93"/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</row>
    <row r="94" spans="1:30" x14ac:dyDescent="0.25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</row>
    <row r="95" spans="1:30" x14ac:dyDescent="0.25">
      <c r="A95"/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</row>
    <row r="96" spans="1:30" x14ac:dyDescent="0.25">
      <c r="A96"/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</row>
    <row r="97" spans="1:30" x14ac:dyDescent="0.25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</row>
    <row r="98" spans="1:30" x14ac:dyDescent="0.25">
      <c r="A98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</row>
    <row r="99" spans="1:30" x14ac:dyDescent="0.25">
      <c r="A99"/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</row>
    <row r="100" spans="1:30" x14ac:dyDescent="0.25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</row>
    <row r="101" spans="1:30" x14ac:dyDescent="0.25">
      <c r="A101"/>
      <c r="B101"/>
      <c r="C101"/>
      <c r="D101"/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</row>
    <row r="102" spans="1:30" x14ac:dyDescent="0.25">
      <c r="A102"/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</row>
    <row r="103" spans="1:30" x14ac:dyDescent="0.25">
      <c r="A103" t="str">
        <f t="array" ref="A103:AD118">IFERROR(TRANSPOSE('VAC 1 et 2'!A26:P62),"")</f>
        <v>VAC2 MPF TG1L AGT I</v>
      </c>
      <c r="B103">
        <v>0</v>
      </c>
      <c r="C103" t="str">
        <v>VAC2 MPF TG1L PIL I</v>
      </c>
      <c r="D103" t="str">
        <v>VAC2 Agt TTF ILOT</v>
      </c>
      <c r="E103" t="str">
        <v>VAC2 MGF TG1L AGT I</v>
      </c>
      <c r="F103" t="str">
        <v>VAC2 MGF TG1L PIL I</v>
      </c>
      <c r="G103" t="str">
        <v>VAC2 MGF TG2 AGTOS</v>
      </c>
      <c r="H103" t="str">
        <v>VAC2 MGF TG2 PILOS</v>
      </c>
      <c r="I103" t="str">
        <v>VAC2 MANU VIDEO AGT I</v>
      </c>
      <c r="J103" t="str">
        <v>VAC2 MANU TG1 AGT I</v>
      </c>
      <c r="K103">
        <v>0</v>
      </c>
      <c r="L103" t="str">
        <v>VAC2 MANU TG1 PIL I</v>
      </c>
      <c r="M103" t="str">
        <v>VAC2 QUAI AR AGT I</v>
      </c>
      <c r="N103" t="str">
        <v>VAC2 PREPA QUAA I</v>
      </c>
      <c r="O103" t="str">
        <v>VAC2 QUAI AR PIL I</v>
      </c>
      <c r="P103" t="str">
        <v>VAC2 TCC AGT I</v>
      </c>
      <c r="Q103" t="str">
        <v>VAC2 TCC PILOTE I</v>
      </c>
      <c r="R103" t="str">
        <v>VAC2 QUAI DEP AGT I</v>
      </c>
      <c r="S103" t="str">
        <v>VAC2 QUAI DEP PIL I</v>
      </c>
      <c r="T103" t="str">
        <v>VAC2 CABINE AGT I</v>
      </c>
      <c r="U103" t="str">
        <v>HORS NORMES</v>
      </c>
      <c r="V103">
        <v>0</v>
      </c>
      <c r="W103">
        <v>0</v>
      </c>
      <c r="X103">
        <v>0</v>
      </c>
      <c r="Y103">
        <v>0</v>
      </c>
      <c r="Z103">
        <v>0</v>
      </c>
      <c r="AA103">
        <v>0</v>
      </c>
      <c r="AB103">
        <v>0</v>
      </c>
      <c r="AC103">
        <v>0</v>
      </c>
      <c r="AD103">
        <v>0</v>
      </c>
    </row>
    <row r="104" spans="1:30" x14ac:dyDescent="0.25">
      <c r="A104" t="str">
        <v>0 /16</v>
      </c>
      <c r="B104">
        <v>0</v>
      </c>
      <c r="C104" t="str">
        <v>0 /2</v>
      </c>
      <c r="D104" t="str">
        <v>0 /5</v>
      </c>
      <c r="E104" t="str">
        <v>0 /5</v>
      </c>
      <c r="F104" t="str">
        <v>0 /2</v>
      </c>
      <c r="G104" t="str">
        <v>0 /4</v>
      </c>
      <c r="H104" t="str">
        <v>0 /1</v>
      </c>
      <c r="I104" t="str">
        <v>0 /7</v>
      </c>
      <c r="J104" t="str">
        <v>0 /19</v>
      </c>
      <c r="K104">
        <v>0</v>
      </c>
      <c r="L104" t="str">
        <v>0 /1</v>
      </c>
      <c r="M104" t="str">
        <v>0 /6</v>
      </c>
      <c r="N104" t="str">
        <v>0 /4</v>
      </c>
      <c r="O104" t="str">
        <v>0 /1</v>
      </c>
      <c r="P104" t="str">
        <v>0 /6</v>
      </c>
      <c r="Q104" t="str">
        <v>0 /1</v>
      </c>
      <c r="R104" t="str">
        <v>0 /7</v>
      </c>
      <c r="S104" t="str">
        <v>0 /1</v>
      </c>
      <c r="T104" t="str">
        <v>0 /4</v>
      </c>
      <c r="U104">
        <v>0</v>
      </c>
      <c r="V104">
        <v>0</v>
      </c>
      <c r="W104">
        <v>0</v>
      </c>
      <c r="X104">
        <v>0</v>
      </c>
      <c r="Y104">
        <v>0</v>
      </c>
      <c r="Z104">
        <v>0</v>
      </c>
      <c r="AA104">
        <v>0</v>
      </c>
      <c r="AB104">
        <v>0</v>
      </c>
      <c r="AC104">
        <v>0</v>
      </c>
      <c r="AD104">
        <v>0</v>
      </c>
    </row>
    <row r="105" spans="1:30" x14ac:dyDescent="0.25">
      <c r="A105" t="str">
        <v/>
      </c>
      <c r="B105" t="str">
        <v/>
      </c>
      <c r="C105" t="str">
        <v/>
      </c>
      <c r="D105" t="str">
        <v/>
      </c>
      <c r="E105" t="str">
        <v/>
      </c>
      <c r="F105" t="str">
        <v/>
      </c>
      <c r="G105" t="str">
        <v/>
      </c>
      <c r="H105" t="str">
        <v/>
      </c>
      <c r="I105" t="str">
        <v/>
      </c>
      <c r="J105" t="str">
        <v/>
      </c>
      <c r="K105" t="str">
        <v/>
      </c>
      <c r="L105" t="str">
        <v/>
      </c>
      <c r="M105" t="str">
        <v/>
      </c>
      <c r="N105" t="str">
        <v/>
      </c>
      <c r="O105" t="str">
        <v/>
      </c>
      <c r="P105" t="str">
        <v/>
      </c>
      <c r="Q105" t="str">
        <v/>
      </c>
      <c r="R105" t="str">
        <v/>
      </c>
      <c r="S105" t="str">
        <v/>
      </c>
      <c r="T105" t="str">
        <v/>
      </c>
      <c r="U105" t="str">
        <v/>
      </c>
      <c r="V105">
        <v>0</v>
      </c>
      <c r="W105">
        <v>0</v>
      </c>
      <c r="X105">
        <v>0</v>
      </c>
      <c r="Y105">
        <v>0</v>
      </c>
      <c r="Z105">
        <v>0</v>
      </c>
      <c r="AA105">
        <v>0</v>
      </c>
      <c r="AB105">
        <v>0</v>
      </c>
      <c r="AC105">
        <v>0</v>
      </c>
      <c r="AD105">
        <v>0</v>
      </c>
    </row>
    <row r="106" spans="1:30" x14ac:dyDescent="0.25">
      <c r="A106" t="str">
        <v/>
      </c>
      <c r="B106" t="str">
        <v/>
      </c>
      <c r="C106" t="str">
        <v/>
      </c>
      <c r="D106" t="str">
        <v/>
      </c>
      <c r="E106" t="str">
        <v/>
      </c>
      <c r="F106" t="str">
        <v/>
      </c>
      <c r="G106" t="str">
        <v/>
      </c>
      <c r="H106" t="str">
        <v/>
      </c>
      <c r="I106" t="str">
        <v/>
      </c>
      <c r="J106" t="str">
        <v/>
      </c>
      <c r="K106" t="str">
        <v/>
      </c>
      <c r="L106" t="str">
        <v/>
      </c>
      <c r="M106" t="str">
        <v/>
      </c>
      <c r="N106" t="str">
        <v/>
      </c>
      <c r="O106" t="str">
        <v/>
      </c>
      <c r="P106" t="str">
        <v/>
      </c>
      <c r="Q106" t="str">
        <v/>
      </c>
      <c r="R106" t="str">
        <v/>
      </c>
      <c r="S106" t="str">
        <v/>
      </c>
      <c r="T106" t="str">
        <v/>
      </c>
      <c r="U106" t="str">
        <v/>
      </c>
      <c r="V106">
        <v>0</v>
      </c>
      <c r="W106">
        <v>0</v>
      </c>
      <c r="X106">
        <v>0</v>
      </c>
      <c r="Y106">
        <v>0</v>
      </c>
      <c r="Z106">
        <v>0</v>
      </c>
      <c r="AA106">
        <v>0</v>
      </c>
      <c r="AB106">
        <v>0</v>
      </c>
      <c r="AC106">
        <v>0</v>
      </c>
      <c r="AD106">
        <v>0</v>
      </c>
    </row>
    <row r="107" spans="1:30" x14ac:dyDescent="0.25">
      <c r="A107" t="str">
        <v/>
      </c>
      <c r="B107" t="str">
        <v/>
      </c>
      <c r="C107" t="str">
        <v/>
      </c>
      <c r="D107" t="str">
        <v/>
      </c>
      <c r="E107" t="str">
        <v/>
      </c>
      <c r="F107" t="str">
        <v/>
      </c>
      <c r="G107" t="str">
        <v/>
      </c>
      <c r="H107" t="str">
        <v/>
      </c>
      <c r="I107" t="str">
        <v/>
      </c>
      <c r="J107" t="str">
        <v/>
      </c>
      <c r="K107" t="str">
        <v/>
      </c>
      <c r="L107" t="str">
        <v/>
      </c>
      <c r="M107" t="str">
        <v/>
      </c>
      <c r="N107" t="str">
        <v/>
      </c>
      <c r="O107" t="str">
        <v/>
      </c>
      <c r="P107" t="str">
        <v/>
      </c>
      <c r="Q107" t="str">
        <v/>
      </c>
      <c r="R107" t="str">
        <v/>
      </c>
      <c r="S107" t="str">
        <v/>
      </c>
      <c r="T107" t="str">
        <v/>
      </c>
      <c r="U107" t="str">
        <v/>
      </c>
      <c r="V107">
        <v>0</v>
      </c>
      <c r="W107">
        <v>0</v>
      </c>
      <c r="X107">
        <v>0</v>
      </c>
      <c r="Y107">
        <v>0</v>
      </c>
      <c r="Z107">
        <v>0</v>
      </c>
      <c r="AA107">
        <v>0</v>
      </c>
      <c r="AB107">
        <v>0</v>
      </c>
      <c r="AC107">
        <v>0</v>
      </c>
      <c r="AD107">
        <v>0</v>
      </c>
    </row>
    <row r="108" spans="1:30" x14ac:dyDescent="0.25">
      <c r="A108" t="str">
        <v/>
      </c>
      <c r="B108" t="str">
        <v/>
      </c>
      <c r="C108" t="str">
        <v/>
      </c>
      <c r="D108" t="str">
        <v/>
      </c>
      <c r="E108" t="str">
        <v/>
      </c>
      <c r="F108" t="str">
        <v/>
      </c>
      <c r="G108" t="str">
        <v/>
      </c>
      <c r="H108" t="str">
        <v/>
      </c>
      <c r="I108" t="str">
        <v/>
      </c>
      <c r="J108" t="str">
        <v/>
      </c>
      <c r="K108" t="str">
        <v/>
      </c>
      <c r="L108" t="str">
        <v/>
      </c>
      <c r="M108" t="str">
        <v/>
      </c>
      <c r="N108" t="str">
        <v/>
      </c>
      <c r="O108" t="str">
        <v/>
      </c>
      <c r="P108" t="str">
        <v/>
      </c>
      <c r="Q108" t="str">
        <v/>
      </c>
      <c r="R108" t="str">
        <v/>
      </c>
      <c r="S108" t="str">
        <v/>
      </c>
      <c r="T108" t="str">
        <v/>
      </c>
      <c r="U108" t="str">
        <v/>
      </c>
      <c r="V108">
        <v>0</v>
      </c>
      <c r="W108">
        <v>0</v>
      </c>
      <c r="X108">
        <v>0</v>
      </c>
      <c r="Y108">
        <v>0</v>
      </c>
      <c r="Z108">
        <v>0</v>
      </c>
      <c r="AA108">
        <v>0</v>
      </c>
      <c r="AB108">
        <v>0</v>
      </c>
      <c r="AC108">
        <v>0</v>
      </c>
      <c r="AD108">
        <v>0</v>
      </c>
    </row>
    <row r="109" spans="1:30" x14ac:dyDescent="0.25">
      <c r="A109" t="str">
        <v/>
      </c>
      <c r="B109" t="str">
        <v/>
      </c>
      <c r="C109" t="str">
        <v/>
      </c>
      <c r="D109" t="str">
        <v/>
      </c>
      <c r="E109" t="str">
        <v/>
      </c>
      <c r="F109" t="str">
        <v/>
      </c>
      <c r="G109" t="str">
        <v/>
      </c>
      <c r="H109" t="str">
        <v/>
      </c>
      <c r="I109" t="str">
        <v/>
      </c>
      <c r="J109" t="str">
        <v/>
      </c>
      <c r="K109" t="str">
        <v/>
      </c>
      <c r="L109" t="str">
        <v/>
      </c>
      <c r="M109" t="str">
        <v/>
      </c>
      <c r="N109" t="str">
        <v/>
      </c>
      <c r="O109" t="str">
        <v/>
      </c>
      <c r="P109" t="str">
        <v/>
      </c>
      <c r="Q109" t="str">
        <v/>
      </c>
      <c r="R109" t="str">
        <v/>
      </c>
      <c r="S109" t="str">
        <v/>
      </c>
      <c r="T109" t="str">
        <v/>
      </c>
      <c r="U109" t="str">
        <v/>
      </c>
      <c r="V109">
        <v>0</v>
      </c>
      <c r="W109">
        <v>0</v>
      </c>
      <c r="X109">
        <v>0</v>
      </c>
      <c r="Y109">
        <v>0</v>
      </c>
      <c r="Z109">
        <v>0</v>
      </c>
      <c r="AA109">
        <v>0</v>
      </c>
      <c r="AB109">
        <v>0</v>
      </c>
      <c r="AC109">
        <v>0</v>
      </c>
      <c r="AD109">
        <v>0</v>
      </c>
    </row>
    <row r="110" spans="1:30" x14ac:dyDescent="0.25">
      <c r="A110" t="str">
        <v/>
      </c>
      <c r="B110" t="str">
        <v/>
      </c>
      <c r="C110" t="str">
        <v/>
      </c>
      <c r="D110" t="str">
        <v/>
      </c>
      <c r="E110" t="str">
        <v/>
      </c>
      <c r="F110" t="str">
        <v/>
      </c>
      <c r="G110" t="str">
        <v/>
      </c>
      <c r="H110" t="str">
        <v/>
      </c>
      <c r="I110" t="str">
        <v/>
      </c>
      <c r="J110" t="str">
        <v/>
      </c>
      <c r="K110" t="str">
        <v/>
      </c>
      <c r="L110" t="str">
        <v/>
      </c>
      <c r="M110" t="str">
        <v/>
      </c>
      <c r="N110" t="str">
        <v/>
      </c>
      <c r="O110" t="str">
        <v/>
      </c>
      <c r="P110" t="str">
        <v/>
      </c>
      <c r="Q110" t="str">
        <v/>
      </c>
      <c r="R110" t="str">
        <v/>
      </c>
      <c r="S110" t="str">
        <v/>
      </c>
      <c r="T110" t="str">
        <v/>
      </c>
      <c r="U110" t="str">
        <v/>
      </c>
      <c r="V110">
        <v>0</v>
      </c>
      <c r="W110">
        <v>0</v>
      </c>
      <c r="X110">
        <v>0</v>
      </c>
      <c r="Y110">
        <v>0</v>
      </c>
      <c r="Z110">
        <v>0</v>
      </c>
      <c r="AA110">
        <v>0</v>
      </c>
      <c r="AB110">
        <v>0</v>
      </c>
      <c r="AC110">
        <v>0</v>
      </c>
      <c r="AD110">
        <v>0</v>
      </c>
    </row>
    <row r="111" spans="1:30" x14ac:dyDescent="0.25">
      <c r="A111" t="str">
        <v/>
      </c>
      <c r="B111" t="str">
        <v/>
      </c>
      <c r="C111" t="str">
        <v/>
      </c>
      <c r="D111" t="str">
        <v/>
      </c>
      <c r="E111" t="str">
        <v/>
      </c>
      <c r="F111" t="str">
        <v/>
      </c>
      <c r="G111" t="str">
        <v/>
      </c>
      <c r="H111" t="str">
        <v/>
      </c>
      <c r="I111" t="str">
        <v/>
      </c>
      <c r="J111" t="str">
        <v/>
      </c>
      <c r="K111" t="str">
        <v/>
      </c>
      <c r="L111" t="str">
        <v/>
      </c>
      <c r="M111" t="str">
        <v/>
      </c>
      <c r="N111" t="str">
        <v/>
      </c>
      <c r="O111" t="str">
        <v/>
      </c>
      <c r="P111" t="str">
        <v/>
      </c>
      <c r="Q111" t="str">
        <v/>
      </c>
      <c r="R111" t="str">
        <v/>
      </c>
      <c r="S111" t="str">
        <v/>
      </c>
      <c r="T111" t="str">
        <v/>
      </c>
      <c r="U111" t="str">
        <v/>
      </c>
      <c r="V111">
        <v>0</v>
      </c>
      <c r="W111">
        <v>0</v>
      </c>
      <c r="X111">
        <v>0</v>
      </c>
      <c r="Y111">
        <v>0</v>
      </c>
      <c r="Z111">
        <v>0</v>
      </c>
      <c r="AA111">
        <v>0</v>
      </c>
      <c r="AB111">
        <v>0</v>
      </c>
      <c r="AC111">
        <v>0</v>
      </c>
      <c r="AD111">
        <v>0</v>
      </c>
    </row>
    <row r="112" spans="1:30" x14ac:dyDescent="0.25">
      <c r="A112" t="str">
        <v/>
      </c>
      <c r="B112" t="str">
        <v/>
      </c>
      <c r="C112" t="str">
        <v/>
      </c>
      <c r="D112" t="str">
        <v/>
      </c>
      <c r="E112" t="str">
        <v/>
      </c>
      <c r="F112" t="str">
        <v/>
      </c>
      <c r="G112" t="str">
        <v/>
      </c>
      <c r="H112" t="str">
        <v/>
      </c>
      <c r="I112" t="str">
        <v/>
      </c>
      <c r="J112" t="str">
        <v/>
      </c>
      <c r="K112" t="str">
        <v/>
      </c>
      <c r="L112" t="str">
        <v/>
      </c>
      <c r="M112" t="str">
        <v/>
      </c>
      <c r="N112" t="str">
        <v/>
      </c>
      <c r="O112" t="str">
        <v/>
      </c>
      <c r="P112" t="str">
        <v/>
      </c>
      <c r="Q112" t="str">
        <v/>
      </c>
      <c r="R112" t="str">
        <v/>
      </c>
      <c r="S112" t="str">
        <v/>
      </c>
      <c r="T112" t="str">
        <v/>
      </c>
      <c r="U112" t="str">
        <v/>
      </c>
      <c r="V112">
        <v>0</v>
      </c>
      <c r="W112">
        <v>0</v>
      </c>
      <c r="X112">
        <v>0</v>
      </c>
      <c r="Y112">
        <v>0</v>
      </c>
      <c r="Z112">
        <v>0</v>
      </c>
      <c r="AA112">
        <v>0</v>
      </c>
      <c r="AB112">
        <v>0</v>
      </c>
      <c r="AC112">
        <v>0</v>
      </c>
      <c r="AD112">
        <v>0</v>
      </c>
    </row>
    <row r="113" spans="1:30" x14ac:dyDescent="0.25">
      <c r="A113" t="str">
        <v/>
      </c>
      <c r="B113" t="str">
        <v/>
      </c>
      <c r="C113" t="str">
        <v/>
      </c>
      <c r="D113" t="str">
        <v/>
      </c>
      <c r="E113" t="str">
        <v/>
      </c>
      <c r="F113" t="str">
        <v/>
      </c>
      <c r="G113" t="str">
        <v/>
      </c>
      <c r="H113" t="str">
        <v/>
      </c>
      <c r="I113" t="str">
        <v/>
      </c>
      <c r="J113" t="str">
        <v/>
      </c>
      <c r="K113" t="str">
        <v/>
      </c>
      <c r="L113" t="str">
        <v/>
      </c>
      <c r="M113" t="str">
        <v/>
      </c>
      <c r="N113" t="str">
        <v/>
      </c>
      <c r="O113" t="str">
        <v/>
      </c>
      <c r="P113" t="str">
        <v/>
      </c>
      <c r="Q113" t="str">
        <v/>
      </c>
      <c r="R113" t="str">
        <v/>
      </c>
      <c r="S113" t="str">
        <v/>
      </c>
      <c r="T113" t="str">
        <v/>
      </c>
      <c r="U113" t="str">
        <v/>
      </c>
      <c r="V113">
        <v>0</v>
      </c>
      <c r="W113">
        <v>0</v>
      </c>
      <c r="X113">
        <v>0</v>
      </c>
      <c r="Y113">
        <v>0</v>
      </c>
      <c r="Z113">
        <v>0</v>
      </c>
      <c r="AA113">
        <v>0</v>
      </c>
      <c r="AB113">
        <v>0</v>
      </c>
      <c r="AC113">
        <v>0</v>
      </c>
      <c r="AD113">
        <v>0</v>
      </c>
    </row>
    <row r="114" spans="1:30" x14ac:dyDescent="0.25">
      <c r="A114" t="str">
        <v/>
      </c>
      <c r="B114" t="str">
        <v/>
      </c>
      <c r="C114" t="str">
        <v/>
      </c>
      <c r="D114" t="str">
        <v/>
      </c>
      <c r="E114" t="str">
        <v/>
      </c>
      <c r="F114" t="str">
        <v/>
      </c>
      <c r="G114" t="str">
        <v/>
      </c>
      <c r="H114" t="str">
        <v/>
      </c>
      <c r="I114" t="str">
        <v/>
      </c>
      <c r="J114" t="str">
        <v/>
      </c>
      <c r="K114" t="str">
        <v/>
      </c>
      <c r="L114" t="str">
        <v/>
      </c>
      <c r="M114" t="str">
        <v/>
      </c>
      <c r="N114" t="str">
        <v/>
      </c>
      <c r="O114" t="str">
        <v/>
      </c>
      <c r="P114" t="str">
        <v/>
      </c>
      <c r="Q114" t="str">
        <v/>
      </c>
      <c r="R114" t="str">
        <v/>
      </c>
      <c r="S114" t="str">
        <v/>
      </c>
      <c r="T114" t="str">
        <v/>
      </c>
      <c r="U114" t="str">
        <v/>
      </c>
      <c r="V114">
        <v>0</v>
      </c>
      <c r="W114">
        <v>0</v>
      </c>
      <c r="X114">
        <v>0</v>
      </c>
      <c r="Y114">
        <v>0</v>
      </c>
      <c r="Z114">
        <v>0</v>
      </c>
      <c r="AA114">
        <v>0</v>
      </c>
      <c r="AB114">
        <v>0</v>
      </c>
      <c r="AC114">
        <v>0</v>
      </c>
      <c r="AD114">
        <v>0</v>
      </c>
    </row>
    <row r="115" spans="1:30" x14ac:dyDescent="0.25">
      <c r="A115" t="str">
        <v/>
      </c>
      <c r="B115" t="str">
        <v/>
      </c>
      <c r="C115" t="str">
        <v/>
      </c>
      <c r="D115" t="str">
        <v/>
      </c>
      <c r="E115" t="str">
        <v/>
      </c>
      <c r="F115" t="str">
        <v/>
      </c>
      <c r="G115" t="str">
        <v/>
      </c>
      <c r="H115" t="str">
        <v/>
      </c>
      <c r="I115" t="str">
        <v/>
      </c>
      <c r="J115" t="str">
        <v/>
      </c>
      <c r="K115" t="str">
        <v/>
      </c>
      <c r="L115" t="str">
        <v/>
      </c>
      <c r="M115" t="str">
        <v/>
      </c>
      <c r="N115" t="str">
        <v/>
      </c>
      <c r="O115" t="str">
        <v/>
      </c>
      <c r="P115" t="str">
        <v/>
      </c>
      <c r="Q115" t="str">
        <v/>
      </c>
      <c r="R115" t="str">
        <v/>
      </c>
      <c r="S115" t="str">
        <v/>
      </c>
      <c r="T115" t="str">
        <v/>
      </c>
      <c r="U115" t="str">
        <v/>
      </c>
      <c r="V115">
        <v>0</v>
      </c>
      <c r="W115">
        <v>0</v>
      </c>
      <c r="X115">
        <v>0</v>
      </c>
      <c r="Y115">
        <v>0</v>
      </c>
      <c r="Z115">
        <v>0</v>
      </c>
      <c r="AA115">
        <v>0</v>
      </c>
      <c r="AB115">
        <v>0</v>
      </c>
      <c r="AC115">
        <v>0</v>
      </c>
      <c r="AD115">
        <v>0</v>
      </c>
    </row>
    <row r="116" spans="1:30" x14ac:dyDescent="0.25">
      <c r="A116" t="str">
        <v/>
      </c>
      <c r="B116" t="str">
        <v/>
      </c>
      <c r="C116" t="str">
        <v/>
      </c>
      <c r="D116" t="str">
        <v/>
      </c>
      <c r="E116" t="str">
        <v/>
      </c>
      <c r="F116" t="str">
        <v/>
      </c>
      <c r="G116" t="str">
        <v/>
      </c>
      <c r="H116" t="str">
        <v/>
      </c>
      <c r="I116" t="str">
        <v/>
      </c>
      <c r="J116" t="str">
        <v/>
      </c>
      <c r="K116" t="str">
        <v/>
      </c>
      <c r="L116" t="str">
        <v/>
      </c>
      <c r="M116" t="str">
        <v/>
      </c>
      <c r="N116" t="str">
        <v/>
      </c>
      <c r="O116" t="str">
        <v/>
      </c>
      <c r="P116" t="str">
        <v/>
      </c>
      <c r="Q116" t="str">
        <v/>
      </c>
      <c r="R116" t="str">
        <v/>
      </c>
      <c r="S116" t="str">
        <v/>
      </c>
      <c r="T116" t="str">
        <v/>
      </c>
      <c r="U116" t="str">
        <v/>
      </c>
      <c r="V116">
        <v>0</v>
      </c>
      <c r="W116">
        <v>0</v>
      </c>
      <c r="X116">
        <v>0</v>
      </c>
      <c r="Y116">
        <v>0</v>
      </c>
      <c r="Z116">
        <v>0</v>
      </c>
      <c r="AA116">
        <v>0</v>
      </c>
      <c r="AB116">
        <v>0</v>
      </c>
      <c r="AC116">
        <v>0</v>
      </c>
      <c r="AD116">
        <v>0</v>
      </c>
    </row>
    <row r="117" spans="1:30" x14ac:dyDescent="0.25">
      <c r="A117" t="str">
        <v/>
      </c>
      <c r="B117" t="str">
        <v/>
      </c>
      <c r="C117">
        <v>0</v>
      </c>
      <c r="D117">
        <v>0</v>
      </c>
      <c r="E117">
        <v>0</v>
      </c>
      <c r="F117">
        <v>0</v>
      </c>
      <c r="G117">
        <v>0</v>
      </c>
      <c r="H117" t="str">
        <v/>
      </c>
      <c r="I117" t="str">
        <v/>
      </c>
      <c r="J117" t="str">
        <v/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0</v>
      </c>
      <c r="U117">
        <v>0</v>
      </c>
      <c r="V117">
        <v>0</v>
      </c>
      <c r="W117">
        <v>0</v>
      </c>
      <c r="X117">
        <v>0</v>
      </c>
      <c r="Y117">
        <v>0</v>
      </c>
      <c r="Z117">
        <v>0</v>
      </c>
      <c r="AA117">
        <v>0</v>
      </c>
      <c r="AB117">
        <v>0</v>
      </c>
      <c r="AC117">
        <v>0</v>
      </c>
      <c r="AD117">
        <v>0</v>
      </c>
    </row>
    <row r="118" spans="1:30" x14ac:dyDescent="0.25">
      <c r="A118" t="str">
        <v/>
      </c>
      <c r="B118" t="str">
        <v/>
      </c>
      <c r="C118">
        <v>0</v>
      </c>
      <c r="D118">
        <v>0</v>
      </c>
      <c r="E118">
        <v>0</v>
      </c>
      <c r="F118">
        <v>0</v>
      </c>
      <c r="G118">
        <v>0</v>
      </c>
      <c r="H118" t="str">
        <v/>
      </c>
      <c r="I118" t="str">
        <v/>
      </c>
      <c r="J118" t="str">
        <v/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0</v>
      </c>
      <c r="U118">
        <v>0</v>
      </c>
      <c r="V118">
        <v>0</v>
      </c>
      <c r="W118">
        <v>0</v>
      </c>
      <c r="X118">
        <v>0</v>
      </c>
      <c r="Y118">
        <v>0</v>
      </c>
      <c r="Z118">
        <v>0</v>
      </c>
      <c r="AA118">
        <v>0</v>
      </c>
      <c r="AB118">
        <v>0</v>
      </c>
      <c r="AC118">
        <v>0</v>
      </c>
      <c r="AD118">
        <v>0</v>
      </c>
    </row>
  </sheetData>
  <mergeCells count="73">
    <mergeCell ref="L26:M26"/>
    <mergeCell ref="L27:M27"/>
    <mergeCell ref="L28:M28"/>
    <mergeCell ref="G49:G55"/>
    <mergeCell ref="H49:H50"/>
    <mergeCell ref="K49:K55"/>
    <mergeCell ref="L45:M45"/>
    <mergeCell ref="L46:M46"/>
    <mergeCell ref="L47:M47"/>
    <mergeCell ref="L48:M48"/>
    <mergeCell ref="L41:M41"/>
    <mergeCell ref="L35:M35"/>
    <mergeCell ref="L36:M36"/>
    <mergeCell ref="L37:M37"/>
    <mergeCell ref="L38:M38"/>
    <mergeCell ref="L39:M39"/>
    <mergeCell ref="G56:G59"/>
    <mergeCell ref="H56:H57"/>
    <mergeCell ref="K56:K59"/>
    <mergeCell ref="G45:G48"/>
    <mergeCell ref="H45:H48"/>
    <mergeCell ref="K45:K48"/>
    <mergeCell ref="C42:D42"/>
    <mergeCell ref="G42:G44"/>
    <mergeCell ref="H42:H44"/>
    <mergeCell ref="K42:K44"/>
    <mergeCell ref="L42:M42"/>
    <mergeCell ref="L43:M43"/>
    <mergeCell ref="L44:M44"/>
    <mergeCell ref="L25:M25"/>
    <mergeCell ref="L29:M29"/>
    <mergeCell ref="L40:M40"/>
    <mergeCell ref="A30:B30"/>
    <mergeCell ref="C30:D30"/>
    <mergeCell ref="E30:F30"/>
    <mergeCell ref="L30:M30"/>
    <mergeCell ref="G31:G40"/>
    <mergeCell ref="K31:K40"/>
    <mergeCell ref="L31:M31"/>
    <mergeCell ref="L32:M32"/>
    <mergeCell ref="L33:M33"/>
    <mergeCell ref="L34:M34"/>
    <mergeCell ref="G19:G30"/>
    <mergeCell ref="K19:K30"/>
    <mergeCell ref="L19:M19"/>
    <mergeCell ref="L16:M16"/>
    <mergeCell ref="L17:M17"/>
    <mergeCell ref="L22:M22"/>
    <mergeCell ref="L23:M23"/>
    <mergeCell ref="L24:M24"/>
    <mergeCell ref="L20:M20"/>
    <mergeCell ref="L21:M21"/>
    <mergeCell ref="O2:P2"/>
    <mergeCell ref="O3:P3"/>
    <mergeCell ref="L18:M18"/>
    <mergeCell ref="L6:M6"/>
    <mergeCell ref="G7:G18"/>
    <mergeCell ref="H7:H18"/>
    <mergeCell ref="K7:K18"/>
    <mergeCell ref="L7:M7"/>
    <mergeCell ref="L8:M8"/>
    <mergeCell ref="L9:M9"/>
    <mergeCell ref="L10:M10"/>
    <mergeCell ref="L11:M11"/>
    <mergeCell ref="L12:M12"/>
    <mergeCell ref="L13:M13"/>
    <mergeCell ref="L14:M14"/>
    <mergeCell ref="L15:M15"/>
    <mergeCell ref="H5:J5"/>
    <mergeCell ref="K5:M5"/>
    <mergeCell ref="B1:D1"/>
    <mergeCell ref="E1:F1"/>
    <mergeCell ref="H1:N3"/>
  </mergeCells>
  <conditionalFormatting sqref="A3:F51">
    <cfRule type="cellIs" dxfId="20" priority="1" operator="equal">
      <formula>$S$18</formula>
    </cfRule>
    <cfRule type="cellIs" dxfId="19" priority="2" operator="equal">
      <formula>$S$17</formula>
    </cfRule>
    <cfRule type="cellIs" dxfId="18" priority="3" operator="equal">
      <formula>$S$16</formula>
    </cfRule>
    <cfRule type="cellIs" dxfId="17" priority="4" operator="equal">
      <formula>$S$15</formula>
    </cfRule>
    <cfRule type="cellIs" dxfId="16" priority="5" operator="equal">
      <formula>$S$14</formula>
    </cfRule>
    <cfRule type="cellIs" dxfId="15" priority="6" operator="equal">
      <formula>$S$13</formula>
    </cfRule>
    <cfRule type="cellIs" dxfId="14" priority="7" operator="equal">
      <formula>$S$11</formula>
    </cfRule>
    <cfRule type="cellIs" dxfId="13" priority="8" operator="equal">
      <formula>$S$12</formula>
    </cfRule>
    <cfRule type="cellIs" dxfId="12" priority="9" operator="equal">
      <formula>$S$10</formula>
    </cfRule>
    <cfRule type="cellIs" dxfId="11" priority="10" operator="equal">
      <formula>$S$9</formula>
    </cfRule>
    <cfRule type="cellIs" dxfId="10" priority="11" operator="equal">
      <formula>$S$7</formula>
    </cfRule>
    <cfRule type="cellIs" dxfId="9" priority="12" operator="equal">
      <formula>$S$6</formula>
    </cfRule>
    <cfRule type="cellIs" dxfId="8" priority="13" operator="equal">
      <formula>$S$4</formula>
    </cfRule>
    <cfRule type="cellIs" dxfId="7" priority="14" operator="equal">
      <formula>$S$3</formula>
    </cfRule>
    <cfRule type="cellIs" dxfId="6" priority="15" operator="equal">
      <formula>$J$34</formula>
    </cfRule>
    <cfRule type="cellIs" dxfId="5" priority="16" operator="equal">
      <formula>$J$33</formula>
    </cfRule>
    <cfRule type="cellIs" dxfId="4" priority="17" operator="equal">
      <formula>$J$32</formula>
    </cfRule>
    <cfRule type="cellIs" dxfId="3" priority="18" operator="equal">
      <formula>$J$31</formula>
    </cfRule>
    <cfRule type="cellIs" dxfId="2" priority="19" operator="equal">
      <formula>$S$4</formula>
    </cfRule>
    <cfRule type="cellIs" dxfId="1" priority="20" operator="equal">
      <formula>$S$3</formula>
    </cfRule>
    <cfRule type="cellIs" dxfId="0" priority="21" operator="equal">
      <formula>$S$2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K138"/>
  <sheetViews>
    <sheetView topLeftCell="D1" workbookViewId="0">
      <selection activeCell="I15" sqref="I15"/>
    </sheetView>
  </sheetViews>
  <sheetFormatPr baseColWidth="10" defaultRowHeight="15" x14ac:dyDescent="0.25"/>
  <cols>
    <col min="1" max="1" width="11.42578125" style="84"/>
    <col min="2" max="3" width="25.7109375" style="84" customWidth="1"/>
    <col min="4" max="5" width="23.140625" style="84" customWidth="1"/>
    <col min="6" max="7" width="11.42578125" style="84"/>
    <col min="8" max="8" width="25.7109375" style="84" customWidth="1"/>
    <col min="9" max="9" width="23" style="84" customWidth="1"/>
    <col min="10" max="11" width="25.7109375" style="84" customWidth="1"/>
    <col min="12" max="16384" width="11.42578125" style="84"/>
  </cols>
  <sheetData>
    <row r="1" spans="1:11" ht="16.5" customHeight="1" thickBot="1" x14ac:dyDescent="0.3">
      <c r="A1" s="87" t="s">
        <v>41</v>
      </c>
      <c r="B1" s="88">
        <f ca="1">TODAY()</f>
        <v>42365</v>
      </c>
      <c r="C1" s="89"/>
      <c r="D1" s="90" t="s">
        <v>42</v>
      </c>
      <c r="E1" s="91" t="s">
        <v>12</v>
      </c>
      <c r="F1" s="92"/>
      <c r="G1" s="93" t="s">
        <v>41</v>
      </c>
      <c r="H1" s="94">
        <f ca="1">TODAY()</f>
        <v>42365</v>
      </c>
      <c r="I1" s="89"/>
      <c r="J1" s="95" t="s">
        <v>71</v>
      </c>
      <c r="K1" s="95" t="s">
        <v>19</v>
      </c>
    </row>
    <row r="2" spans="1:11" ht="15.75" x14ac:dyDescent="0.25">
      <c r="A2" s="319" t="s">
        <v>43</v>
      </c>
      <c r="B2" s="320"/>
      <c r="C2" s="96" t="s">
        <v>44</v>
      </c>
      <c r="D2" s="97" t="str">
        <f>IFERROR(VLOOKUP($D$1,'VAC 1 et 2'!$A$3:$P$29,ROW(3:3),FALSE),"")</f>
        <v/>
      </c>
      <c r="E2" s="97" t="str">
        <f>VLOOKUP($E$1,'VAC 1 et 2'!$A$3:$P$29,ROW(3:3),FALSE)</f>
        <v/>
      </c>
      <c r="F2" s="92"/>
      <c r="G2" s="321" t="s">
        <v>43</v>
      </c>
      <c r="H2" s="322"/>
      <c r="I2" s="98" t="s">
        <v>44</v>
      </c>
      <c r="J2" s="24" t="str">
        <f>IFERROR(VLOOKUP($J$1,'VAC 1 et 2'!$A$26:$N$46,ROW(3:3),FALSE),"")</f>
        <v/>
      </c>
      <c r="K2" s="24" t="str">
        <f>IFERROR(VLOOKUP($K$1,'VAC 1 et 2'!$A$26:$P$46,ROW(3:3),FALSE),"")</f>
        <v/>
      </c>
    </row>
    <row r="3" spans="1:11" ht="16.5" thickBot="1" x14ac:dyDescent="0.3">
      <c r="A3" s="99">
        <v>29001</v>
      </c>
      <c r="B3" s="100"/>
      <c r="C3" s="101" t="str">
        <f>'VAC 1 et 2'!C6</f>
        <v/>
      </c>
      <c r="D3" s="97" t="str">
        <f>IFERROR(VLOOKUP($D$1,'VAC 1 et 2'!$A$3:$P$29,ROW(4:4),FALSE),"")</f>
        <v/>
      </c>
      <c r="E3" s="97" t="str">
        <f>VLOOKUP($E$1,'VAC 1 et 2'!$A$3:$P$29,ROW(4:4),FALSE)</f>
        <v/>
      </c>
      <c r="F3" s="92"/>
      <c r="G3" s="99">
        <v>19001</v>
      </c>
      <c r="H3" s="102"/>
      <c r="I3" s="103" t="str">
        <f>'VAC 1 et 2'!C$29</f>
        <v/>
      </c>
      <c r="J3" s="24" t="str">
        <f>IFERROR(VLOOKUP($J$1,'VAC 1 et 2'!$A$26:$N$46,ROW(4:4),FALSE),"")</f>
        <v/>
      </c>
      <c r="K3" s="24" t="str">
        <f>IFERROR(VLOOKUP($K$1,'VAC 1 et 2'!$A$26:$P$46,ROW(4:4),FALSE),"")</f>
        <v/>
      </c>
    </row>
    <row r="4" spans="1:11" ht="15.75" x14ac:dyDescent="0.25">
      <c r="A4" s="99"/>
      <c r="B4" s="102"/>
      <c r="C4" s="96" t="s">
        <v>45</v>
      </c>
      <c r="D4" s="97" t="str">
        <f>IFERROR(VLOOKUP($D$1,'VAC 1 et 2'!$A$3:$P$29,ROW(5:5),FALSE),"")</f>
        <v/>
      </c>
      <c r="E4" s="97" t="str">
        <f>VLOOKUP($E$1,'VAC 1 et 2'!$A$3:$P$29,ROW(5:5),FALSE)</f>
        <v/>
      </c>
      <c r="F4" s="92"/>
      <c r="G4" s="99"/>
      <c r="H4" s="102"/>
      <c r="I4" s="98" t="s">
        <v>45</v>
      </c>
      <c r="J4" s="24" t="str">
        <f>IFERROR(VLOOKUP($J$1,'VAC 1 et 2'!$A$26:$N$46,ROW(5:5),FALSE),"")</f>
        <v/>
      </c>
      <c r="K4" s="24" t="str">
        <f>IFERROR(VLOOKUP($K$1,'VAC 1 et 2'!$A$26:$P$46,ROW(5:5),FALSE),"")</f>
        <v/>
      </c>
    </row>
    <row r="5" spans="1:11" ht="16.5" thickBot="1" x14ac:dyDescent="0.3">
      <c r="A5" s="99"/>
      <c r="B5" s="102"/>
      <c r="C5" s="101" t="str">
        <f>'VAC 1 et 2'!D6</f>
        <v/>
      </c>
      <c r="D5" s="97" t="str">
        <f>IFERROR(VLOOKUP($D$1,'VAC 1 et 2'!$A$3:$P$29,ROW(6:6),FALSE),"")</f>
        <v/>
      </c>
      <c r="E5" s="97" t="str">
        <f>VLOOKUP($E$1,'VAC 1 et 2'!$A$3:$P$29,ROW(6:6),FALSE)</f>
        <v/>
      </c>
      <c r="F5" s="92"/>
      <c r="G5" s="99"/>
      <c r="H5" s="102"/>
      <c r="I5" s="103" t="str">
        <f>'VAC 1 et 2'!D$29</f>
        <v/>
      </c>
      <c r="J5" s="24" t="str">
        <f>IFERROR(VLOOKUP($J$1,'VAC 1 et 2'!$A$26:$N$46,ROW(6:6),FALSE),"")</f>
        <v/>
      </c>
      <c r="K5" s="24" t="str">
        <f>IFERROR(VLOOKUP($K$1,'VAC 1 et 2'!$A$26:$P$46,ROW(6:6),FALSE),"")</f>
        <v/>
      </c>
    </row>
    <row r="6" spans="1:11" ht="15.75" x14ac:dyDescent="0.25">
      <c r="A6" s="319" t="s">
        <v>46</v>
      </c>
      <c r="B6" s="319"/>
      <c r="C6" s="96" t="s">
        <v>47</v>
      </c>
      <c r="D6" s="97" t="str">
        <f>IFERROR(VLOOKUP($D$1,'VAC 1 et 2'!$A$3:$P$29,ROW(7:7),FALSE),"")</f>
        <v/>
      </c>
      <c r="E6" s="97" t="str">
        <f>VLOOKUP($E$1,'VAC 1 et 2'!$A$3:$P$29,ROW(7:7),FALSE)</f>
        <v/>
      </c>
      <c r="F6" s="92"/>
      <c r="G6" s="320" t="s">
        <v>46</v>
      </c>
      <c r="H6" s="323"/>
      <c r="I6" s="98" t="s">
        <v>47</v>
      </c>
      <c r="J6" s="24" t="str">
        <f>IFERROR(VLOOKUP($J$1,'VAC 1 et 2'!$A$26:$N$46,ROW(7:7),FALSE),"")</f>
        <v/>
      </c>
      <c r="K6" s="24" t="str">
        <f>IFERROR(VLOOKUP($K$1,'VAC 1 et 2'!$A$26:$P$46,ROW(7:7),FALSE),"")</f>
        <v/>
      </c>
    </row>
    <row r="7" spans="1:11" ht="16.5" thickBot="1" x14ac:dyDescent="0.3">
      <c r="A7" s="99">
        <v>19002</v>
      </c>
      <c r="B7" s="102"/>
      <c r="C7" s="101" t="str">
        <f>'VAC 1 et 2'!E6</f>
        <v/>
      </c>
      <c r="D7" s="97" t="str">
        <f>IFERROR(VLOOKUP($D$1,'VAC 1 et 2'!$A$3:$P$29,ROW(8:8),FALSE),"")</f>
        <v/>
      </c>
      <c r="E7" s="97" t="str">
        <f>VLOOKUP($E$1,'VAC 1 et 2'!$A$3:$P$29,ROW(8:8),FALSE)</f>
        <v/>
      </c>
      <c r="F7" s="92"/>
      <c r="G7" s="99">
        <v>19002</v>
      </c>
      <c r="H7" s="102"/>
      <c r="I7" s="103" t="str">
        <f>'VAC 1 et 2'!E$29</f>
        <v/>
      </c>
      <c r="J7" s="24" t="str">
        <f>IFERROR(VLOOKUP($J$1,'VAC 1 et 2'!$A$26:$N$46,ROW(8:8),FALSE),"")</f>
        <v/>
      </c>
      <c r="K7" s="24" t="str">
        <f>IFERROR(VLOOKUP($K$1,'VAC 1 et 2'!$A$26:$P$46,ROW(8:8),FALSE),"")</f>
        <v/>
      </c>
    </row>
    <row r="8" spans="1:11" ht="15.75" x14ac:dyDescent="0.25">
      <c r="A8" s="99"/>
      <c r="B8" s="102"/>
      <c r="C8" s="96" t="s">
        <v>48</v>
      </c>
      <c r="D8" s="97" t="str">
        <f>IFERROR(VLOOKUP($D$1,'VAC 1 et 2'!$A$3:$P$29,ROW(9:9),FALSE),"")</f>
        <v/>
      </c>
      <c r="E8" s="97" t="str">
        <f>VLOOKUP($E$1,'VAC 1 et 2'!$A$3:$P$29,ROW(9:9),FALSE)</f>
        <v/>
      </c>
      <c r="F8" s="92"/>
      <c r="G8" s="99"/>
      <c r="H8" s="102"/>
      <c r="I8" s="98" t="s">
        <v>48</v>
      </c>
      <c r="J8" s="24" t="str">
        <f>IFERROR(VLOOKUP($J$1,'VAC 1 et 2'!$A$26:$N$46,ROW(9:9),FALSE),"")</f>
        <v/>
      </c>
      <c r="K8" s="24" t="str">
        <f>IFERROR(VLOOKUP($K$1,'VAC 1 et 2'!$A$26:$P$46,ROW(9:9),FALSE),"")</f>
        <v/>
      </c>
    </row>
    <row r="9" spans="1:11" ht="16.5" thickBot="1" x14ac:dyDescent="0.3">
      <c r="A9" s="99"/>
      <c r="B9" s="102"/>
      <c r="C9" s="101" t="str">
        <f>'VAC 1 et 2'!F6</f>
        <v/>
      </c>
      <c r="D9" s="97" t="str">
        <f>IFERROR(VLOOKUP($D$1,'VAC 1 et 2'!$A$3:$P$29,ROW(10:10),FALSE),"")</f>
        <v/>
      </c>
      <c r="E9" s="97" t="str">
        <f>VLOOKUP($E$1,'VAC 1 et 2'!$A$3:$P$29,ROW(10:10),FALSE)</f>
        <v/>
      </c>
      <c r="F9" s="92"/>
      <c r="G9" s="99"/>
      <c r="H9" s="102"/>
      <c r="I9" s="103" t="str">
        <f>'VAC 1 et 2'!F$29</f>
        <v/>
      </c>
      <c r="J9" s="24" t="str">
        <f>IFERROR(VLOOKUP($J$1,'VAC 1 et 2'!$A$26:$N$46,ROW(10:10),FALSE),"")</f>
        <v/>
      </c>
      <c r="K9" s="24" t="str">
        <f>IFERROR(VLOOKUP($K$1,'VAC 1 et 2'!$A$26:$P$46,ROW(10:10),FALSE),"")</f>
        <v/>
      </c>
    </row>
    <row r="10" spans="1:11" ht="15.75" x14ac:dyDescent="0.25">
      <c r="A10" s="319" t="s">
        <v>49</v>
      </c>
      <c r="B10" s="319"/>
      <c r="C10" s="96" t="s">
        <v>50</v>
      </c>
      <c r="D10" s="97" t="str">
        <f>IFERROR(VLOOKUP($D$1,'VAC 1 et 2'!$A$3:$P$29,ROW(11:11),FALSE),"")</f>
        <v/>
      </c>
      <c r="E10" s="97" t="str">
        <f>VLOOKUP($E$1,'VAC 1 et 2'!$A$3:$P$29,ROW(11:11),FALSE)</f>
        <v/>
      </c>
      <c r="F10" s="92"/>
      <c r="G10" s="320" t="s">
        <v>49</v>
      </c>
      <c r="H10" s="323"/>
      <c r="I10" s="98" t="s">
        <v>50</v>
      </c>
      <c r="J10" s="24" t="str">
        <f>IFERROR(VLOOKUP($J$1,'VAC 1 et 2'!$A$26:$N$46,ROW(11:11),FALSE),"")</f>
        <v/>
      </c>
      <c r="K10" s="24" t="str">
        <f>IFERROR(VLOOKUP($K$1,'VAC 1 et 2'!$A$26:$P$46,ROW(11:11),FALSE),"")</f>
        <v/>
      </c>
    </row>
    <row r="11" spans="1:11" ht="16.5" thickBot="1" x14ac:dyDescent="0.3">
      <c r="A11" s="99">
        <v>29401</v>
      </c>
      <c r="B11" s="102"/>
      <c r="C11" s="101" t="str">
        <f>'VAC 1 et 2'!G6</f>
        <v/>
      </c>
      <c r="D11" s="97" t="str">
        <f>IFERROR(VLOOKUP($D$1,'VAC 1 et 2'!$A$3:$P$29,ROW(12:12),FALSE),"")</f>
        <v/>
      </c>
      <c r="E11" s="97" t="str">
        <f>VLOOKUP($E$1,'VAC 1 et 2'!$A$3:$P$29,ROW(12:12),FALSE)</f>
        <v/>
      </c>
      <c r="F11" s="92"/>
      <c r="G11" s="99">
        <v>29401</v>
      </c>
      <c r="H11" s="102"/>
      <c r="I11" s="103" t="str">
        <f>'VAC 1 et 2'!G$29</f>
        <v/>
      </c>
      <c r="J11" s="24" t="str">
        <f>IFERROR(VLOOKUP($J$1,'VAC 1 et 2'!$A$26:$N$46,ROW(12:12),FALSE),"")</f>
        <v/>
      </c>
      <c r="K11" s="24" t="str">
        <f>IFERROR(VLOOKUP($K$1,'VAC 1 et 2'!$A$26:$P$46,ROW(12:12),FALSE),"")</f>
        <v/>
      </c>
    </row>
    <row r="12" spans="1:11" ht="15.75" x14ac:dyDescent="0.25">
      <c r="A12"/>
      <c r="B12" s="102"/>
      <c r="C12" s="96" t="s">
        <v>51</v>
      </c>
      <c r="D12" s="97" t="str">
        <f>IFERROR(VLOOKUP($D$1,'VAC 1 et 2'!$A$3:$P$29,ROW(13:13),FALSE),"")</f>
        <v/>
      </c>
      <c r="E12" s="97" t="str">
        <f>VLOOKUP($E$1,'VAC 1 et 2'!$A$3:$P$29,ROW(13:13),FALSE)</f>
        <v/>
      </c>
      <c r="F12" s="92"/>
      <c r="G12"/>
      <c r="H12" s="102"/>
      <c r="I12" s="98" t="s">
        <v>51</v>
      </c>
      <c r="J12" s="24" t="str">
        <f>IFERROR(VLOOKUP($J$1,'VAC 1 et 2'!$A$26:$N$46,ROW(13:13),FALSE),"")</f>
        <v/>
      </c>
      <c r="K12" s="24" t="str">
        <f>IFERROR(VLOOKUP($K$1,'VAC 1 et 2'!$A$26:$P$46,ROW(13:13),FALSE),"")</f>
        <v/>
      </c>
    </row>
    <row r="13" spans="1:11" ht="16.5" thickBot="1" x14ac:dyDescent="0.3">
      <c r="A13" s="99"/>
      <c r="B13" s="102"/>
      <c r="C13" s="101" t="str">
        <f>'VAC 1 et 2'!H6</f>
        <v/>
      </c>
      <c r="D13" s="97" t="str">
        <f>IFERROR(VLOOKUP($D$1,'VAC 1 et 2'!$A$3:$P$29,ROW(14:14),FALSE),"")</f>
        <v/>
      </c>
      <c r="E13" s="97" t="str">
        <f>VLOOKUP($E$1,'VAC 1 et 2'!$A$3:$P$29,ROW(14:14),FALSE)</f>
        <v/>
      </c>
      <c r="F13" s="92"/>
      <c r="G13" s="99"/>
      <c r="H13" s="102"/>
      <c r="I13" s="103" t="str">
        <f>'VAC 1 et 2'!H$29</f>
        <v/>
      </c>
      <c r="J13" s="24" t="str">
        <f>IFERROR(VLOOKUP($J$1,'VAC 1 et 2'!$A$26:$N$46,ROW(14:14),FALSE),"")</f>
        <v/>
      </c>
      <c r="K13" s="24" t="str">
        <f>IFERROR(VLOOKUP($K$1,'VAC 1 et 2'!$A$26:$P$46,ROW(14:14),FALSE),"")</f>
        <v/>
      </c>
    </row>
    <row r="14" spans="1:11" ht="15.75" x14ac:dyDescent="0.25">
      <c r="A14" s="319" t="s">
        <v>52</v>
      </c>
      <c r="B14" s="319"/>
      <c r="C14" s="96" t="s">
        <v>53</v>
      </c>
      <c r="D14" s="97" t="str">
        <f>IFERROR(VLOOKUP($D$1,'VAC 1 et 2'!$A$3:$P$29,ROW(15:15),FALSE),"")</f>
        <v/>
      </c>
      <c r="E14" s="97" t="str">
        <f>VLOOKUP($E$1,'VAC 1 et 2'!$A$3:$P$29,ROW(15:15),FALSE)</f>
        <v/>
      </c>
      <c r="F14" s="92"/>
      <c r="G14" s="320" t="s">
        <v>52</v>
      </c>
      <c r="H14" s="323"/>
      <c r="I14" s="98" t="s">
        <v>53</v>
      </c>
      <c r="J14" s="67"/>
      <c r="K14" s="24" t="str">
        <f>IFERROR(VLOOKUP($K$1,'VAC 1 et 2'!$A$26:$P$46,ROW(15:15),FALSE),"")</f>
        <v/>
      </c>
    </row>
    <row r="15" spans="1:11" ht="16.5" thickBot="1" x14ac:dyDescent="0.3">
      <c r="A15" s="99">
        <v>29402</v>
      </c>
      <c r="B15" s="102"/>
      <c r="C15" s="101" t="str">
        <f>'VAC 1 et 2'!I6</f>
        <v/>
      </c>
      <c r="D15" s="97" t="str">
        <f>IFERROR(VLOOKUP($D$1,'VAC 1 et 2'!$A$3:$P$29,ROW(16:16),FALSE),"")</f>
        <v/>
      </c>
      <c r="E15" s="97" t="str">
        <f>VLOOKUP($E$1,'VAC 1 et 2'!$A$3:$P$29,ROW(16:16),FALSE)</f>
        <v/>
      </c>
      <c r="F15" s="92"/>
      <c r="G15" s="99">
        <v>29402</v>
      </c>
      <c r="H15" s="102"/>
      <c r="I15" s="103" t="str">
        <f>'VAC 1 et 2'!I$29</f>
        <v/>
      </c>
      <c r="J15" s="67"/>
      <c r="K15" s="24" t="str">
        <f>IFERROR(VLOOKUP($K$1,'VAC 1 et 2'!$A$26:$P$46,ROW(16:16),FALSE),"")</f>
        <v/>
      </c>
    </row>
    <row r="16" spans="1:11" ht="15.75" x14ac:dyDescent="0.25">
      <c r="A16" s="99"/>
      <c r="B16" s="100"/>
      <c r="C16" s="96" t="s">
        <v>54</v>
      </c>
      <c r="D16" s="195" t="str">
        <f>IFERROR(HLOOKUP(D2,'VAC 1 et 2'!$C$3:$P$4,2,FALSE),"")</f>
        <v/>
      </c>
      <c r="E16" s="195" t="str">
        <f>HLOOKUP(E2,'VAC 1 et 2'!$C$3:$P$4,2,FALSE)</f>
        <v/>
      </c>
      <c r="F16" s="92"/>
      <c r="G16" s="99"/>
      <c r="H16" s="100"/>
      <c r="I16" s="98" t="s">
        <v>54</v>
      </c>
      <c r="J16" s="67"/>
      <c r="K16" s="67" t="str">
        <f>IFERROR(HLOOKUP(K2,'VAC 1 et 2'!C26:P27,2,FALSE),"")</f>
        <v/>
      </c>
    </row>
    <row r="17" spans="1:11" ht="16.5" thickBot="1" x14ac:dyDescent="0.3">
      <c r="A17" s="99"/>
      <c r="B17" s="100"/>
      <c r="C17" s="101" t="str">
        <f>'VAC 1 et 2'!J6</f>
        <v/>
      </c>
      <c r="D17" s="195" t="str">
        <f>IFERROR(HLOOKUP(D3,'VAC 1 et 2'!$C$3:$P$4,2,FALSE),"")</f>
        <v/>
      </c>
      <c r="E17" s="195" t="str">
        <f>HLOOKUP(E3,'VAC 1 et 2'!$C$3:$P$4,2,FALSE)</f>
        <v/>
      </c>
      <c r="F17" s="92"/>
      <c r="G17" s="99"/>
      <c r="H17" s="100"/>
      <c r="I17" s="103" t="str">
        <f>'VAC 1 et 2'!J$29</f>
        <v/>
      </c>
      <c r="J17" s="67"/>
      <c r="K17" s="67" t="str">
        <f>IFERROR(HLOOKUP(K3,'VAC 1 et 2'!C27:P28,2,FALSE),"")</f>
        <v/>
      </c>
    </row>
    <row r="18" spans="1:11" ht="15.75" x14ac:dyDescent="0.25">
      <c r="A18" s="319" t="s">
        <v>55</v>
      </c>
      <c r="B18" s="319"/>
      <c r="C18" s="96" t="s">
        <v>56</v>
      </c>
      <c r="D18" s="195" t="str">
        <f>IFERROR(HLOOKUP(D4,'VAC 1 et 2'!$C$3:$P$4,2,FALSE),"")</f>
        <v/>
      </c>
      <c r="E18" s="195" t="str">
        <f>HLOOKUP(E4,'VAC 1 et 2'!$C$3:$P$4,2,FALSE)</f>
        <v/>
      </c>
      <c r="F18" s="92"/>
      <c r="G18" s="320" t="s">
        <v>55</v>
      </c>
      <c r="H18" s="323"/>
      <c r="I18" s="98" t="s">
        <v>56</v>
      </c>
      <c r="J18" s="67"/>
      <c r="K18" s="67" t="str">
        <f>IFERROR(HLOOKUP(K4,'VAC 1 et 2'!C28:P29,2,FALSE),"")</f>
        <v/>
      </c>
    </row>
    <row r="19" spans="1:11" ht="16.5" thickBot="1" x14ac:dyDescent="0.3">
      <c r="A19" s="99">
        <v>100</v>
      </c>
      <c r="B19" s="102"/>
      <c r="C19" s="101" t="str">
        <f>'VAC 1 et 2'!K6</f>
        <v/>
      </c>
      <c r="D19" s="195" t="str">
        <f>IFERROR(HLOOKUP(D5,'VAC 1 et 2'!$C$3:$P$4,2,FALSE),"")</f>
        <v/>
      </c>
      <c r="E19" s="195" t="str">
        <f>HLOOKUP(E5,'VAC 1 et 2'!$C$3:$P$4,2,FALSE)</f>
        <v/>
      </c>
      <c r="F19" s="92"/>
      <c r="G19" s="99">
        <v>100</v>
      </c>
      <c r="H19" s="102"/>
      <c r="I19" s="103" t="str">
        <f>'VAC 1 et 2'!K$29</f>
        <v/>
      </c>
      <c r="J19" s="67"/>
      <c r="K19" s="67" t="str">
        <f>IFERROR(HLOOKUP(K5,'VAC 1 et 2'!C29:P30,2,FALSE),"")</f>
        <v/>
      </c>
    </row>
    <row r="20" spans="1:11" ht="15.75" x14ac:dyDescent="0.25">
      <c r="A20" s="99"/>
      <c r="B20" s="102"/>
      <c r="C20" s="96" t="s">
        <v>57</v>
      </c>
      <c r="D20" s="195" t="str">
        <f>IFERROR(HLOOKUP(D6,'VAC 1 et 2'!$C$3:$P$4,2,FALSE),"")</f>
        <v/>
      </c>
      <c r="E20" s="195" t="str">
        <f>HLOOKUP(E6,'VAC 1 et 2'!$C$3:$P$4,2,FALSE)</f>
        <v/>
      </c>
      <c r="F20" s="92"/>
      <c r="G20" s="99"/>
      <c r="H20" s="102"/>
      <c r="I20" s="98" t="s">
        <v>57</v>
      </c>
      <c r="J20" s="67"/>
      <c r="K20" s="67" t="str">
        <f>IFERROR(HLOOKUP(K6,'VAC 1 et 2'!C30:P31,2,FALSE),"")</f>
        <v/>
      </c>
    </row>
    <row r="21" spans="1:11" ht="16.5" thickBot="1" x14ac:dyDescent="0.3">
      <c r="A21" s="99"/>
      <c r="B21" s="102"/>
      <c r="C21" s="101" t="str">
        <f>'VAC 1 et 2'!L6</f>
        <v/>
      </c>
      <c r="D21" s="195" t="str">
        <f>IFERROR(HLOOKUP(D7,'VAC 1 et 2'!$C$3:$P$4,2,FALSE),"")</f>
        <v/>
      </c>
      <c r="E21" s="195" t="str">
        <f>HLOOKUP(E7,'VAC 1 et 2'!$C$3:$P$4,2,FALSE)</f>
        <v/>
      </c>
      <c r="F21" s="92"/>
      <c r="G21" s="99"/>
      <c r="H21" s="102"/>
      <c r="I21" s="103" t="str">
        <f>'VAC 1 et 2'!L$29</f>
        <v/>
      </c>
      <c r="J21" s="67"/>
      <c r="K21" s="67" t="str">
        <f>IFERROR(HLOOKUP(K7,'VAC 1 et 2'!C31:P32,2,FALSE),"")</f>
        <v/>
      </c>
    </row>
    <row r="22" spans="1:11" ht="15.75" x14ac:dyDescent="0.25">
      <c r="A22" s="319" t="s">
        <v>58</v>
      </c>
      <c r="B22" s="319"/>
      <c r="C22" s="96" t="s">
        <v>59</v>
      </c>
      <c r="D22" s="195" t="str">
        <f>IFERROR(HLOOKUP(D8,'VAC 1 et 2'!$C$3:$P$4,2,FALSE),"")</f>
        <v/>
      </c>
      <c r="E22" s="195" t="str">
        <f>HLOOKUP(E8,'VAC 1 et 2'!$C$3:$P$4,2,FALSE)</f>
        <v/>
      </c>
      <c r="F22" s="92"/>
      <c r="G22" s="320" t="s">
        <v>58</v>
      </c>
      <c r="H22" s="323"/>
      <c r="I22" s="98" t="s">
        <v>59</v>
      </c>
      <c r="J22" s="67"/>
      <c r="K22" s="67" t="str">
        <f>IFERROR(HLOOKUP(K8,'VAC 1 et 2'!C32:P33,2,FALSE),"")</f>
        <v/>
      </c>
    </row>
    <row r="23" spans="1:11" ht="16.5" thickBot="1" x14ac:dyDescent="0.3">
      <c r="A23" s="99">
        <v>49000</v>
      </c>
      <c r="B23" s="100"/>
      <c r="C23" s="101" t="str">
        <f>'VAC 1 et 2'!M6</f>
        <v/>
      </c>
      <c r="D23" s="195" t="str">
        <f>IFERROR(HLOOKUP(D9,'VAC 1 et 2'!$C$3:$P$4,2,FALSE),"")</f>
        <v/>
      </c>
      <c r="E23" s="195" t="str">
        <f>HLOOKUP(E9,'VAC 1 et 2'!$C$3:$P$4,2,FALSE)</f>
        <v/>
      </c>
      <c r="F23" s="92"/>
      <c r="G23" s="99">
        <v>49000</v>
      </c>
      <c r="H23" s="100"/>
      <c r="I23" s="103" t="str">
        <f>'VAC 1 et 2'!M$29</f>
        <v/>
      </c>
      <c r="J23" s="67"/>
      <c r="K23" s="67" t="str">
        <f>IFERROR(HLOOKUP(K9,'VAC 1 et 2'!C33:P34,2,FALSE),"")</f>
        <v/>
      </c>
    </row>
    <row r="24" spans="1:11" ht="15.75" x14ac:dyDescent="0.25">
      <c r="A24" s="99"/>
      <c r="B24" s="100"/>
      <c r="C24" s="96" t="s">
        <v>60</v>
      </c>
      <c r="D24" s="195" t="str">
        <f>IFERROR(HLOOKUP(D10,'VAC 1 et 2'!$C$3:$P$4,2,FALSE),"")</f>
        <v/>
      </c>
      <c r="E24" s="195" t="str">
        <f>HLOOKUP(E10,'VAC 1 et 2'!$C$3:$P$4,2,FALSE)</f>
        <v/>
      </c>
      <c r="F24" s="92"/>
      <c r="G24" s="99"/>
      <c r="H24" s="100"/>
      <c r="I24" s="98" t="s">
        <v>60</v>
      </c>
      <c r="J24" s="67"/>
      <c r="K24" s="67" t="str">
        <f>IFERROR(HLOOKUP(K10,'VAC 1 et 2'!C34:P35,2,FALSE),"")</f>
        <v/>
      </c>
    </row>
    <row r="25" spans="1:11" ht="16.5" thickBot="1" x14ac:dyDescent="0.3">
      <c r="A25" s="99"/>
      <c r="B25" s="100"/>
      <c r="C25" s="101" t="str">
        <f>'VAC 1 et 2'!N6</f>
        <v/>
      </c>
      <c r="D25" s="195" t="str">
        <f>IFERROR(HLOOKUP(D11,'VAC 1 et 2'!$C$3:$P$4,2,FALSE),"")</f>
        <v/>
      </c>
      <c r="E25" s="195" t="str">
        <f>HLOOKUP(E11,'VAC 1 et 2'!$C$3:$P$4,2,FALSE)</f>
        <v/>
      </c>
      <c r="F25" s="92"/>
      <c r="G25" s="99"/>
      <c r="H25" s="100"/>
      <c r="I25" s="103" t="str">
        <f>'VAC 1 et 2'!N$29</f>
        <v/>
      </c>
      <c r="J25" s="67"/>
      <c r="K25" s="67" t="str">
        <f>IFERROR(HLOOKUP(K11,'VAC 1 et 2'!C35:P36,2,FALSE),"")</f>
        <v/>
      </c>
    </row>
    <row r="26" spans="1:11" ht="15.75" x14ac:dyDescent="0.25">
      <c r="A26" s="319" t="s">
        <v>61</v>
      </c>
      <c r="B26" s="319"/>
      <c r="C26" s="105"/>
      <c r="D26" s="195" t="str">
        <f>IFERROR(HLOOKUP(D12,'VAC 1 et 2'!$C$3:$P$4,2,FALSE),"")</f>
        <v/>
      </c>
      <c r="E26" s="195" t="str">
        <f>HLOOKUP(E12,'VAC 1 et 2'!$C$3:$P$4,2,FALSE)</f>
        <v/>
      </c>
      <c r="F26" s="92"/>
      <c r="G26" s="320" t="s">
        <v>61</v>
      </c>
      <c r="H26" s="323"/>
      <c r="I26"/>
      <c r="J26" s="67"/>
      <c r="K26" s="67" t="str">
        <f>IFERROR(HLOOKUP(K12,'VAC 1 et 2'!C36:P37,2,FALSE),"")</f>
        <v/>
      </c>
    </row>
    <row r="27" spans="1:11" ht="15.75" x14ac:dyDescent="0.25">
      <c r="A27" s="106">
        <v>49000</v>
      </c>
      <c r="B27" s="102"/>
      <c r="C27" s="107"/>
      <c r="D27" s="195" t="str">
        <f>IFERROR(HLOOKUP(D13,'VAC 1 et 2'!$C$3:$P$4,2,FALSE),"")</f>
        <v/>
      </c>
      <c r="E27" s="195" t="str">
        <f>HLOOKUP(E13,'VAC 1 et 2'!$C$3:$P$4,2,FALSE)</f>
        <v/>
      </c>
      <c r="F27" s="92"/>
      <c r="G27" s="106">
        <v>49000</v>
      </c>
      <c r="H27" s="102"/>
      <c r="I27"/>
      <c r="J27" s="67"/>
      <c r="K27" s="67" t="str">
        <f>IFERROR(HLOOKUP(K13,'VAC 1 et 2'!C37:P38,2,FALSE),"")</f>
        <v/>
      </c>
    </row>
    <row r="28" spans="1:11" ht="15.75" x14ac:dyDescent="0.25">
      <c r="A28" s="99"/>
      <c r="B28" s="102"/>
      <c r="C28" s="108"/>
      <c r="D28" s="195" t="str">
        <f>IFERROR(HLOOKUP(D14,'VAC 1 et 2'!$C$3:$P$4,2,FALSE),"")</f>
        <v/>
      </c>
      <c r="E28" s="195" t="str">
        <f>HLOOKUP(E14,'VAC 1 et 2'!$C$3:$P$4,2,FALSE)</f>
        <v/>
      </c>
      <c r="F28" s="92"/>
      <c r="G28" s="99"/>
      <c r="H28" s="102"/>
      <c r="I28"/>
      <c r="J28" s="67"/>
      <c r="K28" s="67" t="str">
        <f>IFERROR(HLOOKUP(K14,'VAC 1 et 2'!C38:P39,2,FALSE),"")</f>
        <v/>
      </c>
    </row>
    <row r="29" spans="1:11" ht="15.75" x14ac:dyDescent="0.25">
      <c r="A29" s="99"/>
      <c r="B29" s="102"/>
      <c r="C29" s="109"/>
      <c r="D29" s="195" t="str">
        <f>IFERROR(HLOOKUP(D15,'VAC 1 et 2'!$C$3:$P$4,2,FALSE),"")</f>
        <v/>
      </c>
      <c r="E29" s="195" t="str">
        <f>HLOOKUP(E15,'VAC 1 et 2'!$C$3:$P$4,2,FALSE)</f>
        <v/>
      </c>
      <c r="F29" s="92"/>
      <c r="G29" s="99"/>
      <c r="H29" s="102"/>
      <c r="I29"/>
      <c r="J29" s="67"/>
      <c r="K29" s="67" t="str">
        <f>IFERROR(HLOOKUP(K15,'VAC 1 et 2'!C39:P40,2,FALSE),"")</f>
        <v/>
      </c>
    </row>
    <row r="30" spans="1:11" ht="15.75" x14ac:dyDescent="0.25">
      <c r="A30" s="319" t="s">
        <v>62</v>
      </c>
      <c r="B30" s="319"/>
      <c r="C30" s="105"/>
      <c r="D30" s="110"/>
      <c r="E30" s="104"/>
      <c r="F30" s="92"/>
      <c r="G30" s="320" t="s">
        <v>62</v>
      </c>
      <c r="H30" s="323"/>
      <c r="I30"/>
      <c r="J30" s="67"/>
      <c r="K30" s="67"/>
    </row>
    <row r="31" spans="1:11" ht="15.75" x14ac:dyDescent="0.25">
      <c r="A31" s="111">
        <v>29401</v>
      </c>
      <c r="B31" s="102"/>
      <c r="C31" s="109" t="s">
        <v>63</v>
      </c>
      <c r="D31" s="110"/>
      <c r="E31" s="104"/>
      <c r="F31" s="92"/>
      <c r="G31" s="111">
        <v>29401</v>
      </c>
      <c r="H31" s="102"/>
      <c r="I31"/>
      <c r="J31" s="67"/>
      <c r="K31" s="67"/>
    </row>
    <row r="32" spans="1:11" ht="15.75" x14ac:dyDescent="0.25">
      <c r="A32" s="112"/>
      <c r="B32" s="102"/>
      <c r="C32" s="109"/>
      <c r="D32" s="110"/>
      <c r="E32" s="104"/>
      <c r="F32" s="92"/>
      <c r="G32" s="112"/>
      <c r="H32" s="102"/>
      <c r="I32"/>
      <c r="J32" s="67"/>
      <c r="K32" s="67"/>
    </row>
    <row r="33" spans="1:11" ht="15.75" x14ac:dyDescent="0.25">
      <c r="A33" s="99"/>
      <c r="B33" s="102"/>
      <c r="C33" s="109"/>
      <c r="D33" s="110"/>
      <c r="E33" s="104"/>
      <c r="F33" s="92"/>
      <c r="G33" s="99"/>
      <c r="H33" s="102"/>
      <c r="I33"/>
      <c r="J33" s="67"/>
      <c r="K33" s="67"/>
    </row>
    <row r="34" spans="1:11" ht="15.75" x14ac:dyDescent="0.25">
      <c r="A34" s="319" t="s">
        <v>64</v>
      </c>
      <c r="B34" s="319"/>
      <c r="C34" s="105"/>
      <c r="D34" s="110"/>
      <c r="E34" s="104"/>
      <c r="F34" s="92"/>
      <c r="G34" s="320" t="s">
        <v>64</v>
      </c>
      <c r="H34" s="323"/>
      <c r="I34"/>
      <c r="J34" s="67"/>
      <c r="K34" s="67"/>
    </row>
    <row r="35" spans="1:11" ht="15.75" x14ac:dyDescent="0.25">
      <c r="A35" s="111">
        <v>29401</v>
      </c>
      <c r="B35" s="102"/>
      <c r="C35" s="109"/>
      <c r="D35" s="110"/>
      <c r="E35" s="104"/>
      <c r="F35" s="92"/>
      <c r="G35" s="111">
        <v>19001</v>
      </c>
      <c r="H35" s="102"/>
      <c r="I35"/>
      <c r="J35" s="67"/>
      <c r="K35" s="67"/>
    </row>
    <row r="36" spans="1:11" ht="15.75" x14ac:dyDescent="0.25">
      <c r="A36" s="99"/>
      <c r="B36" s="102"/>
      <c r="C36" s="109"/>
      <c r="D36" s="110"/>
      <c r="E36" s="104"/>
      <c r="F36" s="92"/>
      <c r="G36" s="99"/>
      <c r="H36" s="102"/>
      <c r="I36"/>
      <c r="J36" s="67"/>
      <c r="K36" s="67"/>
    </row>
    <row r="37" spans="1:11" ht="15.75" x14ac:dyDescent="0.25">
      <c r="A37" s="99"/>
      <c r="B37" s="102"/>
      <c r="C37" s="109"/>
      <c r="D37" s="110"/>
      <c r="E37" s="104"/>
      <c r="F37" s="92"/>
      <c r="G37" s="99"/>
      <c r="H37" s="102"/>
      <c r="I37"/>
      <c r="J37" s="67"/>
      <c r="K37" s="67"/>
    </row>
    <row r="38" spans="1:11" x14ac:dyDescent="0.25">
      <c r="A38"/>
      <c r="B38"/>
      <c r="C38"/>
      <c r="D38"/>
      <c r="E38"/>
      <c r="F38"/>
      <c r="G38"/>
      <c r="H38"/>
      <c r="I38"/>
      <c r="J38"/>
      <c r="K38"/>
    </row>
    <row r="39" spans="1:11" x14ac:dyDescent="0.25">
      <c r="A39"/>
      <c r="B39"/>
      <c r="C39"/>
      <c r="D39"/>
      <c r="E39"/>
      <c r="F39"/>
      <c r="G39"/>
      <c r="H39"/>
      <c r="I39"/>
      <c r="J39"/>
      <c r="K39"/>
    </row>
    <row r="40" spans="1:11" x14ac:dyDescent="0.25">
      <c r="A40"/>
      <c r="B40"/>
      <c r="C40"/>
      <c r="D40"/>
      <c r="E40"/>
      <c r="F40"/>
      <c r="G40"/>
      <c r="H40"/>
      <c r="I40"/>
      <c r="J40"/>
      <c r="K40"/>
    </row>
    <row r="41" spans="1:11" x14ac:dyDescent="0.25">
      <c r="A41"/>
      <c r="B41"/>
      <c r="C41"/>
      <c r="D41"/>
      <c r="E41"/>
      <c r="F41"/>
      <c r="G41"/>
      <c r="H41"/>
      <c r="I41"/>
      <c r="J41"/>
      <c r="K41"/>
    </row>
    <row r="42" spans="1:11" x14ac:dyDescent="0.25">
      <c r="A42"/>
      <c r="B42"/>
      <c r="C42"/>
      <c r="D42"/>
      <c r="E42"/>
      <c r="F42"/>
      <c r="G42"/>
      <c r="H42"/>
      <c r="I42"/>
      <c r="J42"/>
      <c r="K42"/>
    </row>
    <row r="43" spans="1:11" x14ac:dyDescent="0.25">
      <c r="A43"/>
      <c r="B43"/>
      <c r="C43"/>
      <c r="D43"/>
      <c r="E43"/>
      <c r="F43"/>
      <c r="G43"/>
      <c r="H43"/>
      <c r="I43"/>
      <c r="J43"/>
      <c r="K43"/>
    </row>
    <row r="44" spans="1:11" x14ac:dyDescent="0.25">
      <c r="A44"/>
      <c r="B44"/>
      <c r="C44"/>
      <c r="D44"/>
      <c r="E44"/>
      <c r="F44"/>
      <c r="G44"/>
      <c r="H44"/>
      <c r="I44"/>
      <c r="J44"/>
      <c r="K44"/>
    </row>
    <row r="45" spans="1:11" x14ac:dyDescent="0.25">
      <c r="A45"/>
      <c r="B45"/>
      <c r="C45"/>
      <c r="D45"/>
      <c r="E45"/>
      <c r="F45"/>
      <c r="G45"/>
      <c r="H45"/>
      <c r="I45"/>
      <c r="J45"/>
      <c r="K45"/>
    </row>
    <row r="46" spans="1:11" x14ac:dyDescent="0.25">
      <c r="A46"/>
      <c r="B46"/>
      <c r="C46"/>
      <c r="D46"/>
      <c r="E46"/>
      <c r="F46"/>
      <c r="G46"/>
      <c r="H46"/>
      <c r="I46"/>
      <c r="J46"/>
      <c r="K46"/>
    </row>
    <row r="47" spans="1:11" x14ac:dyDescent="0.25">
      <c r="A47"/>
      <c r="B47"/>
      <c r="C47"/>
      <c r="D47"/>
      <c r="E47"/>
      <c r="F47"/>
      <c r="G47"/>
      <c r="H47"/>
      <c r="I47"/>
      <c r="J47"/>
      <c r="K47"/>
    </row>
    <row r="48" spans="1:11" x14ac:dyDescent="0.25">
      <c r="A48"/>
      <c r="B48"/>
      <c r="C48"/>
      <c r="D48"/>
      <c r="E48"/>
      <c r="F48"/>
      <c r="G48"/>
      <c r="H48"/>
      <c r="I48"/>
      <c r="J48"/>
      <c r="K48"/>
    </row>
    <row r="49" spans="1:11" x14ac:dyDescent="0.25">
      <c r="A49"/>
      <c r="B49"/>
      <c r="C49"/>
      <c r="D49"/>
      <c r="E49"/>
      <c r="F49"/>
      <c r="G49"/>
      <c r="H49"/>
      <c r="I49"/>
      <c r="J49"/>
      <c r="K49"/>
    </row>
    <row r="50" spans="1:11" x14ac:dyDescent="0.25">
      <c r="A50"/>
      <c r="B50"/>
      <c r="C50"/>
      <c r="D50"/>
      <c r="E50"/>
      <c r="F50"/>
      <c r="G50"/>
      <c r="H50"/>
      <c r="I50"/>
      <c r="J50"/>
      <c r="K50"/>
    </row>
    <row r="51" spans="1:11" x14ac:dyDescent="0.25">
      <c r="A51"/>
      <c r="B51"/>
      <c r="C51"/>
      <c r="D51"/>
      <c r="E51"/>
      <c r="F51"/>
      <c r="G51"/>
      <c r="H51"/>
      <c r="I51"/>
      <c r="J51"/>
      <c r="K51"/>
    </row>
    <row r="52" spans="1:11" x14ac:dyDescent="0.25">
      <c r="A52"/>
      <c r="B52"/>
      <c r="C52"/>
      <c r="D52"/>
      <c r="E52"/>
      <c r="F52"/>
      <c r="G52"/>
      <c r="H52"/>
      <c r="I52"/>
      <c r="J52"/>
      <c r="K52"/>
    </row>
    <row r="53" spans="1:11" x14ac:dyDescent="0.25">
      <c r="A53"/>
      <c r="B53"/>
      <c r="C53"/>
      <c r="D53"/>
      <c r="E53"/>
      <c r="F53"/>
      <c r="G53"/>
      <c r="H53"/>
      <c r="I53"/>
      <c r="J53"/>
      <c r="K53"/>
    </row>
    <row r="54" spans="1:11" x14ac:dyDescent="0.25">
      <c r="A54"/>
      <c r="B54"/>
      <c r="C54"/>
      <c r="D54"/>
      <c r="E54"/>
      <c r="F54"/>
      <c r="G54"/>
      <c r="H54"/>
      <c r="I54"/>
      <c r="J54"/>
      <c r="K54"/>
    </row>
    <row r="55" spans="1:11" x14ac:dyDescent="0.25">
      <c r="A55"/>
      <c r="B55"/>
      <c r="C55"/>
      <c r="D55"/>
      <c r="E55"/>
      <c r="F55"/>
      <c r="G55"/>
      <c r="H55"/>
      <c r="I55"/>
      <c r="J55"/>
      <c r="K55"/>
    </row>
    <row r="56" spans="1:11" x14ac:dyDescent="0.25">
      <c r="A56"/>
      <c r="B56"/>
      <c r="C56"/>
      <c r="D56"/>
      <c r="E56"/>
      <c r="F56"/>
      <c r="G56"/>
      <c r="H56"/>
      <c r="I56"/>
      <c r="J56"/>
      <c r="K56"/>
    </row>
    <row r="57" spans="1:11" x14ac:dyDescent="0.25">
      <c r="A57"/>
      <c r="B57"/>
      <c r="C57"/>
      <c r="D57"/>
      <c r="E57"/>
      <c r="F57"/>
      <c r="G57"/>
      <c r="H57"/>
      <c r="I57"/>
      <c r="J57"/>
      <c r="K57"/>
    </row>
    <row r="58" spans="1:11" x14ac:dyDescent="0.25">
      <c r="A58"/>
      <c r="B58"/>
      <c r="C58"/>
      <c r="D58"/>
      <c r="E58"/>
      <c r="F58"/>
      <c r="G58"/>
      <c r="H58"/>
      <c r="I58"/>
      <c r="J58"/>
      <c r="K58"/>
    </row>
    <row r="59" spans="1:11" x14ac:dyDescent="0.25">
      <c r="A59"/>
      <c r="B59"/>
      <c r="C59"/>
      <c r="D59"/>
      <c r="E59"/>
      <c r="F59"/>
      <c r="G59"/>
      <c r="H59"/>
      <c r="I59"/>
      <c r="J59"/>
      <c r="K59"/>
    </row>
    <row r="60" spans="1:11" x14ac:dyDescent="0.25">
      <c r="A60"/>
      <c r="B60"/>
      <c r="C60"/>
      <c r="D60"/>
      <c r="E60"/>
      <c r="F60"/>
      <c r="G60"/>
      <c r="H60"/>
      <c r="I60"/>
      <c r="J60"/>
      <c r="K60"/>
    </row>
    <row r="61" spans="1:11" x14ac:dyDescent="0.25">
      <c r="A61"/>
      <c r="B61"/>
      <c r="C61"/>
      <c r="D61"/>
      <c r="E61"/>
      <c r="F61"/>
      <c r="G61"/>
      <c r="H61"/>
      <c r="I61"/>
      <c r="J61"/>
      <c r="K61"/>
    </row>
    <row r="62" spans="1:11" x14ac:dyDescent="0.25">
      <c r="A62"/>
      <c r="B62"/>
      <c r="C62"/>
      <c r="D62"/>
      <c r="E62"/>
      <c r="F62"/>
      <c r="G62"/>
      <c r="H62"/>
      <c r="I62"/>
      <c r="J62"/>
      <c r="K62"/>
    </row>
    <row r="63" spans="1:11" x14ac:dyDescent="0.25">
      <c r="A63"/>
      <c r="B63"/>
      <c r="C63"/>
      <c r="D63"/>
      <c r="E63"/>
      <c r="F63"/>
      <c r="G63"/>
      <c r="H63"/>
      <c r="I63"/>
      <c r="J63"/>
      <c r="K63"/>
    </row>
    <row r="64" spans="1:11" x14ac:dyDescent="0.25">
      <c r="A64"/>
      <c r="B64"/>
      <c r="C64"/>
      <c r="D64"/>
      <c r="E64"/>
      <c r="F64"/>
      <c r="G64"/>
      <c r="H64"/>
      <c r="I64"/>
      <c r="J64"/>
      <c r="K64"/>
    </row>
    <row r="65" spans="1:11" x14ac:dyDescent="0.25">
      <c r="A65"/>
      <c r="B65"/>
      <c r="C65"/>
      <c r="D65"/>
      <c r="E65"/>
      <c r="F65"/>
      <c r="G65"/>
      <c r="H65"/>
      <c r="I65"/>
      <c r="J65"/>
      <c r="K65"/>
    </row>
    <row r="66" spans="1:11" x14ac:dyDescent="0.25">
      <c r="A66"/>
      <c r="B66"/>
      <c r="C66"/>
      <c r="D66"/>
      <c r="E66"/>
      <c r="F66"/>
      <c r="G66"/>
      <c r="H66"/>
      <c r="I66"/>
      <c r="J66"/>
      <c r="K66"/>
    </row>
    <row r="67" spans="1:11" x14ac:dyDescent="0.25">
      <c r="A67"/>
      <c r="B67"/>
      <c r="C67"/>
      <c r="D67"/>
      <c r="E67"/>
      <c r="F67"/>
      <c r="G67"/>
      <c r="H67"/>
      <c r="I67"/>
      <c r="J67"/>
      <c r="K67"/>
    </row>
    <row r="68" spans="1:11" x14ac:dyDescent="0.25">
      <c r="A68"/>
      <c r="B68"/>
      <c r="C68"/>
      <c r="D68"/>
      <c r="E68"/>
      <c r="F68"/>
      <c r="G68"/>
      <c r="H68"/>
      <c r="I68"/>
      <c r="J68"/>
      <c r="K68"/>
    </row>
    <row r="69" spans="1:11" x14ac:dyDescent="0.25">
      <c r="A69"/>
      <c r="B69"/>
      <c r="C69"/>
      <c r="D69"/>
      <c r="E69"/>
      <c r="F69"/>
      <c r="G69"/>
      <c r="H69"/>
      <c r="I69"/>
      <c r="J69"/>
      <c r="K69"/>
    </row>
    <row r="70" spans="1:11" x14ac:dyDescent="0.25">
      <c r="A70"/>
      <c r="B70"/>
      <c r="C70"/>
      <c r="D70"/>
      <c r="E70"/>
      <c r="F70"/>
      <c r="G70"/>
      <c r="H70"/>
      <c r="I70"/>
      <c r="J70"/>
      <c r="K70"/>
    </row>
    <row r="71" spans="1:11" x14ac:dyDescent="0.25">
      <c r="A71"/>
      <c r="B71"/>
      <c r="C71"/>
      <c r="D71"/>
      <c r="E71"/>
      <c r="F71"/>
      <c r="G71"/>
      <c r="H71"/>
      <c r="I71"/>
      <c r="J71"/>
      <c r="K71"/>
    </row>
    <row r="72" spans="1:11" x14ac:dyDescent="0.25">
      <c r="A72"/>
      <c r="B72"/>
      <c r="C72"/>
      <c r="D72"/>
      <c r="E72"/>
      <c r="F72"/>
      <c r="G72"/>
      <c r="H72"/>
      <c r="I72"/>
      <c r="J72"/>
      <c r="K72"/>
    </row>
    <row r="73" spans="1:11" x14ac:dyDescent="0.25">
      <c r="A73"/>
      <c r="B73"/>
      <c r="C73"/>
      <c r="D73"/>
      <c r="E73"/>
      <c r="F73"/>
      <c r="G73"/>
      <c r="H73"/>
      <c r="I73"/>
      <c r="J73"/>
      <c r="K73"/>
    </row>
    <row r="74" spans="1:11" x14ac:dyDescent="0.25">
      <c r="A74"/>
      <c r="B74"/>
      <c r="C74"/>
      <c r="D74"/>
      <c r="E74"/>
      <c r="F74"/>
      <c r="G74"/>
      <c r="H74"/>
      <c r="I74"/>
      <c r="J74"/>
      <c r="K74"/>
    </row>
    <row r="75" spans="1:11" x14ac:dyDescent="0.25">
      <c r="A75"/>
      <c r="B75"/>
      <c r="C75"/>
      <c r="D75"/>
      <c r="E75"/>
      <c r="F75"/>
      <c r="G75"/>
      <c r="H75"/>
      <c r="I75"/>
      <c r="J75"/>
      <c r="K75"/>
    </row>
    <row r="76" spans="1:11" x14ac:dyDescent="0.25">
      <c r="A76"/>
      <c r="B76"/>
      <c r="C76"/>
      <c r="D76"/>
      <c r="E76"/>
      <c r="F76"/>
      <c r="G76"/>
      <c r="H76"/>
      <c r="I76"/>
      <c r="J76"/>
      <c r="K76"/>
    </row>
    <row r="77" spans="1:11" x14ac:dyDescent="0.25">
      <c r="A77"/>
      <c r="B77"/>
      <c r="C77"/>
      <c r="D77"/>
      <c r="E77"/>
      <c r="F77"/>
      <c r="G77"/>
      <c r="H77"/>
      <c r="I77"/>
      <c r="J77"/>
      <c r="K77"/>
    </row>
    <row r="78" spans="1:11" x14ac:dyDescent="0.25">
      <c r="A78"/>
      <c r="B78"/>
      <c r="C78"/>
      <c r="D78"/>
      <c r="E78"/>
      <c r="F78"/>
      <c r="G78"/>
      <c r="H78"/>
      <c r="I78"/>
      <c r="J78"/>
      <c r="K78"/>
    </row>
    <row r="79" spans="1:11" x14ac:dyDescent="0.25">
      <c r="A79"/>
      <c r="B79"/>
      <c r="C79"/>
      <c r="D79"/>
      <c r="E79"/>
      <c r="F79"/>
      <c r="G79"/>
      <c r="H79"/>
      <c r="I79"/>
      <c r="J79"/>
      <c r="K79"/>
    </row>
    <row r="80" spans="1:11" x14ac:dyDescent="0.25">
      <c r="A80"/>
      <c r="B80"/>
      <c r="C80"/>
      <c r="D80"/>
      <c r="E80"/>
      <c r="F80"/>
      <c r="G80"/>
      <c r="H80"/>
      <c r="I80"/>
      <c r="J80"/>
      <c r="K80"/>
    </row>
    <row r="81" spans="1:11" x14ac:dyDescent="0.25">
      <c r="A81"/>
      <c r="B81"/>
      <c r="C81"/>
      <c r="D81"/>
      <c r="E81"/>
      <c r="F81"/>
      <c r="G81"/>
      <c r="H81"/>
      <c r="I81"/>
      <c r="J81"/>
      <c r="K81"/>
    </row>
    <row r="82" spans="1:11" x14ac:dyDescent="0.25">
      <c r="A82"/>
      <c r="B82"/>
      <c r="C82"/>
      <c r="D82"/>
      <c r="E82"/>
      <c r="F82"/>
      <c r="G82"/>
      <c r="H82"/>
      <c r="I82"/>
      <c r="J82"/>
      <c r="K82"/>
    </row>
    <row r="83" spans="1:11" x14ac:dyDescent="0.25">
      <c r="A83"/>
      <c r="B83"/>
      <c r="C83"/>
      <c r="D83"/>
      <c r="E83"/>
      <c r="F83"/>
      <c r="G83"/>
      <c r="H83"/>
      <c r="I83"/>
      <c r="J83"/>
      <c r="K83"/>
    </row>
    <row r="84" spans="1:11" x14ac:dyDescent="0.25">
      <c r="A84"/>
      <c r="B84"/>
      <c r="C84"/>
      <c r="D84"/>
      <c r="E84"/>
      <c r="F84"/>
      <c r="G84"/>
      <c r="H84"/>
      <c r="I84"/>
      <c r="J84"/>
      <c r="K84"/>
    </row>
    <row r="85" spans="1:11" x14ac:dyDescent="0.25">
      <c r="A85"/>
      <c r="B85"/>
      <c r="C85"/>
      <c r="D85"/>
      <c r="E85"/>
      <c r="F85"/>
      <c r="G85"/>
      <c r="H85"/>
      <c r="I85"/>
      <c r="J85"/>
      <c r="K85"/>
    </row>
    <row r="86" spans="1:11" x14ac:dyDescent="0.25">
      <c r="A86"/>
      <c r="B86"/>
      <c r="C86"/>
      <c r="D86"/>
      <c r="E86"/>
      <c r="F86"/>
      <c r="G86"/>
      <c r="H86"/>
      <c r="I86"/>
      <c r="J86"/>
      <c r="K86"/>
    </row>
    <row r="87" spans="1:11" x14ac:dyDescent="0.25">
      <c r="A87"/>
      <c r="B87"/>
      <c r="C87"/>
      <c r="D87"/>
      <c r="E87"/>
      <c r="F87"/>
      <c r="G87"/>
      <c r="H87"/>
      <c r="I87"/>
      <c r="J87"/>
      <c r="K87"/>
    </row>
    <row r="88" spans="1:11" x14ac:dyDescent="0.25">
      <c r="A88"/>
      <c r="B88"/>
      <c r="C88"/>
      <c r="D88"/>
      <c r="E88"/>
      <c r="F88"/>
      <c r="G88"/>
      <c r="H88"/>
      <c r="I88"/>
      <c r="J88"/>
      <c r="K88"/>
    </row>
    <row r="89" spans="1:11" x14ac:dyDescent="0.25">
      <c r="A89"/>
      <c r="B89"/>
      <c r="C89"/>
      <c r="D89"/>
      <c r="E89"/>
      <c r="F89"/>
      <c r="G89"/>
      <c r="H89"/>
      <c r="I89"/>
      <c r="J89"/>
      <c r="K89"/>
    </row>
    <row r="90" spans="1:11" x14ac:dyDescent="0.25">
      <c r="A90"/>
      <c r="B90"/>
      <c r="C90"/>
      <c r="D90"/>
      <c r="E90"/>
      <c r="F90"/>
      <c r="G90"/>
      <c r="H90"/>
      <c r="I90"/>
      <c r="J90"/>
      <c r="K90"/>
    </row>
    <row r="91" spans="1:11" x14ac:dyDescent="0.25">
      <c r="A91"/>
      <c r="B91"/>
      <c r="C91"/>
      <c r="D91"/>
      <c r="E91"/>
      <c r="F91"/>
      <c r="G91"/>
      <c r="H91"/>
      <c r="I91"/>
      <c r="J91"/>
      <c r="K91"/>
    </row>
    <row r="92" spans="1:11" x14ac:dyDescent="0.25">
      <c r="A92"/>
      <c r="B92"/>
      <c r="C92"/>
      <c r="D92"/>
      <c r="E92"/>
      <c r="F92"/>
      <c r="G92"/>
      <c r="H92"/>
      <c r="I92"/>
      <c r="J92"/>
      <c r="K92"/>
    </row>
    <row r="93" spans="1:11" x14ac:dyDescent="0.25">
      <c r="A93"/>
      <c r="B93"/>
      <c r="C93"/>
      <c r="D93"/>
      <c r="E93"/>
      <c r="F93"/>
      <c r="G93"/>
      <c r="H93"/>
      <c r="I93"/>
      <c r="J93"/>
      <c r="K93"/>
    </row>
    <row r="94" spans="1:11" x14ac:dyDescent="0.25">
      <c r="A94"/>
      <c r="B94"/>
      <c r="C94"/>
      <c r="D94"/>
      <c r="E94"/>
      <c r="F94"/>
      <c r="G94"/>
      <c r="H94"/>
      <c r="I94"/>
      <c r="J94"/>
      <c r="K94"/>
    </row>
    <row r="95" spans="1:11" x14ac:dyDescent="0.25">
      <c r="A95"/>
      <c r="B95"/>
      <c r="C95"/>
      <c r="D95"/>
      <c r="E95"/>
      <c r="F95"/>
      <c r="G95"/>
      <c r="H95"/>
      <c r="I95"/>
      <c r="J95"/>
      <c r="K95"/>
    </row>
    <row r="96" spans="1:11" x14ac:dyDescent="0.25">
      <c r="A96"/>
      <c r="B96"/>
      <c r="C96"/>
      <c r="D96"/>
      <c r="E96"/>
      <c r="F96"/>
      <c r="G96"/>
      <c r="H96"/>
      <c r="I96"/>
      <c r="J96"/>
      <c r="K96"/>
    </row>
    <row r="97" spans="1:11" x14ac:dyDescent="0.25">
      <c r="A97"/>
      <c r="B97"/>
      <c r="C97"/>
      <c r="D97"/>
      <c r="E97"/>
      <c r="F97"/>
      <c r="G97"/>
      <c r="H97"/>
      <c r="I97"/>
      <c r="J97"/>
      <c r="K97"/>
    </row>
    <row r="98" spans="1:11" x14ac:dyDescent="0.25">
      <c r="A98"/>
      <c r="B98"/>
      <c r="C98"/>
      <c r="D98"/>
      <c r="E98"/>
      <c r="F98"/>
      <c r="G98"/>
      <c r="H98"/>
      <c r="I98"/>
      <c r="J98"/>
      <c r="K98"/>
    </row>
    <row r="99" spans="1:11" x14ac:dyDescent="0.25">
      <c r="A99"/>
      <c r="B99"/>
      <c r="C99"/>
      <c r="D99"/>
      <c r="E99"/>
      <c r="F99"/>
      <c r="G99"/>
      <c r="H99"/>
      <c r="I99"/>
      <c r="J99"/>
      <c r="K99"/>
    </row>
    <row r="100" spans="1:11" x14ac:dyDescent="0.25">
      <c r="A100">
        <v>19001</v>
      </c>
      <c r="B100"/>
      <c r="C100"/>
      <c r="D100"/>
      <c r="E100"/>
      <c r="F100"/>
      <c r="G100"/>
      <c r="H100"/>
      <c r="I100"/>
      <c r="J100"/>
      <c r="K100"/>
    </row>
    <row r="101" spans="1:11" x14ac:dyDescent="0.25">
      <c r="A101">
        <v>19101</v>
      </c>
      <c r="B101"/>
      <c r="C101"/>
      <c r="D101"/>
      <c r="E101"/>
      <c r="F101"/>
      <c r="G101"/>
      <c r="H101"/>
      <c r="I101"/>
      <c r="J101"/>
      <c r="K101"/>
    </row>
    <row r="102" spans="1:11" x14ac:dyDescent="0.25">
      <c r="A102">
        <v>49001</v>
      </c>
      <c r="B102"/>
      <c r="C102"/>
      <c r="D102"/>
      <c r="E102"/>
      <c r="F102"/>
      <c r="G102"/>
      <c r="H102"/>
      <c r="I102"/>
      <c r="J102"/>
      <c r="K102"/>
    </row>
    <row r="103" spans="1:11" x14ac:dyDescent="0.25">
      <c r="A103">
        <v>29001</v>
      </c>
      <c r="B103"/>
      <c r="C103"/>
      <c r="D103"/>
      <c r="E103"/>
      <c r="F103"/>
      <c r="G103"/>
      <c r="H103"/>
      <c r="I103"/>
      <c r="J103"/>
      <c r="K103"/>
    </row>
    <row r="104" spans="1:11" x14ac:dyDescent="0.25">
      <c r="A104">
        <v>29002</v>
      </c>
      <c r="B104"/>
      <c r="C104"/>
      <c r="D104"/>
      <c r="E104"/>
      <c r="F104"/>
      <c r="G104"/>
      <c r="H104"/>
      <c r="I104"/>
      <c r="J104"/>
      <c r="K104"/>
    </row>
    <row r="105" spans="1:11" x14ac:dyDescent="0.25">
      <c r="A105">
        <v>29401</v>
      </c>
      <c r="B105"/>
      <c r="C105"/>
      <c r="D105"/>
      <c r="E105"/>
      <c r="F105"/>
      <c r="G105"/>
      <c r="H105"/>
      <c r="I105"/>
      <c r="J105"/>
      <c r="K105"/>
    </row>
    <row r="106" spans="1:11" x14ac:dyDescent="0.25">
      <c r="A106">
        <v>29402</v>
      </c>
      <c r="B106"/>
      <c r="C106"/>
      <c r="D106"/>
      <c r="E106"/>
      <c r="F106"/>
      <c r="G106"/>
      <c r="H106"/>
      <c r="I106"/>
      <c r="J106"/>
      <c r="K106"/>
    </row>
    <row r="107" spans="1:11" x14ac:dyDescent="0.25">
      <c r="A107">
        <v>19905</v>
      </c>
      <c r="B107"/>
      <c r="C107"/>
      <c r="D107"/>
      <c r="E107"/>
      <c r="F107"/>
      <c r="G107"/>
      <c r="H107"/>
      <c r="I107"/>
      <c r="J107"/>
      <c r="K107"/>
    </row>
    <row r="108" spans="1:11" x14ac:dyDescent="0.25">
      <c r="A108">
        <v>29905</v>
      </c>
      <c r="B108"/>
      <c r="C108"/>
      <c r="D108"/>
      <c r="E108"/>
      <c r="F108"/>
      <c r="G108"/>
      <c r="H108"/>
      <c r="I108"/>
      <c r="J108"/>
      <c r="K108"/>
    </row>
    <row r="109" spans="1:11" x14ac:dyDescent="0.25">
      <c r="A109">
        <v>29915</v>
      </c>
      <c r="B109"/>
      <c r="C109"/>
      <c r="D109"/>
      <c r="E109"/>
      <c r="F109"/>
      <c r="G109"/>
      <c r="H109"/>
      <c r="I109"/>
      <c r="J109"/>
      <c r="K109"/>
    </row>
    <row r="110" spans="1:11" x14ac:dyDescent="0.25">
      <c r="A110">
        <v>100</v>
      </c>
      <c r="B110"/>
      <c r="C110"/>
      <c r="D110"/>
      <c r="E110"/>
      <c r="F110"/>
      <c r="G110"/>
      <c r="H110"/>
      <c r="I110"/>
      <c r="J110"/>
      <c r="K110"/>
    </row>
    <row r="111" spans="1:11" x14ac:dyDescent="0.25">
      <c r="A111"/>
      <c r="B111"/>
      <c r="C111"/>
      <c r="D111"/>
      <c r="E111"/>
      <c r="F111"/>
      <c r="G111"/>
      <c r="H111"/>
      <c r="I111"/>
      <c r="J111"/>
      <c r="K111"/>
    </row>
    <row r="112" spans="1:11" x14ac:dyDescent="0.25">
      <c r="A112"/>
      <c r="B112"/>
      <c r="C112"/>
      <c r="D112"/>
      <c r="E112"/>
      <c r="F112"/>
      <c r="G112"/>
      <c r="H112"/>
      <c r="I112"/>
      <c r="J112"/>
      <c r="K112"/>
    </row>
    <row r="113" spans="1:11" x14ac:dyDescent="0.25">
      <c r="A113"/>
      <c r="B113"/>
      <c r="C113"/>
      <c r="D113"/>
      <c r="E113"/>
      <c r="F113"/>
      <c r="G113"/>
      <c r="H113"/>
      <c r="I113"/>
      <c r="J113"/>
      <c r="K113"/>
    </row>
    <row r="114" spans="1:11" x14ac:dyDescent="0.25">
      <c r="A114"/>
      <c r="B114"/>
      <c r="C114"/>
      <c r="D114"/>
      <c r="E114"/>
      <c r="F114"/>
      <c r="G114"/>
      <c r="H114"/>
      <c r="I114"/>
      <c r="J114"/>
      <c r="K114"/>
    </row>
    <row r="115" spans="1:11" x14ac:dyDescent="0.25">
      <c r="A115"/>
      <c r="B115"/>
      <c r="C115"/>
      <c r="D115"/>
      <c r="E115"/>
      <c r="F115"/>
      <c r="G115"/>
      <c r="H115"/>
      <c r="I115"/>
      <c r="J115"/>
      <c r="K115"/>
    </row>
    <row r="116" spans="1:11" x14ac:dyDescent="0.25">
      <c r="A116"/>
      <c r="B116"/>
      <c r="C116"/>
      <c r="D116"/>
      <c r="E116"/>
      <c r="F116"/>
      <c r="G116"/>
      <c r="H116"/>
      <c r="I116"/>
      <c r="J116"/>
      <c r="K116"/>
    </row>
    <row r="117" spans="1:11" x14ac:dyDescent="0.25">
      <c r="A117"/>
      <c r="B117"/>
      <c r="C117"/>
      <c r="D117"/>
      <c r="E117"/>
      <c r="F117"/>
      <c r="G117"/>
      <c r="H117"/>
      <c r="I117"/>
      <c r="J117"/>
      <c r="K117"/>
    </row>
    <row r="118" spans="1:11" x14ac:dyDescent="0.25">
      <c r="A118"/>
      <c r="B118"/>
      <c r="C118"/>
      <c r="D118"/>
      <c r="E118"/>
      <c r="F118"/>
      <c r="G118"/>
      <c r="H118"/>
      <c r="I118"/>
      <c r="J118"/>
      <c r="K118"/>
    </row>
    <row r="119" spans="1:11" x14ac:dyDescent="0.25">
      <c r="A119"/>
      <c r="B119"/>
      <c r="C119"/>
      <c r="D119"/>
      <c r="E119"/>
      <c r="F119"/>
      <c r="G119"/>
      <c r="H119"/>
      <c r="I119"/>
      <c r="J119"/>
      <c r="K119"/>
    </row>
    <row r="120" spans="1:11" x14ac:dyDescent="0.25">
      <c r="A120"/>
      <c r="B120"/>
      <c r="C120"/>
      <c r="D120"/>
      <c r="E120"/>
      <c r="F120"/>
      <c r="G120"/>
      <c r="H120"/>
      <c r="I120"/>
      <c r="J120"/>
      <c r="K120"/>
    </row>
    <row r="121" spans="1:11" x14ac:dyDescent="0.25">
      <c r="A121"/>
      <c r="B121"/>
      <c r="C121"/>
      <c r="D121"/>
      <c r="E121"/>
      <c r="F121"/>
      <c r="G121"/>
      <c r="H121"/>
      <c r="I121"/>
      <c r="J121"/>
      <c r="K121"/>
    </row>
    <row r="122" spans="1:11" x14ac:dyDescent="0.25">
      <c r="A122"/>
      <c r="B122"/>
      <c r="C122"/>
      <c r="D122"/>
      <c r="E122"/>
      <c r="F122"/>
      <c r="G122"/>
      <c r="H122"/>
      <c r="I122"/>
      <c r="J122"/>
      <c r="K122"/>
    </row>
    <row r="123" spans="1:11" x14ac:dyDescent="0.25">
      <c r="A123"/>
      <c r="B123"/>
      <c r="C123"/>
      <c r="D123"/>
      <c r="E123"/>
      <c r="F123"/>
      <c r="G123"/>
      <c r="H123"/>
      <c r="I123"/>
      <c r="J123"/>
      <c r="K123"/>
    </row>
    <row r="124" spans="1:11" x14ac:dyDescent="0.25">
      <c r="A124"/>
      <c r="B124"/>
      <c r="C124"/>
      <c r="D124"/>
      <c r="E124"/>
      <c r="F124"/>
      <c r="G124"/>
      <c r="H124"/>
      <c r="I124"/>
      <c r="J124"/>
      <c r="K124"/>
    </row>
    <row r="125" spans="1:11" x14ac:dyDescent="0.25">
      <c r="A125"/>
      <c r="B125"/>
      <c r="C125"/>
      <c r="D125"/>
      <c r="E125"/>
      <c r="F125"/>
      <c r="G125"/>
      <c r="H125"/>
      <c r="I125"/>
      <c r="J125"/>
      <c r="K125"/>
    </row>
    <row r="126" spans="1:11" x14ac:dyDescent="0.25">
      <c r="A126"/>
      <c r="B126"/>
      <c r="C126"/>
      <c r="D126"/>
      <c r="E126"/>
      <c r="F126"/>
      <c r="G126"/>
      <c r="H126"/>
      <c r="I126"/>
      <c r="J126"/>
      <c r="K126"/>
    </row>
    <row r="127" spans="1:11" x14ac:dyDescent="0.25">
      <c r="A127"/>
      <c r="B127"/>
      <c r="C127"/>
      <c r="D127"/>
      <c r="E127"/>
      <c r="F127"/>
      <c r="G127"/>
      <c r="H127"/>
      <c r="I127"/>
      <c r="J127"/>
      <c r="K127"/>
    </row>
    <row r="128" spans="1:11" x14ac:dyDescent="0.25">
      <c r="A128"/>
      <c r="B128"/>
      <c r="C128"/>
      <c r="D128"/>
      <c r="E128"/>
      <c r="F128"/>
      <c r="G128"/>
      <c r="H128"/>
      <c r="I128"/>
      <c r="J128"/>
      <c r="K128"/>
    </row>
    <row r="129" spans="1:11" x14ac:dyDescent="0.25">
      <c r="A129"/>
      <c r="B129"/>
      <c r="C129"/>
      <c r="D129"/>
      <c r="E129"/>
      <c r="F129"/>
      <c r="G129"/>
      <c r="H129"/>
      <c r="I129"/>
      <c r="J129"/>
      <c r="K129"/>
    </row>
    <row r="130" spans="1:11" x14ac:dyDescent="0.25">
      <c r="A130"/>
      <c r="B130"/>
      <c r="C130"/>
      <c r="D130"/>
      <c r="E130"/>
      <c r="F130"/>
      <c r="G130"/>
      <c r="H130"/>
      <c r="I130"/>
      <c r="J130"/>
      <c r="K130"/>
    </row>
    <row r="131" spans="1:11" x14ac:dyDescent="0.25">
      <c r="A131"/>
      <c r="B131"/>
      <c r="C131"/>
      <c r="D131"/>
      <c r="E131"/>
      <c r="F131"/>
      <c r="G131"/>
      <c r="H131"/>
      <c r="I131"/>
      <c r="J131"/>
      <c r="K131"/>
    </row>
    <row r="132" spans="1:11" x14ac:dyDescent="0.25">
      <c r="A132"/>
      <c r="B132"/>
      <c r="C132"/>
      <c r="D132"/>
      <c r="E132"/>
      <c r="F132"/>
      <c r="G132"/>
      <c r="H132"/>
      <c r="I132"/>
      <c r="J132"/>
      <c r="K132"/>
    </row>
    <row r="133" spans="1:11" x14ac:dyDescent="0.25">
      <c r="A133"/>
      <c r="B133"/>
      <c r="C133"/>
      <c r="D133"/>
      <c r="E133"/>
      <c r="F133"/>
      <c r="G133"/>
      <c r="H133"/>
      <c r="I133"/>
      <c r="J133"/>
      <c r="K133"/>
    </row>
    <row r="134" spans="1:11" x14ac:dyDescent="0.25">
      <c r="A134"/>
      <c r="B134"/>
      <c r="C134"/>
      <c r="D134"/>
      <c r="E134"/>
      <c r="F134"/>
      <c r="G134"/>
      <c r="H134"/>
      <c r="I134"/>
      <c r="J134"/>
      <c r="K134"/>
    </row>
    <row r="135" spans="1:11" x14ac:dyDescent="0.25">
      <c r="A135"/>
      <c r="B135"/>
      <c r="C135"/>
      <c r="D135"/>
      <c r="E135"/>
      <c r="F135"/>
      <c r="G135"/>
      <c r="H135"/>
      <c r="I135"/>
      <c r="J135"/>
      <c r="K135"/>
    </row>
    <row r="136" spans="1:11" x14ac:dyDescent="0.25">
      <c r="A136"/>
      <c r="B136"/>
      <c r="C136"/>
      <c r="D136"/>
      <c r="E136"/>
      <c r="F136"/>
      <c r="G136"/>
      <c r="H136"/>
      <c r="I136"/>
      <c r="J136"/>
      <c r="K136"/>
    </row>
    <row r="137" spans="1:11" x14ac:dyDescent="0.25">
      <c r="A137"/>
      <c r="B137"/>
      <c r="C137"/>
      <c r="D137"/>
      <c r="E137"/>
      <c r="F137"/>
      <c r="G137"/>
      <c r="H137"/>
      <c r="I137"/>
      <c r="J137"/>
      <c r="K137"/>
    </row>
    <row r="138" spans="1:11" x14ac:dyDescent="0.25">
      <c r="A138"/>
      <c r="B138"/>
      <c r="C138"/>
      <c r="D138"/>
      <c r="E138"/>
      <c r="F138"/>
      <c r="G138"/>
      <c r="H138"/>
      <c r="I138"/>
      <c r="J138"/>
      <c r="K138"/>
    </row>
  </sheetData>
  <mergeCells count="18">
    <mergeCell ref="A26:B26"/>
    <mergeCell ref="G26:H26"/>
    <mergeCell ref="A30:B30"/>
    <mergeCell ref="G30:H30"/>
    <mergeCell ref="A34:B34"/>
    <mergeCell ref="G34:H34"/>
    <mergeCell ref="A14:B14"/>
    <mergeCell ref="G14:H14"/>
    <mergeCell ref="A18:B18"/>
    <mergeCell ref="G18:H18"/>
    <mergeCell ref="A22:B22"/>
    <mergeCell ref="G22:H22"/>
    <mergeCell ref="A2:B2"/>
    <mergeCell ref="G2:H2"/>
    <mergeCell ref="A6:B6"/>
    <mergeCell ref="G6:H6"/>
    <mergeCell ref="A10:B10"/>
    <mergeCell ref="G10:H10"/>
  </mergeCells>
  <dataValidations count="1">
    <dataValidation type="list" allowBlank="1" showInputMessage="1" showErrorMessage="1" sqref="A3 A7 A11 A15 A19 A23 A27 A31 A35 G3 G7 G11 G15 G19 G23 G27 G31 G35">
      <formula1>tachespf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base gap</vt:lpstr>
      <vt:lpstr>VAC 1 et 2</vt:lpstr>
      <vt:lpstr>Tame pause</vt:lpstr>
      <vt:lpstr>Equipages PF</vt:lpstr>
      <vt:lpstr>taches_pf</vt:lpstr>
      <vt:lpstr>tachespf</vt:lpstr>
      <vt:lpstr>'VAC 1 et 2'!Zone_d_impression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</dc:creator>
  <cp:lastModifiedBy>olivier</cp:lastModifiedBy>
  <cp:lastPrinted>2015-09-30T09:19:11Z</cp:lastPrinted>
  <dcterms:created xsi:type="dcterms:W3CDTF">2015-09-27T14:13:11Z</dcterms:created>
  <dcterms:modified xsi:type="dcterms:W3CDTF">2015-12-27T10:17:48Z</dcterms:modified>
</cp:coreProperties>
</file>