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franck\Desktop\"/>
    </mc:Choice>
  </mc:AlternateContent>
  <xr:revisionPtr revIDLastSave="0" documentId="13_ncr:1_{837F78BA-1F13-4E5D-B6D0-5C8E0B1FC6AC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Traducteurs" sheetId="1" r:id="rId1"/>
    <sheet name="Poste UT" sheetId="2" r:id="rId2"/>
    <sheet name="Composition des chaines" sheetId="9" r:id="rId3"/>
  </sheets>
  <definedNames>
    <definedName name="_xlnm._FilterDatabase" localSheetId="1" hidden="1">'Poste UT'!$B$3:$I$13</definedName>
    <definedName name="_xlnm._FilterDatabase" localSheetId="0" hidden="1">Traducteurs!$B$3:$G$212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9" l="1"/>
  <c r="K6" i="1"/>
  <c r="K5" i="1"/>
  <c r="K4" i="1"/>
  <c r="H6" i="9" l="1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4" i="9"/>
  <c r="J4" i="9"/>
  <c r="G4" i="9" l="1"/>
  <c r="I175" i="9"/>
  <c r="I158" i="9"/>
  <c r="I141" i="9"/>
  <c r="I124" i="9"/>
  <c r="I107" i="9"/>
  <c r="I90" i="9"/>
  <c r="I73" i="9"/>
  <c r="I4" i="9"/>
  <c r="I56" i="9"/>
  <c r="I38" i="9"/>
  <c r="I21" i="9"/>
  <c r="H175" i="9"/>
  <c r="H158" i="9"/>
  <c r="H141" i="9"/>
  <c r="H124" i="9"/>
  <c r="H107" i="9"/>
  <c r="H90" i="9"/>
  <c r="H73" i="9"/>
  <c r="H56" i="9"/>
  <c r="H38" i="9"/>
  <c r="G124" i="9"/>
  <c r="G107" i="9"/>
  <c r="G158" i="9"/>
  <c r="G141" i="9"/>
  <c r="G90" i="9"/>
  <c r="G73" i="9"/>
  <c r="G56" i="9"/>
  <c r="G38" i="9"/>
  <c r="G175" i="9"/>
  <c r="G21" i="9"/>
  <c r="D90" i="9" l="1"/>
  <c r="D73" i="9"/>
  <c r="D56" i="9"/>
  <c r="D38" i="9"/>
  <c r="D21" i="9"/>
  <c r="D4" i="9"/>
</calcChain>
</file>

<file path=xl/sharedStrings.xml><?xml version="1.0" encoding="utf-8"?>
<sst xmlns="http://schemas.openxmlformats.org/spreadsheetml/2006/main" count="1316" uniqueCount="216">
  <si>
    <t>Quantité</t>
  </si>
  <si>
    <t>MSEB4</t>
  </si>
  <si>
    <t>Numeros</t>
  </si>
  <si>
    <t>MWB45-4</t>
  </si>
  <si>
    <t>MWB60-4</t>
  </si>
  <si>
    <t>PV</t>
  </si>
  <si>
    <t>OUI</t>
  </si>
  <si>
    <t>NON</t>
  </si>
  <si>
    <t>MWB70-4</t>
  </si>
  <si>
    <t>AM4R-70</t>
  </si>
  <si>
    <t>MWB35-4</t>
  </si>
  <si>
    <t>MSEK-4</t>
  </si>
  <si>
    <t>DL4R</t>
  </si>
  <si>
    <t>AM2R-45</t>
  </si>
  <si>
    <t>MWB45-2</t>
  </si>
  <si>
    <t>AM2R-60</t>
  </si>
  <si>
    <t>MWB60-2</t>
  </si>
  <si>
    <t>14E0208L</t>
  </si>
  <si>
    <t>KB-A 5</t>
  </si>
  <si>
    <t>QC5</t>
  </si>
  <si>
    <t>01YL6D</t>
  </si>
  <si>
    <t>15F0108W</t>
  </si>
  <si>
    <t>QC2.25</t>
  </si>
  <si>
    <t>15C0268R</t>
  </si>
  <si>
    <t>14J019AG</t>
  </si>
  <si>
    <t>13N01L18</t>
  </si>
  <si>
    <t>15C0268U</t>
  </si>
  <si>
    <t>13H01L1K</t>
  </si>
  <si>
    <t>13C01L82</t>
  </si>
  <si>
    <t>SAC0048</t>
  </si>
  <si>
    <t>13H01L2G</t>
  </si>
  <si>
    <t>13H02APX</t>
  </si>
  <si>
    <t>13H01LOU</t>
  </si>
  <si>
    <t>14J019AH</t>
  </si>
  <si>
    <t>SAC0044</t>
  </si>
  <si>
    <t>13H01L1A</t>
  </si>
  <si>
    <t>QC10</t>
  </si>
  <si>
    <t>Observation</t>
  </si>
  <si>
    <t>02127J</t>
  </si>
  <si>
    <t>021BK8</t>
  </si>
  <si>
    <t>024J25</t>
  </si>
  <si>
    <t>024J2F</t>
  </si>
  <si>
    <t>AT102</t>
  </si>
  <si>
    <t>56867 (D)</t>
  </si>
  <si>
    <t>V2</t>
  </si>
  <si>
    <t>Type</t>
  </si>
  <si>
    <t>Numéro</t>
  </si>
  <si>
    <t>1123307</t>
  </si>
  <si>
    <t>1123315</t>
  </si>
  <si>
    <t>1108128</t>
  </si>
  <si>
    <t>S000144</t>
  </si>
  <si>
    <t>S000142</t>
  </si>
  <si>
    <t>S000146</t>
  </si>
  <si>
    <t>S000140</t>
  </si>
  <si>
    <t>S000138</t>
  </si>
  <si>
    <t>1144310</t>
  </si>
  <si>
    <t>1149375</t>
  </si>
  <si>
    <t>1119980</t>
  </si>
  <si>
    <t>1131377</t>
  </si>
  <si>
    <t>1140648</t>
  </si>
  <si>
    <t>1133008</t>
  </si>
  <si>
    <t>1130820</t>
  </si>
  <si>
    <t>1148435</t>
  </si>
  <si>
    <t>1140909</t>
  </si>
  <si>
    <t>1132815</t>
  </si>
  <si>
    <t>1138942</t>
  </si>
  <si>
    <t>1145061</t>
  </si>
  <si>
    <t>1145062</t>
  </si>
  <si>
    <t>1144520</t>
  </si>
  <si>
    <t>1138605</t>
  </si>
  <si>
    <t>1142896</t>
  </si>
  <si>
    <t>1145065</t>
  </si>
  <si>
    <t>1144525</t>
  </si>
  <si>
    <t>1133741</t>
  </si>
  <si>
    <t>1136192</t>
  </si>
  <si>
    <t>1144320</t>
  </si>
  <si>
    <t>1132997</t>
  </si>
  <si>
    <t>1144528</t>
  </si>
  <si>
    <t>1131387</t>
  </si>
  <si>
    <t>1132998</t>
  </si>
  <si>
    <t>EPOCH 600</t>
  </si>
  <si>
    <t>Validité</t>
  </si>
  <si>
    <t>Numéro DI</t>
  </si>
  <si>
    <t>103203 UT</t>
  </si>
  <si>
    <t>103202 UT</t>
  </si>
  <si>
    <t>100900 UT</t>
  </si>
  <si>
    <t>103201 UT</t>
  </si>
  <si>
    <t>Observations</t>
  </si>
  <si>
    <t>Numéro Chargeur</t>
  </si>
  <si>
    <t>100700 UT</t>
  </si>
  <si>
    <t>100800 UT</t>
  </si>
  <si>
    <t>28300 UT</t>
  </si>
  <si>
    <t>101200 UT</t>
  </si>
  <si>
    <t>Numéro de chaine</t>
  </si>
  <si>
    <t>AM4R-45</t>
  </si>
  <si>
    <t>AM4R-60</t>
  </si>
  <si>
    <t>712</t>
  </si>
  <si>
    <t>13H01L1R</t>
  </si>
  <si>
    <t>Pas de sabot associé Equivalent QC10</t>
  </si>
  <si>
    <t>C542</t>
  </si>
  <si>
    <t>Equivalent MSEB4</t>
  </si>
  <si>
    <t>Equivalent MWB70-4</t>
  </si>
  <si>
    <t>Equivalent MWB45-2</t>
  </si>
  <si>
    <t>Equivalent MWB45-4</t>
  </si>
  <si>
    <t>Equivalent MWB60-2</t>
  </si>
  <si>
    <t>Equivalent MWB60-4</t>
  </si>
  <si>
    <t>Dernière MAJ:</t>
  </si>
  <si>
    <t>60355</t>
  </si>
  <si>
    <t>60156</t>
  </si>
  <si>
    <t>60706</t>
  </si>
  <si>
    <t>60657</t>
  </si>
  <si>
    <t>60710</t>
  </si>
  <si>
    <t>15F0108Y</t>
  </si>
  <si>
    <t>13H01L10</t>
  </si>
  <si>
    <t>100600 UT</t>
  </si>
  <si>
    <t>60704</t>
  </si>
  <si>
    <t>60896</t>
  </si>
  <si>
    <t>60358</t>
  </si>
  <si>
    <t>60274</t>
  </si>
  <si>
    <t>13E00973</t>
  </si>
  <si>
    <t>14J019AK</t>
  </si>
  <si>
    <t>60711</t>
  </si>
  <si>
    <t>29200 UT</t>
  </si>
  <si>
    <t>60684</t>
  </si>
  <si>
    <t>60698</t>
  </si>
  <si>
    <t>60700</t>
  </si>
  <si>
    <t>60353</t>
  </si>
  <si>
    <t>60259</t>
  </si>
  <si>
    <t>SAA0180</t>
  </si>
  <si>
    <t>14J019AE</t>
  </si>
  <si>
    <t>101000 UT</t>
  </si>
  <si>
    <t>28400 UT</t>
  </si>
  <si>
    <t>60694</t>
  </si>
  <si>
    <t>60933</t>
  </si>
  <si>
    <t>60904</t>
  </si>
  <si>
    <t>60678</t>
  </si>
  <si>
    <t>60349</t>
  </si>
  <si>
    <t>60261</t>
  </si>
  <si>
    <t>711</t>
  </si>
  <si>
    <t>15F0108R</t>
  </si>
  <si>
    <t>SAC0043</t>
  </si>
  <si>
    <t>VS60</t>
  </si>
  <si>
    <t>4151</t>
  </si>
  <si>
    <t>VS45</t>
  </si>
  <si>
    <t>29000 UT</t>
  </si>
  <si>
    <t>60557</t>
  </si>
  <si>
    <t>60350</t>
  </si>
  <si>
    <t>60266</t>
  </si>
  <si>
    <t>60712</t>
  </si>
  <si>
    <t>15F01090</t>
  </si>
  <si>
    <t>13C01L80</t>
  </si>
  <si>
    <t>Epoch 600</t>
  </si>
  <si>
    <t>13D01XPR</t>
  </si>
  <si>
    <t>Rugotest n°2</t>
  </si>
  <si>
    <t>Traducteur / cable / cale</t>
  </si>
  <si>
    <t>Complète</t>
  </si>
  <si>
    <t>lemo1-lemo00</t>
  </si>
  <si>
    <t>lemo1-µdot</t>
  </si>
  <si>
    <t>double lemo1-lemo00</t>
  </si>
  <si>
    <t>ABSA4T 45°</t>
  </si>
  <si>
    <t>ABSA4T 60°</t>
  </si>
  <si>
    <t>Thermometre</t>
  </si>
  <si>
    <t>Sécurité</t>
  </si>
  <si>
    <t>100200 UT</t>
  </si>
  <si>
    <t>SEZ5M5</t>
  </si>
  <si>
    <t>SEB4KF8</t>
  </si>
  <si>
    <t>SEB10KF3</t>
  </si>
  <si>
    <t>1144237</t>
  </si>
  <si>
    <t>1131376</t>
  </si>
  <si>
    <t>1130411</t>
  </si>
  <si>
    <t>1135115</t>
  </si>
  <si>
    <t>28800 UT</t>
  </si>
  <si>
    <t>28600 UT</t>
  </si>
  <si>
    <t>1131044</t>
  </si>
  <si>
    <t>Equivalent QC2.25</t>
  </si>
  <si>
    <t>1142971</t>
  </si>
  <si>
    <t>S000145</t>
  </si>
  <si>
    <t>MSEK4</t>
  </si>
  <si>
    <t>manque PV</t>
  </si>
  <si>
    <t>60347</t>
  </si>
  <si>
    <t>NC angle 43,1°</t>
  </si>
  <si>
    <t>NC angle 43,5°</t>
  </si>
  <si>
    <t>NC angle 43,7°</t>
  </si>
  <si>
    <t>60341</t>
  </si>
  <si>
    <t>60356</t>
  </si>
  <si>
    <t>60220</t>
  </si>
  <si>
    <t>60226</t>
  </si>
  <si>
    <t>CEDRIC</t>
  </si>
  <si>
    <t>ajout</t>
  </si>
  <si>
    <t>MB4S</t>
  </si>
  <si>
    <t>15/05/2019</t>
  </si>
  <si>
    <t>28900 UT</t>
  </si>
  <si>
    <t>28100 UT</t>
  </si>
  <si>
    <t>?</t>
  </si>
  <si>
    <t>juin</t>
  </si>
  <si>
    <t>juillet</t>
  </si>
  <si>
    <t>aout</t>
  </si>
  <si>
    <t>septembre</t>
  </si>
  <si>
    <t>octobre</t>
  </si>
  <si>
    <t>novembre</t>
  </si>
  <si>
    <t>décembre</t>
  </si>
  <si>
    <t>Fin de validité</t>
  </si>
  <si>
    <t>100500 UT</t>
  </si>
  <si>
    <t>28200 UT</t>
  </si>
  <si>
    <t>13E00978</t>
  </si>
  <si>
    <t>S000048</t>
  </si>
  <si>
    <t>28400UT</t>
  </si>
  <si>
    <t>103203UT</t>
  </si>
  <si>
    <t>103202UT</t>
  </si>
  <si>
    <t>103201UT</t>
  </si>
  <si>
    <t>9'</t>
  </si>
  <si>
    <t>10'</t>
  </si>
  <si>
    <t>11'</t>
  </si>
  <si>
    <t>Poste UT</t>
  </si>
  <si>
    <t>Numéro de série</t>
  </si>
  <si>
    <t>MWB45-4 equivalent au AM4R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</si>
</sst>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/>
    <xf numFmtId="17" fontId="0" fillId="0" borderId="1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" fontId="0" fillId="3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textRotation="90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2"/>
  <sheetViews>
    <sheetView tabSelected="1" workbookViewId="0">
      <selection activeCell="K8" sqref="K8"/>
    </sheetView>
  </sheetViews>
  <sheetFormatPr baseColWidth="10" defaultRowHeight="15" x14ac:dyDescent="0.25"/>
  <cols>
    <col min="1" max="1" width="9.7109375" customWidth="1"/>
    <col min="2" max="2" width="15.28515625" style="12" customWidth="1"/>
    <col min="3" max="3" width="18" style="2" customWidth="1"/>
    <col min="4" max="4" width="14.42578125" style="11" customWidth="1"/>
    <col min="5" max="5" width="9.85546875" style="1" customWidth="1"/>
    <col min="7" max="7" width="34.28515625" style="13" bestFit="1" customWidth="1"/>
  </cols>
  <sheetData>
    <row r="1" spans="1:11" x14ac:dyDescent="0.25">
      <c r="A1" s="56" t="s">
        <v>106</v>
      </c>
      <c r="B1" s="56"/>
      <c r="D1" s="11" t="s">
        <v>190</v>
      </c>
    </row>
    <row r="2" spans="1:11" ht="27" customHeight="1" x14ac:dyDescent="0.25"/>
    <row r="3" spans="1:11" ht="22.5" customHeight="1" x14ac:dyDescent="0.25">
      <c r="A3" s="2"/>
      <c r="B3" s="18" t="s">
        <v>45</v>
      </c>
      <c r="C3" s="14" t="s">
        <v>93</v>
      </c>
      <c r="D3" s="19" t="s">
        <v>2</v>
      </c>
      <c r="E3" s="14" t="s">
        <v>5</v>
      </c>
      <c r="G3" s="14" t="s">
        <v>37</v>
      </c>
    </row>
    <row r="4" spans="1:11" x14ac:dyDescent="0.25">
      <c r="A4" s="5"/>
      <c r="B4" s="51" t="s">
        <v>3</v>
      </c>
      <c r="C4" s="3">
        <v>15</v>
      </c>
      <c r="D4" s="52">
        <v>60693</v>
      </c>
      <c r="E4" s="4" t="s">
        <v>6</v>
      </c>
      <c r="G4" s="7"/>
      <c r="I4" s="51" t="s">
        <v>3</v>
      </c>
      <c r="J4" s="24">
        <v>15</v>
      </c>
      <c r="K4">
        <f>VLOOKUP(B4,$B$4:$E$19,2,0)</f>
        <v>15</v>
      </c>
    </row>
    <row r="5" spans="1:11" x14ac:dyDescent="0.25">
      <c r="A5" s="5"/>
      <c r="B5" s="51" t="s">
        <v>3</v>
      </c>
      <c r="C5" s="3"/>
      <c r="D5" s="52">
        <v>60937</v>
      </c>
      <c r="E5" s="4" t="s">
        <v>6</v>
      </c>
      <c r="G5" s="7"/>
      <c r="K5">
        <f>VLOOKUP(K4,$C$4:$E$19,2,0)</f>
        <v>60693</v>
      </c>
    </row>
    <row r="6" spans="1:11" x14ac:dyDescent="0.25">
      <c r="A6" s="5"/>
      <c r="B6" s="51" t="s">
        <v>3</v>
      </c>
      <c r="C6" s="3">
        <v>1</v>
      </c>
      <c r="D6" s="53">
        <v>60674</v>
      </c>
      <c r="E6" s="4" t="s">
        <v>6</v>
      </c>
      <c r="G6" s="7"/>
      <c r="K6" s="65">
        <f>VLOOKUP(VLOOKUP(B4,$B$4:$E$19,2,0),$C$4:$E$19,2,0)</f>
        <v>60693</v>
      </c>
    </row>
    <row r="7" spans="1:11" x14ac:dyDescent="0.25">
      <c r="A7" s="5"/>
      <c r="B7" s="51" t="s">
        <v>3</v>
      </c>
      <c r="C7" s="3">
        <v>3</v>
      </c>
      <c r="D7" s="53">
        <v>60694</v>
      </c>
      <c r="E7" s="4" t="s">
        <v>6</v>
      </c>
      <c r="G7" s="7"/>
    </row>
    <row r="8" spans="1:11" x14ac:dyDescent="0.25">
      <c r="A8" s="5"/>
      <c r="B8" s="51" t="s">
        <v>3</v>
      </c>
      <c r="C8" s="3">
        <v>14</v>
      </c>
      <c r="D8" s="53">
        <v>60933</v>
      </c>
      <c r="E8" s="4" t="s">
        <v>6</v>
      </c>
      <c r="G8" s="7"/>
    </row>
    <row r="9" spans="1:11" x14ac:dyDescent="0.25">
      <c r="A9" s="5"/>
      <c r="B9" s="51" t="s">
        <v>3</v>
      </c>
      <c r="C9" s="3">
        <v>4</v>
      </c>
      <c r="D9" s="53">
        <v>60684</v>
      </c>
      <c r="E9" s="4" t="s">
        <v>6</v>
      </c>
      <c r="G9" s="7"/>
    </row>
    <row r="10" spans="1:11" x14ac:dyDescent="0.25">
      <c r="B10" s="51" t="s">
        <v>3</v>
      </c>
      <c r="C10" s="3"/>
      <c r="D10" s="52">
        <v>60935</v>
      </c>
      <c r="E10" s="4" t="s">
        <v>6</v>
      </c>
      <c r="G10" s="7"/>
    </row>
    <row r="11" spans="1:11" x14ac:dyDescent="0.25">
      <c r="B11" s="51" t="s">
        <v>3</v>
      </c>
      <c r="C11" s="3"/>
      <c r="D11" s="54">
        <v>60699</v>
      </c>
      <c r="E11" s="4" t="s">
        <v>6</v>
      </c>
      <c r="G11" s="7"/>
    </row>
    <row r="12" spans="1:11" x14ac:dyDescent="0.25">
      <c r="B12" s="51" t="s">
        <v>3</v>
      </c>
      <c r="C12" s="3">
        <v>5</v>
      </c>
      <c r="D12" s="55">
        <v>60704</v>
      </c>
      <c r="E12" s="4" t="s">
        <v>6</v>
      </c>
      <c r="G12" s="7"/>
    </row>
    <row r="13" spans="1:11" x14ac:dyDescent="0.25">
      <c r="B13" s="51" t="s">
        <v>3</v>
      </c>
      <c r="C13" s="3">
        <v>2</v>
      </c>
      <c r="D13" s="55">
        <v>60657</v>
      </c>
      <c r="E13" s="4" t="s">
        <v>6</v>
      </c>
      <c r="G13" s="7"/>
    </row>
    <row r="14" spans="1:11" x14ac:dyDescent="0.25">
      <c r="B14" s="51" t="s">
        <v>3</v>
      </c>
      <c r="C14" s="3"/>
      <c r="D14" s="54">
        <v>60689</v>
      </c>
      <c r="E14" s="4" t="s">
        <v>6</v>
      </c>
      <c r="G14" s="7"/>
    </row>
    <row r="15" spans="1:11" x14ac:dyDescent="0.25">
      <c r="B15" s="51" t="s">
        <v>3</v>
      </c>
      <c r="C15" s="3"/>
      <c r="D15" s="54">
        <v>60691</v>
      </c>
      <c r="E15" s="4" t="s">
        <v>6</v>
      </c>
      <c r="G15" s="7"/>
    </row>
    <row r="16" spans="1:11" x14ac:dyDescent="0.25">
      <c r="B16" s="51" t="s">
        <v>3</v>
      </c>
      <c r="C16" s="3"/>
      <c r="D16" s="54">
        <v>60652</v>
      </c>
      <c r="E16" s="4" t="s">
        <v>6</v>
      </c>
      <c r="G16" s="7"/>
    </row>
    <row r="17" spans="1:7" x14ac:dyDescent="0.25">
      <c r="B17" s="51" t="s">
        <v>3</v>
      </c>
      <c r="C17" s="7"/>
      <c r="D17" s="54">
        <v>60383</v>
      </c>
      <c r="E17" s="6" t="s">
        <v>7</v>
      </c>
      <c r="G17" s="7"/>
    </row>
    <row r="18" spans="1:7" x14ac:dyDescent="0.25">
      <c r="B18" s="51" t="s">
        <v>3</v>
      </c>
      <c r="C18" s="7"/>
      <c r="D18" s="55">
        <v>1981</v>
      </c>
      <c r="E18" s="6" t="s">
        <v>7</v>
      </c>
      <c r="G18" s="7"/>
    </row>
    <row r="19" spans="1:7" x14ac:dyDescent="0.25">
      <c r="B19" s="51" t="s">
        <v>3</v>
      </c>
      <c r="C19" s="7"/>
      <c r="D19" s="54">
        <v>53475</v>
      </c>
      <c r="E19" s="6" t="s">
        <v>7</v>
      </c>
      <c r="G19" s="7"/>
    </row>
    <row r="20" spans="1:7" x14ac:dyDescent="0.25">
      <c r="B20" s="51" t="s">
        <v>3</v>
      </c>
      <c r="C20" s="7"/>
      <c r="D20" s="55">
        <v>11571</v>
      </c>
      <c r="E20" s="6" t="s">
        <v>7</v>
      </c>
      <c r="G20" s="7"/>
    </row>
    <row r="21" spans="1:7" x14ac:dyDescent="0.25">
      <c r="A21" t="s">
        <v>188</v>
      </c>
      <c r="B21" s="51" t="s">
        <v>3</v>
      </c>
      <c r="C21" s="7">
        <v>13</v>
      </c>
      <c r="D21" s="55">
        <v>60673</v>
      </c>
      <c r="E21" s="6" t="s">
        <v>6</v>
      </c>
      <c r="G21" s="7"/>
    </row>
    <row r="22" spans="1:7" x14ac:dyDescent="0.25">
      <c r="A22" t="s">
        <v>188</v>
      </c>
      <c r="B22" s="51" t="s">
        <v>3</v>
      </c>
      <c r="C22" s="7"/>
      <c r="D22" s="55">
        <v>60918</v>
      </c>
      <c r="E22" s="6" t="s">
        <v>6</v>
      </c>
      <c r="G22" s="7"/>
    </row>
    <row r="23" spans="1:7" x14ac:dyDescent="0.25">
      <c r="A23" t="s">
        <v>188</v>
      </c>
      <c r="B23" s="51" t="s">
        <v>3</v>
      </c>
      <c r="C23" s="7">
        <v>12</v>
      </c>
      <c r="D23" s="55">
        <v>60695</v>
      </c>
      <c r="E23" s="6" t="s">
        <v>6</v>
      </c>
      <c r="G23" s="7"/>
    </row>
    <row r="24" spans="1:7" x14ac:dyDescent="0.25">
      <c r="B24" s="49" t="s">
        <v>4</v>
      </c>
      <c r="C24" s="3">
        <v>2</v>
      </c>
      <c r="D24" s="50">
        <v>60912</v>
      </c>
      <c r="E24" s="3" t="s">
        <v>6</v>
      </c>
      <c r="G24" s="7"/>
    </row>
    <row r="25" spans="1:7" x14ac:dyDescent="0.25">
      <c r="B25" s="7" t="s">
        <v>4</v>
      </c>
      <c r="C25" s="3">
        <v>4</v>
      </c>
      <c r="D25" s="43">
        <v>60698</v>
      </c>
      <c r="E25" s="3" t="s">
        <v>6</v>
      </c>
      <c r="G25" s="7"/>
    </row>
    <row r="26" spans="1:7" x14ac:dyDescent="0.25">
      <c r="B26" s="7" t="s">
        <v>4</v>
      </c>
      <c r="C26" s="3">
        <v>5</v>
      </c>
      <c r="D26" s="43">
        <v>60896</v>
      </c>
      <c r="E26" s="3" t="s">
        <v>6</v>
      </c>
      <c r="G26" s="7"/>
    </row>
    <row r="27" spans="1:7" x14ac:dyDescent="0.25">
      <c r="B27" s="7" t="s">
        <v>4</v>
      </c>
      <c r="C27" s="3">
        <v>3</v>
      </c>
      <c r="D27" s="43">
        <v>60904</v>
      </c>
      <c r="E27" s="3" t="s">
        <v>6</v>
      </c>
      <c r="G27" s="7"/>
    </row>
    <row r="28" spans="1:7" x14ac:dyDescent="0.25">
      <c r="B28" s="7" t="s">
        <v>4</v>
      </c>
      <c r="C28" s="3">
        <v>1</v>
      </c>
      <c r="D28" s="43">
        <v>60557</v>
      </c>
      <c r="E28" s="3" t="s">
        <v>6</v>
      </c>
      <c r="G28" s="7"/>
    </row>
    <row r="29" spans="1:7" x14ac:dyDescent="0.25">
      <c r="B29" s="7" t="s">
        <v>4</v>
      </c>
      <c r="C29" s="3"/>
      <c r="D29" s="43">
        <v>60678</v>
      </c>
      <c r="E29" s="3" t="s">
        <v>6</v>
      </c>
      <c r="G29" s="7"/>
    </row>
    <row r="30" spans="1:7" x14ac:dyDescent="0.25">
      <c r="B30" s="7" t="s">
        <v>4</v>
      </c>
      <c r="C30" s="3"/>
      <c r="D30" s="40">
        <v>60899</v>
      </c>
      <c r="E30" s="3" t="s">
        <v>6</v>
      </c>
      <c r="G30" s="7"/>
    </row>
    <row r="31" spans="1:7" x14ac:dyDescent="0.25">
      <c r="B31" s="7" t="s">
        <v>4</v>
      </c>
      <c r="C31" s="3">
        <v>14</v>
      </c>
      <c r="D31" s="40">
        <v>60669</v>
      </c>
      <c r="E31" s="3" t="s">
        <v>6</v>
      </c>
      <c r="G31" s="7"/>
    </row>
    <row r="32" spans="1:7" x14ac:dyDescent="0.25">
      <c r="B32" s="7" t="s">
        <v>4</v>
      </c>
      <c r="C32" s="3">
        <v>12</v>
      </c>
      <c r="D32" s="40">
        <v>60908</v>
      </c>
      <c r="E32" s="3" t="s">
        <v>6</v>
      </c>
      <c r="G32" s="7"/>
    </row>
    <row r="33" spans="1:7" x14ac:dyDescent="0.25">
      <c r="B33" s="7" t="s">
        <v>4</v>
      </c>
      <c r="C33" s="3"/>
      <c r="D33" s="40">
        <v>60680</v>
      </c>
      <c r="E33" s="3" t="s">
        <v>6</v>
      </c>
      <c r="G33" s="7"/>
    </row>
    <row r="34" spans="1:7" x14ac:dyDescent="0.25">
      <c r="B34" s="7" t="s">
        <v>4</v>
      </c>
      <c r="C34" s="3">
        <v>13</v>
      </c>
      <c r="D34" s="43">
        <v>60706</v>
      </c>
      <c r="E34" s="3" t="s">
        <v>6</v>
      </c>
      <c r="G34" s="7"/>
    </row>
    <row r="35" spans="1:7" x14ac:dyDescent="0.25">
      <c r="B35" s="7" t="s">
        <v>4</v>
      </c>
      <c r="C35" s="3"/>
      <c r="D35" s="40">
        <v>60676</v>
      </c>
      <c r="E35" s="3" t="s">
        <v>6</v>
      </c>
      <c r="G35" s="7"/>
    </row>
    <row r="36" spans="1:7" x14ac:dyDescent="0.25">
      <c r="B36" s="7" t="s">
        <v>4</v>
      </c>
      <c r="C36" s="3"/>
      <c r="D36" s="40">
        <v>60702</v>
      </c>
      <c r="E36" s="3" t="s">
        <v>6</v>
      </c>
      <c r="G36" s="7"/>
    </row>
    <row r="37" spans="1:7" x14ac:dyDescent="0.25">
      <c r="B37" s="7" t="s">
        <v>4</v>
      </c>
      <c r="C37" s="3"/>
      <c r="D37" s="40">
        <v>60909</v>
      </c>
      <c r="E37" s="3" t="s">
        <v>6</v>
      </c>
      <c r="G37" s="7"/>
    </row>
    <row r="38" spans="1:7" x14ac:dyDescent="0.25">
      <c r="B38" s="7" t="s">
        <v>4</v>
      </c>
      <c r="C38" s="3"/>
      <c r="D38" s="40">
        <v>60672</v>
      </c>
      <c r="E38" s="3" t="s">
        <v>6</v>
      </c>
      <c r="G38" s="7"/>
    </row>
    <row r="39" spans="1:7" x14ac:dyDescent="0.25">
      <c r="B39" s="7" t="s">
        <v>4</v>
      </c>
      <c r="C39" s="3"/>
      <c r="D39" s="40">
        <v>60905</v>
      </c>
      <c r="E39" s="3" t="s">
        <v>6</v>
      </c>
      <c r="G39" s="7"/>
    </row>
    <row r="40" spans="1:7" x14ac:dyDescent="0.25">
      <c r="B40" s="7" t="s">
        <v>4</v>
      </c>
      <c r="C40" s="3"/>
      <c r="D40" s="40">
        <v>60907</v>
      </c>
      <c r="E40" s="3" t="s">
        <v>6</v>
      </c>
      <c r="G40" s="7"/>
    </row>
    <row r="41" spans="1:7" x14ac:dyDescent="0.25">
      <c r="B41" s="7" t="s">
        <v>4</v>
      </c>
      <c r="C41" s="3">
        <v>15</v>
      </c>
      <c r="D41" s="40">
        <v>60701</v>
      </c>
      <c r="E41" s="3" t="s">
        <v>6</v>
      </c>
      <c r="G41" s="7"/>
    </row>
    <row r="42" spans="1:7" x14ac:dyDescent="0.25">
      <c r="B42" s="7" t="s">
        <v>4</v>
      </c>
      <c r="C42" s="7"/>
      <c r="D42" s="41">
        <v>7158</v>
      </c>
      <c r="E42" s="7" t="s">
        <v>7</v>
      </c>
      <c r="G42" s="7"/>
    </row>
    <row r="43" spans="1:7" x14ac:dyDescent="0.25">
      <c r="B43" s="7" t="s">
        <v>4</v>
      </c>
      <c r="C43" s="3"/>
      <c r="D43" s="41">
        <v>9641</v>
      </c>
      <c r="E43" s="3" t="s">
        <v>7</v>
      </c>
      <c r="G43" s="7"/>
    </row>
    <row r="44" spans="1:7" x14ac:dyDescent="0.25">
      <c r="A44" t="s">
        <v>188</v>
      </c>
      <c r="B44" s="7" t="s">
        <v>4</v>
      </c>
      <c r="C44" s="24"/>
      <c r="D44" s="42">
        <v>60659</v>
      </c>
      <c r="E44" s="7" t="s">
        <v>6</v>
      </c>
      <c r="G44" s="7"/>
    </row>
    <row r="45" spans="1:7" x14ac:dyDescent="0.25">
      <c r="A45" t="s">
        <v>188</v>
      </c>
      <c r="B45" s="7" t="s">
        <v>4</v>
      </c>
      <c r="C45" s="24"/>
      <c r="D45" s="42">
        <v>60903</v>
      </c>
      <c r="E45" s="7" t="s">
        <v>6</v>
      </c>
      <c r="G45" s="7"/>
    </row>
    <row r="46" spans="1:7" x14ac:dyDescent="0.25">
      <c r="A46" t="s">
        <v>188</v>
      </c>
      <c r="B46" s="7" t="s">
        <v>4</v>
      </c>
      <c r="C46" s="24"/>
      <c r="D46" s="42">
        <v>60673</v>
      </c>
      <c r="E46" s="7" t="s">
        <v>6</v>
      </c>
      <c r="G46" s="7"/>
    </row>
    <row r="47" spans="1:7" x14ac:dyDescent="0.25">
      <c r="B47" s="7" t="s">
        <v>4</v>
      </c>
      <c r="C47" s="3"/>
      <c r="D47" s="41">
        <v>30081</v>
      </c>
      <c r="E47" s="3" t="s">
        <v>7</v>
      </c>
      <c r="G47" s="7"/>
    </row>
    <row r="48" spans="1:7" x14ac:dyDescent="0.25">
      <c r="B48" s="7" t="s">
        <v>8</v>
      </c>
      <c r="C48" s="7"/>
      <c r="D48" s="41">
        <v>61054</v>
      </c>
      <c r="E48" s="7" t="s">
        <v>6</v>
      </c>
      <c r="G48" s="7"/>
    </row>
    <row r="49" spans="1:7" x14ac:dyDescent="0.25">
      <c r="B49" s="7" t="s">
        <v>8</v>
      </c>
      <c r="C49" s="7">
        <v>3</v>
      </c>
      <c r="D49" s="42">
        <v>60374</v>
      </c>
      <c r="E49" s="7" t="s">
        <v>6</v>
      </c>
      <c r="G49" s="7"/>
    </row>
    <row r="50" spans="1:7" x14ac:dyDescent="0.25">
      <c r="B50" s="7" t="s">
        <v>8</v>
      </c>
      <c r="C50" s="7"/>
      <c r="D50" s="41">
        <v>80110</v>
      </c>
      <c r="E50" s="7" t="s">
        <v>6</v>
      </c>
      <c r="G50" s="7"/>
    </row>
    <row r="51" spans="1:7" x14ac:dyDescent="0.25">
      <c r="B51" s="7" t="s">
        <v>8</v>
      </c>
      <c r="C51" s="7"/>
      <c r="D51" s="41">
        <v>61068</v>
      </c>
      <c r="E51" s="7" t="s">
        <v>6</v>
      </c>
      <c r="G51" s="7"/>
    </row>
    <row r="52" spans="1:7" x14ac:dyDescent="0.25">
      <c r="B52" s="7" t="s">
        <v>8</v>
      </c>
      <c r="C52" s="7"/>
      <c r="D52" s="41">
        <v>61067</v>
      </c>
      <c r="E52" s="7" t="s">
        <v>6</v>
      </c>
      <c r="G52" s="7"/>
    </row>
    <row r="53" spans="1:7" x14ac:dyDescent="0.25">
      <c r="B53" s="7" t="s">
        <v>8</v>
      </c>
      <c r="C53" s="7"/>
      <c r="D53" s="41">
        <v>10798</v>
      </c>
      <c r="E53" s="7" t="s">
        <v>7</v>
      </c>
      <c r="G53" s="7"/>
    </row>
    <row r="54" spans="1:7" x14ac:dyDescent="0.25">
      <c r="B54" s="7" t="s">
        <v>8</v>
      </c>
      <c r="C54" s="7"/>
      <c r="D54" s="41">
        <v>60626</v>
      </c>
      <c r="E54" s="7" t="s">
        <v>6</v>
      </c>
      <c r="G54" s="7"/>
    </row>
    <row r="55" spans="1:7" x14ac:dyDescent="0.25">
      <c r="A55" t="s">
        <v>188</v>
      </c>
      <c r="B55" s="7" t="s">
        <v>8</v>
      </c>
      <c r="C55" s="7"/>
      <c r="D55" s="42">
        <v>60619</v>
      </c>
      <c r="E55" s="7" t="s">
        <v>6</v>
      </c>
      <c r="G55" s="7"/>
    </row>
    <row r="56" spans="1:7" x14ac:dyDescent="0.25">
      <c r="A56" t="s">
        <v>188</v>
      </c>
      <c r="B56" s="7" t="s">
        <v>8</v>
      </c>
      <c r="C56" s="7"/>
      <c r="D56" s="42">
        <v>60628</v>
      </c>
      <c r="E56" s="7" t="s">
        <v>6</v>
      </c>
      <c r="G56" s="7"/>
    </row>
    <row r="57" spans="1:7" x14ac:dyDescent="0.25">
      <c r="A57" t="s">
        <v>188</v>
      </c>
      <c r="B57" s="7" t="s">
        <v>8</v>
      </c>
      <c r="C57" s="7"/>
      <c r="D57" s="42">
        <v>60632</v>
      </c>
      <c r="E57" s="7" t="s">
        <v>6</v>
      </c>
      <c r="G57" s="7"/>
    </row>
    <row r="58" spans="1:7" x14ac:dyDescent="0.25">
      <c r="B58" s="7" t="s">
        <v>8</v>
      </c>
      <c r="C58" s="7"/>
      <c r="D58" s="41">
        <v>53477</v>
      </c>
      <c r="E58" s="7" t="s">
        <v>7</v>
      </c>
      <c r="G58" s="7"/>
    </row>
    <row r="59" spans="1:7" x14ac:dyDescent="0.25">
      <c r="B59" s="7" t="s">
        <v>9</v>
      </c>
      <c r="C59" s="7"/>
      <c r="D59" s="41">
        <v>1146104</v>
      </c>
      <c r="E59" s="7" t="s">
        <v>6</v>
      </c>
      <c r="G59" s="7" t="s">
        <v>101</v>
      </c>
    </row>
    <row r="60" spans="1:7" x14ac:dyDescent="0.25">
      <c r="B60" s="7" t="s">
        <v>9</v>
      </c>
      <c r="C60" s="7"/>
      <c r="D60" s="41">
        <v>1099916</v>
      </c>
      <c r="E60" s="7" t="s">
        <v>6</v>
      </c>
      <c r="G60" s="7" t="s">
        <v>101</v>
      </c>
    </row>
    <row r="61" spans="1:7" x14ac:dyDescent="0.25">
      <c r="B61" s="7" t="s">
        <v>10</v>
      </c>
      <c r="C61" s="7"/>
      <c r="D61" s="41">
        <v>60094</v>
      </c>
      <c r="E61" s="7" t="s">
        <v>6</v>
      </c>
      <c r="G61" s="7"/>
    </row>
    <row r="62" spans="1:7" x14ac:dyDescent="0.25">
      <c r="B62" s="7" t="s">
        <v>10</v>
      </c>
      <c r="C62" s="7"/>
      <c r="D62" s="41">
        <v>60101</v>
      </c>
      <c r="E62" s="7" t="s">
        <v>6</v>
      </c>
      <c r="G62" s="7"/>
    </row>
    <row r="63" spans="1:7" x14ac:dyDescent="0.25">
      <c r="B63" s="7" t="s">
        <v>1</v>
      </c>
      <c r="C63" s="7"/>
      <c r="D63" s="42">
        <v>1193</v>
      </c>
      <c r="E63" s="7" t="s">
        <v>7</v>
      </c>
      <c r="G63" s="7"/>
    </row>
    <row r="64" spans="1:7" x14ac:dyDescent="0.25">
      <c r="B64" s="7" t="s">
        <v>1</v>
      </c>
      <c r="C64" s="7">
        <v>1</v>
      </c>
      <c r="D64" s="42">
        <v>60712</v>
      </c>
      <c r="E64" s="7" t="s">
        <v>6</v>
      </c>
      <c r="G64" s="7"/>
    </row>
    <row r="65" spans="2:7" x14ac:dyDescent="0.25">
      <c r="B65" s="7" t="s">
        <v>1</v>
      </c>
      <c r="C65" s="7">
        <v>5</v>
      </c>
      <c r="D65" s="42">
        <v>60711</v>
      </c>
      <c r="E65" s="7" t="s">
        <v>6</v>
      </c>
      <c r="G65" s="7"/>
    </row>
    <row r="66" spans="2:7" x14ac:dyDescent="0.25">
      <c r="B66" s="7" t="s">
        <v>1</v>
      </c>
      <c r="C66" s="7">
        <v>4</v>
      </c>
      <c r="D66" s="42">
        <v>60700</v>
      </c>
      <c r="E66" s="7" t="s">
        <v>6</v>
      </c>
      <c r="G66" s="7"/>
    </row>
    <row r="67" spans="2:7" x14ac:dyDescent="0.25">
      <c r="B67" s="7" t="s">
        <v>1</v>
      </c>
      <c r="C67" s="7">
        <v>2</v>
      </c>
      <c r="D67" s="42">
        <v>60710</v>
      </c>
      <c r="E67" s="7" t="s">
        <v>6</v>
      </c>
      <c r="G67" s="7"/>
    </row>
    <row r="68" spans="2:7" x14ac:dyDescent="0.25">
      <c r="B68" s="7" t="s">
        <v>1</v>
      </c>
      <c r="C68" s="7"/>
      <c r="D68" s="42">
        <v>645</v>
      </c>
      <c r="E68" s="7" t="s">
        <v>7</v>
      </c>
      <c r="G68" s="7"/>
    </row>
    <row r="69" spans="2:7" x14ac:dyDescent="0.25">
      <c r="B69" s="7" t="s">
        <v>11</v>
      </c>
      <c r="C69" s="7">
        <v>14</v>
      </c>
      <c r="D69" s="42">
        <v>713</v>
      </c>
      <c r="E69" s="7" t="s">
        <v>6</v>
      </c>
      <c r="G69" s="7" t="s">
        <v>100</v>
      </c>
    </row>
    <row r="70" spans="2:7" x14ac:dyDescent="0.25">
      <c r="B70" s="7" t="s">
        <v>11</v>
      </c>
      <c r="C70" s="7">
        <v>3</v>
      </c>
      <c r="D70" s="42">
        <v>711</v>
      </c>
      <c r="E70" s="7" t="s">
        <v>6</v>
      </c>
      <c r="G70" s="7" t="s">
        <v>100</v>
      </c>
    </row>
    <row r="71" spans="2:7" x14ac:dyDescent="0.25">
      <c r="B71" s="7" t="s">
        <v>11</v>
      </c>
      <c r="C71" s="7">
        <v>11</v>
      </c>
      <c r="D71" s="42">
        <v>712</v>
      </c>
      <c r="E71" s="7" t="s">
        <v>6</v>
      </c>
      <c r="G71" s="7" t="s">
        <v>100</v>
      </c>
    </row>
    <row r="72" spans="2:7" x14ac:dyDescent="0.25">
      <c r="B72" s="7" t="s">
        <v>12</v>
      </c>
      <c r="C72" s="7">
        <v>8</v>
      </c>
      <c r="D72" s="42">
        <v>1123315</v>
      </c>
      <c r="E72" s="7" t="s">
        <v>6</v>
      </c>
      <c r="G72" s="7" t="s">
        <v>100</v>
      </c>
    </row>
    <row r="73" spans="2:7" x14ac:dyDescent="0.25">
      <c r="B73" s="7" t="s">
        <v>12</v>
      </c>
      <c r="C73" s="7">
        <v>10</v>
      </c>
      <c r="D73" s="42">
        <v>1124096</v>
      </c>
      <c r="E73" s="7" t="s">
        <v>6</v>
      </c>
      <c r="G73" s="7" t="s">
        <v>100</v>
      </c>
    </row>
    <row r="74" spans="2:7" x14ac:dyDescent="0.25">
      <c r="B74" s="7" t="s">
        <v>12</v>
      </c>
      <c r="C74" s="7">
        <v>7</v>
      </c>
      <c r="D74" s="42">
        <v>1108128</v>
      </c>
      <c r="E74" s="7" t="s">
        <v>6</v>
      </c>
      <c r="G74" s="7" t="s">
        <v>100</v>
      </c>
    </row>
    <row r="75" spans="2:7" x14ac:dyDescent="0.25">
      <c r="B75" s="7" t="s">
        <v>12</v>
      </c>
      <c r="C75" s="7">
        <v>6</v>
      </c>
      <c r="D75" s="42">
        <v>1142971</v>
      </c>
      <c r="E75" s="7" t="s">
        <v>6</v>
      </c>
      <c r="G75" s="7" t="s">
        <v>100</v>
      </c>
    </row>
    <row r="76" spans="2:7" x14ac:dyDescent="0.25">
      <c r="B76" s="7" t="s">
        <v>12</v>
      </c>
      <c r="C76" s="7">
        <v>9</v>
      </c>
      <c r="D76" s="42">
        <v>1123307</v>
      </c>
      <c r="E76" s="7" t="s">
        <v>6</v>
      </c>
      <c r="G76" s="7" t="s">
        <v>100</v>
      </c>
    </row>
    <row r="77" spans="2:7" x14ac:dyDescent="0.25">
      <c r="B77" s="7" t="s">
        <v>12</v>
      </c>
      <c r="C77" s="7">
        <v>12</v>
      </c>
      <c r="D77" s="41">
        <v>1123303</v>
      </c>
      <c r="E77" s="7" t="s">
        <v>6</v>
      </c>
      <c r="G77" s="7" t="s">
        <v>100</v>
      </c>
    </row>
    <row r="78" spans="2:7" x14ac:dyDescent="0.25">
      <c r="B78" s="7" t="s">
        <v>12</v>
      </c>
      <c r="C78" s="7">
        <v>13</v>
      </c>
      <c r="D78" s="41">
        <v>1124098</v>
      </c>
      <c r="E78" s="7" t="s">
        <v>6</v>
      </c>
      <c r="G78" s="7" t="s">
        <v>100</v>
      </c>
    </row>
    <row r="79" spans="2:7" x14ac:dyDescent="0.25">
      <c r="B79" s="7" t="s">
        <v>14</v>
      </c>
      <c r="C79" s="7"/>
      <c r="D79" s="42">
        <v>5342</v>
      </c>
      <c r="E79" s="7" t="s">
        <v>7</v>
      </c>
      <c r="G79" s="7"/>
    </row>
    <row r="80" spans="2:7" x14ac:dyDescent="0.25">
      <c r="B80" s="27" t="s">
        <v>13</v>
      </c>
      <c r="C80" s="28" t="s">
        <v>180</v>
      </c>
      <c r="D80" s="48">
        <v>1133013</v>
      </c>
      <c r="E80" s="27" t="s">
        <v>6</v>
      </c>
      <c r="G80" s="27" t="s">
        <v>102</v>
      </c>
    </row>
    <row r="81" spans="2:7" x14ac:dyDescent="0.25">
      <c r="B81" s="27" t="s">
        <v>13</v>
      </c>
      <c r="C81" s="28" t="s">
        <v>181</v>
      </c>
      <c r="D81" s="48">
        <v>1144542</v>
      </c>
      <c r="E81" s="27" t="s">
        <v>6</v>
      </c>
      <c r="G81" s="27" t="s">
        <v>102</v>
      </c>
    </row>
    <row r="82" spans="2:7" x14ac:dyDescent="0.25">
      <c r="B82" s="27" t="s">
        <v>13</v>
      </c>
      <c r="C82" s="28" t="s">
        <v>180</v>
      </c>
      <c r="D82" s="48">
        <v>1150582</v>
      </c>
      <c r="E82" s="27" t="s">
        <v>6</v>
      </c>
      <c r="G82" s="27" t="s">
        <v>102</v>
      </c>
    </row>
    <row r="83" spans="2:7" x14ac:dyDescent="0.25">
      <c r="B83" s="27" t="s">
        <v>13</v>
      </c>
      <c r="C83" s="28" t="s">
        <v>182</v>
      </c>
      <c r="D83" s="48">
        <v>1144541</v>
      </c>
      <c r="E83" s="27" t="s">
        <v>6</v>
      </c>
      <c r="G83" s="27" t="s">
        <v>102</v>
      </c>
    </row>
    <row r="84" spans="2:7" x14ac:dyDescent="0.25">
      <c r="B84" s="7" t="s">
        <v>13</v>
      </c>
      <c r="C84" s="7">
        <v>6</v>
      </c>
      <c r="D84" s="42">
        <v>1144237</v>
      </c>
      <c r="E84" s="7" t="s">
        <v>6</v>
      </c>
      <c r="G84" s="7" t="s">
        <v>102</v>
      </c>
    </row>
    <row r="85" spans="2:7" x14ac:dyDescent="0.25">
      <c r="B85" s="7" t="s">
        <v>13</v>
      </c>
      <c r="C85" s="7">
        <v>14</v>
      </c>
      <c r="D85" s="41">
        <v>1130381</v>
      </c>
      <c r="E85" s="7" t="s">
        <v>6</v>
      </c>
      <c r="G85" s="7" t="s">
        <v>102</v>
      </c>
    </row>
    <row r="86" spans="2:7" x14ac:dyDescent="0.25">
      <c r="B86" s="7" t="s">
        <v>13</v>
      </c>
      <c r="C86" s="7">
        <v>15</v>
      </c>
      <c r="D86" s="41">
        <v>1130910</v>
      </c>
      <c r="E86" s="7" t="s">
        <v>6</v>
      </c>
      <c r="G86" s="7" t="s">
        <v>102</v>
      </c>
    </row>
    <row r="87" spans="2:7" x14ac:dyDescent="0.25">
      <c r="B87" s="7" t="s">
        <v>94</v>
      </c>
      <c r="C87" s="7">
        <v>8</v>
      </c>
      <c r="D87" s="42">
        <v>1133008</v>
      </c>
      <c r="E87" s="7" t="s">
        <v>6</v>
      </c>
      <c r="G87" s="7" t="s">
        <v>103</v>
      </c>
    </row>
    <row r="88" spans="2:7" x14ac:dyDescent="0.25">
      <c r="B88" s="7" t="s">
        <v>94</v>
      </c>
      <c r="C88" s="7"/>
      <c r="D88" s="42">
        <v>1148631</v>
      </c>
      <c r="E88" s="7" t="s">
        <v>6</v>
      </c>
      <c r="G88" s="7" t="s">
        <v>103</v>
      </c>
    </row>
    <row r="89" spans="2:7" x14ac:dyDescent="0.25">
      <c r="B89" s="7" t="s">
        <v>94</v>
      </c>
      <c r="C89" s="7" t="s">
        <v>211</v>
      </c>
      <c r="D89" s="42">
        <v>1130820</v>
      </c>
      <c r="E89" s="7" t="s">
        <v>6</v>
      </c>
      <c r="G89" s="7" t="s">
        <v>103</v>
      </c>
    </row>
    <row r="90" spans="2:7" x14ac:dyDescent="0.25">
      <c r="B90" s="7" t="s">
        <v>94</v>
      </c>
      <c r="C90" s="7">
        <v>9</v>
      </c>
      <c r="D90" s="42">
        <v>1148435</v>
      </c>
      <c r="E90" s="7" t="s">
        <v>6</v>
      </c>
      <c r="G90" s="7" t="s">
        <v>103</v>
      </c>
    </row>
    <row r="91" spans="2:7" x14ac:dyDescent="0.25">
      <c r="B91" s="7" t="s">
        <v>94</v>
      </c>
      <c r="C91" s="7" t="s">
        <v>212</v>
      </c>
      <c r="D91" s="42">
        <v>1140909</v>
      </c>
      <c r="E91" s="7" t="s">
        <v>6</v>
      </c>
      <c r="G91" s="7" t="s">
        <v>103</v>
      </c>
    </row>
    <row r="92" spans="2:7" x14ac:dyDescent="0.25">
      <c r="B92" s="7" t="s">
        <v>94</v>
      </c>
      <c r="C92" s="7">
        <v>6</v>
      </c>
      <c r="D92" s="42">
        <v>1130411</v>
      </c>
      <c r="E92" s="7" t="s">
        <v>6</v>
      </c>
      <c r="G92" s="7" t="s">
        <v>103</v>
      </c>
    </row>
    <row r="93" spans="2:7" x14ac:dyDescent="0.25">
      <c r="B93" s="7" t="s">
        <v>94</v>
      </c>
      <c r="C93" s="7"/>
      <c r="D93" s="42">
        <v>1132815</v>
      </c>
      <c r="E93" s="7" t="s">
        <v>6</v>
      </c>
      <c r="G93" s="7" t="s">
        <v>103</v>
      </c>
    </row>
    <row r="94" spans="2:7" x14ac:dyDescent="0.25">
      <c r="B94" s="7" t="s">
        <v>94</v>
      </c>
      <c r="C94" s="7">
        <v>7</v>
      </c>
      <c r="D94" s="42">
        <v>1138942</v>
      </c>
      <c r="E94" s="7" t="s">
        <v>6</v>
      </c>
      <c r="G94" s="7" t="s">
        <v>103</v>
      </c>
    </row>
    <row r="95" spans="2:7" x14ac:dyDescent="0.25">
      <c r="B95" s="7" t="s">
        <v>94</v>
      </c>
      <c r="C95" s="7">
        <v>10</v>
      </c>
      <c r="D95" s="42">
        <v>1145061</v>
      </c>
      <c r="E95" s="7" t="s">
        <v>6</v>
      </c>
      <c r="G95" s="7" t="s">
        <v>103</v>
      </c>
    </row>
    <row r="96" spans="2:7" x14ac:dyDescent="0.25">
      <c r="B96" s="7" t="s">
        <v>94</v>
      </c>
      <c r="C96" s="7"/>
      <c r="D96" s="42">
        <v>1145062</v>
      </c>
      <c r="E96" s="7" t="s">
        <v>6</v>
      </c>
      <c r="G96" s="7" t="s">
        <v>103</v>
      </c>
    </row>
    <row r="97" spans="2:7" x14ac:dyDescent="0.25">
      <c r="B97" s="7" t="s">
        <v>94</v>
      </c>
      <c r="C97" s="7" t="s">
        <v>210</v>
      </c>
      <c r="D97" s="42">
        <v>1144520</v>
      </c>
      <c r="E97" s="7" t="s">
        <v>6</v>
      </c>
      <c r="G97" s="7" t="s">
        <v>103</v>
      </c>
    </row>
    <row r="98" spans="2:7" x14ac:dyDescent="0.25">
      <c r="B98" s="7" t="s">
        <v>94</v>
      </c>
      <c r="C98" s="7">
        <v>11</v>
      </c>
      <c r="D98" s="42">
        <v>1138605</v>
      </c>
      <c r="E98" s="7" t="s">
        <v>6</v>
      </c>
      <c r="G98" s="7" t="s">
        <v>103</v>
      </c>
    </row>
    <row r="99" spans="2:7" x14ac:dyDescent="0.25">
      <c r="B99" s="27" t="s">
        <v>13</v>
      </c>
      <c r="C99" s="28" t="s">
        <v>182</v>
      </c>
      <c r="D99" s="48">
        <v>1144236</v>
      </c>
      <c r="E99" s="27" t="s">
        <v>6</v>
      </c>
      <c r="G99" s="27" t="s">
        <v>102</v>
      </c>
    </row>
    <row r="100" spans="2:7" x14ac:dyDescent="0.25">
      <c r="B100" s="7" t="s">
        <v>15</v>
      </c>
      <c r="C100" s="7">
        <v>7</v>
      </c>
      <c r="D100" s="42">
        <v>1144310</v>
      </c>
      <c r="E100" s="7" t="s">
        <v>6</v>
      </c>
      <c r="G100" s="7" t="s">
        <v>104</v>
      </c>
    </row>
    <row r="101" spans="2:7" x14ac:dyDescent="0.25">
      <c r="B101" s="7" t="s">
        <v>15</v>
      </c>
      <c r="C101" s="7">
        <v>8</v>
      </c>
      <c r="D101" s="42">
        <v>1149375</v>
      </c>
      <c r="E101" s="7" t="s">
        <v>6</v>
      </c>
      <c r="G101" s="7" t="s">
        <v>104</v>
      </c>
    </row>
    <row r="102" spans="2:7" x14ac:dyDescent="0.25">
      <c r="B102" s="7" t="s">
        <v>15</v>
      </c>
      <c r="C102" s="7">
        <v>9</v>
      </c>
      <c r="D102" s="42">
        <v>1119980</v>
      </c>
      <c r="E102" s="7" t="s">
        <v>6</v>
      </c>
      <c r="G102" s="7" t="s">
        <v>104</v>
      </c>
    </row>
    <row r="103" spans="2:7" x14ac:dyDescent="0.25">
      <c r="B103" s="7" t="s">
        <v>15</v>
      </c>
      <c r="C103" s="7">
        <v>6</v>
      </c>
      <c r="D103" s="42">
        <v>1131376</v>
      </c>
      <c r="E103" s="7" t="s">
        <v>6</v>
      </c>
      <c r="G103" s="7" t="s">
        <v>104</v>
      </c>
    </row>
    <row r="104" spans="2:7" x14ac:dyDescent="0.25">
      <c r="B104" s="7" t="s">
        <v>15</v>
      </c>
      <c r="C104" s="7">
        <v>10</v>
      </c>
      <c r="D104" s="42">
        <v>1131377</v>
      </c>
      <c r="E104" s="7" t="s">
        <v>6</v>
      </c>
      <c r="G104" s="7" t="s">
        <v>104</v>
      </c>
    </row>
    <row r="105" spans="2:7" x14ac:dyDescent="0.25">
      <c r="B105" s="7" t="s">
        <v>15</v>
      </c>
      <c r="C105" s="7">
        <v>11</v>
      </c>
      <c r="D105" s="42">
        <v>1140648</v>
      </c>
      <c r="E105" s="7" t="s">
        <v>6</v>
      </c>
      <c r="G105" s="7" t="s">
        <v>104</v>
      </c>
    </row>
    <row r="106" spans="2:7" x14ac:dyDescent="0.25">
      <c r="B106" s="7" t="s">
        <v>14</v>
      </c>
      <c r="C106" s="7">
        <v>3</v>
      </c>
      <c r="D106" s="42">
        <v>60349</v>
      </c>
      <c r="E106" s="7" t="s">
        <v>6</v>
      </c>
      <c r="G106" s="7"/>
    </row>
    <row r="107" spans="2:7" x14ac:dyDescent="0.25">
      <c r="B107" s="7" t="s">
        <v>14</v>
      </c>
      <c r="C107" s="7">
        <v>7</v>
      </c>
      <c r="D107" s="41">
        <v>60341</v>
      </c>
      <c r="E107" s="7" t="s">
        <v>6</v>
      </c>
      <c r="G107" s="7"/>
    </row>
    <row r="108" spans="2:7" x14ac:dyDescent="0.25">
      <c r="B108" s="7" t="s">
        <v>14</v>
      </c>
      <c r="C108" s="7">
        <v>5</v>
      </c>
      <c r="D108" s="42">
        <v>60358</v>
      </c>
      <c r="E108" s="7" t="s">
        <v>6</v>
      </c>
      <c r="G108" s="7"/>
    </row>
    <row r="109" spans="2:7" x14ac:dyDescent="0.25">
      <c r="B109" s="7" t="s">
        <v>14</v>
      </c>
      <c r="C109" s="7">
        <v>1</v>
      </c>
      <c r="D109" s="42">
        <v>60350</v>
      </c>
      <c r="E109" s="7" t="s">
        <v>6</v>
      </c>
      <c r="G109" s="7"/>
    </row>
    <row r="110" spans="2:7" x14ac:dyDescent="0.25">
      <c r="B110" s="7" t="s">
        <v>14</v>
      </c>
      <c r="C110" s="7">
        <v>4</v>
      </c>
      <c r="D110" s="42">
        <v>60353</v>
      </c>
      <c r="E110" s="7" t="s">
        <v>6</v>
      </c>
      <c r="G110" s="7"/>
    </row>
    <row r="111" spans="2:7" x14ac:dyDescent="0.25">
      <c r="B111" s="7" t="s">
        <v>14</v>
      </c>
      <c r="C111" s="7">
        <v>8</v>
      </c>
      <c r="D111" s="41">
        <v>60356</v>
      </c>
      <c r="E111" s="7" t="s">
        <v>6</v>
      </c>
      <c r="G111" s="7"/>
    </row>
    <row r="112" spans="2:7" x14ac:dyDescent="0.25">
      <c r="B112" s="7" t="s">
        <v>14</v>
      </c>
      <c r="C112" s="7">
        <v>9</v>
      </c>
      <c r="D112" s="41">
        <v>60220</v>
      </c>
      <c r="E112" s="7" t="s">
        <v>6</v>
      </c>
      <c r="G112" s="7"/>
    </row>
    <row r="113" spans="2:7" x14ac:dyDescent="0.25">
      <c r="B113" s="7" t="s">
        <v>14</v>
      </c>
      <c r="C113" s="7">
        <v>11</v>
      </c>
      <c r="D113" s="41">
        <v>60347</v>
      </c>
      <c r="E113" s="7" t="s">
        <v>6</v>
      </c>
      <c r="G113" s="7"/>
    </row>
    <row r="114" spans="2:7" x14ac:dyDescent="0.25">
      <c r="B114" s="7" t="s">
        <v>14</v>
      </c>
      <c r="C114" s="7">
        <v>10</v>
      </c>
      <c r="D114" s="41">
        <v>60226</v>
      </c>
      <c r="E114" s="7" t="s">
        <v>6</v>
      </c>
      <c r="G114" s="7"/>
    </row>
    <row r="115" spans="2:7" x14ac:dyDescent="0.25">
      <c r="B115" s="7" t="s">
        <v>14</v>
      </c>
      <c r="C115" s="7">
        <v>2</v>
      </c>
      <c r="D115" s="42">
        <v>60355</v>
      </c>
      <c r="E115" s="7" t="s">
        <v>6</v>
      </c>
      <c r="G115" s="7"/>
    </row>
    <row r="116" spans="2:7" x14ac:dyDescent="0.25">
      <c r="B116" s="7" t="s">
        <v>14</v>
      </c>
      <c r="C116" s="7">
        <v>12</v>
      </c>
      <c r="D116" s="41">
        <v>60335</v>
      </c>
      <c r="E116" s="7" t="s">
        <v>6</v>
      </c>
      <c r="G116" s="7"/>
    </row>
    <row r="117" spans="2:7" x14ac:dyDescent="0.25">
      <c r="B117" s="7" t="s">
        <v>15</v>
      </c>
      <c r="C117" s="7">
        <v>12</v>
      </c>
      <c r="D117" s="41">
        <v>1145581</v>
      </c>
      <c r="E117" s="7" t="s">
        <v>6</v>
      </c>
      <c r="G117" s="7" t="s">
        <v>104</v>
      </c>
    </row>
    <row r="118" spans="2:7" x14ac:dyDescent="0.25">
      <c r="B118" s="7" t="s">
        <v>15</v>
      </c>
      <c r="C118" s="7">
        <v>13</v>
      </c>
      <c r="D118" s="41">
        <v>1119977</v>
      </c>
      <c r="E118" s="7" t="s">
        <v>6</v>
      </c>
      <c r="G118" s="7" t="s">
        <v>104</v>
      </c>
    </row>
    <row r="119" spans="2:7" x14ac:dyDescent="0.25">
      <c r="B119" s="7" t="s">
        <v>16</v>
      </c>
      <c r="C119" s="7"/>
      <c r="D119" s="41">
        <v>60257</v>
      </c>
      <c r="E119" s="7" t="s">
        <v>6</v>
      </c>
      <c r="G119" s="7"/>
    </row>
    <row r="120" spans="2:7" x14ac:dyDescent="0.25">
      <c r="B120" s="7" t="s">
        <v>16</v>
      </c>
      <c r="C120" s="7"/>
      <c r="D120" s="41">
        <v>60277</v>
      </c>
      <c r="E120" s="7" t="s">
        <v>6</v>
      </c>
      <c r="G120" s="7"/>
    </row>
    <row r="121" spans="2:7" x14ac:dyDescent="0.25">
      <c r="B121" s="7" t="s">
        <v>16</v>
      </c>
      <c r="C121" s="7">
        <v>4</v>
      </c>
      <c r="D121" s="42">
        <v>60259</v>
      </c>
      <c r="E121" s="7" t="s">
        <v>6</v>
      </c>
      <c r="G121" s="7"/>
    </row>
    <row r="122" spans="2:7" x14ac:dyDescent="0.25">
      <c r="B122" s="7" t="s">
        <v>16</v>
      </c>
      <c r="C122" s="7">
        <v>5</v>
      </c>
      <c r="D122" s="42">
        <v>60274</v>
      </c>
      <c r="E122" s="7" t="s">
        <v>6</v>
      </c>
      <c r="G122" s="7"/>
    </row>
    <row r="123" spans="2:7" x14ac:dyDescent="0.25">
      <c r="B123" s="7" t="s">
        <v>16</v>
      </c>
      <c r="C123" s="7">
        <v>1</v>
      </c>
      <c r="D123" s="42">
        <v>60266</v>
      </c>
      <c r="E123" s="7" t="s">
        <v>6</v>
      </c>
      <c r="G123" s="7"/>
    </row>
    <row r="124" spans="2:7" x14ac:dyDescent="0.25">
      <c r="B124" s="7" t="s">
        <v>16</v>
      </c>
      <c r="C124" s="7"/>
      <c r="D124" s="41">
        <v>60155</v>
      </c>
      <c r="E124" s="7" t="s">
        <v>6</v>
      </c>
      <c r="G124" s="7"/>
    </row>
    <row r="125" spans="2:7" x14ac:dyDescent="0.25">
      <c r="B125" s="7" t="s">
        <v>16</v>
      </c>
      <c r="C125" s="7">
        <v>2</v>
      </c>
      <c r="D125" s="42">
        <v>60156</v>
      </c>
      <c r="E125" s="7" t="s">
        <v>6</v>
      </c>
      <c r="G125" s="7"/>
    </row>
    <row r="126" spans="2:7" x14ac:dyDescent="0.25">
      <c r="B126" s="7" t="s">
        <v>16</v>
      </c>
      <c r="C126" s="7">
        <v>3</v>
      </c>
      <c r="D126" s="42">
        <v>60261</v>
      </c>
      <c r="E126" s="7" t="s">
        <v>6</v>
      </c>
      <c r="G126" s="7"/>
    </row>
    <row r="127" spans="2:7" x14ac:dyDescent="0.25">
      <c r="B127" s="7" t="s">
        <v>16</v>
      </c>
      <c r="C127" s="7">
        <v>14</v>
      </c>
      <c r="D127" s="41">
        <v>60152</v>
      </c>
      <c r="E127" s="7" t="s">
        <v>6</v>
      </c>
      <c r="G127" s="7"/>
    </row>
    <row r="128" spans="2:7" x14ac:dyDescent="0.25">
      <c r="B128" s="7" t="s">
        <v>16</v>
      </c>
      <c r="C128" s="7"/>
      <c r="D128" s="41">
        <v>60276</v>
      </c>
      <c r="E128" s="7" t="s">
        <v>6</v>
      </c>
      <c r="G128" s="7"/>
    </row>
    <row r="129" spans="2:7" x14ac:dyDescent="0.25">
      <c r="B129" s="7" t="s">
        <v>95</v>
      </c>
      <c r="C129" s="7"/>
      <c r="D129" s="42">
        <v>1134224</v>
      </c>
      <c r="E129" s="7" t="s">
        <v>6</v>
      </c>
      <c r="G129" s="7" t="s">
        <v>105</v>
      </c>
    </row>
    <row r="130" spans="2:7" x14ac:dyDescent="0.25">
      <c r="B130" s="7" t="s">
        <v>95</v>
      </c>
      <c r="C130" s="7" t="s">
        <v>212</v>
      </c>
      <c r="D130" s="42">
        <v>1142896</v>
      </c>
      <c r="E130" s="7" t="s">
        <v>6</v>
      </c>
      <c r="G130" s="7" t="s">
        <v>105</v>
      </c>
    </row>
    <row r="131" spans="2:7" x14ac:dyDescent="0.25">
      <c r="B131" s="7" t="s">
        <v>95</v>
      </c>
      <c r="C131" s="7">
        <v>7</v>
      </c>
      <c r="D131" s="42">
        <v>1145065</v>
      </c>
      <c r="E131" s="7" t="s">
        <v>6</v>
      </c>
      <c r="G131" s="7" t="s">
        <v>105</v>
      </c>
    </row>
    <row r="132" spans="2:7" x14ac:dyDescent="0.25">
      <c r="B132" s="7" t="s">
        <v>95</v>
      </c>
      <c r="C132" s="7">
        <v>10</v>
      </c>
      <c r="D132" s="42">
        <v>1144525</v>
      </c>
      <c r="E132" s="7" t="s">
        <v>6</v>
      </c>
      <c r="G132" s="7" t="s">
        <v>105</v>
      </c>
    </row>
    <row r="133" spans="2:7" x14ac:dyDescent="0.25">
      <c r="B133" s="7" t="s">
        <v>95</v>
      </c>
      <c r="C133" s="7">
        <v>11</v>
      </c>
      <c r="D133" s="42">
        <v>1133741</v>
      </c>
      <c r="E133" s="7" t="s">
        <v>6</v>
      </c>
      <c r="G133" s="7" t="s">
        <v>105</v>
      </c>
    </row>
    <row r="134" spans="2:7" x14ac:dyDescent="0.25">
      <c r="B134" s="7" t="s">
        <v>95</v>
      </c>
      <c r="C134" s="7">
        <v>6</v>
      </c>
      <c r="D134" s="42">
        <v>1135115</v>
      </c>
      <c r="E134" s="7" t="s">
        <v>6</v>
      </c>
      <c r="G134" s="7" t="s">
        <v>105</v>
      </c>
    </row>
    <row r="135" spans="2:7" x14ac:dyDescent="0.25">
      <c r="B135" s="7" t="s">
        <v>95</v>
      </c>
      <c r="C135" s="7" t="s">
        <v>210</v>
      </c>
      <c r="D135" s="42">
        <v>1136192</v>
      </c>
      <c r="E135" s="7" t="s">
        <v>6</v>
      </c>
      <c r="G135" s="7" t="s">
        <v>105</v>
      </c>
    </row>
    <row r="136" spans="2:7" x14ac:dyDescent="0.25">
      <c r="B136" s="7" t="s">
        <v>95</v>
      </c>
      <c r="C136" s="7">
        <v>8</v>
      </c>
      <c r="D136" s="42">
        <v>1144320</v>
      </c>
      <c r="E136" s="7" t="s">
        <v>6</v>
      </c>
      <c r="G136" s="7" t="s">
        <v>105</v>
      </c>
    </row>
    <row r="137" spans="2:7" x14ac:dyDescent="0.25">
      <c r="B137" s="7" t="s">
        <v>95</v>
      </c>
      <c r="C137" s="7"/>
      <c r="D137" s="42">
        <v>1132997</v>
      </c>
      <c r="E137" s="7" t="s">
        <v>6</v>
      </c>
      <c r="G137" s="7" t="s">
        <v>105</v>
      </c>
    </row>
    <row r="138" spans="2:7" x14ac:dyDescent="0.25">
      <c r="B138" s="7" t="s">
        <v>95</v>
      </c>
      <c r="C138" s="7"/>
      <c r="D138" s="42">
        <v>1144528</v>
      </c>
      <c r="E138" s="7" t="s">
        <v>6</v>
      </c>
      <c r="G138" s="7" t="s">
        <v>105</v>
      </c>
    </row>
    <row r="139" spans="2:7" x14ac:dyDescent="0.25">
      <c r="B139" s="7" t="s">
        <v>95</v>
      </c>
      <c r="C139" s="7" t="s">
        <v>211</v>
      </c>
      <c r="D139" s="42">
        <v>1131387</v>
      </c>
      <c r="E139" s="7" t="s">
        <v>6</v>
      </c>
      <c r="G139" s="7" t="s">
        <v>105</v>
      </c>
    </row>
    <row r="140" spans="2:7" x14ac:dyDescent="0.25">
      <c r="B140" s="7" t="s">
        <v>95</v>
      </c>
      <c r="C140" s="7">
        <v>9</v>
      </c>
      <c r="D140" s="42">
        <v>1132998</v>
      </c>
      <c r="E140" s="7" t="s">
        <v>6</v>
      </c>
      <c r="G140" s="7" t="s">
        <v>105</v>
      </c>
    </row>
    <row r="141" spans="2:7" x14ac:dyDescent="0.25">
      <c r="B141" s="7" t="s">
        <v>16</v>
      </c>
      <c r="C141" s="7"/>
      <c r="D141" s="41">
        <v>60271</v>
      </c>
      <c r="E141" s="7" t="s">
        <v>6</v>
      </c>
      <c r="G141" s="7"/>
    </row>
    <row r="142" spans="2:7" x14ac:dyDescent="0.25">
      <c r="B142" s="7" t="s">
        <v>16</v>
      </c>
      <c r="C142" s="7">
        <v>15</v>
      </c>
      <c r="D142" s="41">
        <v>60278</v>
      </c>
      <c r="E142" s="7" t="s">
        <v>6</v>
      </c>
      <c r="G142" s="7"/>
    </row>
    <row r="143" spans="2:7" x14ac:dyDescent="0.25">
      <c r="B143" s="7" t="s">
        <v>18</v>
      </c>
      <c r="C143" s="7"/>
      <c r="D143" s="41">
        <v>66999</v>
      </c>
      <c r="E143" s="7" t="s">
        <v>7</v>
      </c>
      <c r="G143" s="7"/>
    </row>
    <row r="144" spans="2:7" x14ac:dyDescent="0.25">
      <c r="B144" s="7" t="s">
        <v>19</v>
      </c>
      <c r="C144" s="7"/>
      <c r="D144" s="45" t="s">
        <v>17</v>
      </c>
      <c r="E144" s="7" t="s">
        <v>7</v>
      </c>
      <c r="G144" s="7"/>
    </row>
    <row r="145" spans="2:7" x14ac:dyDescent="0.25">
      <c r="B145" s="7" t="s">
        <v>19</v>
      </c>
      <c r="C145" s="7">
        <v>2</v>
      </c>
      <c r="D145" s="45" t="s">
        <v>112</v>
      </c>
      <c r="E145" s="7" t="s">
        <v>6</v>
      </c>
      <c r="G145" s="7"/>
    </row>
    <row r="146" spans="2:7" x14ac:dyDescent="0.25">
      <c r="B146" s="7" t="s">
        <v>19</v>
      </c>
      <c r="C146" s="7">
        <v>3</v>
      </c>
      <c r="D146" s="45" t="s">
        <v>139</v>
      </c>
      <c r="E146" s="7" t="s">
        <v>6</v>
      </c>
      <c r="G146" s="7"/>
    </row>
    <row r="147" spans="2:7" x14ac:dyDescent="0.25">
      <c r="B147" s="7" t="s">
        <v>19</v>
      </c>
      <c r="C147" s="7">
        <v>1</v>
      </c>
      <c r="D147" s="45" t="s">
        <v>149</v>
      </c>
      <c r="E147" s="7" t="s">
        <v>6</v>
      </c>
      <c r="G147" s="7"/>
    </row>
    <row r="148" spans="2:7" x14ac:dyDescent="0.25">
      <c r="B148" s="7" t="s">
        <v>19</v>
      </c>
      <c r="C148" s="7">
        <v>4</v>
      </c>
      <c r="D148" s="45" t="s">
        <v>128</v>
      </c>
      <c r="E148" s="7" t="s">
        <v>6</v>
      </c>
      <c r="G148" s="7"/>
    </row>
    <row r="149" spans="2:7" x14ac:dyDescent="0.25">
      <c r="B149" s="7" t="s">
        <v>19</v>
      </c>
      <c r="C149" s="7"/>
      <c r="D149" s="45" t="s">
        <v>152</v>
      </c>
      <c r="E149" s="7" t="s">
        <v>6</v>
      </c>
      <c r="G149" s="7"/>
    </row>
    <row r="150" spans="2:7" x14ac:dyDescent="0.25">
      <c r="B150" s="7" t="s">
        <v>19</v>
      </c>
      <c r="C150" s="7">
        <v>6</v>
      </c>
      <c r="D150" s="45" t="s">
        <v>176</v>
      </c>
      <c r="E150" s="7" t="s">
        <v>6</v>
      </c>
      <c r="G150" s="7"/>
    </row>
    <row r="151" spans="2:7" x14ac:dyDescent="0.25">
      <c r="B151" s="7" t="s">
        <v>19</v>
      </c>
      <c r="C151" s="7">
        <v>11</v>
      </c>
      <c r="D151" s="41" t="s">
        <v>50</v>
      </c>
      <c r="E151" s="7" t="s">
        <v>6</v>
      </c>
      <c r="G151" s="7"/>
    </row>
    <row r="152" spans="2:7" x14ac:dyDescent="0.25">
      <c r="B152" s="7" t="s">
        <v>19</v>
      </c>
      <c r="C152" s="7">
        <v>5</v>
      </c>
      <c r="D152" s="41" t="s">
        <v>119</v>
      </c>
      <c r="E152" s="7" t="s">
        <v>6</v>
      </c>
      <c r="G152" s="7"/>
    </row>
    <row r="153" spans="2:7" x14ac:dyDescent="0.25">
      <c r="B153" s="7" t="s">
        <v>19</v>
      </c>
      <c r="C153" s="7">
        <v>10</v>
      </c>
      <c r="D153" s="41" t="s">
        <v>51</v>
      </c>
      <c r="E153" s="7" t="s">
        <v>6</v>
      </c>
      <c r="G153" s="7"/>
    </row>
    <row r="154" spans="2:7" x14ac:dyDescent="0.25">
      <c r="B154" s="7" t="s">
        <v>19</v>
      </c>
      <c r="C154" s="7">
        <v>9</v>
      </c>
      <c r="D154" s="41" t="s">
        <v>52</v>
      </c>
      <c r="E154" s="7" t="s">
        <v>6</v>
      </c>
      <c r="G154" s="7"/>
    </row>
    <row r="155" spans="2:7" x14ac:dyDescent="0.25">
      <c r="B155" s="7" t="s">
        <v>19</v>
      </c>
      <c r="C155" s="7">
        <v>7</v>
      </c>
      <c r="D155" s="41" t="s">
        <v>54</v>
      </c>
      <c r="E155" s="7" t="s">
        <v>6</v>
      </c>
      <c r="G155" s="7"/>
    </row>
    <row r="156" spans="2:7" x14ac:dyDescent="0.25">
      <c r="B156" s="7" t="s">
        <v>19</v>
      </c>
      <c r="C156" s="7">
        <v>8</v>
      </c>
      <c r="D156" s="41" t="s">
        <v>53</v>
      </c>
      <c r="E156" s="7" t="s">
        <v>6</v>
      </c>
      <c r="G156" s="7"/>
    </row>
    <row r="157" spans="2:7" x14ac:dyDescent="0.25">
      <c r="B157" s="7" t="s">
        <v>19</v>
      </c>
      <c r="C157" s="7">
        <v>12</v>
      </c>
      <c r="D157" s="41" t="s">
        <v>204</v>
      </c>
      <c r="E157" s="7" t="s">
        <v>6</v>
      </c>
      <c r="G157" s="7"/>
    </row>
    <row r="158" spans="2:7" x14ac:dyDescent="0.25">
      <c r="B158" s="7" t="s">
        <v>19</v>
      </c>
      <c r="C158" s="7">
        <v>15</v>
      </c>
      <c r="D158" s="41" t="s">
        <v>205</v>
      </c>
      <c r="E158" s="7" t="s">
        <v>193</v>
      </c>
      <c r="G158" s="7"/>
    </row>
    <row r="159" spans="2:7" x14ac:dyDescent="0.25">
      <c r="B159" s="7" t="s">
        <v>19</v>
      </c>
      <c r="C159" s="7"/>
      <c r="D159" s="45" t="s">
        <v>20</v>
      </c>
      <c r="E159" s="7" t="s">
        <v>7</v>
      </c>
      <c r="G159" s="7"/>
    </row>
    <row r="160" spans="2:7" x14ac:dyDescent="0.25">
      <c r="B160" s="7" t="s">
        <v>19</v>
      </c>
      <c r="C160" s="7"/>
      <c r="D160" s="45" t="s">
        <v>21</v>
      </c>
      <c r="E160" s="7" t="s">
        <v>7</v>
      </c>
      <c r="G160" s="7"/>
    </row>
    <row r="161" spans="2:7" x14ac:dyDescent="0.25">
      <c r="B161" s="7" t="s">
        <v>22</v>
      </c>
      <c r="C161" s="7"/>
      <c r="D161" s="46" t="s">
        <v>23</v>
      </c>
      <c r="E161" s="7" t="s">
        <v>7</v>
      </c>
      <c r="G161" s="7"/>
    </row>
    <row r="162" spans="2:7" x14ac:dyDescent="0.25">
      <c r="B162" s="7" t="s">
        <v>22</v>
      </c>
      <c r="C162" s="7">
        <v>3</v>
      </c>
      <c r="D162" s="46" t="s">
        <v>140</v>
      </c>
      <c r="E162" s="7" t="s">
        <v>6</v>
      </c>
      <c r="G162" s="7"/>
    </row>
    <row r="163" spans="2:7" x14ac:dyDescent="0.25">
      <c r="B163" s="7" t="s">
        <v>22</v>
      </c>
      <c r="C163" s="7">
        <v>1</v>
      </c>
      <c r="D163" s="46" t="s">
        <v>150</v>
      </c>
      <c r="E163" s="7" t="s">
        <v>6</v>
      </c>
      <c r="G163" s="7"/>
    </row>
    <row r="164" spans="2:7" x14ac:dyDescent="0.25">
      <c r="B164" s="7" t="s">
        <v>22</v>
      </c>
      <c r="C164" s="7"/>
      <c r="D164" s="46" t="s">
        <v>24</v>
      </c>
      <c r="E164" s="7" t="s">
        <v>7</v>
      </c>
      <c r="G164" s="7"/>
    </row>
    <row r="165" spans="2:7" x14ac:dyDescent="0.25">
      <c r="B165" s="7" t="s">
        <v>22</v>
      </c>
      <c r="C165" s="7"/>
      <c r="D165" s="46" t="s">
        <v>25</v>
      </c>
      <c r="E165" s="7" t="s">
        <v>7</v>
      </c>
      <c r="G165" s="7"/>
    </row>
    <row r="166" spans="2:7" x14ac:dyDescent="0.25">
      <c r="B166" s="7" t="s">
        <v>22</v>
      </c>
      <c r="C166" s="7"/>
      <c r="D166" s="46" t="s">
        <v>26</v>
      </c>
      <c r="E166" s="22" t="s">
        <v>7</v>
      </c>
      <c r="G166" s="7"/>
    </row>
    <row r="167" spans="2:7" x14ac:dyDescent="0.25">
      <c r="B167" s="7" t="s">
        <v>99</v>
      </c>
      <c r="C167" s="7"/>
      <c r="D167" s="47">
        <v>1128641</v>
      </c>
      <c r="E167" s="7" t="s">
        <v>6</v>
      </c>
      <c r="G167" s="7" t="s">
        <v>174</v>
      </c>
    </row>
    <row r="168" spans="2:7" x14ac:dyDescent="0.25">
      <c r="B168" s="7" t="s">
        <v>99</v>
      </c>
      <c r="C168" s="7"/>
      <c r="D168" s="47">
        <v>1131016</v>
      </c>
      <c r="E168" s="7" t="s">
        <v>6</v>
      </c>
      <c r="G168" s="7" t="s">
        <v>174</v>
      </c>
    </row>
    <row r="169" spans="2:7" x14ac:dyDescent="0.25">
      <c r="B169" s="7" t="s">
        <v>99</v>
      </c>
      <c r="C169" s="7"/>
      <c r="D169" s="47">
        <v>1132143</v>
      </c>
      <c r="E169" s="7" t="s">
        <v>6</v>
      </c>
      <c r="G169" s="7" t="s">
        <v>174</v>
      </c>
    </row>
    <row r="170" spans="2:7" x14ac:dyDescent="0.25">
      <c r="B170" s="7" t="s">
        <v>99</v>
      </c>
      <c r="C170" s="7">
        <v>6</v>
      </c>
      <c r="D170" s="47">
        <v>1131044</v>
      </c>
      <c r="E170" s="7" t="s">
        <v>6</v>
      </c>
      <c r="G170" s="7" t="s">
        <v>174</v>
      </c>
    </row>
    <row r="171" spans="2:7" x14ac:dyDescent="0.25">
      <c r="B171" s="7" t="s">
        <v>99</v>
      </c>
      <c r="C171" s="7"/>
      <c r="D171" s="47">
        <v>1131017</v>
      </c>
      <c r="E171" s="7" t="s">
        <v>6</v>
      </c>
      <c r="G171" s="7" t="s">
        <v>174</v>
      </c>
    </row>
    <row r="172" spans="2:7" x14ac:dyDescent="0.25">
      <c r="B172" s="7" t="s">
        <v>99</v>
      </c>
      <c r="C172" s="7"/>
      <c r="D172" s="47">
        <v>1132132</v>
      </c>
      <c r="E172" s="7" t="s">
        <v>6</v>
      </c>
      <c r="G172" s="7" t="s">
        <v>174</v>
      </c>
    </row>
    <row r="173" spans="2:7" x14ac:dyDescent="0.25">
      <c r="B173" s="7" t="s">
        <v>99</v>
      </c>
      <c r="C173" s="7"/>
      <c r="D173" s="45">
        <v>1131015</v>
      </c>
      <c r="E173" s="7" t="s">
        <v>6</v>
      </c>
      <c r="G173" s="7" t="s">
        <v>174</v>
      </c>
    </row>
    <row r="174" spans="2:7" x14ac:dyDescent="0.25">
      <c r="B174" s="7" t="s">
        <v>99</v>
      </c>
      <c r="C174" s="7"/>
      <c r="D174" s="45">
        <v>1127372</v>
      </c>
      <c r="E174" s="7" t="s">
        <v>6</v>
      </c>
      <c r="G174" s="7" t="s">
        <v>174</v>
      </c>
    </row>
    <row r="175" spans="2:7" x14ac:dyDescent="0.25">
      <c r="B175" s="7" t="s">
        <v>99</v>
      </c>
      <c r="C175" s="7"/>
      <c r="D175" s="45">
        <v>1132461</v>
      </c>
      <c r="E175" s="7" t="s">
        <v>6</v>
      </c>
      <c r="G175" s="7" t="s">
        <v>174</v>
      </c>
    </row>
    <row r="176" spans="2:7" x14ac:dyDescent="0.25">
      <c r="B176" s="7" t="s">
        <v>22</v>
      </c>
      <c r="C176" s="7">
        <v>4</v>
      </c>
      <c r="D176" s="45" t="s">
        <v>129</v>
      </c>
      <c r="E176" s="7" t="s">
        <v>6</v>
      </c>
      <c r="G176" s="7"/>
    </row>
    <row r="177" spans="2:7" x14ac:dyDescent="0.25">
      <c r="B177" s="7" t="s">
        <v>22</v>
      </c>
      <c r="C177" s="7">
        <v>5</v>
      </c>
      <c r="D177" s="45" t="s">
        <v>120</v>
      </c>
      <c r="E177" s="7" t="s">
        <v>6</v>
      </c>
      <c r="G177" s="7"/>
    </row>
    <row r="178" spans="2:7" x14ac:dyDescent="0.25">
      <c r="B178" s="7" t="s">
        <v>22</v>
      </c>
      <c r="C178" s="7">
        <v>11</v>
      </c>
      <c r="D178" s="45" t="s">
        <v>27</v>
      </c>
      <c r="E178" s="7" t="s">
        <v>6</v>
      </c>
      <c r="G178" s="7"/>
    </row>
    <row r="179" spans="2:7" x14ac:dyDescent="0.25">
      <c r="B179" s="7" t="s">
        <v>22</v>
      </c>
      <c r="C179" s="7">
        <v>12</v>
      </c>
      <c r="D179" s="45" t="s">
        <v>28</v>
      </c>
      <c r="E179" s="7" t="s">
        <v>6</v>
      </c>
      <c r="G179" s="7"/>
    </row>
    <row r="180" spans="2:7" x14ac:dyDescent="0.25">
      <c r="B180" s="7" t="s">
        <v>22</v>
      </c>
      <c r="C180" s="7">
        <v>8</v>
      </c>
      <c r="D180" s="45" t="s">
        <v>29</v>
      </c>
      <c r="E180" s="7" t="s">
        <v>6</v>
      </c>
      <c r="G180" s="7"/>
    </row>
    <row r="181" spans="2:7" x14ac:dyDescent="0.25">
      <c r="B181" s="7" t="s">
        <v>22</v>
      </c>
      <c r="C181" s="7">
        <v>15</v>
      </c>
      <c r="D181" s="45" t="s">
        <v>30</v>
      </c>
      <c r="E181" s="7" t="s">
        <v>6</v>
      </c>
      <c r="G181" s="7"/>
    </row>
    <row r="182" spans="2:7" x14ac:dyDescent="0.25">
      <c r="B182" s="7" t="s">
        <v>22</v>
      </c>
      <c r="C182" s="7">
        <v>2</v>
      </c>
      <c r="D182" s="45" t="s">
        <v>113</v>
      </c>
      <c r="E182" s="7" t="s">
        <v>6</v>
      </c>
      <c r="G182" s="7"/>
    </row>
    <row r="183" spans="2:7" x14ac:dyDescent="0.25">
      <c r="B183" s="7" t="s">
        <v>22</v>
      </c>
      <c r="C183" s="7"/>
      <c r="D183" s="45" t="s">
        <v>31</v>
      </c>
      <c r="E183" s="7" t="s">
        <v>6</v>
      </c>
      <c r="G183" s="7"/>
    </row>
    <row r="184" spans="2:7" x14ac:dyDescent="0.25">
      <c r="B184" s="7" t="s">
        <v>22</v>
      </c>
      <c r="C184" s="7"/>
      <c r="D184" s="45" t="s">
        <v>32</v>
      </c>
      <c r="E184" s="7" t="s">
        <v>6</v>
      </c>
      <c r="G184" s="7"/>
    </row>
    <row r="185" spans="2:7" x14ac:dyDescent="0.25">
      <c r="B185" s="7" t="s">
        <v>22</v>
      </c>
      <c r="C185" s="7">
        <v>7</v>
      </c>
      <c r="D185" s="45" t="s">
        <v>97</v>
      </c>
      <c r="E185" s="7" t="s">
        <v>6</v>
      </c>
      <c r="G185" s="7"/>
    </row>
    <row r="186" spans="2:7" x14ac:dyDescent="0.25">
      <c r="B186" s="7" t="s">
        <v>22</v>
      </c>
      <c r="C186" s="7">
        <v>10</v>
      </c>
      <c r="D186" s="45" t="s">
        <v>33</v>
      </c>
      <c r="E186" s="7" t="s">
        <v>6</v>
      </c>
      <c r="G186" s="7"/>
    </row>
    <row r="187" spans="2:7" x14ac:dyDescent="0.25">
      <c r="B187" s="7" t="s">
        <v>22</v>
      </c>
      <c r="C187" s="7">
        <v>9</v>
      </c>
      <c r="D187" s="45" t="s">
        <v>34</v>
      </c>
      <c r="E187" s="7" t="s">
        <v>6</v>
      </c>
      <c r="G187" s="7"/>
    </row>
    <row r="188" spans="2:7" x14ac:dyDescent="0.25">
      <c r="B188" s="7" t="s">
        <v>22</v>
      </c>
      <c r="C188" s="7">
        <v>14</v>
      </c>
      <c r="D188" s="45" t="s">
        <v>35</v>
      </c>
      <c r="E188" s="7" t="s">
        <v>6</v>
      </c>
      <c r="G188" s="7"/>
    </row>
    <row r="189" spans="2:7" x14ac:dyDescent="0.25">
      <c r="B189" s="7" t="s">
        <v>36</v>
      </c>
      <c r="C189" s="3"/>
      <c r="D189" s="45">
        <v>21723</v>
      </c>
      <c r="E189" s="4" t="s">
        <v>6</v>
      </c>
      <c r="G189" s="7"/>
    </row>
    <row r="190" spans="2:7" x14ac:dyDescent="0.25">
      <c r="B190" s="7" t="s">
        <v>36</v>
      </c>
      <c r="C190" s="3"/>
      <c r="D190" s="45" t="s">
        <v>38</v>
      </c>
      <c r="E190" s="4" t="s">
        <v>6</v>
      </c>
      <c r="G190" s="7"/>
    </row>
    <row r="191" spans="2:7" x14ac:dyDescent="0.25">
      <c r="B191" s="6" t="s">
        <v>36</v>
      </c>
      <c r="C191" s="3"/>
      <c r="D191" s="45" t="s">
        <v>39</v>
      </c>
      <c r="E191" s="4" t="s">
        <v>6</v>
      </c>
      <c r="G191" s="7"/>
    </row>
    <row r="192" spans="2:7" x14ac:dyDescent="0.25">
      <c r="B192" s="6" t="s">
        <v>36</v>
      </c>
      <c r="C192" s="3"/>
      <c r="D192" s="45" t="s">
        <v>40</v>
      </c>
      <c r="E192" s="4" t="s">
        <v>7</v>
      </c>
      <c r="G192" s="7"/>
    </row>
    <row r="193" spans="1:7" x14ac:dyDescent="0.25">
      <c r="B193" s="6" t="s">
        <v>36</v>
      </c>
      <c r="C193" s="3"/>
      <c r="D193" s="45" t="s">
        <v>41</v>
      </c>
      <c r="E193" s="4" t="s">
        <v>7</v>
      </c>
      <c r="G193" s="7"/>
    </row>
    <row r="194" spans="1:7" x14ac:dyDescent="0.25">
      <c r="B194" s="6" t="s">
        <v>42</v>
      </c>
      <c r="C194" s="3"/>
      <c r="D194" s="44">
        <v>186034</v>
      </c>
      <c r="E194" s="4" t="s">
        <v>7</v>
      </c>
      <c r="G194" s="7" t="s">
        <v>98</v>
      </c>
    </row>
    <row r="195" spans="1:7" x14ac:dyDescent="0.25">
      <c r="B195" s="6" t="s">
        <v>42</v>
      </c>
      <c r="C195" s="3"/>
      <c r="D195" s="44">
        <v>186035</v>
      </c>
      <c r="E195" s="4" t="s">
        <v>7</v>
      </c>
      <c r="G195" s="7" t="s">
        <v>98</v>
      </c>
    </row>
    <row r="196" spans="1:7" x14ac:dyDescent="0.25">
      <c r="B196" s="6" t="s">
        <v>165</v>
      </c>
      <c r="C196" s="24"/>
      <c r="D196" s="44">
        <v>4388</v>
      </c>
      <c r="E196" s="31" t="s">
        <v>6</v>
      </c>
      <c r="G196" s="7"/>
    </row>
    <row r="197" spans="1:7" x14ac:dyDescent="0.25">
      <c r="B197" s="6" t="s">
        <v>166</v>
      </c>
      <c r="C197" s="3"/>
      <c r="D197" s="45" t="s">
        <v>43</v>
      </c>
      <c r="E197" s="4" t="s">
        <v>7</v>
      </c>
      <c r="G197" s="7"/>
    </row>
    <row r="198" spans="1:7" x14ac:dyDescent="0.25">
      <c r="B198" s="6" t="s">
        <v>166</v>
      </c>
      <c r="C198" s="3"/>
      <c r="D198" s="44">
        <v>60451</v>
      </c>
      <c r="E198" s="4" t="s">
        <v>6</v>
      </c>
      <c r="G198" s="7"/>
    </row>
    <row r="199" spans="1:7" x14ac:dyDescent="0.25">
      <c r="B199" s="6" t="s">
        <v>166</v>
      </c>
      <c r="C199" s="3"/>
      <c r="D199" s="44">
        <v>60447</v>
      </c>
      <c r="E199" s="4" t="s">
        <v>6</v>
      </c>
      <c r="G199" s="7"/>
    </row>
    <row r="200" spans="1:7" x14ac:dyDescent="0.25">
      <c r="B200" s="6" t="s">
        <v>166</v>
      </c>
      <c r="C200" s="3"/>
      <c r="D200" s="44">
        <v>60458</v>
      </c>
      <c r="E200" s="4" t="s">
        <v>6</v>
      </c>
      <c r="G200" s="7"/>
    </row>
    <row r="201" spans="1:7" x14ac:dyDescent="0.25">
      <c r="B201" s="6" t="s">
        <v>166</v>
      </c>
      <c r="C201" s="3"/>
      <c r="D201" s="44">
        <v>60452</v>
      </c>
      <c r="E201" s="4" t="s">
        <v>6</v>
      </c>
      <c r="G201" s="7"/>
    </row>
    <row r="202" spans="1:7" x14ac:dyDescent="0.25">
      <c r="B202" s="6" t="s">
        <v>166</v>
      </c>
      <c r="C202" s="3"/>
      <c r="D202" s="44">
        <v>60455</v>
      </c>
      <c r="E202" s="4" t="s">
        <v>6</v>
      </c>
      <c r="G202" s="7"/>
    </row>
    <row r="203" spans="1:7" x14ac:dyDescent="0.25">
      <c r="B203" s="6" t="s">
        <v>141</v>
      </c>
      <c r="C203" s="3">
        <v>3</v>
      </c>
      <c r="D203" s="44">
        <v>4151</v>
      </c>
      <c r="E203" s="4" t="s">
        <v>6</v>
      </c>
      <c r="G203" s="7"/>
    </row>
    <row r="204" spans="1:7" x14ac:dyDescent="0.25">
      <c r="B204" s="6" t="s">
        <v>141</v>
      </c>
      <c r="C204" s="3"/>
      <c r="D204" s="44">
        <v>2158</v>
      </c>
      <c r="E204" s="4" t="s">
        <v>6</v>
      </c>
      <c r="G204" s="7"/>
    </row>
    <row r="205" spans="1:7" x14ac:dyDescent="0.25">
      <c r="A205" t="s">
        <v>188</v>
      </c>
      <c r="B205" s="6" t="s">
        <v>141</v>
      </c>
      <c r="C205" s="24"/>
      <c r="D205" s="44">
        <v>4710</v>
      </c>
      <c r="E205" s="31" t="s">
        <v>6</v>
      </c>
      <c r="G205" s="7"/>
    </row>
    <row r="206" spans="1:7" x14ac:dyDescent="0.25">
      <c r="B206" s="6" t="s">
        <v>143</v>
      </c>
      <c r="C206" s="3"/>
      <c r="D206" s="44">
        <v>1281</v>
      </c>
      <c r="E206" s="4" t="s">
        <v>6</v>
      </c>
      <c r="G206" s="7"/>
    </row>
    <row r="207" spans="1:7" x14ac:dyDescent="0.25">
      <c r="A207" t="s">
        <v>188</v>
      </c>
      <c r="B207" s="6" t="s">
        <v>164</v>
      </c>
      <c r="C207" s="7"/>
      <c r="D207" s="47">
        <v>1694</v>
      </c>
      <c r="E207" s="6" t="s">
        <v>6</v>
      </c>
      <c r="G207" s="7"/>
    </row>
    <row r="208" spans="1:7" x14ac:dyDescent="0.25">
      <c r="A208" t="s">
        <v>188</v>
      </c>
      <c r="B208" s="6" t="s">
        <v>164</v>
      </c>
      <c r="C208" s="7" t="s">
        <v>187</v>
      </c>
      <c r="D208" s="47">
        <v>1693</v>
      </c>
      <c r="E208" s="6" t="s">
        <v>6</v>
      </c>
      <c r="G208" s="7"/>
    </row>
    <row r="209" spans="1:7" x14ac:dyDescent="0.25">
      <c r="A209" t="s">
        <v>188</v>
      </c>
      <c r="B209" s="6" t="s">
        <v>164</v>
      </c>
      <c r="C209" s="7"/>
      <c r="D209" s="47">
        <v>1625</v>
      </c>
      <c r="E209" s="6" t="s">
        <v>6</v>
      </c>
      <c r="G209" s="7"/>
    </row>
    <row r="210" spans="1:7" x14ac:dyDescent="0.25">
      <c r="A210" t="s">
        <v>188</v>
      </c>
      <c r="B210" s="6" t="s">
        <v>189</v>
      </c>
      <c r="C210" s="24"/>
      <c r="D210" s="44">
        <v>60454</v>
      </c>
      <c r="E210" s="6" t="s">
        <v>6</v>
      </c>
      <c r="G210" s="7"/>
    </row>
    <row r="211" spans="1:7" x14ac:dyDescent="0.25">
      <c r="A211" t="s">
        <v>188</v>
      </c>
      <c r="B211" s="6" t="s">
        <v>189</v>
      </c>
      <c r="C211" s="24"/>
      <c r="D211" s="44">
        <v>3443</v>
      </c>
      <c r="E211" s="6" t="s">
        <v>7</v>
      </c>
      <c r="G211" s="7"/>
    </row>
    <row r="212" spans="1:7" x14ac:dyDescent="0.25">
      <c r="A212" t="s">
        <v>188</v>
      </c>
      <c r="B212" s="6" t="s">
        <v>189</v>
      </c>
      <c r="C212" s="24"/>
      <c r="D212" s="44">
        <v>59280</v>
      </c>
      <c r="E212" s="6" t="s">
        <v>7</v>
      </c>
      <c r="G212" s="7"/>
    </row>
  </sheetData>
  <autoFilter ref="B3:G212" xr:uid="{00000000-0009-0000-0000-000000000000}"/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24"/>
  <sheetViews>
    <sheetView workbookViewId="0">
      <selection activeCell="H8" sqref="H8"/>
    </sheetView>
  </sheetViews>
  <sheetFormatPr baseColWidth="10" defaultRowHeight="15" x14ac:dyDescent="0.25"/>
  <cols>
    <col min="1" max="1" width="7.28515625" customWidth="1"/>
    <col min="2" max="2" width="12.5703125" style="2" customWidth="1"/>
    <col min="3" max="3" width="16.42578125" style="2" customWidth="1"/>
    <col min="4" max="4" width="15.42578125" style="2" customWidth="1"/>
    <col min="5" max="5" width="10.28515625" style="2" customWidth="1"/>
    <col min="6" max="6" width="12.28515625" style="2" customWidth="1"/>
    <col min="7" max="7" width="21" style="2" customWidth="1"/>
    <col min="8" max="8" width="25.85546875" style="2" customWidth="1"/>
    <col min="9" max="9" width="29.5703125" customWidth="1"/>
  </cols>
  <sheetData>
    <row r="2" spans="2:14" ht="9" customHeight="1" x14ac:dyDescent="0.25"/>
    <row r="3" spans="2:14" ht="23.25" customHeight="1" x14ac:dyDescent="0.25">
      <c r="B3" s="14" t="s">
        <v>45</v>
      </c>
      <c r="C3" s="14" t="s">
        <v>82</v>
      </c>
      <c r="D3" s="14" t="s">
        <v>46</v>
      </c>
      <c r="E3" s="14" t="s">
        <v>5</v>
      </c>
      <c r="F3" s="14" t="s">
        <v>81</v>
      </c>
      <c r="G3" s="14" t="s">
        <v>88</v>
      </c>
      <c r="H3" s="14" t="s">
        <v>93</v>
      </c>
      <c r="I3" s="14" t="s">
        <v>87</v>
      </c>
    </row>
    <row r="4" spans="2:14" x14ac:dyDescent="0.25">
      <c r="B4" s="24" t="s">
        <v>80</v>
      </c>
      <c r="C4" s="38" t="s">
        <v>144</v>
      </c>
      <c r="D4" s="40">
        <v>130512007</v>
      </c>
      <c r="E4" s="24" t="s">
        <v>6</v>
      </c>
      <c r="F4" s="33">
        <v>43635</v>
      </c>
      <c r="G4" s="24" t="s">
        <v>144</v>
      </c>
      <c r="H4" s="40">
        <v>1</v>
      </c>
      <c r="I4" s="16"/>
      <c r="K4" s="2"/>
      <c r="L4" s="32" t="s">
        <v>201</v>
      </c>
      <c r="N4" t="s">
        <v>213</v>
      </c>
    </row>
    <row r="5" spans="2:14" x14ac:dyDescent="0.25">
      <c r="B5" s="24" t="s">
        <v>80</v>
      </c>
      <c r="C5" s="38" t="s">
        <v>163</v>
      </c>
      <c r="D5" s="40">
        <v>140739807</v>
      </c>
      <c r="E5" s="24" t="s">
        <v>6</v>
      </c>
      <c r="F5" s="33">
        <v>43635</v>
      </c>
      <c r="G5" s="24" t="s">
        <v>163</v>
      </c>
      <c r="H5" s="40">
        <v>2</v>
      </c>
      <c r="I5" s="16"/>
      <c r="K5" s="32" t="s">
        <v>194</v>
      </c>
      <c r="L5" s="2">
        <v>5</v>
      </c>
      <c r="N5">
        <v>1</v>
      </c>
    </row>
    <row r="6" spans="2:14" x14ac:dyDescent="0.25">
      <c r="B6" s="24" t="s">
        <v>80</v>
      </c>
      <c r="C6" s="38" t="s">
        <v>130</v>
      </c>
      <c r="D6" s="40">
        <v>140739607</v>
      </c>
      <c r="E6" s="24" t="s">
        <v>6</v>
      </c>
      <c r="F6" s="33">
        <v>43777</v>
      </c>
      <c r="G6" s="24" t="s">
        <v>131</v>
      </c>
      <c r="H6" s="40">
        <v>3</v>
      </c>
      <c r="I6" s="16"/>
      <c r="K6" s="32" t="s">
        <v>195</v>
      </c>
      <c r="L6" s="2">
        <v>1</v>
      </c>
      <c r="N6">
        <v>2</v>
      </c>
    </row>
    <row r="7" spans="2:14" x14ac:dyDescent="0.25">
      <c r="B7" s="7" t="s">
        <v>80</v>
      </c>
      <c r="C7" s="39" t="s">
        <v>122</v>
      </c>
      <c r="D7" s="41">
        <v>130568307</v>
      </c>
      <c r="E7" s="7" t="s">
        <v>6</v>
      </c>
      <c r="F7" s="34">
        <v>43634</v>
      </c>
      <c r="G7" s="7" t="s">
        <v>122</v>
      </c>
      <c r="H7" s="41">
        <v>4</v>
      </c>
      <c r="I7" s="35"/>
      <c r="K7" s="32" t="s">
        <v>196</v>
      </c>
      <c r="L7" s="2"/>
      <c r="N7">
        <v>3</v>
      </c>
    </row>
    <row r="8" spans="2:14" x14ac:dyDescent="0.25">
      <c r="B8" s="24" t="s">
        <v>80</v>
      </c>
      <c r="C8" s="38" t="s">
        <v>114</v>
      </c>
      <c r="D8" s="40">
        <v>140739707</v>
      </c>
      <c r="E8" s="24" t="s">
        <v>6</v>
      </c>
      <c r="F8" s="33">
        <v>43651</v>
      </c>
      <c r="G8" s="24" t="s">
        <v>114</v>
      </c>
      <c r="H8" s="40">
        <v>5</v>
      </c>
      <c r="I8" s="16"/>
      <c r="K8" s="32" t="s">
        <v>197</v>
      </c>
      <c r="L8" s="2">
        <v>2</v>
      </c>
      <c r="N8">
        <v>4</v>
      </c>
    </row>
    <row r="9" spans="2:14" x14ac:dyDescent="0.25">
      <c r="B9" s="24" t="s">
        <v>80</v>
      </c>
      <c r="C9" s="38" t="s">
        <v>172</v>
      </c>
      <c r="D9" s="40">
        <v>130569307</v>
      </c>
      <c r="E9" s="24" t="s">
        <v>6</v>
      </c>
      <c r="F9" s="33">
        <v>43635</v>
      </c>
      <c r="G9" s="24" t="s">
        <v>171</v>
      </c>
      <c r="H9" s="40">
        <v>6</v>
      </c>
      <c r="I9" s="16"/>
      <c r="K9" s="32" t="s">
        <v>198</v>
      </c>
      <c r="L9" s="2">
        <v>1</v>
      </c>
      <c r="N9">
        <v>5</v>
      </c>
    </row>
    <row r="10" spans="2:14" x14ac:dyDescent="0.25">
      <c r="B10" s="7" t="s">
        <v>80</v>
      </c>
      <c r="C10" s="39" t="s">
        <v>86</v>
      </c>
      <c r="D10" s="41">
        <v>150946210</v>
      </c>
      <c r="E10" s="24" t="s">
        <v>6</v>
      </c>
      <c r="F10" s="34">
        <v>43822</v>
      </c>
      <c r="G10" s="17" t="s">
        <v>92</v>
      </c>
      <c r="H10" s="42">
        <v>7</v>
      </c>
      <c r="I10" s="7"/>
      <c r="K10" s="32" t="s">
        <v>199</v>
      </c>
      <c r="L10" s="2">
        <v>3</v>
      </c>
      <c r="N10">
        <v>6</v>
      </c>
    </row>
    <row r="11" spans="2:14" ht="37.5" customHeight="1" x14ac:dyDescent="0.25">
      <c r="B11" s="7" t="s">
        <v>80</v>
      </c>
      <c r="C11" s="39" t="s">
        <v>84</v>
      </c>
      <c r="D11" s="41">
        <v>150916310</v>
      </c>
      <c r="E11" s="24" t="s">
        <v>6</v>
      </c>
      <c r="F11" s="34">
        <v>43826</v>
      </c>
      <c r="G11" s="17" t="s">
        <v>91</v>
      </c>
      <c r="H11" s="42">
        <v>8</v>
      </c>
      <c r="I11" s="16"/>
      <c r="K11" s="32" t="s">
        <v>200</v>
      </c>
      <c r="L11" s="2">
        <v>2</v>
      </c>
      <c r="N11">
        <v>7</v>
      </c>
    </row>
    <row r="12" spans="2:14" x14ac:dyDescent="0.25">
      <c r="B12" s="7" t="s">
        <v>80</v>
      </c>
      <c r="C12" s="39" t="s">
        <v>83</v>
      </c>
      <c r="D12" s="41">
        <v>150915910</v>
      </c>
      <c r="E12" s="24" t="s">
        <v>6</v>
      </c>
      <c r="F12" s="34">
        <v>43777</v>
      </c>
      <c r="G12" s="17" t="s">
        <v>89</v>
      </c>
      <c r="H12" s="42">
        <v>9</v>
      </c>
      <c r="I12" s="16"/>
      <c r="N12">
        <v>8</v>
      </c>
    </row>
    <row r="13" spans="2:14" x14ac:dyDescent="0.25">
      <c r="B13" s="24" t="s">
        <v>80</v>
      </c>
      <c r="C13" s="38" t="s">
        <v>85</v>
      </c>
      <c r="D13" s="40">
        <v>140738907</v>
      </c>
      <c r="E13" s="24" t="s">
        <v>6</v>
      </c>
      <c r="F13" s="34">
        <v>43735</v>
      </c>
      <c r="G13" s="15" t="s">
        <v>90</v>
      </c>
      <c r="H13" s="43">
        <v>10</v>
      </c>
      <c r="I13" s="16"/>
      <c r="N13">
        <v>9</v>
      </c>
    </row>
    <row r="14" spans="2:14" x14ac:dyDescent="0.25">
      <c r="B14" s="7" t="s">
        <v>80</v>
      </c>
      <c r="C14" s="39" t="s">
        <v>192</v>
      </c>
      <c r="D14" s="41">
        <v>130567807</v>
      </c>
      <c r="E14" s="24" t="s">
        <v>6</v>
      </c>
      <c r="F14" s="34">
        <v>43761</v>
      </c>
      <c r="G14" s="7" t="s">
        <v>193</v>
      </c>
      <c r="H14" s="41">
        <v>11</v>
      </c>
      <c r="I14" s="16"/>
      <c r="N14">
        <v>10</v>
      </c>
    </row>
    <row r="15" spans="2:14" x14ac:dyDescent="0.25">
      <c r="B15" s="7" t="s">
        <v>80</v>
      </c>
      <c r="C15" s="39" t="s">
        <v>202</v>
      </c>
      <c r="D15" s="41">
        <v>140739107</v>
      </c>
      <c r="E15" s="24" t="s">
        <v>6</v>
      </c>
      <c r="F15" s="34">
        <v>43952</v>
      </c>
      <c r="G15" s="7" t="s">
        <v>206</v>
      </c>
      <c r="H15" s="41">
        <v>12</v>
      </c>
      <c r="I15" s="16"/>
      <c r="N15">
        <v>11</v>
      </c>
    </row>
    <row r="16" spans="2:14" x14ac:dyDescent="0.25">
      <c r="B16" s="7" t="s">
        <v>80</v>
      </c>
      <c r="C16" s="39" t="s">
        <v>91</v>
      </c>
      <c r="D16" s="41">
        <v>130511607</v>
      </c>
      <c r="E16" s="24" t="s">
        <v>6</v>
      </c>
      <c r="F16" s="34">
        <v>43952</v>
      </c>
      <c r="G16" s="7" t="s">
        <v>207</v>
      </c>
      <c r="H16" s="41">
        <v>13</v>
      </c>
      <c r="I16" s="16"/>
      <c r="N16">
        <v>12</v>
      </c>
    </row>
    <row r="17" spans="2:14" x14ac:dyDescent="0.25">
      <c r="B17" s="7" t="s">
        <v>80</v>
      </c>
      <c r="C17" s="39" t="s">
        <v>203</v>
      </c>
      <c r="D17" s="41">
        <v>130569507</v>
      </c>
      <c r="E17" s="24" t="s">
        <v>6</v>
      </c>
      <c r="F17" s="34">
        <v>43891</v>
      </c>
      <c r="G17" s="7" t="s">
        <v>208</v>
      </c>
      <c r="H17" s="41">
        <v>14</v>
      </c>
      <c r="I17" s="16"/>
      <c r="N17">
        <v>13</v>
      </c>
    </row>
    <row r="18" spans="2:14" x14ac:dyDescent="0.25">
      <c r="B18" s="7" t="s">
        <v>80</v>
      </c>
      <c r="C18" s="39" t="s">
        <v>89</v>
      </c>
      <c r="D18" s="41">
        <v>140739507</v>
      </c>
      <c r="E18" s="24" t="s">
        <v>6</v>
      </c>
      <c r="F18" s="34">
        <v>43891</v>
      </c>
      <c r="G18" s="7" t="s">
        <v>209</v>
      </c>
      <c r="H18" s="41">
        <v>15</v>
      </c>
      <c r="I18" s="16"/>
      <c r="N18">
        <v>14</v>
      </c>
    </row>
    <row r="19" spans="2:14" x14ac:dyDescent="0.25">
      <c r="B19" s="7" t="s">
        <v>80</v>
      </c>
      <c r="C19" s="39" t="s">
        <v>191</v>
      </c>
      <c r="D19" s="41">
        <v>130517504</v>
      </c>
      <c r="E19" s="24" t="s">
        <v>6</v>
      </c>
      <c r="F19" s="34">
        <v>43788</v>
      </c>
      <c r="G19" s="7" t="s">
        <v>191</v>
      </c>
      <c r="H19" s="41"/>
      <c r="I19" s="16"/>
      <c r="N19">
        <v>15</v>
      </c>
    </row>
    <row r="20" spans="2:14" x14ac:dyDescent="0.25">
      <c r="N20">
        <v>16</v>
      </c>
    </row>
    <row r="21" spans="2:14" x14ac:dyDescent="0.25">
      <c r="N21">
        <v>17</v>
      </c>
    </row>
    <row r="22" spans="2:14" x14ac:dyDescent="0.25">
      <c r="H22" s="32"/>
      <c r="N22">
        <v>18</v>
      </c>
    </row>
    <row r="23" spans="2:14" x14ac:dyDescent="0.25">
      <c r="K23" s="2"/>
      <c r="N23">
        <v>19</v>
      </c>
    </row>
    <row r="24" spans="2:14" x14ac:dyDescent="0.25">
      <c r="N24">
        <v>20</v>
      </c>
    </row>
  </sheetData>
  <autoFilter ref="B3:I13" xr:uid="{00000000-0009-0000-0000-000001000000}"/>
  <sortState ref="B4:H19">
    <sortCondition ref="H4:H1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L519"/>
  <sheetViews>
    <sheetView workbookViewId="0">
      <selection activeCell="M15" sqref="M15"/>
    </sheetView>
  </sheetViews>
  <sheetFormatPr baseColWidth="10" defaultColWidth="11.42578125" defaultRowHeight="15" x14ac:dyDescent="0.25"/>
  <cols>
    <col min="1" max="1" width="5.7109375" style="20" customWidth="1"/>
    <col min="2" max="2" width="11.42578125" style="20"/>
    <col min="3" max="3" width="22.5703125" style="20" bestFit="1" customWidth="1"/>
    <col min="4" max="4" width="11.42578125" style="20"/>
    <col min="5" max="5" width="0" style="20" hidden="1" customWidth="1"/>
    <col min="6" max="6" width="34.5703125" style="20" hidden="1" customWidth="1"/>
    <col min="7" max="7" width="18.42578125" style="20" customWidth="1"/>
    <col min="8" max="8" width="11.140625" style="20" bestFit="1" customWidth="1"/>
    <col min="9" max="9" width="11.42578125" style="20"/>
    <col min="10" max="10" width="13" style="20" customWidth="1"/>
    <col min="11" max="16384" width="11.42578125" style="20"/>
  </cols>
  <sheetData>
    <row r="3" spans="2:12" ht="29.25" customHeight="1" x14ac:dyDescent="0.25">
      <c r="B3" s="21" t="s">
        <v>93</v>
      </c>
      <c r="C3" s="21" t="s">
        <v>154</v>
      </c>
      <c r="D3" s="3" t="s">
        <v>0</v>
      </c>
      <c r="E3" s="3" t="s">
        <v>155</v>
      </c>
      <c r="F3" s="3" t="s">
        <v>87</v>
      </c>
      <c r="G3" s="24" t="s">
        <v>214</v>
      </c>
      <c r="H3" s="24"/>
      <c r="I3" s="24" t="s">
        <v>81</v>
      </c>
      <c r="J3" s="23"/>
      <c r="K3" s="23"/>
    </row>
    <row r="4" spans="2:12" s="36" customFormat="1" ht="14.25" customHeight="1" x14ac:dyDescent="0.25">
      <c r="B4" s="57">
        <v>1</v>
      </c>
      <c r="C4" s="21" t="s">
        <v>151</v>
      </c>
      <c r="D4" s="3">
        <f>COUNTIF('Poste UT'!H:H,"1")</f>
        <v>1</v>
      </c>
      <c r="E4" s="3" t="s">
        <v>7</v>
      </c>
      <c r="F4" s="3"/>
      <c r="G4" s="24" t="str">
        <f>LOOKUP(1,'Poste UT'!H4:H19,'Poste UT'!C4:C19)</f>
        <v>29000 UT</v>
      </c>
      <c r="H4" s="24">
        <f>VLOOKUP(C4,'Poste UT'!$B$4:$D$19,3,0)</f>
        <v>130512007</v>
      </c>
      <c r="I4" s="15">
        <f>LOOKUP(1,'Poste UT'!H4:H19,'Poste UT'!F4:F19)</f>
        <v>43635</v>
      </c>
      <c r="J4" s="24">
        <f>LOOKUP(1,'Poste UT'!$H$4:$H$19,'Poste UT'!$D$4:$D$19)</f>
        <v>130512007</v>
      </c>
    </row>
    <row r="5" spans="2:12" s="36" customFormat="1" ht="14.25" customHeight="1" x14ac:dyDescent="0.25">
      <c r="B5" s="58"/>
      <c r="C5" s="24" t="s">
        <v>3</v>
      </c>
      <c r="D5" s="3">
        <v>1</v>
      </c>
      <c r="E5" s="3" t="s">
        <v>7</v>
      </c>
      <c r="F5" s="3"/>
      <c r="G5" s="40">
        <v>60674</v>
      </c>
      <c r="H5" t="e">
        <f>VLOOKUP(VLOOKUP(#REF!,$B$4:$E$19,2,0),$C$4:$E$19,2,0)</f>
        <v>#REF!</v>
      </c>
      <c r="I5" s="20"/>
    </row>
    <row r="6" spans="2:12" s="36" customFormat="1" ht="14.25" customHeight="1" x14ac:dyDescent="0.25">
      <c r="B6" s="58"/>
      <c r="C6" s="24" t="s">
        <v>4</v>
      </c>
      <c r="D6" s="3">
        <v>1</v>
      </c>
      <c r="E6" s="3" t="s">
        <v>7</v>
      </c>
      <c r="F6" s="3"/>
      <c r="G6" s="38" t="s">
        <v>145</v>
      </c>
      <c r="H6" s="24">
        <f>VLOOKUP(C6,Traducteurs!$B$4:$D$212,2,0)</f>
        <v>2</v>
      </c>
      <c r="I6" s="20"/>
      <c r="L6" s="37" t="s">
        <v>215</v>
      </c>
    </row>
    <row r="7" spans="2:12" s="36" customFormat="1" ht="14.25" customHeight="1" x14ac:dyDescent="0.25">
      <c r="B7" s="58"/>
      <c r="C7" s="7" t="s">
        <v>1</v>
      </c>
      <c r="D7" s="3">
        <v>1</v>
      </c>
      <c r="E7" s="3" t="s">
        <v>7</v>
      </c>
      <c r="F7" s="3"/>
      <c r="G7" s="38" t="s">
        <v>148</v>
      </c>
      <c r="H7" s="24">
        <f>VLOOKUP(C7,Traducteurs!$B$4:$D$212,2,0)</f>
        <v>0</v>
      </c>
      <c r="I7" s="20"/>
    </row>
    <row r="8" spans="2:12" s="36" customFormat="1" ht="14.25" customHeight="1" x14ac:dyDescent="0.25">
      <c r="B8" s="58"/>
      <c r="C8" s="7" t="s">
        <v>14</v>
      </c>
      <c r="D8" s="3">
        <v>1</v>
      </c>
      <c r="E8" s="3" t="s">
        <v>7</v>
      </c>
      <c r="F8" s="3"/>
      <c r="G8" s="38" t="s">
        <v>146</v>
      </c>
      <c r="H8" s="24">
        <f>VLOOKUP(C8,Traducteurs!$B$4:$D$212,2,0)</f>
        <v>0</v>
      </c>
      <c r="I8" s="20"/>
    </row>
    <row r="9" spans="2:12" s="36" customFormat="1" ht="14.25" customHeight="1" x14ac:dyDescent="0.25">
      <c r="B9" s="58"/>
      <c r="C9" s="7" t="s">
        <v>16</v>
      </c>
      <c r="D9" s="3">
        <v>1</v>
      </c>
      <c r="E9" s="3" t="s">
        <v>7</v>
      </c>
      <c r="F9" s="3"/>
      <c r="G9" s="38" t="s">
        <v>147</v>
      </c>
      <c r="H9" s="24">
        <f>VLOOKUP(C9,Traducteurs!$B$4:$D$212,2,0)</f>
        <v>0</v>
      </c>
      <c r="I9" s="20"/>
    </row>
    <row r="10" spans="2:12" s="36" customFormat="1" ht="14.25" customHeight="1" x14ac:dyDescent="0.25">
      <c r="B10" s="58"/>
      <c r="C10" s="7" t="s">
        <v>19</v>
      </c>
      <c r="D10" s="3">
        <v>1</v>
      </c>
      <c r="E10" s="3" t="s">
        <v>7</v>
      </c>
      <c r="F10" s="3"/>
      <c r="G10" s="24" t="s">
        <v>149</v>
      </c>
      <c r="H10" s="24">
        <f>VLOOKUP(C10,Traducteurs!$B$4:$D$212,2,0)</f>
        <v>0</v>
      </c>
      <c r="I10" s="20"/>
    </row>
    <row r="11" spans="2:12" s="36" customFormat="1" ht="14.25" customHeight="1" x14ac:dyDescent="0.25">
      <c r="B11" s="58"/>
      <c r="C11" s="7" t="s">
        <v>22</v>
      </c>
      <c r="D11" s="3">
        <v>1</v>
      </c>
      <c r="E11" s="3" t="s">
        <v>7</v>
      </c>
      <c r="F11" s="3"/>
      <c r="G11" s="24" t="s">
        <v>150</v>
      </c>
      <c r="H11" s="24">
        <f>VLOOKUP(C11,Traducteurs!$B$4:$D$212,2,0)</f>
        <v>0</v>
      </c>
      <c r="I11" s="20"/>
    </row>
    <row r="12" spans="2:12" s="36" customFormat="1" ht="14.25" customHeight="1" x14ac:dyDescent="0.25">
      <c r="B12" s="58"/>
      <c r="C12" s="7" t="s">
        <v>159</v>
      </c>
      <c r="D12" s="3">
        <v>1</v>
      </c>
      <c r="E12" s="3" t="s">
        <v>7</v>
      </c>
      <c r="F12" s="3"/>
      <c r="G12" s="24"/>
      <c r="H12" s="24" t="e">
        <f>VLOOKUP(C12,Traducteurs!$B$4:$D$212,2,0)</f>
        <v>#N/A</v>
      </c>
      <c r="I12" s="20"/>
    </row>
    <row r="13" spans="2:12" s="36" customFormat="1" ht="14.25" customHeight="1" x14ac:dyDescent="0.25">
      <c r="B13" s="58"/>
      <c r="C13" s="7" t="s">
        <v>160</v>
      </c>
      <c r="D13" s="3">
        <v>1</v>
      </c>
      <c r="E13" s="3" t="s">
        <v>7</v>
      </c>
      <c r="F13" s="3"/>
      <c r="G13" s="24"/>
      <c r="H13" s="24" t="e">
        <f>VLOOKUP(C13,Traducteurs!$B$4:$D$212,2,0)</f>
        <v>#N/A</v>
      </c>
      <c r="I13" s="20"/>
    </row>
    <row r="14" spans="2:12" s="36" customFormat="1" ht="14.25" customHeight="1" x14ac:dyDescent="0.25">
      <c r="B14" s="58"/>
      <c r="C14" s="7" t="s">
        <v>141</v>
      </c>
      <c r="D14" s="3">
        <v>0</v>
      </c>
      <c r="E14" s="3"/>
      <c r="F14" s="3"/>
      <c r="G14" s="24"/>
      <c r="H14" s="24">
        <f>VLOOKUP(C14,Traducteurs!$B$4:$D$212,2,0)</f>
        <v>3</v>
      </c>
      <c r="I14" s="20"/>
    </row>
    <row r="15" spans="2:12" s="36" customFormat="1" ht="14.25" customHeight="1" x14ac:dyDescent="0.25">
      <c r="B15" s="58"/>
      <c r="C15" s="7" t="s">
        <v>44</v>
      </c>
      <c r="D15" s="3">
        <v>1</v>
      </c>
      <c r="E15" s="3" t="s">
        <v>7</v>
      </c>
      <c r="F15" s="3"/>
      <c r="G15" s="24"/>
      <c r="H15" s="24" t="e">
        <f>VLOOKUP(C15,Traducteurs!$B$4:$D$212,2,0)</f>
        <v>#N/A</v>
      </c>
      <c r="I15" s="20"/>
    </row>
    <row r="16" spans="2:12" s="36" customFormat="1" ht="14.25" customHeight="1" x14ac:dyDescent="0.25">
      <c r="B16" s="58"/>
      <c r="C16" s="7" t="s">
        <v>156</v>
      </c>
      <c r="D16" s="3">
        <v>1</v>
      </c>
      <c r="E16" s="3" t="s">
        <v>7</v>
      </c>
      <c r="F16" s="3"/>
      <c r="G16" s="24"/>
      <c r="H16" s="24" t="e">
        <f>VLOOKUP(C16,Traducteurs!$B$4:$D$212,2,0)</f>
        <v>#N/A</v>
      </c>
      <c r="I16" s="20"/>
    </row>
    <row r="17" spans="2:9" s="36" customFormat="1" ht="14.25" customHeight="1" x14ac:dyDescent="0.25">
      <c r="B17" s="58"/>
      <c r="C17" s="7" t="s">
        <v>157</v>
      </c>
      <c r="D17" s="3">
        <v>1</v>
      </c>
      <c r="E17" s="3" t="s">
        <v>7</v>
      </c>
      <c r="F17" s="3"/>
      <c r="G17" s="24"/>
      <c r="H17" s="24" t="e">
        <f>VLOOKUP(C17,Traducteurs!$B$4:$D$212,2,0)</f>
        <v>#N/A</v>
      </c>
      <c r="I17" s="20"/>
    </row>
    <row r="18" spans="2:9" s="36" customFormat="1" ht="14.25" customHeight="1" x14ac:dyDescent="0.25">
      <c r="B18" s="58"/>
      <c r="C18" s="7" t="s">
        <v>158</v>
      </c>
      <c r="D18" s="3">
        <v>1</v>
      </c>
      <c r="E18" s="3" t="s">
        <v>7</v>
      </c>
      <c r="F18" s="3"/>
      <c r="G18" s="24"/>
      <c r="H18" s="24" t="e">
        <f>VLOOKUP(C18,Traducteurs!$B$4:$D$212,2,0)</f>
        <v>#N/A</v>
      </c>
      <c r="I18" s="20"/>
    </row>
    <row r="19" spans="2:9" s="36" customFormat="1" ht="14.25" customHeight="1" x14ac:dyDescent="0.25">
      <c r="B19" s="58"/>
      <c r="C19" s="7" t="s">
        <v>161</v>
      </c>
      <c r="D19" s="3">
        <v>0</v>
      </c>
      <c r="E19" s="3" t="s">
        <v>7</v>
      </c>
      <c r="F19" s="3"/>
      <c r="G19" s="24"/>
      <c r="H19" s="24" t="e">
        <f>VLOOKUP(C19,Traducteurs!$B$4:$D$212,2,0)</f>
        <v>#N/A</v>
      </c>
      <c r="I19" s="20"/>
    </row>
    <row r="20" spans="2:9" s="36" customFormat="1" ht="14.25" customHeight="1" x14ac:dyDescent="0.25">
      <c r="B20" s="59"/>
      <c r="C20" s="7" t="s">
        <v>153</v>
      </c>
      <c r="D20" s="3">
        <v>0</v>
      </c>
      <c r="E20" s="3" t="s">
        <v>7</v>
      </c>
      <c r="F20" s="3"/>
      <c r="G20" s="24"/>
      <c r="H20" s="24" t="e">
        <f>VLOOKUP(C20,Traducteurs!$B$4:$D$212,2,0)</f>
        <v>#N/A</v>
      </c>
      <c r="I20" s="20"/>
    </row>
    <row r="21" spans="2:9" s="36" customFormat="1" ht="14.25" customHeight="1" x14ac:dyDescent="0.25">
      <c r="B21" s="57">
        <v>2</v>
      </c>
      <c r="C21" s="21" t="s">
        <v>151</v>
      </c>
      <c r="D21" s="3">
        <f>COUNTIF('Poste UT'!H:H,"2")</f>
        <v>1</v>
      </c>
      <c r="E21" s="3" t="s">
        <v>7</v>
      </c>
      <c r="F21" s="3"/>
      <c r="G21" s="24" t="str">
        <f>LOOKUP(2,'Poste UT'!H4:H19,'Poste UT'!C4:C19)</f>
        <v>100200 UT</v>
      </c>
      <c r="H21" s="24" t="e">
        <f>VLOOKUP(C21,Traducteurs!$B$4:$D$212,2,0)</f>
        <v>#N/A</v>
      </c>
      <c r="I21" s="15">
        <f>LOOKUP(2,'Poste UT'!H4:H19,'Poste UT'!F4:F19)</f>
        <v>43635</v>
      </c>
    </row>
    <row r="22" spans="2:9" s="36" customFormat="1" ht="14.25" customHeight="1" x14ac:dyDescent="0.25">
      <c r="B22" s="58"/>
      <c r="C22" s="24" t="s">
        <v>3</v>
      </c>
      <c r="D22" s="3">
        <v>1</v>
      </c>
      <c r="E22" s="3" t="s">
        <v>7</v>
      </c>
      <c r="F22" s="3"/>
      <c r="G22" s="24" t="s">
        <v>110</v>
      </c>
      <c r="H22" s="20"/>
      <c r="I22" s="20"/>
    </row>
    <row r="23" spans="2:9" s="36" customFormat="1" ht="14.25" customHeight="1" x14ac:dyDescent="0.25">
      <c r="B23" s="58"/>
      <c r="C23" s="24" t="s">
        <v>4</v>
      </c>
      <c r="D23" s="3">
        <v>1</v>
      </c>
      <c r="E23" s="3" t="s">
        <v>7</v>
      </c>
      <c r="F23" s="3"/>
      <c r="G23" s="24" t="s">
        <v>109</v>
      </c>
      <c r="H23" s="20"/>
      <c r="I23" s="20"/>
    </row>
    <row r="24" spans="2:9" s="36" customFormat="1" ht="14.25" customHeight="1" x14ac:dyDescent="0.25">
      <c r="B24" s="58"/>
      <c r="C24" s="7" t="s">
        <v>1</v>
      </c>
      <c r="D24" s="3">
        <v>1</v>
      </c>
      <c r="E24" s="3" t="s">
        <v>7</v>
      </c>
      <c r="F24" s="3"/>
      <c r="G24" s="24" t="s">
        <v>111</v>
      </c>
      <c r="H24" s="20"/>
      <c r="I24" s="20"/>
    </row>
    <row r="25" spans="2:9" s="36" customFormat="1" ht="14.25" customHeight="1" x14ac:dyDescent="0.25">
      <c r="B25" s="58"/>
      <c r="C25" s="7" t="s">
        <v>14</v>
      </c>
      <c r="D25" s="3">
        <v>1</v>
      </c>
      <c r="E25" s="3" t="s">
        <v>7</v>
      </c>
      <c r="F25" s="3"/>
      <c r="G25" s="24" t="s">
        <v>107</v>
      </c>
      <c r="H25" s="20"/>
      <c r="I25" s="20"/>
    </row>
    <row r="26" spans="2:9" s="36" customFormat="1" ht="14.25" customHeight="1" x14ac:dyDescent="0.25">
      <c r="B26" s="58"/>
      <c r="C26" s="7" t="s">
        <v>16</v>
      </c>
      <c r="D26" s="3">
        <v>1</v>
      </c>
      <c r="E26" s="3" t="s">
        <v>7</v>
      </c>
      <c r="F26" s="3"/>
      <c r="G26" s="24" t="s">
        <v>108</v>
      </c>
      <c r="H26" s="20"/>
      <c r="I26" s="20"/>
    </row>
    <row r="27" spans="2:9" s="36" customFormat="1" ht="14.25" customHeight="1" x14ac:dyDescent="0.25">
      <c r="B27" s="58"/>
      <c r="C27" s="7" t="s">
        <v>19</v>
      </c>
      <c r="D27" s="3">
        <v>1</v>
      </c>
      <c r="E27" s="3" t="s">
        <v>7</v>
      </c>
      <c r="F27" s="3"/>
      <c r="G27" s="24" t="s">
        <v>112</v>
      </c>
      <c r="H27" s="20"/>
      <c r="I27" s="20"/>
    </row>
    <row r="28" spans="2:9" s="36" customFormat="1" ht="14.25" customHeight="1" x14ac:dyDescent="0.25">
      <c r="B28" s="58"/>
      <c r="C28" s="7" t="s">
        <v>22</v>
      </c>
      <c r="D28" s="3">
        <v>1</v>
      </c>
      <c r="E28" s="3" t="s">
        <v>7</v>
      </c>
      <c r="F28" s="3"/>
      <c r="G28" s="24" t="s">
        <v>113</v>
      </c>
      <c r="H28" s="20"/>
      <c r="I28" s="20"/>
    </row>
    <row r="29" spans="2:9" s="36" customFormat="1" ht="14.25" customHeight="1" x14ac:dyDescent="0.25">
      <c r="B29" s="58"/>
      <c r="C29" s="7" t="s">
        <v>159</v>
      </c>
      <c r="D29" s="3">
        <v>1</v>
      </c>
      <c r="E29" s="3" t="s">
        <v>7</v>
      </c>
      <c r="F29" s="3"/>
      <c r="G29" s="24"/>
      <c r="H29" s="20"/>
      <c r="I29" s="20"/>
    </row>
    <row r="30" spans="2:9" s="36" customFormat="1" ht="14.25" customHeight="1" x14ac:dyDescent="0.25">
      <c r="B30" s="58"/>
      <c r="C30" s="7" t="s">
        <v>160</v>
      </c>
      <c r="D30" s="3">
        <v>1</v>
      </c>
      <c r="E30" s="3" t="s">
        <v>7</v>
      </c>
      <c r="F30" s="3"/>
      <c r="G30" s="24"/>
      <c r="H30" s="20"/>
      <c r="I30" s="20"/>
    </row>
    <row r="31" spans="2:9" s="36" customFormat="1" ht="14.25" customHeight="1" x14ac:dyDescent="0.25">
      <c r="B31" s="58"/>
      <c r="C31" s="7" t="s">
        <v>141</v>
      </c>
      <c r="D31" s="3">
        <v>0</v>
      </c>
      <c r="E31" s="3"/>
      <c r="F31" s="3"/>
      <c r="G31" s="24"/>
      <c r="H31" s="20"/>
      <c r="I31" s="20"/>
    </row>
    <row r="32" spans="2:9" s="36" customFormat="1" ht="14.25" customHeight="1" x14ac:dyDescent="0.25">
      <c r="B32" s="58"/>
      <c r="C32" s="7" t="s">
        <v>44</v>
      </c>
      <c r="D32" s="3">
        <v>1</v>
      </c>
      <c r="E32" s="3" t="s">
        <v>7</v>
      </c>
      <c r="F32" s="3"/>
      <c r="G32" s="24"/>
      <c r="H32" s="20"/>
      <c r="I32" s="20"/>
    </row>
    <row r="33" spans="2:9" s="36" customFormat="1" ht="14.25" customHeight="1" x14ac:dyDescent="0.25">
      <c r="B33" s="58"/>
      <c r="C33" s="7" t="s">
        <v>156</v>
      </c>
      <c r="D33" s="3">
        <v>1</v>
      </c>
      <c r="E33" s="3" t="s">
        <v>7</v>
      </c>
      <c r="F33" s="3"/>
      <c r="G33" s="24"/>
      <c r="H33" s="20"/>
      <c r="I33" s="20"/>
    </row>
    <row r="34" spans="2:9" s="36" customFormat="1" ht="14.25" customHeight="1" x14ac:dyDescent="0.25">
      <c r="B34" s="58"/>
      <c r="C34" s="7" t="s">
        <v>157</v>
      </c>
      <c r="D34" s="3">
        <v>1</v>
      </c>
      <c r="E34" s="3" t="s">
        <v>7</v>
      </c>
      <c r="F34" s="3"/>
      <c r="G34" s="24"/>
      <c r="H34" s="20"/>
      <c r="I34" s="20"/>
    </row>
    <row r="35" spans="2:9" s="36" customFormat="1" ht="14.25" customHeight="1" x14ac:dyDescent="0.25">
      <c r="B35" s="58"/>
      <c r="C35" s="7" t="s">
        <v>158</v>
      </c>
      <c r="D35" s="3">
        <v>1</v>
      </c>
      <c r="E35" s="3" t="s">
        <v>7</v>
      </c>
      <c r="F35" s="3"/>
      <c r="G35" s="24"/>
      <c r="H35" s="20"/>
      <c r="I35" s="20"/>
    </row>
    <row r="36" spans="2:9" s="36" customFormat="1" ht="14.25" customHeight="1" x14ac:dyDescent="0.25">
      <c r="B36" s="58"/>
      <c r="C36" s="7" t="s">
        <v>161</v>
      </c>
      <c r="D36" s="3">
        <v>0</v>
      </c>
      <c r="E36" s="3" t="s">
        <v>7</v>
      </c>
      <c r="F36" s="3"/>
      <c r="G36" s="24"/>
      <c r="H36" s="20"/>
      <c r="I36" s="20"/>
    </row>
    <row r="37" spans="2:9" s="36" customFormat="1" ht="14.25" customHeight="1" x14ac:dyDescent="0.25">
      <c r="B37" s="59"/>
      <c r="C37" s="7" t="s">
        <v>153</v>
      </c>
      <c r="D37" s="3">
        <v>0</v>
      </c>
      <c r="E37" s="3" t="s">
        <v>7</v>
      </c>
      <c r="F37" s="3"/>
      <c r="G37" s="24"/>
      <c r="H37" s="20"/>
      <c r="I37" s="20"/>
    </row>
    <row r="38" spans="2:9" s="36" customFormat="1" ht="14.25" customHeight="1" x14ac:dyDescent="0.25">
      <c r="B38" s="57">
        <v>3</v>
      </c>
      <c r="C38" s="21" t="s">
        <v>151</v>
      </c>
      <c r="D38" s="3">
        <f>COUNTIF('Poste UT'!H:H,"3")</f>
        <v>1</v>
      </c>
      <c r="E38" s="3" t="s">
        <v>7</v>
      </c>
      <c r="F38" s="3"/>
      <c r="G38" s="24" t="str">
        <f>LOOKUP(3,'Poste UT'!H4:H19,'Poste UT'!C4:C19)</f>
        <v>101000 UT</v>
      </c>
      <c r="H38" s="24">
        <f>LOOKUP(3,'Poste UT'!H4:H19,'Poste UT'!D4:D19)</f>
        <v>140739607</v>
      </c>
      <c r="I38" s="15">
        <f>LOOKUP(3,'Poste UT'!H4:H19,'Poste UT'!F4:F19)</f>
        <v>43777</v>
      </c>
    </row>
    <row r="39" spans="2:9" s="36" customFormat="1" ht="14.25" customHeight="1" x14ac:dyDescent="0.25">
      <c r="B39" s="58"/>
      <c r="C39" s="24" t="s">
        <v>3</v>
      </c>
      <c r="D39" s="3">
        <v>2</v>
      </c>
      <c r="E39" s="3" t="s">
        <v>7</v>
      </c>
      <c r="F39" s="3"/>
      <c r="G39" s="24" t="s">
        <v>132</v>
      </c>
      <c r="H39" s="9" t="s">
        <v>133</v>
      </c>
      <c r="I39" s="20"/>
    </row>
    <row r="40" spans="2:9" s="36" customFormat="1" ht="14.25" customHeight="1" x14ac:dyDescent="0.25">
      <c r="B40" s="58"/>
      <c r="C40" s="24" t="s">
        <v>4</v>
      </c>
      <c r="D40" s="3">
        <v>2</v>
      </c>
      <c r="E40" s="3" t="s">
        <v>7</v>
      </c>
      <c r="F40" s="3"/>
      <c r="G40" s="24" t="s">
        <v>134</v>
      </c>
      <c r="H40" s="10" t="s">
        <v>135</v>
      </c>
      <c r="I40" s="20"/>
    </row>
    <row r="41" spans="2:9" s="36" customFormat="1" ht="14.25" customHeight="1" x14ac:dyDescent="0.25">
      <c r="B41" s="58"/>
      <c r="C41" s="7" t="s">
        <v>177</v>
      </c>
      <c r="D41" s="3">
        <v>1</v>
      </c>
      <c r="E41" s="3" t="s">
        <v>7</v>
      </c>
      <c r="F41" s="3"/>
      <c r="G41" s="24" t="s">
        <v>138</v>
      </c>
      <c r="H41" s="20"/>
      <c r="I41" s="20"/>
    </row>
    <row r="42" spans="2:9" s="36" customFormat="1" ht="14.25" customHeight="1" x14ac:dyDescent="0.25">
      <c r="B42" s="58"/>
      <c r="C42" s="7" t="s">
        <v>14</v>
      </c>
      <c r="D42" s="3">
        <v>1</v>
      </c>
      <c r="E42" s="3" t="s">
        <v>7</v>
      </c>
      <c r="F42" s="3"/>
      <c r="G42" s="24" t="s">
        <v>136</v>
      </c>
      <c r="H42" s="20"/>
      <c r="I42" s="20"/>
    </row>
    <row r="43" spans="2:9" s="36" customFormat="1" ht="14.25" customHeight="1" x14ac:dyDescent="0.25">
      <c r="B43" s="58"/>
      <c r="C43" s="7" t="s">
        <v>16</v>
      </c>
      <c r="D43" s="3">
        <v>1</v>
      </c>
      <c r="E43" s="3" t="s">
        <v>7</v>
      </c>
      <c r="F43" s="3"/>
      <c r="G43" s="24" t="s">
        <v>137</v>
      </c>
      <c r="H43" s="20"/>
      <c r="I43" s="20"/>
    </row>
    <row r="44" spans="2:9" s="36" customFormat="1" ht="14.25" customHeight="1" x14ac:dyDescent="0.25">
      <c r="B44" s="58"/>
      <c r="C44" s="7" t="s">
        <v>19</v>
      </c>
      <c r="D44" s="3">
        <v>1</v>
      </c>
      <c r="E44" s="3" t="s">
        <v>7</v>
      </c>
      <c r="F44" s="3"/>
      <c r="G44" s="24" t="s">
        <v>139</v>
      </c>
      <c r="H44" s="20"/>
      <c r="I44" s="20"/>
    </row>
    <row r="45" spans="2:9" s="36" customFormat="1" ht="14.25" customHeight="1" x14ac:dyDescent="0.25">
      <c r="B45" s="58"/>
      <c r="C45" s="7" t="s">
        <v>22</v>
      </c>
      <c r="D45" s="3">
        <v>1</v>
      </c>
      <c r="E45" s="3" t="s">
        <v>7</v>
      </c>
      <c r="F45" s="3"/>
      <c r="G45" s="24" t="s">
        <v>140</v>
      </c>
      <c r="H45" s="20"/>
      <c r="I45" s="20"/>
    </row>
    <row r="46" spans="2:9" s="36" customFormat="1" ht="14.25" customHeight="1" x14ac:dyDescent="0.25">
      <c r="B46" s="58"/>
      <c r="C46" s="7" t="s">
        <v>159</v>
      </c>
      <c r="D46" s="3">
        <v>1</v>
      </c>
      <c r="E46" s="3" t="s">
        <v>7</v>
      </c>
      <c r="F46" s="3"/>
      <c r="G46" s="24"/>
      <c r="H46" s="20"/>
      <c r="I46" s="20"/>
    </row>
    <row r="47" spans="2:9" s="36" customFormat="1" ht="14.25" customHeight="1" x14ac:dyDescent="0.25">
      <c r="B47" s="58"/>
      <c r="C47" s="7" t="s">
        <v>160</v>
      </c>
      <c r="D47" s="3">
        <v>1</v>
      </c>
      <c r="E47" s="3" t="s">
        <v>7</v>
      </c>
      <c r="F47" s="3"/>
      <c r="G47" s="24"/>
      <c r="H47" s="20"/>
      <c r="I47" s="20"/>
    </row>
    <row r="48" spans="2:9" s="36" customFormat="1" ht="14.25" customHeight="1" x14ac:dyDescent="0.25">
      <c r="B48" s="58"/>
      <c r="C48" s="7" t="s">
        <v>141</v>
      </c>
      <c r="D48" s="3">
        <v>1</v>
      </c>
      <c r="E48" s="3" t="s">
        <v>7</v>
      </c>
      <c r="F48" s="3"/>
      <c r="G48" s="24" t="s">
        <v>142</v>
      </c>
      <c r="H48" s="20"/>
      <c r="I48" s="20"/>
    </row>
    <row r="49" spans="2:9" s="36" customFormat="1" ht="14.25" customHeight="1" x14ac:dyDescent="0.25">
      <c r="B49" s="58"/>
      <c r="C49" s="7" t="s">
        <v>141</v>
      </c>
      <c r="D49" s="3">
        <v>0</v>
      </c>
      <c r="E49" s="3"/>
      <c r="F49" s="3"/>
      <c r="G49" s="24"/>
      <c r="H49" s="20"/>
      <c r="I49" s="20"/>
    </row>
    <row r="50" spans="2:9" s="36" customFormat="1" ht="14.25" customHeight="1" x14ac:dyDescent="0.25">
      <c r="B50" s="58"/>
      <c r="C50" s="7" t="s">
        <v>44</v>
      </c>
      <c r="D50" s="3">
        <v>1</v>
      </c>
      <c r="E50" s="3" t="s">
        <v>7</v>
      </c>
      <c r="F50" s="3"/>
      <c r="G50" s="24"/>
      <c r="H50" s="20"/>
      <c r="I50" s="20"/>
    </row>
    <row r="51" spans="2:9" s="36" customFormat="1" ht="14.25" customHeight="1" x14ac:dyDescent="0.25">
      <c r="B51" s="58"/>
      <c r="C51" s="7" t="s">
        <v>156</v>
      </c>
      <c r="D51" s="3">
        <v>1</v>
      </c>
      <c r="E51" s="3" t="s">
        <v>7</v>
      </c>
      <c r="F51" s="3"/>
      <c r="G51" s="24"/>
      <c r="H51" s="20"/>
      <c r="I51" s="20"/>
    </row>
    <row r="52" spans="2:9" s="36" customFormat="1" ht="14.25" customHeight="1" x14ac:dyDescent="0.25">
      <c r="B52" s="58"/>
      <c r="C52" s="7" t="s">
        <v>157</v>
      </c>
      <c r="D52" s="3">
        <v>1</v>
      </c>
      <c r="E52" s="3" t="s">
        <v>7</v>
      </c>
      <c r="F52" s="3"/>
      <c r="G52" s="24"/>
      <c r="H52" s="20"/>
      <c r="I52" s="20"/>
    </row>
    <row r="53" spans="2:9" s="36" customFormat="1" ht="14.25" customHeight="1" x14ac:dyDescent="0.25">
      <c r="B53" s="58"/>
      <c r="C53" s="7" t="s">
        <v>158</v>
      </c>
      <c r="D53" s="3">
        <v>1</v>
      </c>
      <c r="E53" s="3" t="s">
        <v>7</v>
      </c>
      <c r="F53" s="3"/>
      <c r="G53" s="24"/>
      <c r="H53" s="20"/>
      <c r="I53" s="20"/>
    </row>
    <row r="54" spans="2:9" s="36" customFormat="1" ht="14.25" customHeight="1" x14ac:dyDescent="0.25">
      <c r="B54" s="58"/>
      <c r="C54" s="7" t="s">
        <v>161</v>
      </c>
      <c r="D54" s="3">
        <v>0</v>
      </c>
      <c r="E54" s="3" t="s">
        <v>7</v>
      </c>
      <c r="F54" s="3"/>
      <c r="G54" s="24"/>
      <c r="H54" s="20"/>
      <c r="I54" s="20"/>
    </row>
    <row r="55" spans="2:9" s="36" customFormat="1" ht="14.25" customHeight="1" x14ac:dyDescent="0.25">
      <c r="B55" s="59"/>
      <c r="C55" s="7" t="s">
        <v>153</v>
      </c>
      <c r="D55" s="3">
        <v>0</v>
      </c>
      <c r="E55" s="3" t="s">
        <v>7</v>
      </c>
      <c r="F55" s="3"/>
      <c r="G55" s="24"/>
      <c r="H55" s="20"/>
      <c r="I55" s="20"/>
    </row>
    <row r="56" spans="2:9" s="36" customFormat="1" ht="14.25" customHeight="1" x14ac:dyDescent="0.25">
      <c r="B56" s="57">
        <v>4</v>
      </c>
      <c r="C56" s="21" t="s">
        <v>151</v>
      </c>
      <c r="D56" s="3">
        <f>COUNTIF('Poste UT'!H:H,"4")</f>
        <v>1</v>
      </c>
      <c r="E56" s="3" t="s">
        <v>7</v>
      </c>
      <c r="F56" s="3"/>
      <c r="G56" s="24" t="str">
        <f>LOOKUP(4,'Poste UT'!H4:H19,'Poste UT'!C4:C19)</f>
        <v>29200 UT</v>
      </c>
      <c r="H56" s="24">
        <f>LOOKUP(4,'Poste UT'!H4:H19,'Poste UT'!D4:D19)</f>
        <v>130568307</v>
      </c>
      <c r="I56" s="15">
        <f>LOOKUP(4,'Poste UT'!H4:H19,'Poste UT'!F4:F19)</f>
        <v>43634</v>
      </c>
    </row>
    <row r="57" spans="2:9" s="36" customFormat="1" ht="14.25" customHeight="1" x14ac:dyDescent="0.25">
      <c r="B57" s="58"/>
      <c r="C57" s="24" t="s">
        <v>3</v>
      </c>
      <c r="D57" s="3">
        <v>1</v>
      </c>
      <c r="E57" s="3" t="s">
        <v>7</v>
      </c>
      <c r="F57" s="3"/>
      <c r="G57" s="24" t="s">
        <v>123</v>
      </c>
      <c r="H57" s="20"/>
      <c r="I57" s="20"/>
    </row>
    <row r="58" spans="2:9" s="36" customFormat="1" ht="14.25" customHeight="1" x14ac:dyDescent="0.25">
      <c r="B58" s="58"/>
      <c r="C58" s="24" t="s">
        <v>4</v>
      </c>
      <c r="D58" s="3">
        <v>1</v>
      </c>
      <c r="E58" s="3" t="s">
        <v>7</v>
      </c>
      <c r="F58" s="3"/>
      <c r="G58" s="24" t="s">
        <v>124</v>
      </c>
      <c r="H58" s="20"/>
      <c r="I58" s="20"/>
    </row>
    <row r="59" spans="2:9" s="36" customFormat="1" ht="14.25" customHeight="1" x14ac:dyDescent="0.25">
      <c r="B59" s="58"/>
      <c r="C59" s="7" t="s">
        <v>1</v>
      </c>
      <c r="D59" s="3">
        <v>1</v>
      </c>
      <c r="E59" s="3" t="s">
        <v>7</v>
      </c>
      <c r="F59" s="3"/>
      <c r="G59" s="24" t="s">
        <v>125</v>
      </c>
      <c r="H59" s="20"/>
      <c r="I59" s="20"/>
    </row>
    <row r="60" spans="2:9" s="36" customFormat="1" ht="14.25" customHeight="1" x14ac:dyDescent="0.25">
      <c r="B60" s="58"/>
      <c r="C60" s="7" t="s">
        <v>14</v>
      </c>
      <c r="D60" s="3">
        <v>1</v>
      </c>
      <c r="E60" s="3" t="s">
        <v>7</v>
      </c>
      <c r="F60" s="3"/>
      <c r="G60" s="24" t="s">
        <v>126</v>
      </c>
      <c r="H60" s="20"/>
      <c r="I60" s="20"/>
    </row>
    <row r="61" spans="2:9" s="36" customFormat="1" ht="14.25" customHeight="1" x14ac:dyDescent="0.25">
      <c r="B61" s="58"/>
      <c r="C61" s="7" t="s">
        <v>16</v>
      </c>
      <c r="D61" s="3">
        <v>1</v>
      </c>
      <c r="E61" s="3" t="s">
        <v>7</v>
      </c>
      <c r="F61" s="3"/>
      <c r="G61" s="24" t="s">
        <v>127</v>
      </c>
      <c r="H61" s="20"/>
      <c r="I61" s="20"/>
    </row>
    <row r="62" spans="2:9" s="36" customFormat="1" ht="14.25" customHeight="1" x14ac:dyDescent="0.25">
      <c r="B62" s="58"/>
      <c r="C62" s="7" t="s">
        <v>19</v>
      </c>
      <c r="D62" s="3">
        <v>1</v>
      </c>
      <c r="E62" s="3" t="s">
        <v>7</v>
      </c>
      <c r="F62" s="3"/>
      <c r="G62" s="24" t="s">
        <v>128</v>
      </c>
      <c r="H62" s="20"/>
      <c r="I62" s="20"/>
    </row>
    <row r="63" spans="2:9" s="36" customFormat="1" ht="14.25" customHeight="1" x14ac:dyDescent="0.25">
      <c r="B63" s="58"/>
      <c r="C63" s="7" t="s">
        <v>22</v>
      </c>
      <c r="D63" s="3">
        <v>1</v>
      </c>
      <c r="E63" s="3" t="s">
        <v>7</v>
      </c>
      <c r="F63" s="3"/>
      <c r="G63" s="24" t="s">
        <v>129</v>
      </c>
      <c r="H63" s="20"/>
      <c r="I63" s="20"/>
    </row>
    <row r="64" spans="2:9" s="36" customFormat="1" ht="14.25" customHeight="1" x14ac:dyDescent="0.25">
      <c r="B64" s="58"/>
      <c r="C64" s="7" t="s">
        <v>159</v>
      </c>
      <c r="D64" s="3">
        <v>1</v>
      </c>
      <c r="E64" s="3" t="s">
        <v>7</v>
      </c>
      <c r="F64" s="3"/>
      <c r="G64" s="24"/>
      <c r="H64" s="20"/>
      <c r="I64" s="20"/>
    </row>
    <row r="65" spans="2:9" s="36" customFormat="1" ht="14.25" customHeight="1" x14ac:dyDescent="0.25">
      <c r="B65" s="58"/>
      <c r="C65" s="7" t="s">
        <v>160</v>
      </c>
      <c r="D65" s="3">
        <v>1</v>
      </c>
      <c r="E65" s="3" t="s">
        <v>7</v>
      </c>
      <c r="F65" s="3"/>
      <c r="G65" s="24"/>
      <c r="H65" s="20"/>
      <c r="I65" s="20"/>
    </row>
    <row r="66" spans="2:9" s="36" customFormat="1" ht="14.25" customHeight="1" x14ac:dyDescent="0.25">
      <c r="B66" s="58"/>
      <c r="C66" s="7" t="s">
        <v>141</v>
      </c>
      <c r="D66" s="3">
        <v>0</v>
      </c>
      <c r="E66" s="3"/>
      <c r="F66" s="3"/>
      <c r="G66" s="24"/>
      <c r="H66" s="20"/>
      <c r="I66" s="20"/>
    </row>
    <row r="67" spans="2:9" s="36" customFormat="1" ht="14.25" customHeight="1" x14ac:dyDescent="0.25">
      <c r="B67" s="58"/>
      <c r="C67" s="7" t="s">
        <v>44</v>
      </c>
      <c r="D67" s="3">
        <v>1</v>
      </c>
      <c r="E67" s="3" t="s">
        <v>7</v>
      </c>
      <c r="F67" s="3"/>
      <c r="G67" s="24"/>
      <c r="H67" s="20"/>
      <c r="I67" s="20"/>
    </row>
    <row r="68" spans="2:9" s="36" customFormat="1" ht="14.25" customHeight="1" x14ac:dyDescent="0.25">
      <c r="B68" s="58"/>
      <c r="C68" s="7" t="s">
        <v>156</v>
      </c>
      <c r="D68" s="3">
        <v>1</v>
      </c>
      <c r="E68" s="3" t="s">
        <v>7</v>
      </c>
      <c r="F68" s="3"/>
      <c r="G68" s="24"/>
      <c r="H68" s="20"/>
      <c r="I68" s="20"/>
    </row>
    <row r="69" spans="2:9" s="36" customFormat="1" ht="14.25" customHeight="1" x14ac:dyDescent="0.25">
      <c r="B69" s="58"/>
      <c r="C69" s="7" t="s">
        <v>157</v>
      </c>
      <c r="D69" s="3">
        <v>1</v>
      </c>
      <c r="E69" s="3" t="s">
        <v>7</v>
      </c>
      <c r="F69" s="3"/>
      <c r="G69" s="24"/>
      <c r="H69" s="20"/>
      <c r="I69" s="20"/>
    </row>
    <row r="70" spans="2:9" s="36" customFormat="1" ht="14.25" customHeight="1" x14ac:dyDescent="0.25">
      <c r="B70" s="58"/>
      <c r="C70" s="7" t="s">
        <v>158</v>
      </c>
      <c r="D70" s="3">
        <v>1</v>
      </c>
      <c r="E70" s="3" t="s">
        <v>7</v>
      </c>
      <c r="F70" s="3"/>
      <c r="G70" s="24"/>
      <c r="H70" s="20"/>
      <c r="I70" s="20"/>
    </row>
    <row r="71" spans="2:9" s="36" customFormat="1" ht="14.25" customHeight="1" x14ac:dyDescent="0.25">
      <c r="B71" s="58"/>
      <c r="C71" s="7" t="s">
        <v>161</v>
      </c>
      <c r="D71" s="3">
        <v>0</v>
      </c>
      <c r="E71" s="3" t="s">
        <v>7</v>
      </c>
      <c r="F71" s="3"/>
      <c r="G71" s="24"/>
      <c r="H71" s="20"/>
      <c r="I71" s="20"/>
    </row>
    <row r="72" spans="2:9" s="36" customFormat="1" ht="14.25" customHeight="1" x14ac:dyDescent="0.25">
      <c r="B72" s="59"/>
      <c r="C72" s="7" t="s">
        <v>153</v>
      </c>
      <c r="D72" s="3">
        <v>0</v>
      </c>
      <c r="E72" s="3" t="s">
        <v>7</v>
      </c>
      <c r="F72" s="3"/>
      <c r="G72" s="24"/>
      <c r="H72" s="20"/>
      <c r="I72" s="20"/>
    </row>
    <row r="73" spans="2:9" s="36" customFormat="1" ht="14.25" customHeight="1" x14ac:dyDescent="0.25">
      <c r="B73" s="57">
        <v>5</v>
      </c>
      <c r="C73" s="21" t="s">
        <v>151</v>
      </c>
      <c r="D73" s="3">
        <f>COUNTIF('Poste UT'!H:H,"5")</f>
        <v>1</v>
      </c>
      <c r="E73" s="3" t="s">
        <v>7</v>
      </c>
      <c r="F73" s="3"/>
      <c r="G73" s="24" t="str">
        <f>LOOKUP(5,'Poste UT'!H4:H19,'Poste UT'!C4:C19)</f>
        <v>100600 UT</v>
      </c>
      <c r="H73" s="24">
        <f>LOOKUP(5,'Poste UT'!H4:H19,'Poste UT'!D4:D19)</f>
        <v>140739707</v>
      </c>
      <c r="I73" s="15">
        <f>LOOKUP(5,'Poste UT'!H4:H19,'Poste UT'!F4:F19)</f>
        <v>43651</v>
      </c>
    </row>
    <row r="74" spans="2:9" s="36" customFormat="1" ht="14.25" customHeight="1" x14ac:dyDescent="0.25">
      <c r="B74" s="58"/>
      <c r="C74" s="24" t="s">
        <v>3</v>
      </c>
      <c r="D74" s="3">
        <v>1</v>
      </c>
      <c r="E74" s="3" t="s">
        <v>7</v>
      </c>
      <c r="F74" s="3"/>
      <c r="G74" s="24" t="s">
        <v>115</v>
      </c>
      <c r="H74" s="20"/>
      <c r="I74" s="20"/>
    </row>
    <row r="75" spans="2:9" s="36" customFormat="1" ht="14.25" customHeight="1" x14ac:dyDescent="0.25">
      <c r="B75" s="58"/>
      <c r="C75" s="24" t="s">
        <v>4</v>
      </c>
      <c r="D75" s="3">
        <v>1</v>
      </c>
      <c r="E75" s="3" t="s">
        <v>7</v>
      </c>
      <c r="F75" s="3"/>
      <c r="G75" s="24" t="s">
        <v>116</v>
      </c>
      <c r="H75" s="20"/>
      <c r="I75" s="20"/>
    </row>
    <row r="76" spans="2:9" s="36" customFormat="1" ht="14.25" customHeight="1" x14ac:dyDescent="0.25">
      <c r="B76" s="58"/>
      <c r="C76" s="7" t="s">
        <v>1</v>
      </c>
      <c r="D76" s="3">
        <v>1</v>
      </c>
      <c r="E76" s="3" t="s">
        <v>7</v>
      </c>
      <c r="F76" s="3"/>
      <c r="G76" s="24" t="s">
        <v>121</v>
      </c>
      <c r="H76" s="20"/>
      <c r="I76" s="20"/>
    </row>
    <row r="77" spans="2:9" s="36" customFormat="1" ht="14.25" customHeight="1" x14ac:dyDescent="0.25">
      <c r="B77" s="58"/>
      <c r="C77" s="7" t="s">
        <v>14</v>
      </c>
      <c r="D77" s="3">
        <v>1</v>
      </c>
      <c r="E77" s="3" t="s">
        <v>7</v>
      </c>
      <c r="F77" s="3"/>
      <c r="G77" s="24" t="s">
        <v>117</v>
      </c>
      <c r="H77" s="20"/>
      <c r="I77" s="20"/>
    </row>
    <row r="78" spans="2:9" s="36" customFormat="1" ht="14.25" customHeight="1" x14ac:dyDescent="0.25">
      <c r="B78" s="58"/>
      <c r="C78" s="7" t="s">
        <v>16</v>
      </c>
      <c r="D78" s="3">
        <v>1</v>
      </c>
      <c r="E78" s="3" t="s">
        <v>7</v>
      </c>
      <c r="F78" s="3"/>
      <c r="G78" s="24" t="s">
        <v>118</v>
      </c>
      <c r="H78" s="20"/>
      <c r="I78" s="20"/>
    </row>
    <row r="79" spans="2:9" s="36" customFormat="1" ht="14.25" customHeight="1" x14ac:dyDescent="0.25">
      <c r="B79" s="58"/>
      <c r="C79" s="7" t="s">
        <v>19</v>
      </c>
      <c r="D79" s="3">
        <v>1</v>
      </c>
      <c r="E79" s="3" t="s">
        <v>7</v>
      </c>
      <c r="F79" s="3"/>
      <c r="G79" s="24" t="s">
        <v>119</v>
      </c>
      <c r="H79" s="20"/>
      <c r="I79" s="20"/>
    </row>
    <row r="80" spans="2:9" s="36" customFormat="1" ht="14.25" customHeight="1" x14ac:dyDescent="0.25">
      <c r="B80" s="58"/>
      <c r="C80" s="7" t="s">
        <v>22</v>
      </c>
      <c r="D80" s="3">
        <v>1</v>
      </c>
      <c r="E80" s="3" t="s">
        <v>7</v>
      </c>
      <c r="F80" s="3"/>
      <c r="G80" s="24" t="s">
        <v>120</v>
      </c>
      <c r="H80" s="20"/>
      <c r="I80" s="20"/>
    </row>
    <row r="81" spans="2:9" s="36" customFormat="1" ht="14.25" customHeight="1" x14ac:dyDescent="0.25">
      <c r="B81" s="58"/>
      <c r="C81" s="7" t="s">
        <v>159</v>
      </c>
      <c r="D81" s="3">
        <v>1</v>
      </c>
      <c r="E81" s="3" t="s">
        <v>7</v>
      </c>
      <c r="F81" s="3"/>
      <c r="G81" s="24"/>
      <c r="H81" s="20"/>
      <c r="I81" s="20"/>
    </row>
    <row r="82" spans="2:9" s="36" customFormat="1" ht="14.25" customHeight="1" x14ac:dyDescent="0.25">
      <c r="B82" s="58"/>
      <c r="C82" s="7" t="s">
        <v>160</v>
      </c>
      <c r="D82" s="3">
        <v>1</v>
      </c>
      <c r="E82" s="3" t="s">
        <v>7</v>
      </c>
      <c r="F82" s="3"/>
      <c r="G82" s="24"/>
      <c r="H82" s="20"/>
      <c r="I82" s="20"/>
    </row>
    <row r="83" spans="2:9" s="36" customFormat="1" ht="14.25" customHeight="1" x14ac:dyDescent="0.25">
      <c r="B83" s="58"/>
      <c r="C83" s="7" t="s">
        <v>141</v>
      </c>
      <c r="D83" s="3">
        <v>0</v>
      </c>
      <c r="E83" s="3"/>
      <c r="F83" s="3"/>
      <c r="G83" s="24"/>
      <c r="H83" s="20"/>
      <c r="I83" s="20"/>
    </row>
    <row r="84" spans="2:9" s="36" customFormat="1" ht="14.25" customHeight="1" x14ac:dyDescent="0.25">
      <c r="B84" s="58"/>
      <c r="C84" s="7" t="s">
        <v>44</v>
      </c>
      <c r="D84" s="3">
        <v>1</v>
      </c>
      <c r="E84" s="3" t="s">
        <v>7</v>
      </c>
      <c r="F84" s="3"/>
      <c r="G84" s="24"/>
      <c r="H84" s="20"/>
      <c r="I84" s="20"/>
    </row>
    <row r="85" spans="2:9" s="36" customFormat="1" ht="14.25" customHeight="1" x14ac:dyDescent="0.25">
      <c r="B85" s="58"/>
      <c r="C85" s="7" t="s">
        <v>156</v>
      </c>
      <c r="D85" s="3">
        <v>1</v>
      </c>
      <c r="E85" s="3" t="s">
        <v>7</v>
      </c>
      <c r="F85" s="3"/>
      <c r="G85" s="24"/>
      <c r="H85" s="20"/>
      <c r="I85" s="20"/>
    </row>
    <row r="86" spans="2:9" s="36" customFormat="1" ht="14.25" customHeight="1" x14ac:dyDescent="0.25">
      <c r="B86" s="58"/>
      <c r="C86" s="7" t="s">
        <v>157</v>
      </c>
      <c r="D86" s="3">
        <v>1</v>
      </c>
      <c r="E86" s="3" t="s">
        <v>7</v>
      </c>
      <c r="F86" s="3"/>
      <c r="G86" s="24"/>
      <c r="H86" s="20"/>
      <c r="I86" s="20"/>
    </row>
    <row r="87" spans="2:9" s="36" customFormat="1" ht="14.25" customHeight="1" x14ac:dyDescent="0.25">
      <c r="B87" s="58"/>
      <c r="C87" s="7" t="s">
        <v>158</v>
      </c>
      <c r="D87" s="3">
        <v>1</v>
      </c>
      <c r="E87" s="3" t="s">
        <v>7</v>
      </c>
      <c r="F87" s="3"/>
      <c r="G87" s="24"/>
      <c r="H87" s="20"/>
      <c r="I87" s="20"/>
    </row>
    <row r="88" spans="2:9" s="36" customFormat="1" ht="14.25" customHeight="1" x14ac:dyDescent="0.25">
      <c r="B88" s="58"/>
      <c r="C88" s="7" t="s">
        <v>161</v>
      </c>
      <c r="D88" s="3">
        <v>0</v>
      </c>
      <c r="E88" s="3" t="s">
        <v>7</v>
      </c>
      <c r="F88" s="3"/>
      <c r="G88" s="24"/>
      <c r="H88" s="20"/>
      <c r="I88" s="20"/>
    </row>
    <row r="89" spans="2:9" s="36" customFormat="1" ht="14.25" customHeight="1" x14ac:dyDescent="0.25">
      <c r="B89" s="59"/>
      <c r="C89" s="7" t="s">
        <v>153</v>
      </c>
      <c r="D89" s="3">
        <v>0</v>
      </c>
      <c r="E89" s="3" t="s">
        <v>7</v>
      </c>
      <c r="F89" s="3"/>
      <c r="G89" s="24"/>
      <c r="H89" s="20"/>
      <c r="I89" s="20"/>
    </row>
    <row r="90" spans="2:9" s="36" customFormat="1" ht="14.25" customHeight="1" x14ac:dyDescent="0.25">
      <c r="B90" s="57">
        <v>6</v>
      </c>
      <c r="C90" s="21" t="s">
        <v>151</v>
      </c>
      <c r="D90" s="3">
        <f>COUNTIF('Poste UT'!H:H,"6")</f>
        <v>1</v>
      </c>
      <c r="E90" s="3" t="s">
        <v>7</v>
      </c>
      <c r="F90" s="3"/>
      <c r="G90" s="24" t="str">
        <f>LOOKUP(6,'Poste UT'!H4:H19,'Poste UT'!C4:C19)</f>
        <v>28600 UT</v>
      </c>
      <c r="H90" s="24">
        <f>LOOKUP(6,'Poste UT'!H4:H19,'Poste UT'!D4:D19)</f>
        <v>130569307</v>
      </c>
      <c r="I90" s="15">
        <f>LOOKUP(6,'Poste UT'!H4:H19,'Poste UT'!F4:F19)</f>
        <v>43635</v>
      </c>
    </row>
    <row r="91" spans="2:9" s="36" customFormat="1" ht="14.25" customHeight="1" x14ac:dyDescent="0.25">
      <c r="B91" s="58"/>
      <c r="C91" s="24" t="s">
        <v>94</v>
      </c>
      <c r="D91" s="3">
        <v>1</v>
      </c>
      <c r="E91" s="3" t="s">
        <v>7</v>
      </c>
      <c r="F91" s="3"/>
      <c r="G91" s="24" t="s">
        <v>169</v>
      </c>
      <c r="H91" s="20"/>
      <c r="I91" s="20"/>
    </row>
    <row r="92" spans="2:9" s="36" customFormat="1" ht="14.25" customHeight="1" x14ac:dyDescent="0.25">
      <c r="B92" s="58"/>
      <c r="C92" s="24" t="s">
        <v>95</v>
      </c>
      <c r="D92" s="3">
        <v>1</v>
      </c>
      <c r="E92" s="3" t="s">
        <v>7</v>
      </c>
      <c r="F92" s="3"/>
      <c r="G92" s="24" t="s">
        <v>170</v>
      </c>
      <c r="H92" s="20"/>
      <c r="I92" s="20"/>
    </row>
    <row r="93" spans="2:9" s="36" customFormat="1" ht="14.25" customHeight="1" x14ac:dyDescent="0.25">
      <c r="B93" s="58"/>
      <c r="C93" s="7" t="s">
        <v>12</v>
      </c>
      <c r="D93" s="3">
        <v>1</v>
      </c>
      <c r="E93" s="3" t="s">
        <v>7</v>
      </c>
      <c r="F93" s="3"/>
      <c r="G93" s="24" t="s">
        <v>175</v>
      </c>
      <c r="H93" s="20"/>
      <c r="I93" s="20"/>
    </row>
    <row r="94" spans="2:9" s="36" customFormat="1" ht="14.25" customHeight="1" x14ac:dyDescent="0.25">
      <c r="B94" s="58"/>
      <c r="C94" s="7" t="s">
        <v>13</v>
      </c>
      <c r="D94" s="3">
        <v>1</v>
      </c>
      <c r="E94" s="3" t="s">
        <v>7</v>
      </c>
      <c r="F94" s="3"/>
      <c r="G94" s="24" t="s">
        <v>167</v>
      </c>
      <c r="H94" s="20"/>
      <c r="I94" s="20"/>
    </row>
    <row r="95" spans="2:9" s="36" customFormat="1" ht="14.25" customHeight="1" x14ac:dyDescent="0.25">
      <c r="B95" s="58"/>
      <c r="C95" s="7" t="s">
        <v>15</v>
      </c>
      <c r="D95" s="3">
        <v>1</v>
      </c>
      <c r="E95" s="3" t="s">
        <v>7</v>
      </c>
      <c r="F95" s="3"/>
      <c r="G95" s="24" t="s">
        <v>168</v>
      </c>
      <c r="H95" s="20"/>
      <c r="I95" s="20"/>
    </row>
    <row r="96" spans="2:9" s="36" customFormat="1" ht="14.25" customHeight="1" x14ac:dyDescent="0.25">
      <c r="B96" s="58"/>
      <c r="C96" s="7" t="s">
        <v>19</v>
      </c>
      <c r="D96" s="3">
        <v>1</v>
      </c>
      <c r="E96" s="3" t="s">
        <v>7</v>
      </c>
      <c r="F96" s="3"/>
      <c r="G96" s="24" t="s">
        <v>176</v>
      </c>
      <c r="H96" s="23"/>
      <c r="I96" s="20"/>
    </row>
    <row r="97" spans="2:11" s="36" customFormat="1" ht="14.25" customHeight="1" x14ac:dyDescent="0.25">
      <c r="B97" s="58"/>
      <c r="C97" s="7" t="s">
        <v>22</v>
      </c>
      <c r="D97" s="3">
        <v>1</v>
      </c>
      <c r="E97" s="3" t="s">
        <v>7</v>
      </c>
      <c r="F97" s="3"/>
      <c r="G97" s="24" t="s">
        <v>173</v>
      </c>
      <c r="H97" s="23"/>
      <c r="I97" s="20"/>
    </row>
    <row r="98" spans="2:11" s="36" customFormat="1" ht="14.25" customHeight="1" x14ac:dyDescent="0.25">
      <c r="B98" s="58"/>
      <c r="C98" s="7" t="s">
        <v>159</v>
      </c>
      <c r="D98" s="3">
        <v>1</v>
      </c>
      <c r="E98" s="3" t="s">
        <v>7</v>
      </c>
      <c r="F98" s="3"/>
      <c r="G98" s="24"/>
      <c r="H98" s="20"/>
      <c r="I98" s="20"/>
    </row>
    <row r="99" spans="2:11" s="36" customFormat="1" ht="14.25" customHeight="1" x14ac:dyDescent="0.25">
      <c r="B99" s="58"/>
      <c r="C99" s="7" t="s">
        <v>160</v>
      </c>
      <c r="D99" s="3">
        <v>1</v>
      </c>
      <c r="E99" s="3" t="s">
        <v>7</v>
      </c>
      <c r="F99" s="3"/>
      <c r="G99" s="24"/>
      <c r="H99" s="20"/>
      <c r="I99" s="20"/>
    </row>
    <row r="100" spans="2:11" s="36" customFormat="1" ht="14.25" customHeight="1" x14ac:dyDescent="0.25">
      <c r="B100" s="58"/>
      <c r="C100" s="7" t="s">
        <v>141</v>
      </c>
      <c r="D100" s="3">
        <v>0</v>
      </c>
      <c r="E100" s="3"/>
      <c r="F100" s="3"/>
      <c r="G100" s="24"/>
      <c r="H100" s="20"/>
      <c r="I100" s="20"/>
    </row>
    <row r="101" spans="2:11" s="36" customFormat="1" ht="14.25" customHeight="1" x14ac:dyDescent="0.25">
      <c r="B101" s="58"/>
      <c r="C101" s="7" t="s">
        <v>44</v>
      </c>
      <c r="D101" s="3">
        <v>0</v>
      </c>
      <c r="E101" s="3" t="s">
        <v>7</v>
      </c>
      <c r="F101" s="3"/>
      <c r="G101" s="24"/>
      <c r="H101" s="20"/>
      <c r="I101" s="20"/>
    </row>
    <row r="102" spans="2:11" s="36" customFormat="1" ht="14.25" customHeight="1" x14ac:dyDescent="0.25">
      <c r="B102" s="58"/>
      <c r="C102" s="7" t="s">
        <v>156</v>
      </c>
      <c r="D102" s="3">
        <v>0</v>
      </c>
      <c r="E102" s="3" t="s">
        <v>7</v>
      </c>
      <c r="F102" s="3"/>
      <c r="G102" s="24"/>
      <c r="H102" s="20"/>
      <c r="I102" s="20"/>
    </row>
    <row r="103" spans="2:11" s="36" customFormat="1" ht="14.25" customHeight="1" x14ac:dyDescent="0.25">
      <c r="B103" s="58"/>
      <c r="C103" s="7" t="s">
        <v>157</v>
      </c>
      <c r="D103" s="3">
        <v>0</v>
      </c>
      <c r="E103" s="3" t="s">
        <v>7</v>
      </c>
      <c r="F103" s="3"/>
      <c r="G103" s="24"/>
      <c r="H103" s="20"/>
      <c r="I103" s="20"/>
    </row>
    <row r="104" spans="2:11" s="36" customFormat="1" ht="14.25" customHeight="1" x14ac:dyDescent="0.25">
      <c r="B104" s="58"/>
      <c r="C104" s="7" t="s">
        <v>158</v>
      </c>
      <c r="D104" s="3">
        <v>0</v>
      </c>
      <c r="E104" s="3" t="s">
        <v>7</v>
      </c>
      <c r="F104" s="3"/>
      <c r="G104" s="24"/>
      <c r="H104" s="20"/>
      <c r="I104" s="20"/>
    </row>
    <row r="105" spans="2:11" s="36" customFormat="1" ht="14.25" customHeight="1" x14ac:dyDescent="0.25">
      <c r="B105" s="58"/>
      <c r="C105" s="7" t="s">
        <v>161</v>
      </c>
      <c r="D105" s="3">
        <v>0</v>
      </c>
      <c r="E105" s="3" t="s">
        <v>7</v>
      </c>
      <c r="F105" s="3"/>
      <c r="G105" s="24"/>
      <c r="H105" s="20"/>
      <c r="I105" s="20"/>
    </row>
    <row r="106" spans="2:11" s="36" customFormat="1" ht="14.25" customHeight="1" x14ac:dyDescent="0.25">
      <c r="B106" s="59"/>
      <c r="C106" s="7" t="s">
        <v>153</v>
      </c>
      <c r="D106" s="3">
        <v>0</v>
      </c>
      <c r="E106" s="3" t="s">
        <v>7</v>
      </c>
      <c r="F106" s="3"/>
      <c r="G106" s="24"/>
      <c r="H106" s="20"/>
      <c r="I106" s="20"/>
    </row>
    <row r="107" spans="2:11" ht="14.25" customHeight="1" x14ac:dyDescent="0.25">
      <c r="B107" s="64">
        <v>7</v>
      </c>
      <c r="C107" s="21" t="s">
        <v>151</v>
      </c>
      <c r="D107" s="3">
        <v>1</v>
      </c>
      <c r="E107" s="3" t="s">
        <v>7</v>
      </c>
      <c r="F107" s="3"/>
      <c r="G107" s="24" t="str">
        <f>LOOKUP(7,'Poste UT'!H4:H19,'Poste UT'!C4:C19)</f>
        <v>103201 UT</v>
      </c>
      <c r="H107" s="24">
        <f>LOOKUP(7,'Poste UT'!H4:H19,'Poste UT'!D4:D19)</f>
        <v>150946210</v>
      </c>
      <c r="I107" s="15">
        <f>LOOKUP(7,'Poste UT'!H4:H19,'Poste UT'!F4:F19)</f>
        <v>43822</v>
      </c>
      <c r="J107" s="23"/>
      <c r="K107" s="23"/>
    </row>
    <row r="108" spans="2:11" x14ac:dyDescent="0.25">
      <c r="B108" s="58"/>
      <c r="C108" s="24" t="s">
        <v>94</v>
      </c>
      <c r="D108" s="3">
        <v>2</v>
      </c>
      <c r="E108" s="3" t="s">
        <v>7</v>
      </c>
      <c r="F108" s="3"/>
      <c r="G108" s="24" t="s">
        <v>64</v>
      </c>
      <c r="H108" s="8" t="s">
        <v>65</v>
      </c>
      <c r="J108" s="23"/>
      <c r="K108" s="23"/>
    </row>
    <row r="109" spans="2:11" x14ac:dyDescent="0.25">
      <c r="B109" s="58"/>
      <c r="C109" s="24" t="s">
        <v>95</v>
      </c>
      <c r="D109" s="3">
        <v>2</v>
      </c>
      <c r="E109" s="3" t="s">
        <v>7</v>
      </c>
      <c r="F109" s="3"/>
      <c r="G109" s="24" t="s">
        <v>71</v>
      </c>
      <c r="H109" s="8" t="s">
        <v>77</v>
      </c>
      <c r="J109" s="23"/>
      <c r="K109" s="23"/>
    </row>
    <row r="110" spans="2:11" x14ac:dyDescent="0.25">
      <c r="B110" s="58"/>
      <c r="C110" s="7" t="s">
        <v>12</v>
      </c>
      <c r="D110" s="3">
        <v>1</v>
      </c>
      <c r="E110" s="3" t="s">
        <v>7</v>
      </c>
      <c r="F110" s="3"/>
      <c r="G110" s="24" t="s">
        <v>49</v>
      </c>
      <c r="J110" s="23"/>
      <c r="K110" s="23"/>
    </row>
    <row r="111" spans="2:11" x14ac:dyDescent="0.25">
      <c r="B111" s="58"/>
      <c r="C111" s="7" t="s">
        <v>14</v>
      </c>
      <c r="D111" s="3">
        <v>1</v>
      </c>
      <c r="E111" s="3" t="s">
        <v>7</v>
      </c>
      <c r="F111" s="3"/>
      <c r="G111" s="24" t="s">
        <v>183</v>
      </c>
      <c r="J111" s="23"/>
      <c r="K111" s="23"/>
    </row>
    <row r="112" spans="2:11" x14ac:dyDescent="0.25">
      <c r="B112" s="58"/>
      <c r="C112" s="7" t="s">
        <v>15</v>
      </c>
      <c r="D112" s="3">
        <v>1</v>
      </c>
      <c r="E112" s="3" t="s">
        <v>7</v>
      </c>
      <c r="F112" s="3"/>
      <c r="G112" s="24" t="s">
        <v>55</v>
      </c>
      <c r="J112" s="23"/>
      <c r="K112" s="23"/>
    </row>
    <row r="113" spans="2:11" x14ac:dyDescent="0.25">
      <c r="B113" s="58"/>
      <c r="C113" s="7" t="s">
        <v>19</v>
      </c>
      <c r="D113" s="3">
        <v>1</v>
      </c>
      <c r="E113" s="3" t="s">
        <v>7</v>
      </c>
      <c r="F113" s="3"/>
      <c r="G113" s="24" t="s">
        <v>54</v>
      </c>
      <c r="J113" s="23"/>
      <c r="K113" s="23"/>
    </row>
    <row r="114" spans="2:11" x14ac:dyDescent="0.25">
      <c r="B114" s="58"/>
      <c r="C114" s="7" t="s">
        <v>22</v>
      </c>
      <c r="D114" s="3">
        <v>1</v>
      </c>
      <c r="E114" s="3" t="s">
        <v>7</v>
      </c>
      <c r="F114" s="3"/>
      <c r="G114" s="24" t="s">
        <v>97</v>
      </c>
      <c r="J114" s="23"/>
      <c r="K114" s="23"/>
    </row>
    <row r="115" spans="2:11" x14ac:dyDescent="0.25">
      <c r="B115" s="58"/>
      <c r="C115" s="7" t="s">
        <v>159</v>
      </c>
      <c r="D115" s="3">
        <v>1</v>
      </c>
      <c r="E115" s="3"/>
      <c r="F115" s="3"/>
      <c r="G115" s="24"/>
      <c r="J115" s="23"/>
      <c r="K115" s="23"/>
    </row>
    <row r="116" spans="2:11" x14ac:dyDescent="0.25">
      <c r="B116" s="58"/>
      <c r="C116" s="7" t="s">
        <v>160</v>
      </c>
      <c r="D116" s="3">
        <v>1</v>
      </c>
      <c r="E116" s="3" t="s">
        <v>7</v>
      </c>
      <c r="F116" s="3"/>
      <c r="G116" s="24"/>
      <c r="J116" s="23"/>
      <c r="K116" s="23"/>
    </row>
    <row r="117" spans="2:11" x14ac:dyDescent="0.25">
      <c r="B117" s="58"/>
      <c r="C117" s="7" t="s">
        <v>141</v>
      </c>
      <c r="D117" s="3">
        <v>0</v>
      </c>
      <c r="E117" s="3"/>
      <c r="F117" s="3"/>
      <c r="G117" s="24"/>
      <c r="J117" s="23"/>
      <c r="K117" s="23"/>
    </row>
    <row r="118" spans="2:11" x14ac:dyDescent="0.25">
      <c r="B118" s="58"/>
      <c r="C118" s="7" t="s">
        <v>44</v>
      </c>
      <c r="D118" s="3">
        <v>1</v>
      </c>
      <c r="E118" s="3" t="s">
        <v>7</v>
      </c>
      <c r="F118" s="3"/>
      <c r="G118" s="24"/>
      <c r="J118" s="23"/>
      <c r="K118" s="23"/>
    </row>
    <row r="119" spans="2:11" x14ac:dyDescent="0.25">
      <c r="B119" s="58"/>
      <c r="C119" s="7" t="s">
        <v>156</v>
      </c>
      <c r="D119" s="3">
        <v>2</v>
      </c>
      <c r="E119" s="3" t="s">
        <v>7</v>
      </c>
      <c r="F119" s="3"/>
      <c r="G119" s="24"/>
      <c r="J119" s="23"/>
      <c r="K119" s="23"/>
    </row>
    <row r="120" spans="2:11" x14ac:dyDescent="0.25">
      <c r="B120" s="58"/>
      <c r="C120" s="7" t="s">
        <v>157</v>
      </c>
      <c r="D120" s="3">
        <v>1</v>
      </c>
      <c r="E120" s="3" t="s">
        <v>7</v>
      </c>
      <c r="F120" s="3"/>
      <c r="G120" s="24"/>
    </row>
    <row r="121" spans="2:11" x14ac:dyDescent="0.25">
      <c r="B121" s="58"/>
      <c r="C121" s="7" t="s">
        <v>158</v>
      </c>
      <c r="D121" s="3">
        <v>1</v>
      </c>
      <c r="E121" s="3" t="s">
        <v>7</v>
      </c>
      <c r="F121" s="3"/>
      <c r="G121" s="24"/>
    </row>
    <row r="122" spans="2:11" x14ac:dyDescent="0.25">
      <c r="B122" s="58"/>
      <c r="C122" s="7" t="s">
        <v>161</v>
      </c>
      <c r="D122" s="3">
        <v>0</v>
      </c>
      <c r="E122" s="3" t="s">
        <v>7</v>
      </c>
      <c r="F122" s="3"/>
      <c r="G122" s="24"/>
    </row>
    <row r="123" spans="2:11" x14ac:dyDescent="0.25">
      <c r="B123" s="59"/>
      <c r="C123" s="7" t="s">
        <v>153</v>
      </c>
      <c r="D123" s="3">
        <v>0</v>
      </c>
      <c r="E123" s="3" t="s">
        <v>7</v>
      </c>
      <c r="F123" s="3"/>
      <c r="G123" s="24"/>
      <c r="I123" s="23"/>
    </row>
    <row r="124" spans="2:11" x14ac:dyDescent="0.25">
      <c r="B124" s="64">
        <v>8</v>
      </c>
      <c r="C124" s="21" t="s">
        <v>151</v>
      </c>
      <c r="D124" s="3">
        <v>1</v>
      </c>
      <c r="E124" s="3" t="s">
        <v>7</v>
      </c>
      <c r="F124" s="3"/>
      <c r="G124" s="24" t="str">
        <f>LOOKUP(8,'Poste UT'!H4:H19,'Poste UT'!C4:C19)</f>
        <v>103202 UT</v>
      </c>
      <c r="H124" s="24">
        <f>LOOKUP(8,'Poste UT'!H4:H19,'Poste UT'!D4:D19)</f>
        <v>150916310</v>
      </c>
      <c r="I124" s="15">
        <f>LOOKUP(8,'Poste UT'!H4:H19,'Poste UT'!F4:F19)</f>
        <v>43826</v>
      </c>
    </row>
    <row r="125" spans="2:11" x14ac:dyDescent="0.25">
      <c r="B125" s="58"/>
      <c r="C125" s="24" t="s">
        <v>94</v>
      </c>
      <c r="D125" s="3">
        <v>2</v>
      </c>
      <c r="E125" s="3" t="s">
        <v>7</v>
      </c>
      <c r="F125" s="3"/>
      <c r="G125" s="24" t="s">
        <v>60</v>
      </c>
      <c r="H125" s="8" t="s">
        <v>67</v>
      </c>
      <c r="I125" s="23"/>
    </row>
    <row r="126" spans="2:11" x14ac:dyDescent="0.25">
      <c r="B126" s="58"/>
      <c r="C126" s="24" t="s">
        <v>95</v>
      </c>
      <c r="D126" s="3">
        <v>2</v>
      </c>
      <c r="E126" s="3" t="s">
        <v>7</v>
      </c>
      <c r="F126" s="3"/>
      <c r="G126" s="24" t="s">
        <v>75</v>
      </c>
      <c r="H126" s="8" t="s">
        <v>76</v>
      </c>
      <c r="I126" s="23"/>
    </row>
    <row r="127" spans="2:11" x14ac:dyDescent="0.25">
      <c r="B127" s="58"/>
      <c r="C127" s="7" t="s">
        <v>12</v>
      </c>
      <c r="D127" s="3">
        <v>1</v>
      </c>
      <c r="E127" s="3" t="s">
        <v>7</v>
      </c>
      <c r="F127" s="3"/>
      <c r="G127" s="24" t="s">
        <v>48</v>
      </c>
      <c r="I127" s="23"/>
    </row>
    <row r="128" spans="2:11" x14ac:dyDescent="0.25">
      <c r="B128" s="58"/>
      <c r="C128" s="7" t="s">
        <v>14</v>
      </c>
      <c r="D128" s="3">
        <v>1</v>
      </c>
      <c r="E128" s="3" t="s">
        <v>7</v>
      </c>
      <c r="F128" s="3"/>
      <c r="G128" s="24" t="s">
        <v>184</v>
      </c>
      <c r="I128" s="23"/>
    </row>
    <row r="129" spans="2:9" x14ac:dyDescent="0.25">
      <c r="B129" s="58"/>
      <c r="C129" s="7" t="s">
        <v>15</v>
      </c>
      <c r="D129" s="3">
        <v>1</v>
      </c>
      <c r="E129" s="3" t="s">
        <v>7</v>
      </c>
      <c r="F129" s="3"/>
      <c r="G129" s="24" t="s">
        <v>56</v>
      </c>
      <c r="I129" s="23"/>
    </row>
    <row r="130" spans="2:9" x14ac:dyDescent="0.25">
      <c r="B130" s="58"/>
      <c r="C130" s="7" t="s">
        <v>19</v>
      </c>
      <c r="D130" s="3">
        <v>1</v>
      </c>
      <c r="E130" s="3" t="s">
        <v>7</v>
      </c>
      <c r="F130" s="3"/>
      <c r="G130" s="24" t="s">
        <v>53</v>
      </c>
      <c r="I130" s="23"/>
    </row>
    <row r="131" spans="2:9" x14ac:dyDescent="0.25">
      <c r="B131" s="58"/>
      <c r="C131" s="7" t="s">
        <v>22</v>
      </c>
      <c r="D131" s="3">
        <v>1</v>
      </c>
      <c r="E131" s="3" t="s">
        <v>7</v>
      </c>
      <c r="F131" s="3"/>
      <c r="G131" s="24" t="s">
        <v>29</v>
      </c>
      <c r="I131" s="23"/>
    </row>
    <row r="132" spans="2:9" x14ac:dyDescent="0.25">
      <c r="B132" s="58"/>
      <c r="C132" s="7" t="s">
        <v>159</v>
      </c>
      <c r="D132" s="3">
        <v>1</v>
      </c>
      <c r="E132" s="3" t="s">
        <v>7</v>
      </c>
      <c r="F132" s="3"/>
      <c r="G132" s="24"/>
      <c r="I132" s="23"/>
    </row>
    <row r="133" spans="2:9" x14ac:dyDescent="0.25">
      <c r="B133" s="58"/>
      <c r="C133" s="7" t="s">
        <v>160</v>
      </c>
      <c r="D133" s="3">
        <v>1</v>
      </c>
      <c r="E133" s="3" t="s">
        <v>7</v>
      </c>
      <c r="F133" s="3"/>
      <c r="G133" s="24"/>
      <c r="I133" s="23"/>
    </row>
    <row r="134" spans="2:9" x14ac:dyDescent="0.25">
      <c r="B134" s="58"/>
      <c r="C134" s="7" t="s">
        <v>141</v>
      </c>
      <c r="D134" s="3">
        <v>0</v>
      </c>
      <c r="E134" s="3"/>
      <c r="F134" s="3"/>
      <c r="G134" s="24"/>
      <c r="I134" s="23"/>
    </row>
    <row r="135" spans="2:9" x14ac:dyDescent="0.25">
      <c r="B135" s="58"/>
      <c r="C135" s="7" t="s">
        <v>44</v>
      </c>
      <c r="D135" s="3">
        <v>1</v>
      </c>
      <c r="E135" s="3" t="s">
        <v>7</v>
      </c>
      <c r="F135" s="3"/>
      <c r="G135" s="24"/>
    </row>
    <row r="136" spans="2:9" x14ac:dyDescent="0.25">
      <c r="B136" s="58"/>
      <c r="C136" s="7" t="s">
        <v>156</v>
      </c>
      <c r="D136" s="3">
        <v>2</v>
      </c>
      <c r="E136" s="3" t="s">
        <v>7</v>
      </c>
      <c r="F136" s="3"/>
      <c r="G136" s="24"/>
    </row>
    <row r="137" spans="2:9" x14ac:dyDescent="0.25">
      <c r="B137" s="58"/>
      <c r="C137" s="7" t="s">
        <v>157</v>
      </c>
      <c r="D137" s="3">
        <v>1</v>
      </c>
      <c r="E137" s="3" t="s">
        <v>7</v>
      </c>
      <c r="F137" s="3"/>
      <c r="G137" s="24"/>
    </row>
    <row r="138" spans="2:9" x14ac:dyDescent="0.25">
      <c r="B138" s="58"/>
      <c r="C138" s="7" t="s">
        <v>158</v>
      </c>
      <c r="D138" s="3">
        <v>1</v>
      </c>
      <c r="E138" s="3" t="s">
        <v>7</v>
      </c>
      <c r="F138" s="3"/>
      <c r="G138" s="24"/>
    </row>
    <row r="139" spans="2:9" x14ac:dyDescent="0.25">
      <c r="B139" s="58"/>
      <c r="C139" s="7" t="s">
        <v>161</v>
      </c>
      <c r="D139" s="3">
        <v>0</v>
      </c>
      <c r="E139" s="3" t="s">
        <v>7</v>
      </c>
      <c r="F139" s="3"/>
      <c r="G139" s="24"/>
    </row>
    <row r="140" spans="2:9" x14ac:dyDescent="0.25">
      <c r="B140" s="59"/>
      <c r="C140" s="7" t="s">
        <v>153</v>
      </c>
      <c r="D140" s="3">
        <v>0</v>
      </c>
      <c r="E140" s="3" t="s">
        <v>7</v>
      </c>
      <c r="F140" s="3"/>
      <c r="G140" s="24"/>
      <c r="I140" s="23"/>
    </row>
    <row r="141" spans="2:9" x14ac:dyDescent="0.25">
      <c r="B141" s="61">
        <v>9</v>
      </c>
      <c r="C141" s="21" t="s">
        <v>151</v>
      </c>
      <c r="D141" s="3">
        <v>1</v>
      </c>
      <c r="E141" s="3" t="s">
        <v>7</v>
      </c>
      <c r="F141" s="3"/>
      <c r="G141" s="24" t="str">
        <f>LOOKUP(9,'Poste UT'!H4:H19,'Poste UT'!C4:C19)</f>
        <v>103203 UT</v>
      </c>
      <c r="H141" s="24">
        <f>LOOKUP(9,'Poste UT'!H4:H19,'Poste UT'!D4:D19)</f>
        <v>150915910</v>
      </c>
      <c r="I141" s="15">
        <f>LOOKUP(9,'Poste UT'!H4:H19,'Poste UT'!F4:F19)</f>
        <v>43777</v>
      </c>
    </row>
    <row r="142" spans="2:9" x14ac:dyDescent="0.25">
      <c r="B142" s="62"/>
      <c r="C142" s="24" t="s">
        <v>94</v>
      </c>
      <c r="D142" s="3">
        <v>2</v>
      </c>
      <c r="E142" s="3" t="s">
        <v>7</v>
      </c>
      <c r="F142" s="3"/>
      <c r="G142" s="24" t="s">
        <v>62</v>
      </c>
      <c r="H142" s="8" t="s">
        <v>68</v>
      </c>
      <c r="I142" s="23"/>
    </row>
    <row r="143" spans="2:9" x14ac:dyDescent="0.25">
      <c r="B143" s="62"/>
      <c r="C143" s="24" t="s">
        <v>95</v>
      </c>
      <c r="D143" s="3">
        <v>2</v>
      </c>
      <c r="E143" s="3" t="s">
        <v>7</v>
      </c>
      <c r="F143" s="3"/>
      <c r="G143" s="24" t="s">
        <v>74</v>
      </c>
      <c r="H143" s="8" t="s">
        <v>79</v>
      </c>
      <c r="I143" s="23"/>
    </row>
    <row r="144" spans="2:9" x14ac:dyDescent="0.25">
      <c r="B144" s="62"/>
      <c r="C144" s="7" t="s">
        <v>12</v>
      </c>
      <c r="D144" s="3">
        <v>1</v>
      </c>
      <c r="E144" s="3" t="s">
        <v>7</v>
      </c>
      <c r="F144" s="3"/>
      <c r="G144" s="24" t="s">
        <v>47</v>
      </c>
      <c r="I144" s="23"/>
    </row>
    <row r="145" spans="2:9" x14ac:dyDescent="0.25">
      <c r="B145" s="62"/>
      <c r="C145" s="7" t="s">
        <v>14</v>
      </c>
      <c r="D145" s="3">
        <v>1</v>
      </c>
      <c r="E145" s="3" t="s">
        <v>7</v>
      </c>
      <c r="F145" s="3"/>
      <c r="G145" s="24" t="s">
        <v>185</v>
      </c>
      <c r="I145" s="23"/>
    </row>
    <row r="146" spans="2:9" x14ac:dyDescent="0.25">
      <c r="B146" s="62"/>
      <c r="C146" s="7" t="s">
        <v>15</v>
      </c>
      <c r="D146" s="3">
        <v>1</v>
      </c>
      <c r="E146" s="3" t="s">
        <v>7</v>
      </c>
      <c r="F146" s="3"/>
      <c r="G146" s="24" t="s">
        <v>57</v>
      </c>
      <c r="I146" s="23"/>
    </row>
    <row r="147" spans="2:9" x14ac:dyDescent="0.25">
      <c r="B147" s="62"/>
      <c r="C147" s="7" t="s">
        <v>19</v>
      </c>
      <c r="D147" s="3">
        <v>1</v>
      </c>
      <c r="E147" s="3" t="s">
        <v>7</v>
      </c>
      <c r="F147" s="3"/>
      <c r="G147" s="24" t="s">
        <v>52</v>
      </c>
      <c r="I147" s="23"/>
    </row>
    <row r="148" spans="2:9" x14ac:dyDescent="0.25">
      <c r="B148" s="62"/>
      <c r="C148" s="7" t="s">
        <v>22</v>
      </c>
      <c r="D148" s="3">
        <v>1</v>
      </c>
      <c r="E148" s="3" t="s">
        <v>7</v>
      </c>
      <c r="F148" s="3"/>
      <c r="G148" s="24" t="s">
        <v>34</v>
      </c>
      <c r="I148" s="23"/>
    </row>
    <row r="149" spans="2:9" x14ac:dyDescent="0.25">
      <c r="B149" s="62"/>
      <c r="C149" s="7" t="s">
        <v>159</v>
      </c>
      <c r="D149" s="3">
        <v>1</v>
      </c>
      <c r="E149" s="3" t="s">
        <v>7</v>
      </c>
      <c r="F149" s="3"/>
      <c r="G149" s="24"/>
      <c r="I149" s="23"/>
    </row>
    <row r="150" spans="2:9" x14ac:dyDescent="0.25">
      <c r="B150" s="62"/>
      <c r="C150" s="7" t="s">
        <v>160</v>
      </c>
      <c r="D150" s="3">
        <v>1</v>
      </c>
      <c r="E150" s="3" t="s">
        <v>7</v>
      </c>
      <c r="F150" s="3"/>
      <c r="G150" s="24"/>
      <c r="I150" s="23"/>
    </row>
    <row r="151" spans="2:9" x14ac:dyDescent="0.25">
      <c r="B151" s="62"/>
      <c r="C151" s="7" t="s">
        <v>141</v>
      </c>
      <c r="D151" s="3">
        <v>0</v>
      </c>
      <c r="E151" s="3"/>
      <c r="F151" s="3"/>
      <c r="G151" s="24"/>
      <c r="I151" s="23"/>
    </row>
    <row r="152" spans="2:9" x14ac:dyDescent="0.25">
      <c r="B152" s="62"/>
      <c r="C152" s="7" t="s">
        <v>44</v>
      </c>
      <c r="D152" s="3">
        <v>1</v>
      </c>
      <c r="E152" s="3" t="s">
        <v>7</v>
      </c>
      <c r="F152" s="3"/>
      <c r="G152" s="24"/>
      <c r="I152" s="23"/>
    </row>
    <row r="153" spans="2:9" x14ac:dyDescent="0.25">
      <c r="B153" s="62"/>
      <c r="C153" s="7" t="s">
        <v>156</v>
      </c>
      <c r="D153" s="3">
        <v>2</v>
      </c>
      <c r="E153" s="3" t="s">
        <v>7</v>
      </c>
      <c r="F153" s="3"/>
      <c r="G153" s="24"/>
      <c r="I153" s="23"/>
    </row>
    <row r="154" spans="2:9" x14ac:dyDescent="0.25">
      <c r="B154" s="62"/>
      <c r="C154" s="7" t="s">
        <v>157</v>
      </c>
      <c r="D154" s="3">
        <v>1</v>
      </c>
      <c r="E154" s="3" t="s">
        <v>7</v>
      </c>
      <c r="F154" s="3"/>
      <c r="G154" s="24"/>
    </row>
    <row r="155" spans="2:9" x14ac:dyDescent="0.25">
      <c r="B155" s="62"/>
      <c r="C155" s="7" t="s">
        <v>158</v>
      </c>
      <c r="D155" s="3">
        <v>1</v>
      </c>
      <c r="E155" s="3" t="s">
        <v>7</v>
      </c>
      <c r="F155" s="3"/>
      <c r="G155" s="24"/>
      <c r="I155" s="23"/>
    </row>
    <row r="156" spans="2:9" x14ac:dyDescent="0.25">
      <c r="B156" s="62"/>
      <c r="C156" s="7" t="s">
        <v>161</v>
      </c>
      <c r="D156" s="3">
        <v>0</v>
      </c>
      <c r="E156" s="3" t="s">
        <v>7</v>
      </c>
      <c r="F156" s="3"/>
      <c r="G156" s="24"/>
      <c r="I156" s="23"/>
    </row>
    <row r="157" spans="2:9" x14ac:dyDescent="0.25">
      <c r="B157" s="63"/>
      <c r="C157" s="7" t="s">
        <v>153</v>
      </c>
      <c r="D157" s="3">
        <v>0</v>
      </c>
      <c r="E157" s="3" t="s">
        <v>7</v>
      </c>
      <c r="F157" s="3"/>
      <c r="G157" s="24"/>
      <c r="I157" s="23"/>
    </row>
    <row r="158" spans="2:9" x14ac:dyDescent="0.25">
      <c r="B158" s="61">
        <v>10</v>
      </c>
      <c r="C158" s="21" t="s">
        <v>151</v>
      </c>
      <c r="D158" s="3">
        <v>1</v>
      </c>
      <c r="E158" s="3" t="s">
        <v>7</v>
      </c>
      <c r="F158" s="3"/>
      <c r="G158" s="24" t="str">
        <f>LOOKUP(10,'Poste UT'!H4:H19,'Poste UT'!C4:C19)</f>
        <v>100900 UT</v>
      </c>
      <c r="H158" s="24">
        <f>LOOKUP(10,'Poste UT'!H4:H19,'Poste UT'!D4:D19)</f>
        <v>140738907</v>
      </c>
      <c r="I158" s="17">
        <f>LOOKUP(10,'Poste UT'!H4:H19,'Poste UT'!F4:F19)</f>
        <v>43735</v>
      </c>
    </row>
    <row r="159" spans="2:9" x14ac:dyDescent="0.25">
      <c r="B159" s="62"/>
      <c r="C159" s="24" t="s">
        <v>94</v>
      </c>
      <c r="D159" s="3">
        <v>2</v>
      </c>
      <c r="E159" s="3" t="s">
        <v>7</v>
      </c>
      <c r="F159" s="3"/>
      <c r="G159" s="24" t="s">
        <v>61</v>
      </c>
      <c r="H159" s="8" t="s">
        <v>66</v>
      </c>
      <c r="I159" s="23"/>
    </row>
    <row r="160" spans="2:9" x14ac:dyDescent="0.25">
      <c r="B160" s="62"/>
      <c r="C160" s="24" t="s">
        <v>95</v>
      </c>
      <c r="D160" s="3">
        <v>2</v>
      </c>
      <c r="E160" s="3" t="s">
        <v>7</v>
      </c>
      <c r="F160" s="3"/>
      <c r="G160" s="24" t="s">
        <v>72</v>
      </c>
      <c r="H160" s="8" t="s">
        <v>78</v>
      </c>
      <c r="I160" s="23"/>
    </row>
    <row r="161" spans="2:10" x14ac:dyDescent="0.25">
      <c r="B161" s="62"/>
      <c r="C161" s="7" t="s">
        <v>12</v>
      </c>
      <c r="D161" s="3">
        <v>1</v>
      </c>
      <c r="E161" s="3" t="s">
        <v>7</v>
      </c>
      <c r="F161" s="3"/>
      <c r="G161" s="24">
        <v>1124098</v>
      </c>
      <c r="I161" s="23"/>
    </row>
    <row r="162" spans="2:10" x14ac:dyDescent="0.25">
      <c r="B162" s="62"/>
      <c r="C162" s="7" t="s">
        <v>14</v>
      </c>
      <c r="D162" s="3">
        <v>1</v>
      </c>
      <c r="E162" s="3" t="s">
        <v>7</v>
      </c>
      <c r="F162" s="3"/>
      <c r="G162" s="24" t="s">
        <v>186</v>
      </c>
      <c r="I162" s="23"/>
    </row>
    <row r="163" spans="2:10" x14ac:dyDescent="0.25">
      <c r="B163" s="62"/>
      <c r="C163" s="7" t="s">
        <v>15</v>
      </c>
      <c r="D163" s="3">
        <v>1</v>
      </c>
      <c r="E163" s="3" t="s">
        <v>7</v>
      </c>
      <c r="F163" s="3"/>
      <c r="G163" s="24" t="s">
        <v>58</v>
      </c>
      <c r="I163" s="23"/>
    </row>
    <row r="164" spans="2:10" x14ac:dyDescent="0.25">
      <c r="B164" s="62"/>
      <c r="C164" s="7" t="s">
        <v>19</v>
      </c>
      <c r="D164" s="3">
        <v>1</v>
      </c>
      <c r="E164" s="3" t="s">
        <v>7</v>
      </c>
      <c r="F164" s="3"/>
      <c r="G164" s="24" t="s">
        <v>51</v>
      </c>
      <c r="I164" s="23"/>
    </row>
    <row r="165" spans="2:10" x14ac:dyDescent="0.25">
      <c r="B165" s="62"/>
      <c r="C165" s="7" t="s">
        <v>22</v>
      </c>
      <c r="D165" s="3">
        <v>1</v>
      </c>
      <c r="E165" s="3" t="s">
        <v>7</v>
      </c>
      <c r="F165" s="3"/>
      <c r="G165" s="24" t="s">
        <v>33</v>
      </c>
      <c r="I165" s="23"/>
    </row>
    <row r="166" spans="2:10" x14ac:dyDescent="0.25">
      <c r="B166" s="62"/>
      <c r="C166" s="7" t="s">
        <v>159</v>
      </c>
      <c r="D166" s="3">
        <v>1</v>
      </c>
      <c r="E166" s="3" t="s">
        <v>7</v>
      </c>
      <c r="F166" s="3"/>
      <c r="G166" s="24"/>
      <c r="I166" s="23"/>
    </row>
    <row r="167" spans="2:10" x14ac:dyDescent="0.25">
      <c r="B167" s="62"/>
      <c r="C167" s="7" t="s">
        <v>160</v>
      </c>
      <c r="D167" s="3">
        <v>1</v>
      </c>
      <c r="E167" s="3" t="s">
        <v>7</v>
      </c>
      <c r="F167" s="3"/>
      <c r="G167" s="24"/>
      <c r="I167" s="23"/>
    </row>
    <row r="168" spans="2:10" x14ac:dyDescent="0.25">
      <c r="B168" s="62"/>
      <c r="C168" s="7" t="s">
        <v>141</v>
      </c>
      <c r="D168" s="3">
        <v>0</v>
      </c>
      <c r="E168" s="3"/>
      <c r="F168" s="3"/>
      <c r="G168" s="24"/>
      <c r="I168" s="23"/>
    </row>
    <row r="169" spans="2:10" x14ac:dyDescent="0.25">
      <c r="B169" s="62"/>
      <c r="C169" s="7" t="s">
        <v>44</v>
      </c>
      <c r="D169" s="3">
        <v>1</v>
      </c>
      <c r="E169" s="3" t="s">
        <v>7</v>
      </c>
      <c r="F169" s="3"/>
      <c r="G169" s="24"/>
    </row>
    <row r="170" spans="2:10" x14ac:dyDescent="0.25">
      <c r="B170" s="62"/>
      <c r="C170" s="7" t="s">
        <v>156</v>
      </c>
      <c r="D170" s="3">
        <v>2</v>
      </c>
      <c r="E170" s="3" t="s">
        <v>7</v>
      </c>
      <c r="F170" s="3"/>
      <c r="G170" s="24"/>
    </row>
    <row r="171" spans="2:10" x14ac:dyDescent="0.25">
      <c r="B171" s="62"/>
      <c r="C171" s="7" t="s">
        <v>157</v>
      </c>
      <c r="D171" s="3">
        <v>1</v>
      </c>
      <c r="E171" s="3" t="s">
        <v>7</v>
      </c>
      <c r="F171" s="3"/>
      <c r="G171" s="24"/>
    </row>
    <row r="172" spans="2:10" x14ac:dyDescent="0.25">
      <c r="B172" s="62"/>
      <c r="C172" s="7" t="s">
        <v>158</v>
      </c>
      <c r="D172" s="3">
        <v>1</v>
      </c>
      <c r="E172" s="3" t="s">
        <v>7</v>
      </c>
      <c r="F172" s="3"/>
      <c r="G172" s="24"/>
    </row>
    <row r="173" spans="2:10" x14ac:dyDescent="0.25">
      <c r="B173" s="62"/>
      <c r="C173" s="7" t="s">
        <v>161</v>
      </c>
      <c r="D173" s="3">
        <v>0</v>
      </c>
      <c r="E173" s="3" t="s">
        <v>7</v>
      </c>
      <c r="F173" s="3"/>
      <c r="G173" s="24"/>
      <c r="I173" s="23"/>
    </row>
    <row r="174" spans="2:10" x14ac:dyDescent="0.25">
      <c r="B174" s="63"/>
      <c r="C174" s="7" t="s">
        <v>153</v>
      </c>
      <c r="D174" s="3">
        <v>0</v>
      </c>
      <c r="E174" s="3" t="s">
        <v>7</v>
      </c>
      <c r="F174" s="3"/>
      <c r="G174" s="24"/>
      <c r="I174" s="23"/>
    </row>
    <row r="175" spans="2:10" x14ac:dyDescent="0.25">
      <c r="B175" s="61">
        <v>11</v>
      </c>
      <c r="C175" s="21" t="s">
        <v>151</v>
      </c>
      <c r="D175" s="3">
        <v>1</v>
      </c>
      <c r="E175" s="3" t="s">
        <v>7</v>
      </c>
      <c r="F175" s="3"/>
      <c r="G175" s="24" t="str">
        <f>LOOKUP(11,'Poste UT'!H4:H19,'Poste UT'!C4:C19)</f>
        <v>28100 UT</v>
      </c>
      <c r="H175" s="27">
        <f>LOOKUP(11,'Poste UT'!H4:H19,'Poste UT'!D4:D19)</f>
        <v>130567807</v>
      </c>
      <c r="I175" s="29">
        <f>LOOKUP(11,'Poste UT'!H4:H19,'Poste UT'!F4:F19)</f>
        <v>43761</v>
      </c>
      <c r="J175" s="30" t="s">
        <v>178</v>
      </c>
    </row>
    <row r="176" spans="2:10" x14ac:dyDescent="0.25">
      <c r="B176" s="62"/>
      <c r="C176" s="24" t="s">
        <v>94</v>
      </c>
      <c r="D176" s="3">
        <v>2</v>
      </c>
      <c r="E176" s="3" t="s">
        <v>7</v>
      </c>
      <c r="F176" s="3"/>
      <c r="G176" s="24" t="s">
        <v>63</v>
      </c>
      <c r="H176" s="8" t="s">
        <v>69</v>
      </c>
      <c r="I176" s="23"/>
    </row>
    <row r="177" spans="2:10" x14ac:dyDescent="0.25">
      <c r="B177" s="62"/>
      <c r="C177" s="24" t="s">
        <v>95</v>
      </c>
      <c r="D177" s="3">
        <v>2</v>
      </c>
      <c r="E177" s="3" t="s">
        <v>7</v>
      </c>
      <c r="F177" s="3"/>
      <c r="G177" s="24" t="s">
        <v>70</v>
      </c>
      <c r="H177" s="8" t="s">
        <v>73</v>
      </c>
      <c r="I177" s="23"/>
    </row>
    <row r="178" spans="2:10" x14ac:dyDescent="0.25">
      <c r="B178" s="62"/>
      <c r="C178" s="7" t="s">
        <v>177</v>
      </c>
      <c r="D178" s="3">
        <v>1</v>
      </c>
      <c r="E178" s="3" t="s">
        <v>7</v>
      </c>
      <c r="F178" s="3"/>
      <c r="G178" s="24" t="s">
        <v>96</v>
      </c>
      <c r="I178" s="23"/>
    </row>
    <row r="179" spans="2:10" x14ac:dyDescent="0.25">
      <c r="B179" s="62"/>
      <c r="C179" s="7" t="s">
        <v>14</v>
      </c>
      <c r="D179" s="3">
        <v>1</v>
      </c>
      <c r="E179" s="3" t="s">
        <v>7</v>
      </c>
      <c r="F179" s="3"/>
      <c r="G179" s="24" t="s">
        <v>179</v>
      </c>
      <c r="I179" s="23"/>
    </row>
    <row r="180" spans="2:10" x14ac:dyDescent="0.25">
      <c r="B180" s="62"/>
      <c r="C180" s="7" t="s">
        <v>15</v>
      </c>
      <c r="D180" s="3">
        <v>1</v>
      </c>
      <c r="E180" s="3" t="s">
        <v>7</v>
      </c>
      <c r="F180" s="3"/>
      <c r="G180" s="24" t="s">
        <v>59</v>
      </c>
      <c r="I180" s="23"/>
    </row>
    <row r="181" spans="2:10" x14ac:dyDescent="0.25">
      <c r="B181" s="62"/>
      <c r="C181" s="7" t="s">
        <v>19</v>
      </c>
      <c r="D181" s="3">
        <v>1</v>
      </c>
      <c r="E181" s="3" t="s">
        <v>7</v>
      </c>
      <c r="F181" s="3"/>
      <c r="G181" s="24" t="s">
        <v>50</v>
      </c>
      <c r="I181" s="23"/>
    </row>
    <row r="182" spans="2:10" x14ac:dyDescent="0.25">
      <c r="B182" s="62"/>
      <c r="C182" s="7" t="s">
        <v>22</v>
      </c>
      <c r="D182" s="3">
        <v>1</v>
      </c>
      <c r="E182" s="3" t="s">
        <v>7</v>
      </c>
      <c r="F182" s="3"/>
      <c r="G182" s="24" t="s">
        <v>26</v>
      </c>
      <c r="H182" s="26" t="s">
        <v>178</v>
      </c>
      <c r="I182" s="23"/>
    </row>
    <row r="183" spans="2:10" x14ac:dyDescent="0.25">
      <c r="B183" s="62"/>
      <c r="C183" s="7" t="s">
        <v>159</v>
      </c>
      <c r="D183" s="3">
        <v>1</v>
      </c>
      <c r="E183" s="3" t="s">
        <v>7</v>
      </c>
      <c r="F183" s="3"/>
      <c r="G183" s="24"/>
      <c r="I183" s="23"/>
    </row>
    <row r="184" spans="2:10" x14ac:dyDescent="0.25">
      <c r="B184" s="62"/>
      <c r="C184" s="7" t="s">
        <v>160</v>
      </c>
      <c r="D184" s="3">
        <v>1</v>
      </c>
      <c r="E184" s="3" t="s">
        <v>7</v>
      </c>
      <c r="F184" s="3"/>
      <c r="G184" s="24"/>
      <c r="I184" s="23"/>
    </row>
    <row r="185" spans="2:10" x14ac:dyDescent="0.25">
      <c r="B185" s="62"/>
      <c r="C185" s="7" t="s">
        <v>141</v>
      </c>
      <c r="D185" s="3">
        <v>0</v>
      </c>
      <c r="E185" s="3"/>
      <c r="F185" s="3"/>
      <c r="G185" s="24"/>
      <c r="I185" s="23"/>
    </row>
    <row r="186" spans="2:10" x14ac:dyDescent="0.25">
      <c r="B186" s="62"/>
      <c r="C186" s="7" t="s">
        <v>44</v>
      </c>
      <c r="D186" s="3">
        <v>1</v>
      </c>
      <c r="E186" s="3" t="s">
        <v>7</v>
      </c>
      <c r="F186" s="3"/>
      <c r="G186" s="24"/>
      <c r="I186" s="23"/>
    </row>
    <row r="187" spans="2:10" x14ac:dyDescent="0.25">
      <c r="B187" s="62"/>
      <c r="C187" s="7" t="s">
        <v>156</v>
      </c>
      <c r="D187" s="3">
        <v>2</v>
      </c>
      <c r="E187" s="3" t="s">
        <v>7</v>
      </c>
      <c r="F187" s="3"/>
      <c r="G187" s="24"/>
    </row>
    <row r="188" spans="2:10" x14ac:dyDescent="0.25">
      <c r="B188" s="62"/>
      <c r="C188" s="7" t="s">
        <v>157</v>
      </c>
      <c r="D188" s="3">
        <v>1</v>
      </c>
      <c r="E188" s="3" t="s">
        <v>7</v>
      </c>
      <c r="F188" s="3"/>
      <c r="G188" s="24"/>
    </row>
    <row r="189" spans="2:10" x14ac:dyDescent="0.25">
      <c r="B189" s="62"/>
      <c r="C189" s="7" t="s">
        <v>158</v>
      </c>
      <c r="D189" s="3">
        <v>1</v>
      </c>
      <c r="E189" s="3" t="s">
        <v>7</v>
      </c>
      <c r="F189" s="3"/>
      <c r="G189" s="24"/>
    </row>
    <row r="190" spans="2:10" x14ac:dyDescent="0.25">
      <c r="B190" s="62"/>
      <c r="C190" s="7" t="s">
        <v>161</v>
      </c>
      <c r="D190" s="3">
        <v>0</v>
      </c>
      <c r="E190" s="3" t="s">
        <v>7</v>
      </c>
      <c r="F190" s="3"/>
      <c r="G190" s="24"/>
    </row>
    <row r="191" spans="2:10" x14ac:dyDescent="0.25">
      <c r="B191" s="63"/>
      <c r="C191" s="7" t="s">
        <v>153</v>
      </c>
      <c r="D191" s="3">
        <v>0</v>
      </c>
      <c r="E191" s="3" t="s">
        <v>7</v>
      </c>
      <c r="F191" s="3"/>
      <c r="G191" s="24"/>
      <c r="J191" s="23"/>
    </row>
    <row r="192" spans="2:10" x14ac:dyDescent="0.25">
      <c r="G192" s="24"/>
      <c r="J192" s="23"/>
    </row>
    <row r="193" spans="7:10" x14ac:dyDescent="0.25">
      <c r="G193" s="24"/>
      <c r="J193" s="23"/>
    </row>
    <row r="194" spans="7:10" x14ac:dyDescent="0.25">
      <c r="G194" s="24"/>
      <c r="J194" s="23"/>
    </row>
    <row r="195" spans="7:10" x14ac:dyDescent="0.25">
      <c r="G195" s="24"/>
      <c r="J195" s="23"/>
    </row>
    <row r="196" spans="7:10" x14ac:dyDescent="0.25">
      <c r="G196" s="24"/>
      <c r="J196" s="23"/>
    </row>
    <row r="197" spans="7:10" x14ac:dyDescent="0.25">
      <c r="G197" s="24"/>
      <c r="J197" s="23"/>
    </row>
    <row r="198" spans="7:10" x14ac:dyDescent="0.25">
      <c r="G198" s="24"/>
      <c r="J198" s="23"/>
    </row>
    <row r="199" spans="7:10" x14ac:dyDescent="0.25">
      <c r="G199" s="24"/>
      <c r="J199" s="23"/>
    </row>
    <row r="200" spans="7:10" x14ac:dyDescent="0.25">
      <c r="G200" s="24"/>
      <c r="J200" s="23"/>
    </row>
    <row r="201" spans="7:10" x14ac:dyDescent="0.25">
      <c r="G201" s="24"/>
    </row>
    <row r="202" spans="7:10" x14ac:dyDescent="0.25">
      <c r="G202" s="24"/>
    </row>
    <row r="203" spans="7:10" x14ac:dyDescent="0.25">
      <c r="G203" s="24"/>
    </row>
    <row r="204" spans="7:10" x14ac:dyDescent="0.25">
      <c r="G204" s="24"/>
    </row>
    <row r="205" spans="7:10" x14ac:dyDescent="0.25">
      <c r="G205" s="24"/>
    </row>
    <row r="206" spans="7:10" x14ac:dyDescent="0.25">
      <c r="G206" s="24"/>
    </row>
    <row r="207" spans="7:10" x14ac:dyDescent="0.25">
      <c r="G207" s="24"/>
    </row>
    <row r="208" spans="7:10" x14ac:dyDescent="0.25">
      <c r="G208" s="24"/>
      <c r="J208" s="23"/>
    </row>
    <row r="209" spans="7:10" x14ac:dyDescent="0.25">
      <c r="G209" s="24"/>
      <c r="J209" s="23"/>
    </row>
    <row r="210" spans="7:10" x14ac:dyDescent="0.25">
      <c r="G210" s="24"/>
      <c r="J210" s="23"/>
    </row>
    <row r="211" spans="7:10" x14ac:dyDescent="0.25">
      <c r="G211" s="24"/>
      <c r="J211" s="23"/>
    </row>
    <row r="212" spans="7:10" x14ac:dyDescent="0.25">
      <c r="G212" s="24"/>
      <c r="J212" s="23"/>
    </row>
    <row r="213" spans="7:10" x14ac:dyDescent="0.25">
      <c r="G213" s="24"/>
      <c r="J213" s="23"/>
    </row>
    <row r="214" spans="7:10" x14ac:dyDescent="0.25">
      <c r="J214" s="23"/>
    </row>
    <row r="215" spans="7:10" x14ac:dyDescent="0.25">
      <c r="J215" s="23"/>
    </row>
    <row r="216" spans="7:10" x14ac:dyDescent="0.25">
      <c r="J216" s="23"/>
    </row>
    <row r="217" spans="7:10" x14ac:dyDescent="0.25">
      <c r="J217" s="23"/>
    </row>
    <row r="218" spans="7:10" x14ac:dyDescent="0.25">
      <c r="J218" s="23"/>
    </row>
    <row r="225" spans="10:11" x14ac:dyDescent="0.25">
      <c r="J225" s="23"/>
    </row>
    <row r="226" spans="10:11" x14ac:dyDescent="0.25">
      <c r="J226" s="23"/>
    </row>
    <row r="227" spans="10:11" x14ac:dyDescent="0.25">
      <c r="J227" s="23"/>
    </row>
    <row r="228" spans="10:11" x14ac:dyDescent="0.25">
      <c r="J228" s="23"/>
    </row>
    <row r="229" spans="10:11" x14ac:dyDescent="0.25">
      <c r="J229" s="23"/>
    </row>
    <row r="230" spans="10:11" x14ac:dyDescent="0.25">
      <c r="J230" s="25"/>
      <c r="K230" s="25"/>
    </row>
    <row r="231" spans="10:11" x14ac:dyDescent="0.25">
      <c r="J231" s="25"/>
      <c r="K231" s="25"/>
    </row>
    <row r="232" spans="10:11" x14ac:dyDescent="0.25">
      <c r="J232" s="25"/>
      <c r="K232" s="25"/>
    </row>
    <row r="233" spans="10:11" x14ac:dyDescent="0.25">
      <c r="J233" s="23"/>
    </row>
    <row r="234" spans="10:11" x14ac:dyDescent="0.25">
      <c r="J234" s="23"/>
    </row>
    <row r="235" spans="10:11" x14ac:dyDescent="0.25">
      <c r="J235" s="23"/>
    </row>
    <row r="236" spans="10:11" x14ac:dyDescent="0.25">
      <c r="J236" s="23"/>
    </row>
    <row r="237" spans="10:11" x14ac:dyDescent="0.25">
      <c r="J237" s="23"/>
    </row>
    <row r="238" spans="10:11" x14ac:dyDescent="0.25">
      <c r="J238" s="23"/>
    </row>
    <row r="242" spans="10:10" x14ac:dyDescent="0.25">
      <c r="J242" s="23"/>
    </row>
    <row r="243" spans="10:10" x14ac:dyDescent="0.25">
      <c r="J243" s="23"/>
    </row>
    <row r="244" spans="10:10" x14ac:dyDescent="0.25">
      <c r="J244" s="23"/>
    </row>
    <row r="245" spans="10:10" x14ac:dyDescent="0.25">
      <c r="J245" s="23"/>
    </row>
    <row r="246" spans="10:10" x14ac:dyDescent="0.25">
      <c r="J246" s="23"/>
    </row>
    <row r="247" spans="10:10" x14ac:dyDescent="0.25">
      <c r="J247" s="23"/>
    </row>
    <row r="248" spans="10:10" x14ac:dyDescent="0.25">
      <c r="J248" s="23"/>
    </row>
    <row r="249" spans="10:10" x14ac:dyDescent="0.25">
      <c r="J249" s="23"/>
    </row>
    <row r="250" spans="10:10" x14ac:dyDescent="0.25">
      <c r="J250" s="23"/>
    </row>
    <row r="251" spans="10:10" x14ac:dyDescent="0.25">
      <c r="J251" s="23"/>
    </row>
    <row r="252" spans="10:10" x14ac:dyDescent="0.25">
      <c r="J252" s="23"/>
    </row>
    <row r="260" spans="10:10" x14ac:dyDescent="0.25">
      <c r="J260" s="23"/>
    </row>
    <row r="261" spans="10:10" x14ac:dyDescent="0.25">
      <c r="J261" s="23"/>
    </row>
    <row r="262" spans="10:10" x14ac:dyDescent="0.25">
      <c r="J262" s="23"/>
    </row>
    <row r="263" spans="10:10" x14ac:dyDescent="0.25">
      <c r="J263" s="23"/>
    </row>
    <row r="264" spans="10:10" x14ac:dyDescent="0.25">
      <c r="J264" s="23"/>
    </row>
    <row r="265" spans="10:10" x14ac:dyDescent="0.25">
      <c r="J265" s="23"/>
    </row>
    <row r="266" spans="10:10" x14ac:dyDescent="0.25">
      <c r="J266" s="23"/>
    </row>
    <row r="267" spans="10:10" x14ac:dyDescent="0.25">
      <c r="J267" s="23"/>
    </row>
    <row r="268" spans="10:10" x14ac:dyDescent="0.25">
      <c r="J268" s="23"/>
    </row>
    <row r="269" spans="10:10" x14ac:dyDescent="0.25">
      <c r="J269" s="23"/>
    </row>
    <row r="277" spans="10:10" x14ac:dyDescent="0.25">
      <c r="J277" s="23"/>
    </row>
    <row r="278" spans="10:10" x14ac:dyDescent="0.25">
      <c r="J278" s="23"/>
    </row>
    <row r="279" spans="10:10" x14ac:dyDescent="0.25">
      <c r="J279" s="23"/>
    </row>
    <row r="280" spans="10:10" x14ac:dyDescent="0.25">
      <c r="J280" s="23"/>
    </row>
    <row r="281" spans="10:10" x14ac:dyDescent="0.25">
      <c r="J281" s="23"/>
    </row>
    <row r="282" spans="10:10" x14ac:dyDescent="0.25">
      <c r="J282" s="23"/>
    </row>
    <row r="283" spans="10:10" x14ac:dyDescent="0.25">
      <c r="J283" s="23"/>
    </row>
    <row r="284" spans="10:10" x14ac:dyDescent="0.25">
      <c r="J284" s="23"/>
    </row>
    <row r="285" spans="10:10" x14ac:dyDescent="0.25">
      <c r="J285" s="23"/>
    </row>
    <row r="286" spans="10:10" x14ac:dyDescent="0.25">
      <c r="J286" s="23"/>
    </row>
    <row r="287" spans="10:10" x14ac:dyDescent="0.25">
      <c r="J287" s="23"/>
    </row>
    <row r="288" spans="10:10" x14ac:dyDescent="0.25">
      <c r="J288" s="23"/>
    </row>
    <row r="289" spans="5:10" x14ac:dyDescent="0.25">
      <c r="J289" s="23"/>
    </row>
    <row r="290" spans="5:10" x14ac:dyDescent="0.25">
      <c r="J290" s="23"/>
    </row>
    <row r="295" spans="5:10" x14ac:dyDescent="0.25">
      <c r="E295" s="22" t="s">
        <v>7</v>
      </c>
      <c r="F295" s="3"/>
    </row>
    <row r="296" spans="5:10" x14ac:dyDescent="0.25">
      <c r="E296" s="22" t="s">
        <v>7</v>
      </c>
      <c r="F296" s="3"/>
    </row>
    <row r="297" spans="5:10" x14ac:dyDescent="0.25">
      <c r="E297" s="22" t="s">
        <v>7</v>
      </c>
      <c r="F297" s="3"/>
    </row>
    <row r="298" spans="5:10" x14ac:dyDescent="0.25">
      <c r="E298" s="22" t="s">
        <v>7</v>
      </c>
      <c r="F298" s="3"/>
    </row>
    <row r="299" spans="5:10" x14ac:dyDescent="0.25">
      <c r="E299" s="22" t="s">
        <v>7</v>
      </c>
      <c r="F299" s="3"/>
    </row>
    <row r="300" spans="5:10" x14ac:dyDescent="0.25">
      <c r="E300" s="22" t="s">
        <v>7</v>
      </c>
      <c r="F300" s="3"/>
    </row>
    <row r="301" spans="5:10" x14ac:dyDescent="0.25">
      <c r="E301" s="22" t="s">
        <v>7</v>
      </c>
      <c r="F301" s="3"/>
    </row>
    <row r="302" spans="5:10" x14ac:dyDescent="0.25">
      <c r="E302" s="22" t="s">
        <v>7</v>
      </c>
      <c r="F302" s="3"/>
    </row>
    <row r="303" spans="5:10" x14ac:dyDescent="0.25">
      <c r="E303" s="22" t="s">
        <v>7</v>
      </c>
      <c r="F303" s="3"/>
    </row>
    <row r="304" spans="5:10" x14ac:dyDescent="0.25">
      <c r="E304" s="22" t="s">
        <v>7</v>
      </c>
      <c r="F304" s="3"/>
    </row>
    <row r="305" spans="5:6" x14ac:dyDescent="0.25">
      <c r="E305" s="22"/>
      <c r="F305" s="3"/>
    </row>
    <row r="306" spans="5:6" x14ac:dyDescent="0.25">
      <c r="E306" s="22" t="s">
        <v>7</v>
      </c>
      <c r="F306" s="3"/>
    </row>
    <row r="307" spans="5:6" x14ac:dyDescent="0.25">
      <c r="E307" s="22" t="s">
        <v>7</v>
      </c>
      <c r="F307" s="3"/>
    </row>
    <row r="308" spans="5:6" x14ac:dyDescent="0.25">
      <c r="E308" s="22" t="s">
        <v>7</v>
      </c>
      <c r="F308" s="3"/>
    </row>
    <row r="309" spans="5:6" x14ac:dyDescent="0.25">
      <c r="E309" s="22" t="s">
        <v>7</v>
      </c>
      <c r="F309" s="3"/>
    </row>
    <row r="310" spans="5:6" x14ac:dyDescent="0.25">
      <c r="E310" s="22" t="s">
        <v>7</v>
      </c>
      <c r="F310" s="3"/>
    </row>
    <row r="311" spans="5:6" x14ac:dyDescent="0.25">
      <c r="E311" s="22" t="s">
        <v>7</v>
      </c>
      <c r="F311" s="3"/>
    </row>
    <row r="312" spans="5:6" x14ac:dyDescent="0.25">
      <c r="E312" s="22" t="s">
        <v>7</v>
      </c>
      <c r="F312" s="3"/>
    </row>
    <row r="313" spans="5:6" x14ac:dyDescent="0.25">
      <c r="E313" s="22" t="s">
        <v>7</v>
      </c>
      <c r="F313" s="3"/>
    </row>
    <row r="314" spans="5:6" x14ac:dyDescent="0.25">
      <c r="E314" s="22" t="s">
        <v>7</v>
      </c>
      <c r="F314" s="3"/>
    </row>
    <row r="315" spans="5:6" x14ac:dyDescent="0.25">
      <c r="E315" s="22" t="s">
        <v>7</v>
      </c>
      <c r="F315" s="3"/>
    </row>
    <row r="316" spans="5:6" x14ac:dyDescent="0.25">
      <c r="E316" s="22" t="s">
        <v>7</v>
      </c>
      <c r="F316" s="3"/>
    </row>
    <row r="317" spans="5:6" x14ac:dyDescent="0.25">
      <c r="E317" s="22" t="s">
        <v>7</v>
      </c>
      <c r="F317" s="3"/>
    </row>
    <row r="318" spans="5:6" x14ac:dyDescent="0.25">
      <c r="E318" s="22" t="s">
        <v>7</v>
      </c>
      <c r="F318" s="3"/>
    </row>
    <row r="319" spans="5:6" x14ac:dyDescent="0.25">
      <c r="E319" s="22" t="s">
        <v>7</v>
      </c>
      <c r="F319" s="3"/>
    </row>
    <row r="320" spans="5:6" x14ac:dyDescent="0.25">
      <c r="E320" s="22" t="s">
        <v>7</v>
      </c>
      <c r="F320" s="3"/>
    </row>
    <row r="321" spans="5:6" x14ac:dyDescent="0.25">
      <c r="E321" s="22" t="s">
        <v>7</v>
      </c>
      <c r="F321" s="3"/>
    </row>
    <row r="322" spans="5:6" x14ac:dyDescent="0.25">
      <c r="E322" s="22"/>
      <c r="F322" s="3"/>
    </row>
    <row r="323" spans="5:6" x14ac:dyDescent="0.25">
      <c r="E323" s="22" t="s">
        <v>7</v>
      </c>
      <c r="F323" s="3"/>
    </row>
    <row r="324" spans="5:6" x14ac:dyDescent="0.25">
      <c r="E324" s="22" t="s">
        <v>7</v>
      </c>
      <c r="F324" s="3"/>
    </row>
    <row r="325" spans="5:6" x14ac:dyDescent="0.25">
      <c r="E325" s="22" t="s">
        <v>7</v>
      </c>
      <c r="F325" s="3"/>
    </row>
    <row r="326" spans="5:6" x14ac:dyDescent="0.25">
      <c r="E326" s="22" t="s">
        <v>7</v>
      </c>
      <c r="F326" s="3"/>
    </row>
    <row r="327" spans="5:6" x14ac:dyDescent="0.25">
      <c r="E327" s="22" t="s">
        <v>7</v>
      </c>
      <c r="F327" s="3"/>
    </row>
    <row r="328" spans="5:6" x14ac:dyDescent="0.25">
      <c r="E328" s="22" t="s">
        <v>7</v>
      </c>
      <c r="F328" s="3"/>
    </row>
    <row r="329" spans="5:6" x14ac:dyDescent="0.25">
      <c r="E329" s="22" t="s">
        <v>7</v>
      </c>
      <c r="F329" s="3"/>
    </row>
    <row r="330" spans="5:6" x14ac:dyDescent="0.25">
      <c r="E330" s="22" t="s">
        <v>7</v>
      </c>
      <c r="F330" s="3"/>
    </row>
    <row r="331" spans="5:6" x14ac:dyDescent="0.25">
      <c r="E331" s="22" t="s">
        <v>7</v>
      </c>
      <c r="F331" s="3"/>
    </row>
    <row r="332" spans="5:6" x14ac:dyDescent="0.25">
      <c r="E332" s="22" t="s">
        <v>7</v>
      </c>
      <c r="F332" s="3"/>
    </row>
    <row r="333" spans="5:6" x14ac:dyDescent="0.25">
      <c r="E333" s="22" t="s">
        <v>7</v>
      </c>
      <c r="F333" s="3"/>
    </row>
    <row r="334" spans="5:6" x14ac:dyDescent="0.25">
      <c r="E334" s="22" t="s">
        <v>7</v>
      </c>
      <c r="F334" s="3"/>
    </row>
    <row r="335" spans="5:6" x14ac:dyDescent="0.25">
      <c r="E335" s="22" t="s">
        <v>7</v>
      </c>
      <c r="F335" s="3"/>
    </row>
    <row r="336" spans="5:6" x14ac:dyDescent="0.25">
      <c r="E336" s="22" t="s">
        <v>7</v>
      </c>
      <c r="F336" s="3"/>
    </row>
    <row r="337" spans="5:6" x14ac:dyDescent="0.25">
      <c r="E337" s="22" t="s">
        <v>7</v>
      </c>
      <c r="F337" s="3"/>
    </row>
    <row r="338" spans="5:6" x14ac:dyDescent="0.25">
      <c r="E338" s="22" t="s">
        <v>7</v>
      </c>
      <c r="F338" s="3"/>
    </row>
    <row r="339" spans="5:6" x14ac:dyDescent="0.25">
      <c r="E339" s="22"/>
      <c r="F339" s="3"/>
    </row>
    <row r="340" spans="5:6" x14ac:dyDescent="0.25">
      <c r="E340" s="22" t="s">
        <v>7</v>
      </c>
      <c r="F340" s="3"/>
    </row>
    <row r="341" spans="5:6" x14ac:dyDescent="0.25">
      <c r="E341" s="22" t="s">
        <v>7</v>
      </c>
      <c r="F341" s="3"/>
    </row>
    <row r="342" spans="5:6" x14ac:dyDescent="0.25">
      <c r="E342" s="22" t="s">
        <v>7</v>
      </c>
      <c r="F342" s="3"/>
    </row>
    <row r="343" spans="5:6" x14ac:dyDescent="0.25">
      <c r="E343" s="22" t="s">
        <v>7</v>
      </c>
      <c r="F343" s="3"/>
    </row>
    <row r="344" spans="5:6" x14ac:dyDescent="0.25">
      <c r="E344" s="22" t="s">
        <v>7</v>
      </c>
      <c r="F344" s="3"/>
    </row>
    <row r="345" spans="5:6" x14ac:dyDescent="0.25">
      <c r="E345" s="22" t="s">
        <v>7</v>
      </c>
      <c r="F345" s="3"/>
    </row>
    <row r="346" spans="5:6" x14ac:dyDescent="0.25">
      <c r="E346" s="22" t="s">
        <v>7</v>
      </c>
      <c r="F346" s="3"/>
    </row>
    <row r="347" spans="5:6" x14ac:dyDescent="0.25">
      <c r="E347" s="22" t="s">
        <v>7</v>
      </c>
      <c r="F347" s="3"/>
    </row>
    <row r="348" spans="5:6" x14ac:dyDescent="0.25">
      <c r="E348" s="22" t="s">
        <v>7</v>
      </c>
      <c r="F348" s="3"/>
    </row>
    <row r="349" spans="5:6" x14ac:dyDescent="0.25">
      <c r="E349" s="22" t="s">
        <v>7</v>
      </c>
      <c r="F349" s="3"/>
    </row>
    <row r="350" spans="5:6" x14ac:dyDescent="0.25">
      <c r="E350" s="22" t="s">
        <v>7</v>
      </c>
      <c r="F350" s="3"/>
    </row>
    <row r="351" spans="5:6" x14ac:dyDescent="0.25">
      <c r="E351" s="22" t="s">
        <v>7</v>
      </c>
      <c r="F351" s="3"/>
    </row>
    <row r="352" spans="5:6" x14ac:dyDescent="0.25">
      <c r="E352" s="22" t="s">
        <v>7</v>
      </c>
      <c r="F352" s="3"/>
    </row>
    <row r="353" spans="5:6" x14ac:dyDescent="0.25">
      <c r="E353" s="22" t="s">
        <v>7</v>
      </c>
      <c r="F353" s="3"/>
    </row>
    <row r="354" spans="5:6" x14ac:dyDescent="0.25">
      <c r="E354" s="22" t="s">
        <v>7</v>
      </c>
      <c r="F354" s="3"/>
    </row>
    <row r="355" spans="5:6" x14ac:dyDescent="0.25">
      <c r="E355" s="22" t="s">
        <v>7</v>
      </c>
      <c r="F355" s="3"/>
    </row>
    <row r="356" spans="5:6" x14ac:dyDescent="0.25">
      <c r="E356" s="22"/>
      <c r="F356" s="3"/>
    </row>
    <row r="357" spans="5:6" x14ac:dyDescent="0.25">
      <c r="E357" s="22" t="s">
        <v>7</v>
      </c>
      <c r="F357" s="3"/>
    </row>
    <row r="358" spans="5:6" x14ac:dyDescent="0.25">
      <c r="E358" s="22" t="s">
        <v>7</v>
      </c>
      <c r="F358" s="3"/>
    </row>
    <row r="359" spans="5:6" x14ac:dyDescent="0.25">
      <c r="E359" s="22" t="s">
        <v>7</v>
      </c>
      <c r="F359" s="3"/>
    </row>
    <row r="360" spans="5:6" x14ac:dyDescent="0.25">
      <c r="E360" s="22" t="s">
        <v>7</v>
      </c>
      <c r="F360" s="3"/>
    </row>
    <row r="361" spans="5:6" x14ac:dyDescent="0.25">
      <c r="E361" s="22" t="s">
        <v>7</v>
      </c>
      <c r="F361" s="3"/>
    </row>
    <row r="362" spans="5:6" x14ac:dyDescent="0.25">
      <c r="E362" s="22" t="s">
        <v>7</v>
      </c>
      <c r="F362" s="3"/>
    </row>
    <row r="363" spans="5:6" x14ac:dyDescent="0.25">
      <c r="E363" s="22" t="s">
        <v>7</v>
      </c>
      <c r="F363" s="3"/>
    </row>
    <row r="364" spans="5:6" x14ac:dyDescent="0.25">
      <c r="E364" s="22" t="s">
        <v>7</v>
      </c>
      <c r="F364" s="3"/>
    </row>
    <row r="365" spans="5:6" x14ac:dyDescent="0.25">
      <c r="E365" s="22" t="s">
        <v>7</v>
      </c>
      <c r="F365" s="3"/>
    </row>
    <row r="366" spans="5:6" x14ac:dyDescent="0.25">
      <c r="E366" s="22" t="s">
        <v>7</v>
      </c>
      <c r="F366" s="3"/>
    </row>
    <row r="367" spans="5:6" x14ac:dyDescent="0.25">
      <c r="E367" s="22" t="s">
        <v>7</v>
      </c>
      <c r="F367" s="3"/>
    </row>
    <row r="368" spans="5:6" x14ac:dyDescent="0.25">
      <c r="E368" s="22" t="s">
        <v>7</v>
      </c>
      <c r="F368" s="3"/>
    </row>
    <row r="369" spans="5:6" x14ac:dyDescent="0.25">
      <c r="E369" s="22" t="s">
        <v>7</v>
      </c>
      <c r="F369" s="3"/>
    </row>
    <row r="370" spans="5:6" x14ac:dyDescent="0.25">
      <c r="E370" s="22" t="s">
        <v>7</v>
      </c>
      <c r="F370" s="3"/>
    </row>
    <row r="371" spans="5:6" x14ac:dyDescent="0.25">
      <c r="E371" s="22" t="s">
        <v>7</v>
      </c>
      <c r="F371" s="3"/>
    </row>
    <row r="372" spans="5:6" x14ac:dyDescent="0.25">
      <c r="E372" s="22" t="s">
        <v>7</v>
      </c>
      <c r="F372" s="3"/>
    </row>
    <row r="373" spans="5:6" x14ac:dyDescent="0.25">
      <c r="E373" s="22"/>
      <c r="F373" s="3"/>
    </row>
    <row r="374" spans="5:6" x14ac:dyDescent="0.25">
      <c r="E374" s="22" t="s">
        <v>7</v>
      </c>
      <c r="F374" s="3"/>
    </row>
    <row r="375" spans="5:6" x14ac:dyDescent="0.25">
      <c r="E375" s="22" t="s">
        <v>7</v>
      </c>
      <c r="F375" s="3"/>
    </row>
    <row r="376" spans="5:6" x14ac:dyDescent="0.25">
      <c r="E376" s="22" t="s">
        <v>7</v>
      </c>
      <c r="F376" s="3"/>
    </row>
    <row r="377" spans="5:6" x14ac:dyDescent="0.25">
      <c r="E377" s="22" t="s">
        <v>7</v>
      </c>
      <c r="F377" s="3"/>
    </row>
    <row r="378" spans="5:6" x14ac:dyDescent="0.25">
      <c r="E378" s="22" t="s">
        <v>7</v>
      </c>
      <c r="F378" s="3"/>
    </row>
    <row r="379" spans="5:6" x14ac:dyDescent="0.25">
      <c r="E379" s="22" t="s">
        <v>7</v>
      </c>
      <c r="F379" s="3"/>
    </row>
    <row r="380" spans="5:6" x14ac:dyDescent="0.25">
      <c r="E380" s="22" t="s">
        <v>7</v>
      </c>
      <c r="F380" s="3"/>
    </row>
    <row r="381" spans="5:6" x14ac:dyDescent="0.25">
      <c r="E381" s="22" t="s">
        <v>7</v>
      </c>
      <c r="F381" s="3"/>
    </row>
    <row r="382" spans="5:6" x14ac:dyDescent="0.25">
      <c r="E382" s="22" t="s">
        <v>7</v>
      </c>
      <c r="F382" s="3"/>
    </row>
    <row r="383" spans="5:6" x14ac:dyDescent="0.25">
      <c r="E383" s="22" t="s">
        <v>7</v>
      </c>
      <c r="F383" s="3"/>
    </row>
    <row r="384" spans="5:6" x14ac:dyDescent="0.25">
      <c r="E384" s="22" t="s">
        <v>7</v>
      </c>
      <c r="F384" s="3"/>
    </row>
    <row r="385" spans="5:6" x14ac:dyDescent="0.25">
      <c r="E385" s="22" t="s">
        <v>7</v>
      </c>
      <c r="F385" s="3"/>
    </row>
    <row r="386" spans="5:6" x14ac:dyDescent="0.25">
      <c r="E386" s="22" t="s">
        <v>7</v>
      </c>
      <c r="F386" s="3"/>
    </row>
    <row r="387" spans="5:6" x14ac:dyDescent="0.25">
      <c r="E387" s="22" t="s">
        <v>7</v>
      </c>
      <c r="F387" s="3"/>
    </row>
    <row r="388" spans="5:6" x14ac:dyDescent="0.25">
      <c r="E388" s="22" t="s">
        <v>7</v>
      </c>
      <c r="F388" s="3"/>
    </row>
    <row r="389" spans="5:6" x14ac:dyDescent="0.25">
      <c r="E389" s="22" t="s">
        <v>7</v>
      </c>
      <c r="F389" s="3"/>
    </row>
    <row r="390" spans="5:6" x14ac:dyDescent="0.25">
      <c r="E390" s="22"/>
      <c r="F390" s="3"/>
    </row>
    <row r="391" spans="5:6" x14ac:dyDescent="0.25">
      <c r="E391" s="22" t="s">
        <v>7</v>
      </c>
      <c r="F391" s="3"/>
    </row>
    <row r="392" spans="5:6" x14ac:dyDescent="0.25">
      <c r="E392" s="22" t="s">
        <v>7</v>
      </c>
      <c r="F392" s="3"/>
    </row>
    <row r="393" spans="5:6" x14ac:dyDescent="0.25">
      <c r="E393" s="22" t="s">
        <v>7</v>
      </c>
      <c r="F393" s="3"/>
    </row>
    <row r="394" spans="5:6" x14ac:dyDescent="0.25">
      <c r="E394" s="22" t="s">
        <v>7</v>
      </c>
      <c r="F394" s="3"/>
    </row>
    <row r="395" spans="5:6" x14ac:dyDescent="0.25">
      <c r="E395" s="22" t="s">
        <v>7</v>
      </c>
      <c r="F395" s="3"/>
    </row>
    <row r="396" spans="5:6" x14ac:dyDescent="0.25">
      <c r="E396" s="22" t="s">
        <v>7</v>
      </c>
      <c r="F396" s="3"/>
    </row>
    <row r="397" spans="5:6" x14ac:dyDescent="0.25">
      <c r="E397" s="22" t="s">
        <v>7</v>
      </c>
      <c r="F397" s="3"/>
    </row>
    <row r="398" spans="5:6" x14ac:dyDescent="0.25">
      <c r="E398" s="22" t="s">
        <v>7</v>
      </c>
      <c r="F398" s="3"/>
    </row>
    <row r="399" spans="5:6" x14ac:dyDescent="0.25">
      <c r="E399" s="22" t="s">
        <v>7</v>
      </c>
      <c r="F399" s="3"/>
    </row>
    <row r="400" spans="5:6" x14ac:dyDescent="0.25">
      <c r="E400" s="22" t="s">
        <v>7</v>
      </c>
      <c r="F400" s="3"/>
    </row>
    <row r="401" spans="5:6" x14ac:dyDescent="0.25">
      <c r="E401" s="22" t="s">
        <v>7</v>
      </c>
      <c r="F401" s="3"/>
    </row>
    <row r="402" spans="5:6" x14ac:dyDescent="0.25">
      <c r="E402" s="22" t="s">
        <v>7</v>
      </c>
      <c r="F402" s="3"/>
    </row>
    <row r="403" spans="5:6" x14ac:dyDescent="0.25">
      <c r="E403" s="22" t="s">
        <v>7</v>
      </c>
      <c r="F403" s="3"/>
    </row>
    <row r="404" spans="5:6" x14ac:dyDescent="0.25">
      <c r="E404" s="22" t="s">
        <v>7</v>
      </c>
      <c r="F404" s="3"/>
    </row>
    <row r="405" spans="5:6" x14ac:dyDescent="0.25">
      <c r="E405" s="22" t="s">
        <v>7</v>
      </c>
      <c r="F405" s="3"/>
    </row>
    <row r="406" spans="5:6" x14ac:dyDescent="0.25">
      <c r="E406" s="22" t="s">
        <v>7</v>
      </c>
      <c r="F406" s="3"/>
    </row>
    <row r="407" spans="5:6" x14ac:dyDescent="0.25">
      <c r="E407" s="22"/>
      <c r="F407" s="3"/>
    </row>
    <row r="408" spans="5:6" x14ac:dyDescent="0.25">
      <c r="E408" s="22" t="s">
        <v>7</v>
      </c>
      <c r="F408" s="3"/>
    </row>
    <row r="409" spans="5:6" x14ac:dyDescent="0.25">
      <c r="E409" s="22" t="s">
        <v>7</v>
      </c>
      <c r="F409" s="3"/>
    </row>
    <row r="410" spans="5:6" x14ac:dyDescent="0.25">
      <c r="E410" s="22" t="s">
        <v>7</v>
      </c>
      <c r="F410" s="3"/>
    </row>
    <row r="411" spans="5:6" x14ac:dyDescent="0.25">
      <c r="E411" s="22" t="s">
        <v>7</v>
      </c>
      <c r="F411" s="3"/>
    </row>
    <row r="412" spans="5:6" x14ac:dyDescent="0.25">
      <c r="E412" s="22" t="s">
        <v>7</v>
      </c>
      <c r="F412" s="3"/>
    </row>
    <row r="413" spans="5:6" x14ac:dyDescent="0.25">
      <c r="E413" s="22" t="s">
        <v>7</v>
      </c>
      <c r="F413" s="3"/>
    </row>
    <row r="414" spans="5:6" x14ac:dyDescent="0.25">
      <c r="E414" s="22" t="s">
        <v>7</v>
      </c>
      <c r="F414" s="3"/>
    </row>
    <row r="415" spans="5:6" x14ac:dyDescent="0.25">
      <c r="E415" s="22" t="s">
        <v>7</v>
      </c>
      <c r="F415" s="3"/>
    </row>
    <row r="416" spans="5:6" x14ac:dyDescent="0.25">
      <c r="E416" s="22" t="s">
        <v>7</v>
      </c>
      <c r="F416" s="3"/>
    </row>
    <row r="417" spans="5:6" x14ac:dyDescent="0.25">
      <c r="E417" s="22" t="s">
        <v>7</v>
      </c>
      <c r="F417" s="3"/>
    </row>
    <row r="418" spans="5:6" x14ac:dyDescent="0.25">
      <c r="E418" s="22" t="s">
        <v>7</v>
      </c>
      <c r="F418" s="3"/>
    </row>
    <row r="419" spans="5:6" x14ac:dyDescent="0.25">
      <c r="E419" s="22" t="s">
        <v>7</v>
      </c>
      <c r="F419" s="3"/>
    </row>
    <row r="420" spans="5:6" x14ac:dyDescent="0.25">
      <c r="E420" s="22" t="s">
        <v>7</v>
      </c>
      <c r="F420" s="3"/>
    </row>
    <row r="421" spans="5:6" x14ac:dyDescent="0.25">
      <c r="E421" s="22" t="s">
        <v>7</v>
      </c>
      <c r="F421" s="3"/>
    </row>
    <row r="422" spans="5:6" x14ac:dyDescent="0.25">
      <c r="E422" s="22" t="s">
        <v>7</v>
      </c>
      <c r="F422" s="3"/>
    </row>
    <row r="423" spans="5:6" x14ac:dyDescent="0.25">
      <c r="E423" s="22" t="s">
        <v>7</v>
      </c>
      <c r="F423" s="3"/>
    </row>
    <row r="424" spans="5:6" x14ac:dyDescent="0.25">
      <c r="E424" s="22"/>
      <c r="F424" s="3"/>
    </row>
    <row r="425" spans="5:6" x14ac:dyDescent="0.25">
      <c r="E425" s="22" t="s">
        <v>7</v>
      </c>
      <c r="F425" s="3"/>
    </row>
    <row r="426" spans="5:6" x14ac:dyDescent="0.25">
      <c r="E426" s="22" t="s">
        <v>7</v>
      </c>
      <c r="F426" s="3"/>
    </row>
    <row r="427" spans="5:6" x14ac:dyDescent="0.25">
      <c r="E427" s="22" t="s">
        <v>7</v>
      </c>
      <c r="F427" s="3"/>
    </row>
    <row r="428" spans="5:6" x14ac:dyDescent="0.25">
      <c r="E428" s="22" t="s">
        <v>7</v>
      </c>
      <c r="F428" s="3"/>
    </row>
    <row r="429" spans="5:6" x14ac:dyDescent="0.25">
      <c r="E429" s="22" t="s">
        <v>7</v>
      </c>
      <c r="F429" s="3"/>
    </row>
    <row r="430" spans="5:6" x14ac:dyDescent="0.25">
      <c r="E430" s="22" t="s">
        <v>7</v>
      </c>
      <c r="F430" s="3"/>
    </row>
    <row r="431" spans="5:6" x14ac:dyDescent="0.25">
      <c r="E431" s="22" t="s">
        <v>7</v>
      </c>
      <c r="F431" s="3"/>
    </row>
    <row r="432" spans="5:6" x14ac:dyDescent="0.25">
      <c r="E432" s="22" t="s">
        <v>7</v>
      </c>
      <c r="F432" s="3"/>
    </row>
    <row r="433" spans="1:6" x14ac:dyDescent="0.25">
      <c r="E433" s="22" t="s">
        <v>7</v>
      </c>
      <c r="F433" s="3"/>
    </row>
    <row r="434" spans="1:6" x14ac:dyDescent="0.25">
      <c r="E434" s="22" t="s">
        <v>7</v>
      </c>
      <c r="F434" s="3"/>
    </row>
    <row r="435" spans="1:6" x14ac:dyDescent="0.25">
      <c r="E435" s="22" t="s">
        <v>7</v>
      </c>
      <c r="F435" s="3"/>
    </row>
    <row r="436" spans="1:6" x14ac:dyDescent="0.25">
      <c r="E436" s="22" t="s">
        <v>7</v>
      </c>
      <c r="F436" s="3"/>
    </row>
    <row r="437" spans="1:6" x14ac:dyDescent="0.25">
      <c r="E437" s="22" t="s">
        <v>7</v>
      </c>
      <c r="F437" s="3"/>
    </row>
    <row r="438" spans="1:6" x14ac:dyDescent="0.25">
      <c r="E438" s="22" t="s">
        <v>7</v>
      </c>
      <c r="F438" s="3"/>
    </row>
    <row r="439" spans="1:6" x14ac:dyDescent="0.25">
      <c r="E439" s="22" t="s">
        <v>7</v>
      </c>
      <c r="F439" s="3"/>
    </row>
    <row r="440" spans="1:6" x14ac:dyDescent="0.25">
      <c r="E440" s="22" t="s">
        <v>7</v>
      </c>
      <c r="F440" s="3"/>
    </row>
    <row r="441" spans="1:6" x14ac:dyDescent="0.25">
      <c r="E441" s="22"/>
      <c r="F441" s="3"/>
    </row>
    <row r="442" spans="1:6" x14ac:dyDescent="0.25">
      <c r="E442" s="22" t="s">
        <v>7</v>
      </c>
      <c r="F442" s="3"/>
    </row>
    <row r="443" spans="1:6" x14ac:dyDescent="0.25">
      <c r="E443" s="22" t="s">
        <v>7</v>
      </c>
      <c r="F443" s="3"/>
    </row>
    <row r="444" spans="1:6" x14ac:dyDescent="0.25">
      <c r="E444" s="22" t="s">
        <v>7</v>
      </c>
      <c r="F444" s="3"/>
    </row>
    <row r="445" spans="1:6" x14ac:dyDescent="0.25">
      <c r="E445" s="22" t="s">
        <v>7</v>
      </c>
      <c r="F445" s="3"/>
    </row>
    <row r="446" spans="1:6" x14ac:dyDescent="0.25">
      <c r="E446" s="22" t="s">
        <v>7</v>
      </c>
      <c r="F446" s="3"/>
    </row>
    <row r="447" spans="1:6" x14ac:dyDescent="0.25">
      <c r="E447" s="22" t="s">
        <v>7</v>
      </c>
      <c r="F447" s="3"/>
    </row>
    <row r="448" spans="1:6" x14ac:dyDescent="0.25">
      <c r="A448" s="60" t="s">
        <v>162</v>
      </c>
      <c r="E448" s="22" t="s">
        <v>7</v>
      </c>
      <c r="F448" s="3"/>
    </row>
    <row r="449" spans="1:6" x14ac:dyDescent="0.25">
      <c r="A449" s="60"/>
      <c r="E449" s="22" t="s">
        <v>7</v>
      </c>
      <c r="F449" s="3"/>
    </row>
    <row r="450" spans="1:6" x14ac:dyDescent="0.25">
      <c r="A450" s="60"/>
      <c r="E450" s="22" t="s">
        <v>7</v>
      </c>
      <c r="F450" s="3"/>
    </row>
    <row r="451" spans="1:6" x14ac:dyDescent="0.25">
      <c r="A451" s="60"/>
      <c r="E451" s="22" t="s">
        <v>7</v>
      </c>
      <c r="F451" s="3"/>
    </row>
    <row r="452" spans="1:6" x14ac:dyDescent="0.25">
      <c r="A452" s="60"/>
      <c r="E452" s="22" t="s">
        <v>7</v>
      </c>
      <c r="F452" s="3"/>
    </row>
    <row r="453" spans="1:6" x14ac:dyDescent="0.25">
      <c r="A453" s="60"/>
      <c r="E453" s="22" t="s">
        <v>7</v>
      </c>
      <c r="F453" s="3"/>
    </row>
    <row r="454" spans="1:6" x14ac:dyDescent="0.25">
      <c r="A454" s="60"/>
      <c r="E454" s="22" t="s">
        <v>7</v>
      </c>
      <c r="F454" s="3"/>
    </row>
    <row r="455" spans="1:6" x14ac:dyDescent="0.25">
      <c r="A455" s="60"/>
      <c r="E455" s="22" t="s">
        <v>7</v>
      </c>
      <c r="F455" s="3"/>
    </row>
    <row r="456" spans="1:6" x14ac:dyDescent="0.25">
      <c r="A456" s="60"/>
      <c r="E456" s="22" t="s">
        <v>7</v>
      </c>
      <c r="F456" s="3"/>
    </row>
    <row r="457" spans="1:6" x14ac:dyDescent="0.25">
      <c r="A457" s="60"/>
      <c r="E457" s="22" t="s">
        <v>7</v>
      </c>
      <c r="F457" s="3"/>
    </row>
    <row r="458" spans="1:6" x14ac:dyDescent="0.25">
      <c r="A458" s="60"/>
      <c r="E458" s="22"/>
      <c r="F458" s="3"/>
    </row>
    <row r="459" spans="1:6" x14ac:dyDescent="0.25">
      <c r="A459" s="60"/>
      <c r="E459" s="22" t="s">
        <v>7</v>
      </c>
      <c r="F459" s="3"/>
    </row>
    <row r="460" spans="1:6" x14ac:dyDescent="0.25">
      <c r="A460" s="60"/>
      <c r="E460" s="22" t="s">
        <v>7</v>
      </c>
      <c r="F460" s="3"/>
    </row>
    <row r="461" spans="1:6" x14ac:dyDescent="0.25">
      <c r="A461" s="60"/>
      <c r="E461" s="22" t="s">
        <v>7</v>
      </c>
      <c r="F461" s="3"/>
    </row>
    <row r="462" spans="1:6" x14ac:dyDescent="0.25">
      <c r="A462" s="60"/>
      <c r="E462" s="22" t="s">
        <v>7</v>
      </c>
      <c r="F462" s="3"/>
    </row>
    <row r="463" spans="1:6" x14ac:dyDescent="0.25">
      <c r="A463" s="60"/>
      <c r="E463" s="22" t="s">
        <v>7</v>
      </c>
      <c r="F463" s="3"/>
    </row>
    <row r="464" spans="1:6" x14ac:dyDescent="0.25">
      <c r="A464" s="60"/>
      <c r="E464" s="22" t="s">
        <v>7</v>
      </c>
      <c r="F464" s="3"/>
    </row>
    <row r="465" spans="1:6" x14ac:dyDescent="0.25">
      <c r="A465" s="60"/>
      <c r="E465" s="22" t="s">
        <v>7</v>
      </c>
      <c r="F465" s="3"/>
    </row>
    <row r="466" spans="1:6" x14ac:dyDescent="0.25">
      <c r="A466" s="60"/>
      <c r="E466" s="22" t="s">
        <v>7</v>
      </c>
      <c r="F466" s="3"/>
    </row>
    <row r="467" spans="1:6" x14ac:dyDescent="0.25">
      <c r="A467" s="60"/>
      <c r="E467" s="22" t="s">
        <v>7</v>
      </c>
      <c r="F467" s="3"/>
    </row>
    <row r="468" spans="1:6" x14ac:dyDescent="0.25">
      <c r="A468" s="60"/>
      <c r="E468" s="22" t="s">
        <v>7</v>
      </c>
      <c r="F468" s="3"/>
    </row>
    <row r="469" spans="1:6" x14ac:dyDescent="0.25">
      <c r="A469" s="60"/>
      <c r="E469" s="22" t="s">
        <v>7</v>
      </c>
      <c r="F469" s="3"/>
    </row>
    <row r="470" spans="1:6" x14ac:dyDescent="0.25">
      <c r="A470" s="60"/>
      <c r="E470" s="22" t="s">
        <v>7</v>
      </c>
      <c r="F470" s="3"/>
    </row>
    <row r="471" spans="1:6" x14ac:dyDescent="0.25">
      <c r="A471" s="60"/>
      <c r="E471" s="22" t="s">
        <v>7</v>
      </c>
      <c r="F471" s="3"/>
    </row>
    <row r="472" spans="1:6" x14ac:dyDescent="0.25">
      <c r="A472" s="60"/>
      <c r="E472" s="22" t="s">
        <v>7</v>
      </c>
      <c r="F472" s="3"/>
    </row>
    <row r="473" spans="1:6" x14ac:dyDescent="0.25">
      <c r="A473" s="60"/>
      <c r="E473" s="22"/>
      <c r="F473" s="3"/>
    </row>
    <row r="474" spans="1:6" x14ac:dyDescent="0.25">
      <c r="A474" s="60"/>
      <c r="E474" s="22" t="s">
        <v>7</v>
      </c>
      <c r="F474" s="3"/>
    </row>
    <row r="475" spans="1:6" x14ac:dyDescent="0.25">
      <c r="A475" s="60"/>
      <c r="E475" s="22" t="s">
        <v>7</v>
      </c>
      <c r="F475" s="3"/>
    </row>
    <row r="476" spans="1:6" x14ac:dyDescent="0.25">
      <c r="A476" s="60"/>
      <c r="E476" s="22" t="s">
        <v>7</v>
      </c>
      <c r="F476" s="3"/>
    </row>
    <row r="477" spans="1:6" x14ac:dyDescent="0.25">
      <c r="A477" s="60"/>
      <c r="E477" s="22" t="s">
        <v>7</v>
      </c>
      <c r="F477" s="3"/>
    </row>
    <row r="478" spans="1:6" x14ac:dyDescent="0.25">
      <c r="A478" s="60"/>
      <c r="E478" s="22" t="s">
        <v>7</v>
      </c>
      <c r="F478" s="3"/>
    </row>
    <row r="479" spans="1:6" x14ac:dyDescent="0.25">
      <c r="A479" s="60"/>
      <c r="E479" s="22" t="s">
        <v>7</v>
      </c>
      <c r="F479" s="3"/>
    </row>
    <row r="480" spans="1:6" x14ac:dyDescent="0.25">
      <c r="A480" s="60"/>
      <c r="E480" s="22" t="s">
        <v>7</v>
      </c>
      <c r="F480" s="3"/>
    </row>
    <row r="481" spans="1:6" x14ac:dyDescent="0.25">
      <c r="A481" s="60"/>
      <c r="E481" s="22" t="s">
        <v>7</v>
      </c>
      <c r="F481" s="3"/>
    </row>
    <row r="482" spans="1:6" x14ac:dyDescent="0.25">
      <c r="A482" s="60"/>
      <c r="E482" s="22" t="s">
        <v>7</v>
      </c>
      <c r="F482" s="3"/>
    </row>
    <row r="483" spans="1:6" x14ac:dyDescent="0.25">
      <c r="A483" s="60"/>
      <c r="E483" s="22" t="s">
        <v>7</v>
      </c>
      <c r="F483" s="3"/>
    </row>
    <row r="484" spans="1:6" x14ac:dyDescent="0.25">
      <c r="A484" s="60"/>
      <c r="E484" s="22" t="s">
        <v>7</v>
      </c>
      <c r="F484" s="3"/>
    </row>
    <row r="485" spans="1:6" x14ac:dyDescent="0.25">
      <c r="A485" s="60"/>
      <c r="E485" s="22" t="s">
        <v>7</v>
      </c>
      <c r="F485" s="3"/>
    </row>
    <row r="486" spans="1:6" x14ac:dyDescent="0.25">
      <c r="A486" s="60"/>
      <c r="E486" s="22" t="s">
        <v>7</v>
      </c>
      <c r="F486" s="3"/>
    </row>
    <row r="487" spans="1:6" x14ac:dyDescent="0.25">
      <c r="A487" s="60"/>
      <c r="E487" s="22" t="s">
        <v>7</v>
      </c>
      <c r="F487" s="3"/>
    </row>
    <row r="488" spans="1:6" x14ac:dyDescent="0.25">
      <c r="A488" s="60"/>
      <c r="E488" s="22" t="s">
        <v>7</v>
      </c>
      <c r="F488" s="3"/>
    </row>
    <row r="489" spans="1:6" x14ac:dyDescent="0.25">
      <c r="A489" s="60"/>
      <c r="E489" s="22" t="s">
        <v>7</v>
      </c>
      <c r="F489" s="3"/>
    </row>
    <row r="490" spans="1:6" x14ac:dyDescent="0.25">
      <c r="A490" s="60"/>
      <c r="E490" s="22" t="s">
        <v>7</v>
      </c>
      <c r="F490" s="3"/>
    </row>
    <row r="491" spans="1:6" x14ac:dyDescent="0.25">
      <c r="A491" s="60"/>
      <c r="E491" s="22" t="s">
        <v>7</v>
      </c>
      <c r="F491" s="3"/>
    </row>
    <row r="492" spans="1:6" x14ac:dyDescent="0.25">
      <c r="A492" s="60"/>
      <c r="E492" s="22" t="s">
        <v>7</v>
      </c>
      <c r="F492" s="3"/>
    </row>
    <row r="493" spans="1:6" x14ac:dyDescent="0.25">
      <c r="A493" s="60"/>
      <c r="E493" s="22" t="s">
        <v>7</v>
      </c>
      <c r="F493" s="3"/>
    </row>
    <row r="494" spans="1:6" x14ac:dyDescent="0.25">
      <c r="A494" s="60"/>
      <c r="E494" s="22" t="s">
        <v>7</v>
      </c>
      <c r="F494" s="3"/>
    </row>
    <row r="495" spans="1:6" x14ac:dyDescent="0.25">
      <c r="A495" s="60"/>
      <c r="E495" s="22" t="s">
        <v>7</v>
      </c>
      <c r="F495" s="3"/>
    </row>
    <row r="496" spans="1:6" x14ac:dyDescent="0.25">
      <c r="A496" s="60"/>
      <c r="E496" s="22" t="s">
        <v>7</v>
      </c>
      <c r="F496" s="3"/>
    </row>
    <row r="497" spans="1:6" x14ac:dyDescent="0.25">
      <c r="A497" s="60"/>
      <c r="E497" s="22" t="s">
        <v>7</v>
      </c>
      <c r="F497" s="3"/>
    </row>
    <row r="498" spans="1:6" x14ac:dyDescent="0.25">
      <c r="A498" s="60"/>
      <c r="E498" s="22" t="s">
        <v>7</v>
      </c>
      <c r="F498" s="3"/>
    </row>
    <row r="499" spans="1:6" x14ac:dyDescent="0.25">
      <c r="A499" s="60"/>
      <c r="E499" s="22" t="s">
        <v>7</v>
      </c>
      <c r="F499" s="3"/>
    </row>
    <row r="500" spans="1:6" x14ac:dyDescent="0.25">
      <c r="A500" s="60"/>
      <c r="E500" s="22" t="s">
        <v>7</v>
      </c>
      <c r="F500" s="3"/>
    </row>
    <row r="501" spans="1:6" x14ac:dyDescent="0.25">
      <c r="A501" s="60"/>
      <c r="E501" s="22" t="s">
        <v>7</v>
      </c>
      <c r="F501" s="3"/>
    </row>
    <row r="502" spans="1:6" x14ac:dyDescent="0.25">
      <c r="A502" s="60"/>
      <c r="E502" s="22" t="s">
        <v>7</v>
      </c>
      <c r="F502" s="3"/>
    </row>
    <row r="503" spans="1:6" x14ac:dyDescent="0.25">
      <c r="A503" s="60"/>
      <c r="E503" s="22" t="s">
        <v>7</v>
      </c>
      <c r="F503" s="3"/>
    </row>
    <row r="504" spans="1:6" x14ac:dyDescent="0.25">
      <c r="A504" s="60"/>
      <c r="E504" s="22" t="s">
        <v>7</v>
      </c>
      <c r="F504" s="3"/>
    </row>
    <row r="505" spans="1:6" x14ac:dyDescent="0.25">
      <c r="A505" s="60"/>
      <c r="E505" s="22" t="s">
        <v>7</v>
      </c>
      <c r="F505" s="3"/>
    </row>
    <row r="506" spans="1:6" x14ac:dyDescent="0.25">
      <c r="A506" s="60"/>
      <c r="E506" s="22" t="s">
        <v>7</v>
      </c>
      <c r="F506" s="3"/>
    </row>
    <row r="507" spans="1:6" x14ac:dyDescent="0.25">
      <c r="A507" s="60"/>
      <c r="E507" s="22" t="s">
        <v>7</v>
      </c>
      <c r="F507" s="3"/>
    </row>
    <row r="508" spans="1:6" x14ac:dyDescent="0.25">
      <c r="A508" s="60"/>
      <c r="E508" s="22" t="s">
        <v>7</v>
      </c>
      <c r="F508" s="3"/>
    </row>
    <row r="509" spans="1:6" x14ac:dyDescent="0.25">
      <c r="A509" s="60"/>
      <c r="E509" s="22" t="s">
        <v>7</v>
      </c>
      <c r="F509" s="3"/>
    </row>
    <row r="510" spans="1:6" x14ac:dyDescent="0.25">
      <c r="A510" s="60"/>
      <c r="E510" s="22" t="s">
        <v>7</v>
      </c>
      <c r="F510" s="3"/>
    </row>
    <row r="511" spans="1:6" x14ac:dyDescent="0.25">
      <c r="A511" s="60"/>
      <c r="E511" s="22" t="s">
        <v>7</v>
      </c>
      <c r="F511" s="3"/>
    </row>
    <row r="512" spans="1:6" x14ac:dyDescent="0.25">
      <c r="A512" s="60"/>
      <c r="E512" s="22" t="s">
        <v>7</v>
      </c>
      <c r="F512" s="3"/>
    </row>
    <row r="513" spans="1:6" x14ac:dyDescent="0.25">
      <c r="A513" s="60"/>
      <c r="E513" s="22" t="s">
        <v>7</v>
      </c>
      <c r="F513" s="3"/>
    </row>
    <row r="514" spans="1:6" x14ac:dyDescent="0.25">
      <c r="A514" s="60"/>
      <c r="E514" s="22" t="s">
        <v>7</v>
      </c>
      <c r="F514" s="3"/>
    </row>
    <row r="515" spans="1:6" x14ac:dyDescent="0.25">
      <c r="A515" s="60"/>
      <c r="E515" s="22" t="s">
        <v>7</v>
      </c>
      <c r="F515" s="3"/>
    </row>
    <row r="516" spans="1:6" x14ac:dyDescent="0.25">
      <c r="A516" s="60"/>
      <c r="E516" s="22" t="s">
        <v>7</v>
      </c>
      <c r="F516" s="3"/>
    </row>
    <row r="517" spans="1:6" x14ac:dyDescent="0.25">
      <c r="A517" s="60"/>
      <c r="E517" s="22" t="s">
        <v>7</v>
      </c>
      <c r="F517" s="3"/>
    </row>
    <row r="518" spans="1:6" x14ac:dyDescent="0.25">
      <c r="A518" s="60"/>
      <c r="E518" s="22" t="s">
        <v>7</v>
      </c>
      <c r="F518" s="3"/>
    </row>
    <row r="519" spans="1:6" x14ac:dyDescent="0.25">
      <c r="A519" s="60"/>
      <c r="E519" s="22" t="s">
        <v>7</v>
      </c>
      <c r="F519" s="3"/>
    </row>
  </sheetData>
  <mergeCells count="12">
    <mergeCell ref="A448:A519"/>
    <mergeCell ref="B141:B157"/>
    <mergeCell ref="B158:B174"/>
    <mergeCell ref="B107:B123"/>
    <mergeCell ref="B124:B140"/>
    <mergeCell ref="B175:B191"/>
    <mergeCell ref="B90:B106"/>
    <mergeCell ref="B4:B20"/>
    <mergeCell ref="B21:B37"/>
    <mergeCell ref="B38:B55"/>
    <mergeCell ref="B56:B72"/>
    <mergeCell ref="B73:B8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Traducteurs</vt:lpstr>
      <vt:lpstr>Poste UT</vt:lpstr>
      <vt:lpstr>Composition des chaines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H70074</dc:creator>
  <cp:lastModifiedBy>franck</cp:lastModifiedBy>
  <cp:lastPrinted>2019-04-11T12:09:03Z</cp:lastPrinted>
  <dcterms:created xsi:type="dcterms:W3CDTF">2019-04-10T07:37:13Z</dcterms:created>
  <dcterms:modified xsi:type="dcterms:W3CDTF">2019-06-01T20:33:39Z</dcterms:modified>
</cp:coreProperties>
</file>