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franck\Documents\FRANCK\EXCEL\MACROS\forum\"/>
    </mc:Choice>
  </mc:AlternateContent>
  <xr:revisionPtr revIDLastSave="0" documentId="13_ncr:1_{7722DC10-BB61-4402-9574-066E8531B6C0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Infos" sheetId="2" r:id="rId1"/>
    <sheet name="Détail production" sheetId="1" r:id="rId2"/>
    <sheet name="11_2019" sheetId="3" r:id="rId3"/>
  </sheets>
  <definedNames>
    <definedName name="_xlnm._FilterDatabase" localSheetId="2" hidden="1">'11_2019'!$A$5:$AR$5</definedName>
    <definedName name="_xlnm._FilterDatabase" localSheetId="1" hidden="1">'Détail production'!$A$4:$P$4</definedName>
    <definedName name="DateInter">#REF!</definedName>
    <definedName name="REFAFFAIRE">'Détail production'!$E:$E</definedName>
    <definedName name="RefV1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8" i="1" l="1"/>
  <c r="M9" i="1"/>
  <c r="M10" i="1"/>
  <c r="M11" i="1"/>
  <c r="M12" i="1"/>
  <c r="M13" i="1"/>
  <c r="M14" i="1"/>
  <c r="M7" i="1"/>
  <c r="M5" i="1"/>
  <c r="M6" i="1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7" i="2"/>
  <c r="N5" i="1" l="1"/>
  <c r="N6" i="1"/>
  <c r="O6" i="1" s="1"/>
  <c r="N7" i="1"/>
  <c r="O7" i="1" s="1"/>
  <c r="N8" i="1"/>
  <c r="O8" i="1" s="1"/>
  <c r="N9" i="1"/>
  <c r="O9" i="1" s="1"/>
  <c r="N10" i="1"/>
  <c r="O10" i="1" s="1"/>
  <c r="N11" i="1"/>
  <c r="O11" i="1" s="1"/>
  <c r="N12" i="1"/>
  <c r="O12" i="1" s="1"/>
  <c r="N13" i="1"/>
  <c r="O13" i="1" s="1"/>
  <c r="N14" i="1"/>
  <c r="O14" i="1" s="1"/>
  <c r="O5" i="1" l="1"/>
  <c r="P5" i="1" s="1"/>
  <c r="P13" i="1" s="1"/>
  <c r="P12" i="1"/>
  <c r="P11" i="1"/>
  <c r="P8" i="1"/>
  <c r="P7" i="1"/>
  <c r="P14" i="1"/>
  <c r="P10" i="1"/>
  <c r="P9" i="1"/>
  <c r="P6" i="1"/>
</calcChain>
</file>

<file path=xl/sharedStrings.xml><?xml version="1.0" encoding="utf-8"?>
<sst xmlns="http://schemas.openxmlformats.org/spreadsheetml/2006/main" count="374" uniqueCount="259">
  <si>
    <t>ATLANTE</t>
  </si>
  <si>
    <t>CLIENT</t>
  </si>
  <si>
    <t>REF V1</t>
  </si>
  <si>
    <t>DATE</t>
  </si>
  <si>
    <t>NOM</t>
  </si>
  <si>
    <t>ADRESSE</t>
  </si>
  <si>
    <t>CP</t>
  </si>
  <si>
    <t>VILLE</t>
  </si>
  <si>
    <t>NOM TECHNICIEN</t>
  </si>
  <si>
    <t>NB PRELEVS</t>
  </si>
  <si>
    <t>REF BA</t>
  </si>
  <si>
    <t>REF AFFAIRE</t>
  </si>
  <si>
    <t>PRESTATIONS</t>
  </si>
  <si>
    <t>AF.1.7K.9.72</t>
  </si>
  <si>
    <t>AF.1.7K.9.642</t>
  </si>
  <si>
    <t>AF.1.10.47.2</t>
  </si>
  <si>
    <t>AF.1.BH.ZY.37</t>
  </si>
  <si>
    <t>AF.1.7K.M1.3</t>
  </si>
  <si>
    <t>AF.1.E8.4B.375</t>
  </si>
  <si>
    <t>AF.1.7K.9.603</t>
  </si>
  <si>
    <t>AF.1.E8.4B.296</t>
  </si>
  <si>
    <t>AF.1.7K.9.448</t>
  </si>
  <si>
    <t>AF.1.A9.3.391</t>
  </si>
  <si>
    <t>AF.1.E8.4B.116</t>
  </si>
  <si>
    <t>AF.1.E8.4B.341</t>
  </si>
  <si>
    <t>AF.1.A9.3.104</t>
  </si>
  <si>
    <t>AF.1.E8.4B.10</t>
  </si>
  <si>
    <t>AF.1.7K.9.366</t>
  </si>
  <si>
    <t>AF.1.7K.9.251</t>
  </si>
  <si>
    <t>AF.1.A9.3.287</t>
  </si>
  <si>
    <t>AF.1.E8.4B.367</t>
  </si>
  <si>
    <t>BA.1.10.47.3</t>
  </si>
  <si>
    <t>BA.1.A9.3.678</t>
  </si>
  <si>
    <t>BA.1.E8.4B.295</t>
  </si>
  <si>
    <t>BA.1.BJ.34.127</t>
  </si>
  <si>
    <t>BA.1.E8.4B.13</t>
  </si>
  <si>
    <t>BA.1.A9.3.286</t>
  </si>
  <si>
    <t>BA.1.E8.4B.9</t>
  </si>
  <si>
    <t>BA.1.7K.9.255</t>
  </si>
  <si>
    <t>BA.1.E8.4B.102</t>
  </si>
  <si>
    <t>BA.1.A9.3.577</t>
  </si>
  <si>
    <t>BA.1.E8.4B.44</t>
  </si>
  <si>
    <t>BA.1.E8.4B.364</t>
  </si>
  <si>
    <t>BA.1.AZ.Q.3</t>
  </si>
  <si>
    <t>BA.1.7K.9.107</t>
  </si>
  <si>
    <t>BA.1.7K.M1.4</t>
  </si>
  <si>
    <t>AF.1.7K.12R.49</t>
  </si>
  <si>
    <t>Analyses</t>
  </si>
  <si>
    <t>Objectif journalier</t>
  </si>
  <si>
    <t>S45</t>
  </si>
  <si>
    <t>S46</t>
  </si>
  <si>
    <t>S47</t>
  </si>
  <si>
    <t>S48</t>
  </si>
  <si>
    <t>Objectif retraité</t>
  </si>
  <si>
    <t>CENTRE DE PROFIT</t>
  </si>
  <si>
    <t>002H5000835</t>
  </si>
  <si>
    <t>MORBIHAN</t>
  </si>
  <si>
    <t>FINISTERE</t>
  </si>
  <si>
    <t>002HD000036-3</t>
  </si>
  <si>
    <t>0021N000717-1</t>
  </si>
  <si>
    <t>HAUTE VIENNE</t>
  </si>
  <si>
    <t>AF.1.AZ.Q.4</t>
  </si>
  <si>
    <t>NOM BA</t>
  </si>
  <si>
    <t>NOM DE L'OPERATION / MARCHE</t>
  </si>
  <si>
    <t>Amiante</t>
  </si>
  <si>
    <t>TARIFS PRESTATIONS</t>
  </si>
  <si>
    <t>INFORMATION CLIENT</t>
  </si>
  <si>
    <t>BIEN</t>
  </si>
  <si>
    <t>0022G000227</t>
  </si>
  <si>
    <t>INDRE ET LOIRE</t>
  </si>
  <si>
    <t>CHARENTE MARITIME</t>
  </si>
  <si>
    <t>002S9000633</t>
  </si>
  <si>
    <t>002L4002929</t>
  </si>
  <si>
    <t>002DW003529</t>
  </si>
  <si>
    <t>002D6009293</t>
  </si>
  <si>
    <t>002N0001483</t>
  </si>
  <si>
    <t>LOIRE ATLANTIQUE</t>
  </si>
  <si>
    <t>002P7001317-1</t>
  </si>
  <si>
    <t>ILLE ET VILAINE</t>
  </si>
  <si>
    <t>HONORAIRES</t>
  </si>
  <si>
    <t>MONTANT PRESTATIONS</t>
  </si>
  <si>
    <t>MONTANT ANALYSES</t>
  </si>
  <si>
    <t>RETRAITE ESTIME</t>
  </si>
  <si>
    <t>PU PRELEVS</t>
  </si>
  <si>
    <t>PRENOM TECHNICIEN</t>
  </si>
  <si>
    <t>DEUX SEVRES</t>
  </si>
  <si>
    <t>Nb de jours présence</t>
  </si>
  <si>
    <t>Retraité Réalisé</t>
  </si>
  <si>
    <t>Lundi</t>
  </si>
  <si>
    <t>Mardi</t>
  </si>
  <si>
    <t>Mercredi</t>
  </si>
  <si>
    <t>Jeudi</t>
  </si>
  <si>
    <t>Vendredi</t>
  </si>
  <si>
    <t>Samedi</t>
  </si>
  <si>
    <t>Dimanche</t>
  </si>
  <si>
    <t>AAA01</t>
  </si>
  <si>
    <t>AAA02</t>
  </si>
  <si>
    <t>AAA03</t>
  </si>
  <si>
    <t>AAA04</t>
  </si>
  <si>
    <t>AAA05</t>
  </si>
  <si>
    <t>AAA06</t>
  </si>
  <si>
    <t>AAA07</t>
  </si>
  <si>
    <t>AAA08</t>
  </si>
  <si>
    <t>AAA09</t>
  </si>
  <si>
    <t>AAA10</t>
  </si>
  <si>
    <t>AAA11</t>
  </si>
  <si>
    <t>AAA12</t>
  </si>
  <si>
    <t>AAA13</t>
  </si>
  <si>
    <t>AAA14</t>
  </si>
  <si>
    <t>AAA15</t>
  </si>
  <si>
    <t>AAA16</t>
  </si>
  <si>
    <t>AAA17</t>
  </si>
  <si>
    <t>AAA18</t>
  </si>
  <si>
    <t>AAA19</t>
  </si>
  <si>
    <t>AAA20</t>
  </si>
  <si>
    <t>AAA21</t>
  </si>
  <si>
    <t>AAA22</t>
  </si>
  <si>
    <t>AAA23</t>
  </si>
  <si>
    <t>AAA24</t>
  </si>
  <si>
    <t>AAA25</t>
  </si>
  <si>
    <t>AAA26</t>
  </si>
  <si>
    <t>AAA27</t>
  </si>
  <si>
    <t>AAA28</t>
  </si>
  <si>
    <t>AAA29</t>
  </si>
  <si>
    <t>AAA30</t>
  </si>
  <si>
    <t>AAA31</t>
  </si>
  <si>
    <t>AAA32</t>
  </si>
  <si>
    <t>AAA33</t>
  </si>
  <si>
    <t>AAA34</t>
  </si>
  <si>
    <t>AAA35</t>
  </si>
  <si>
    <t>AAA36</t>
  </si>
  <si>
    <t>AAA37</t>
  </si>
  <si>
    <t>AAA38</t>
  </si>
  <si>
    <t>AAA39</t>
  </si>
  <si>
    <t>AAA40</t>
  </si>
  <si>
    <t>AAA41</t>
  </si>
  <si>
    <t>AAA42</t>
  </si>
  <si>
    <t>AAA43</t>
  </si>
  <si>
    <t>AAA44</t>
  </si>
  <si>
    <t>AAA45</t>
  </si>
  <si>
    <t>AAA46</t>
  </si>
  <si>
    <t>AAA47</t>
  </si>
  <si>
    <t>AAA48</t>
  </si>
  <si>
    <t>AAA49</t>
  </si>
  <si>
    <t>AAA50</t>
  </si>
  <si>
    <t>AAA51</t>
  </si>
  <si>
    <t>AAA52</t>
  </si>
  <si>
    <t>AAA53</t>
  </si>
  <si>
    <t>AAA54</t>
  </si>
  <si>
    <t>AAA55</t>
  </si>
  <si>
    <t>AAA56</t>
  </si>
  <si>
    <t>XXX01</t>
  </si>
  <si>
    <t>XXX02</t>
  </si>
  <si>
    <t>XXX03</t>
  </si>
  <si>
    <t>XXX04</t>
  </si>
  <si>
    <t>XXX05</t>
  </si>
  <si>
    <t>XXX06</t>
  </si>
  <si>
    <t>XXX07</t>
  </si>
  <si>
    <t>XXX08</t>
  </si>
  <si>
    <t>XXX09</t>
  </si>
  <si>
    <t>XXX10</t>
  </si>
  <si>
    <t>XXX11</t>
  </si>
  <si>
    <t>XXX12</t>
  </si>
  <si>
    <t>XXX13</t>
  </si>
  <si>
    <t>XXX14</t>
  </si>
  <si>
    <t>XXX15</t>
  </si>
  <si>
    <t>XXX16</t>
  </si>
  <si>
    <t>XXX17</t>
  </si>
  <si>
    <t>XXX18</t>
  </si>
  <si>
    <t>XXX19</t>
  </si>
  <si>
    <t>XXX20</t>
  </si>
  <si>
    <t>XXX21</t>
  </si>
  <si>
    <t>XXX22</t>
  </si>
  <si>
    <t>XXX23</t>
  </si>
  <si>
    <t>XXX24</t>
  </si>
  <si>
    <t>XXX25</t>
  </si>
  <si>
    <t>XXX26</t>
  </si>
  <si>
    <t>XXX27</t>
  </si>
  <si>
    <t>XXX28</t>
  </si>
  <si>
    <t>XXX29</t>
  </si>
  <si>
    <t>XXX30</t>
  </si>
  <si>
    <t>XXX31</t>
  </si>
  <si>
    <t>XXX32</t>
  </si>
  <si>
    <t>XXX33</t>
  </si>
  <si>
    <t>XXX34</t>
  </si>
  <si>
    <t>XXX35</t>
  </si>
  <si>
    <t>XXX36</t>
  </si>
  <si>
    <t>XXX37</t>
  </si>
  <si>
    <t>XXX38</t>
  </si>
  <si>
    <t>XXX39</t>
  </si>
  <si>
    <t>XXX40</t>
  </si>
  <si>
    <t>XXX41</t>
  </si>
  <si>
    <t>XXX42</t>
  </si>
  <si>
    <t>XXX43</t>
  </si>
  <si>
    <t>XXX44</t>
  </si>
  <si>
    <t>XXX45</t>
  </si>
  <si>
    <t>XXX46</t>
  </si>
  <si>
    <t>XXX47</t>
  </si>
  <si>
    <t>XXX48</t>
  </si>
  <si>
    <t>XXX49</t>
  </si>
  <si>
    <t>XXX50</t>
  </si>
  <si>
    <t>XXX51</t>
  </si>
  <si>
    <t>XXX52</t>
  </si>
  <si>
    <t>XXX53</t>
  </si>
  <si>
    <t>XXX54</t>
  </si>
  <si>
    <t>XXX55</t>
  </si>
  <si>
    <t>XXX56</t>
  </si>
  <si>
    <t>BA N°XXX01</t>
  </si>
  <si>
    <t>BA N°XXX02</t>
  </si>
  <si>
    <t>BA N°XXX03</t>
  </si>
  <si>
    <t>BA N°XXX04</t>
  </si>
  <si>
    <t>BA N°XXX05</t>
  </si>
  <si>
    <t>BA N°XXX06</t>
  </si>
  <si>
    <t>BA N°XXX07</t>
  </si>
  <si>
    <t>BA N°XXX08</t>
  </si>
  <si>
    <t>BA N°XXX09</t>
  </si>
  <si>
    <t>BA N°XXX10</t>
  </si>
  <si>
    <t>BA N°XXX11</t>
  </si>
  <si>
    <t>BA N°XXX12</t>
  </si>
  <si>
    <t>BA N°XXX13</t>
  </si>
  <si>
    <t>BA N°XXX14</t>
  </si>
  <si>
    <t>BA N°XXX15</t>
  </si>
  <si>
    <t>BA N°XXX16</t>
  </si>
  <si>
    <t>BA N°XXX17</t>
  </si>
  <si>
    <t>BA N°XXX18</t>
  </si>
  <si>
    <t>BA N°XXX19</t>
  </si>
  <si>
    <t>Opération n°001</t>
  </si>
  <si>
    <t>Opération n°002</t>
  </si>
  <si>
    <t>Opération n°003</t>
  </si>
  <si>
    <t>Opération n°004</t>
  </si>
  <si>
    <t>Opération n°005</t>
  </si>
  <si>
    <t>Opération n°006</t>
  </si>
  <si>
    <t>Opération n°007</t>
  </si>
  <si>
    <t>Opération n°008</t>
  </si>
  <si>
    <t>Opération n°009</t>
  </si>
  <si>
    <t>Opération n°010</t>
  </si>
  <si>
    <t>Opération n°011</t>
  </si>
  <si>
    <t>Opération n°012</t>
  </si>
  <si>
    <t>Opération n°013</t>
  </si>
  <si>
    <t>Opération n°014</t>
  </si>
  <si>
    <t>Opération n°015</t>
  </si>
  <si>
    <t>Opération n°016</t>
  </si>
  <si>
    <t>Opération n°017</t>
  </si>
  <si>
    <t>Opération n°018</t>
  </si>
  <si>
    <t>Opération n°019</t>
  </si>
  <si>
    <t>CrepTravaux</t>
  </si>
  <si>
    <t>GazV1</t>
  </si>
  <si>
    <t>Elec</t>
  </si>
  <si>
    <t>Crep</t>
  </si>
  <si>
    <t>Carrez</t>
  </si>
  <si>
    <t>Dpe</t>
  </si>
  <si>
    <t>Ernt</t>
  </si>
  <si>
    <t>EtatConservation</t>
  </si>
  <si>
    <t>EtatDesLieux</t>
  </si>
  <si>
    <t>EtatParasitaire</t>
  </si>
  <si>
    <t>ExamenVisuel</t>
  </si>
  <si>
    <t>LoiBoutin</t>
  </si>
  <si>
    <t>Termite</t>
  </si>
  <si>
    <t>Elec | GazV1 | Amiante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</si>
</sst>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_ ;\-#,##0\ 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9"/>
      <color rgb="FF000000"/>
      <name val="Arial Narrow"/>
      <family val="2"/>
    </font>
    <font>
      <sz val="8"/>
      <color theme="0"/>
      <name val="Arial Narrow"/>
      <family val="2"/>
    </font>
    <font>
      <sz val="8"/>
      <name val="Arial Narrow"/>
      <family val="2"/>
    </font>
    <font>
      <sz val="8"/>
      <color theme="1"/>
      <name val="Arial Narrow"/>
      <family val="2"/>
    </font>
    <font>
      <sz val="36"/>
      <color theme="1"/>
      <name val="Bebas Neue Bold"/>
      <family val="2"/>
    </font>
    <font>
      <sz val="5"/>
      <color theme="1"/>
      <name val="Calibri"/>
      <family val="2"/>
      <scheme val="minor"/>
    </font>
    <font>
      <sz val="5"/>
      <color theme="0"/>
      <name val="Calibri"/>
      <family val="2"/>
      <scheme val="minor"/>
    </font>
    <font>
      <b/>
      <sz val="9"/>
      <color theme="1"/>
      <name val="Arial Narrow"/>
      <family val="2"/>
    </font>
  </fonts>
  <fills count="19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D85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749992370372631"/>
        <bgColor indexed="64"/>
      </patternFill>
    </fill>
  </fills>
  <borders count="6">
    <border>
      <left/>
      <right/>
      <top/>
      <bottom/>
      <diagonal/>
    </border>
    <border>
      <left/>
      <right style="medium">
        <color theme="7" tint="-0.249977111117893"/>
      </right>
      <top/>
      <bottom/>
      <diagonal/>
    </border>
    <border>
      <left/>
      <right style="medium">
        <color theme="8" tint="-0.499984740745262"/>
      </right>
      <top/>
      <bottom/>
      <diagonal/>
    </border>
    <border>
      <left/>
      <right style="medium">
        <color theme="5" tint="-0.249977111117893"/>
      </right>
      <top/>
      <bottom/>
      <diagonal/>
    </border>
    <border>
      <left/>
      <right style="medium">
        <color theme="9" tint="-0.249977111117893"/>
      </right>
      <top/>
      <bottom/>
      <diagonal/>
    </border>
    <border>
      <left/>
      <right style="medium">
        <color rgb="FF002060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4">
    <xf numFmtId="0" fontId="0" fillId="0" borderId="0" xfId="0"/>
    <xf numFmtId="0" fontId="5" fillId="6" borderId="0" xfId="0" applyFont="1" applyFill="1" applyAlignment="1">
      <alignment horizontal="center" vertical="top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ill="1"/>
    <xf numFmtId="44" fontId="0" fillId="0" borderId="0" xfId="0" applyNumberFormat="1" applyAlignment="1">
      <alignment horizontal="center" vertical="center"/>
    </xf>
    <xf numFmtId="4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/>
    </xf>
    <xf numFmtId="0" fontId="4" fillId="13" borderId="0" xfId="0" applyFont="1" applyFill="1" applyBorder="1" applyAlignment="1">
      <alignment horizontal="center"/>
    </xf>
    <xf numFmtId="0" fontId="4" fillId="13" borderId="3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14" fontId="0" fillId="0" borderId="0" xfId="0" applyNumberFormat="1" applyFill="1" applyAlignment="1">
      <alignment horizontal="center" vertical="center"/>
    </xf>
    <xf numFmtId="14" fontId="0" fillId="0" borderId="0" xfId="0" applyNumberFormat="1"/>
    <xf numFmtId="0" fontId="6" fillId="10" borderId="0" xfId="0" applyFont="1" applyFill="1" applyAlignment="1">
      <alignment horizontal="center"/>
    </xf>
    <xf numFmtId="0" fontId="6" fillId="0" borderId="0" xfId="0" applyFont="1"/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44" fontId="6" fillId="0" borderId="0" xfId="0" applyNumberFormat="1" applyFont="1"/>
    <xf numFmtId="44" fontId="6" fillId="0" borderId="0" xfId="1" applyNumberFormat="1" applyFont="1" applyFill="1"/>
    <xf numFmtId="44" fontId="6" fillId="0" borderId="0" xfId="0" applyNumberFormat="1" applyFont="1" applyFill="1"/>
    <xf numFmtId="44" fontId="7" fillId="5" borderId="0" xfId="0" applyNumberFormat="1" applyFont="1" applyFill="1" applyAlignment="1">
      <alignment vertical="center"/>
    </xf>
    <xf numFmtId="0" fontId="9" fillId="7" borderId="0" xfId="0" applyFont="1" applyFill="1" applyAlignment="1">
      <alignment horizontal="left" vertical="center"/>
    </xf>
    <xf numFmtId="0" fontId="9" fillId="7" borderId="0" xfId="0" applyFont="1" applyFill="1" applyAlignment="1">
      <alignment horizontal="center" vertical="center"/>
    </xf>
    <xf numFmtId="44" fontId="10" fillId="12" borderId="0" xfId="0" applyNumberFormat="1" applyFont="1" applyFill="1" applyAlignment="1">
      <alignment horizontal="center" vertical="center"/>
    </xf>
    <xf numFmtId="0" fontId="11" fillId="0" borderId="0" xfId="0" applyFont="1"/>
    <xf numFmtId="14" fontId="5" fillId="6" borderId="0" xfId="0" applyNumberFormat="1" applyFont="1" applyFill="1" applyAlignment="1">
      <alignment horizontal="center" vertical="top"/>
    </xf>
    <xf numFmtId="0" fontId="5" fillId="8" borderId="0" xfId="0" applyFont="1" applyFill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 applyFill="1" applyAlignment="1">
      <alignment horizontal="left" vertical="center"/>
    </xf>
    <xf numFmtId="14" fontId="0" fillId="0" borderId="0" xfId="0" applyNumberFormat="1" applyFill="1" applyAlignment="1">
      <alignment horizontal="left" vertical="center"/>
    </xf>
    <xf numFmtId="44" fontId="7" fillId="9" borderId="0" xfId="0" applyNumberFormat="1" applyFont="1" applyFill="1" applyAlignment="1">
      <alignment horizontal="center" vertical="top" wrapText="1"/>
    </xf>
    <xf numFmtId="44" fontId="0" fillId="0" borderId="0" xfId="0" applyNumberFormat="1"/>
    <xf numFmtId="1" fontId="7" fillId="9" borderId="0" xfId="0" applyNumberFormat="1" applyFont="1" applyFill="1" applyAlignment="1">
      <alignment horizontal="center" vertical="top"/>
    </xf>
    <xf numFmtId="1" fontId="3" fillId="0" borderId="0" xfId="0" applyNumberFormat="1" applyFont="1" applyAlignment="1">
      <alignment horizontal="center" vertical="center" wrapText="1"/>
    </xf>
    <xf numFmtId="1" fontId="0" fillId="0" borderId="0" xfId="0" applyNumberFormat="1"/>
    <xf numFmtId="0" fontId="0" fillId="0" borderId="0" xfId="0" applyAlignment="1">
      <alignment horizontal="left"/>
    </xf>
    <xf numFmtId="0" fontId="6" fillId="5" borderId="0" xfId="0" applyFont="1" applyFill="1" applyAlignment="1">
      <alignment vertical="center"/>
    </xf>
    <xf numFmtId="0" fontId="5" fillId="6" borderId="0" xfId="0" applyFont="1" applyFill="1" applyAlignment="1">
      <alignment horizontal="left" vertical="top"/>
    </xf>
    <xf numFmtId="0" fontId="5" fillId="7" borderId="0" xfId="0" applyFont="1" applyFill="1" applyAlignment="1">
      <alignment vertical="top"/>
    </xf>
    <xf numFmtId="0" fontId="5" fillId="8" borderId="0" xfId="0" applyFont="1" applyFill="1" applyAlignment="1">
      <alignment vertical="top"/>
    </xf>
    <xf numFmtId="0" fontId="0" fillId="0" borderId="0" xfId="0" applyFill="1" applyAlignment="1">
      <alignment vertical="center"/>
    </xf>
    <xf numFmtId="0" fontId="5" fillId="8" borderId="0" xfId="0" applyFont="1" applyFill="1" applyAlignment="1">
      <alignment horizontal="left" vertical="top"/>
    </xf>
    <xf numFmtId="0" fontId="7" fillId="9" borderId="0" xfId="0" applyFont="1" applyFill="1" applyAlignment="1">
      <alignment horizontal="left" vertical="top"/>
    </xf>
    <xf numFmtId="0" fontId="7" fillId="9" borderId="0" xfId="0" applyFont="1" applyFill="1" applyAlignment="1">
      <alignment horizontal="left" vertical="top" wrapText="1"/>
    </xf>
    <xf numFmtId="0" fontId="12" fillId="0" borderId="0" xfId="0" applyFont="1" applyAlignment="1">
      <alignment vertical="center"/>
    </xf>
    <xf numFmtId="44" fontId="0" fillId="0" borderId="0" xfId="0" applyNumberFormat="1" applyFill="1"/>
    <xf numFmtId="44" fontId="6" fillId="5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12" fillId="0" borderId="0" xfId="0" applyFont="1" applyAlignment="1">
      <alignment horizontal="left" vertical="center"/>
    </xf>
    <xf numFmtId="0" fontId="5" fillId="7" borderId="0" xfId="0" applyFont="1" applyFill="1" applyAlignment="1">
      <alignment horizontal="left" vertical="top"/>
    </xf>
    <xf numFmtId="44" fontId="12" fillId="0" borderId="0" xfId="0" applyNumberFormat="1" applyFont="1" applyAlignment="1">
      <alignment vertical="center"/>
    </xf>
    <xf numFmtId="0" fontId="0" fillId="14" borderId="0" xfId="0" applyFill="1" applyAlignment="1">
      <alignment horizontal="left"/>
    </xf>
    <xf numFmtId="0" fontId="0" fillId="0" borderId="0" xfId="0" applyAlignment="1">
      <alignment horizontal="left" vertical="center"/>
    </xf>
    <xf numFmtId="164" fontId="0" fillId="18" borderId="0" xfId="0" applyNumberFormat="1" applyFill="1"/>
    <xf numFmtId="164" fontId="0" fillId="0" borderId="0" xfId="1" applyNumberFormat="1" applyFont="1" applyAlignment="1">
      <alignment horizontal="center" vertical="center"/>
    </xf>
    <xf numFmtId="164" fontId="0" fillId="0" borderId="0" xfId="0" applyNumberFormat="1"/>
    <xf numFmtId="0" fontId="13" fillId="14" borderId="0" xfId="0" applyFont="1" applyFill="1" applyAlignment="1">
      <alignment horizontal="left"/>
    </xf>
    <xf numFmtId="164" fontId="13" fillId="18" borderId="0" xfId="0" applyNumberFormat="1" applyFont="1" applyFill="1"/>
    <xf numFmtId="16" fontId="14" fillId="15" borderId="0" xfId="0" applyNumberFormat="1" applyFont="1" applyFill="1" applyBorder="1" applyAlignment="1">
      <alignment horizontal="center"/>
    </xf>
    <xf numFmtId="0" fontId="14" fillId="13" borderId="0" xfId="0" applyFont="1" applyFill="1" applyBorder="1" applyAlignment="1">
      <alignment horizontal="center"/>
    </xf>
    <xf numFmtId="0" fontId="14" fillId="13" borderId="3" xfId="0" applyFont="1" applyFill="1" applyBorder="1" applyAlignment="1">
      <alignment horizontal="center"/>
    </xf>
    <xf numFmtId="0" fontId="14" fillId="6" borderId="0" xfId="0" applyFont="1" applyFill="1" applyBorder="1" applyAlignment="1">
      <alignment horizontal="center"/>
    </xf>
    <xf numFmtId="0" fontId="14" fillId="6" borderId="4" xfId="0" applyFont="1" applyFill="1" applyBorder="1" applyAlignment="1">
      <alignment horizontal="center"/>
    </xf>
    <xf numFmtId="0" fontId="13" fillId="0" borderId="0" xfId="0" applyFont="1"/>
    <xf numFmtId="0" fontId="14" fillId="15" borderId="0" xfId="0" applyNumberFormat="1" applyFont="1" applyFill="1" applyBorder="1" applyAlignment="1">
      <alignment horizontal="center"/>
    </xf>
    <xf numFmtId="0" fontId="0" fillId="12" borderId="0" xfId="0" applyFill="1" applyAlignment="1">
      <alignment horizontal="center" vertical="top" wrapText="1"/>
    </xf>
    <xf numFmtId="0" fontId="0" fillId="12" borderId="1" xfId="0" applyFill="1" applyBorder="1" applyAlignment="1">
      <alignment horizontal="center" vertical="top" wrapText="1"/>
    </xf>
    <xf numFmtId="164" fontId="2" fillId="7" borderId="0" xfId="0" applyNumberFormat="1" applyFont="1" applyFill="1" applyAlignment="1">
      <alignment horizontal="center" vertical="top" wrapText="1"/>
    </xf>
    <xf numFmtId="0" fontId="2" fillId="11" borderId="0" xfId="0" applyFont="1" applyFill="1" applyAlignment="1">
      <alignment horizontal="center" vertical="top" wrapText="1"/>
    </xf>
    <xf numFmtId="0" fontId="2" fillId="11" borderId="3" xfId="0" applyFont="1" applyFill="1" applyBorder="1" applyAlignment="1">
      <alignment horizontal="center" vertical="top" wrapText="1"/>
    </xf>
    <xf numFmtId="0" fontId="4" fillId="17" borderId="0" xfId="0" applyFont="1" applyFill="1" applyAlignment="1">
      <alignment horizontal="center" vertical="top" wrapText="1"/>
    </xf>
    <xf numFmtId="0" fontId="4" fillId="17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4" fillId="15" borderId="5" xfId="0" applyNumberFormat="1" applyFont="1" applyFill="1" applyBorder="1" applyAlignment="1">
      <alignment horizontal="center"/>
    </xf>
    <xf numFmtId="16" fontId="14" fillId="15" borderId="5" xfId="0" applyNumberFormat="1" applyFont="1" applyFill="1" applyBorder="1" applyAlignment="1">
      <alignment horizontal="center"/>
    </xf>
    <xf numFmtId="0" fontId="2" fillId="16" borderId="0" xfId="0" applyFont="1" applyFill="1" applyBorder="1" applyAlignment="1">
      <alignment horizontal="center" vertical="top" wrapText="1"/>
    </xf>
    <xf numFmtId="0" fontId="2" fillId="16" borderId="5" xfId="0" applyFont="1" applyFill="1" applyBorder="1" applyAlignment="1">
      <alignment horizontal="center" vertical="top" wrapText="1"/>
    </xf>
    <xf numFmtId="164" fontId="12" fillId="0" borderId="0" xfId="0" applyNumberFormat="1" applyFont="1" applyAlignment="1">
      <alignment vertical="center"/>
    </xf>
    <xf numFmtId="164" fontId="6" fillId="5" borderId="0" xfId="0" applyNumberFormat="1" applyFont="1" applyFill="1" applyAlignment="1">
      <alignment vertical="center"/>
    </xf>
    <xf numFmtId="164" fontId="7" fillId="9" borderId="0" xfId="0" applyNumberFormat="1" applyFont="1" applyFill="1" applyAlignment="1">
      <alignment horizontal="center" vertical="top" wrapText="1"/>
    </xf>
    <xf numFmtId="164" fontId="0" fillId="0" borderId="0" xfId="0" applyNumberFormat="1" applyFill="1"/>
    <xf numFmtId="44" fontId="15" fillId="0" borderId="0" xfId="1" applyNumberFormat="1" applyFont="1" applyFill="1"/>
    <xf numFmtId="0" fontId="4" fillId="15" borderId="0" xfId="0" applyFont="1" applyFill="1" applyBorder="1" applyAlignment="1">
      <alignment horizontal="center"/>
    </xf>
    <xf numFmtId="0" fontId="4" fillId="15" borderId="5" xfId="0" applyFont="1" applyFill="1" applyBorder="1" applyAlignment="1">
      <alignment horizontal="center"/>
    </xf>
    <xf numFmtId="0" fontId="4" fillId="13" borderId="0" xfId="0" applyFont="1" applyFill="1" applyBorder="1" applyAlignment="1">
      <alignment horizontal="center"/>
    </xf>
    <xf numFmtId="0" fontId="4" fillId="13" borderId="3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17" fontId="4" fillId="15" borderId="0" xfId="0" applyNumberFormat="1" applyFont="1" applyFill="1" applyBorder="1" applyAlignment="1">
      <alignment horizontal="center"/>
    </xf>
    <xf numFmtId="165" fontId="10" fillId="12" borderId="0" xfId="0" applyNumberFormat="1" applyFont="1" applyFill="1" applyAlignment="1">
      <alignment horizontal="center" vertical="center"/>
    </xf>
    <xf numFmtId="44" fontId="0" fillId="5" borderId="0" xfId="0" applyNumberFormat="1" applyFill="1"/>
    <xf numFmtId="0" fontId="0" fillId="5" borderId="0" xfId="0" applyFill="1" applyAlignment="1">
      <alignment horizontal="left" vertical="center"/>
    </xf>
    <xf numFmtId="0" fontId="6" fillId="5" borderId="0" xfId="0" applyFont="1" applyFill="1" applyAlignment="1">
      <alignment horizontal="left" vertical="center"/>
    </xf>
  </cellXfs>
  <cellStyles count="2">
    <cellStyle name="Monétaire" xfId="1" builtinId="4"/>
    <cellStyle name="Normal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theme="2" tint="-9.9948118533890809E-2"/>
        </patternFill>
      </fill>
    </dxf>
    <dxf>
      <font>
        <color theme="1"/>
      </font>
      <fill>
        <patternFill>
          <bgColor theme="2" tint="-9.9948118533890809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4</xdr:row>
      <xdr:rowOff>0</xdr:rowOff>
    </xdr:from>
    <xdr:to>
      <xdr:col>16</xdr:col>
      <xdr:colOff>304800</xdr:colOff>
      <xdr:row>5</xdr:row>
      <xdr:rowOff>76200</xdr:rowOff>
    </xdr:to>
    <xdr:sp macro="" textlink="">
      <xdr:nvSpPr>
        <xdr:cNvPr id="1027" name="AutoShape 3" descr="Résultat de recherche d'images pour &quot;Rentabilité logo&quot;">
          <a:extLst>
            <a:ext uri="{FF2B5EF4-FFF2-40B4-BE49-F238E27FC236}">
              <a16:creationId xmlns:a16="http://schemas.microsoft.com/office/drawing/2014/main" id="{00000000-0008-0000-01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11039475" y="3705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499984740745262"/>
  </sheetPr>
  <dimension ref="A2:V25"/>
  <sheetViews>
    <sheetView zoomScale="115" zoomScaleNormal="115" workbookViewId="0">
      <pane ySplit="5" topLeftCell="A6" activePane="bottomLeft" state="frozen"/>
      <selection pane="bottomLeft" activeCell="E16" sqref="E16"/>
    </sheetView>
  </sheetViews>
  <sheetFormatPr baseColWidth="10" defaultColWidth="11.42578125" defaultRowHeight="13.5"/>
  <cols>
    <col min="1" max="1" width="11" style="20" bestFit="1" customWidth="1"/>
    <col min="2" max="2" width="10.85546875" style="20" bestFit="1" customWidth="1"/>
    <col min="3" max="3" width="8.7109375" style="20" customWidth="1"/>
    <col min="4" max="4" width="20.140625" style="18" customWidth="1"/>
    <col min="5" max="21" width="12.7109375" style="26" customWidth="1"/>
    <col min="22" max="16384" width="11.42578125" style="18"/>
  </cols>
  <sheetData>
    <row r="2" spans="1:22">
      <c r="B2" s="26"/>
      <c r="C2" s="26"/>
      <c r="D2" s="26"/>
    </row>
    <row r="3" spans="1:22">
      <c r="B3" s="26"/>
      <c r="C3" s="26"/>
      <c r="D3" s="26"/>
    </row>
    <row r="4" spans="1:22">
      <c r="A4" s="24" t="s">
        <v>66</v>
      </c>
      <c r="B4" s="24"/>
      <c r="C4" s="24"/>
      <c r="D4" s="24"/>
      <c r="E4" s="29" t="s">
        <v>65</v>
      </c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</row>
    <row r="5" spans="1:22" s="33" customFormat="1" ht="12.75">
      <c r="A5" s="30" t="s">
        <v>10</v>
      </c>
      <c r="B5" s="30" t="s">
        <v>11</v>
      </c>
      <c r="C5" s="31" t="s">
        <v>62</v>
      </c>
      <c r="D5" s="31" t="s">
        <v>63</v>
      </c>
      <c r="E5" s="32" t="s">
        <v>64</v>
      </c>
      <c r="F5" s="32" t="s">
        <v>245</v>
      </c>
      <c r="G5" s="32" t="s">
        <v>47</v>
      </c>
      <c r="H5" s="32" t="s">
        <v>246</v>
      </c>
      <c r="I5" s="32" t="s">
        <v>247</v>
      </c>
      <c r="J5" s="32" t="s">
        <v>258</v>
      </c>
      <c r="K5" s="32" t="s">
        <v>248</v>
      </c>
      <c r="L5" s="32" t="s">
        <v>249</v>
      </c>
      <c r="M5" s="32" t="s">
        <v>250</v>
      </c>
      <c r="N5" s="32" t="s">
        <v>251</v>
      </c>
      <c r="O5" s="32" t="s">
        <v>252</v>
      </c>
      <c r="P5" s="32" t="s">
        <v>253</v>
      </c>
      <c r="Q5" s="32" t="s">
        <v>253</v>
      </c>
      <c r="R5" s="32" t="s">
        <v>254</v>
      </c>
      <c r="S5" s="32" t="s">
        <v>255</v>
      </c>
      <c r="T5" s="32" t="s">
        <v>256</v>
      </c>
      <c r="U5" s="32" t="s">
        <v>257</v>
      </c>
    </row>
    <row r="6" spans="1:22" s="33" customFormat="1" ht="12.75">
      <c r="A6" s="30"/>
      <c r="B6" s="30"/>
      <c r="C6" s="31"/>
      <c r="D6" s="31"/>
      <c r="E6" s="100">
        <v>4</v>
      </c>
      <c r="F6" s="100">
        <v>5</v>
      </c>
      <c r="G6" s="100">
        <v>6</v>
      </c>
      <c r="H6" s="100">
        <v>7</v>
      </c>
      <c r="I6" s="100">
        <v>8</v>
      </c>
      <c r="J6" s="100">
        <v>9</v>
      </c>
      <c r="K6" s="100">
        <v>10</v>
      </c>
      <c r="L6" s="100">
        <v>11</v>
      </c>
      <c r="M6" s="100">
        <v>12</v>
      </c>
      <c r="N6" s="100">
        <v>13</v>
      </c>
      <c r="O6" s="100">
        <v>14</v>
      </c>
      <c r="P6" s="100">
        <v>15</v>
      </c>
      <c r="Q6" s="100">
        <v>16</v>
      </c>
      <c r="R6" s="100">
        <v>17</v>
      </c>
      <c r="S6" s="100">
        <v>18</v>
      </c>
      <c r="T6" s="100">
        <v>19</v>
      </c>
      <c r="U6" s="100">
        <v>20</v>
      </c>
    </row>
    <row r="7" spans="1:22">
      <c r="A7" s="20" t="s">
        <v>31</v>
      </c>
      <c r="B7" s="21" t="s">
        <v>13</v>
      </c>
      <c r="C7" s="17" t="s">
        <v>207</v>
      </c>
      <c r="D7" s="17" t="s">
        <v>226</v>
      </c>
      <c r="E7" s="27">
        <v>50</v>
      </c>
      <c r="F7" s="27">
        <v>60</v>
      </c>
      <c r="G7" s="27">
        <v>70</v>
      </c>
      <c r="H7" s="27">
        <v>80</v>
      </c>
      <c r="I7" s="27">
        <v>90</v>
      </c>
      <c r="J7" s="27">
        <f>+E7+H7+I7</f>
        <v>220</v>
      </c>
      <c r="K7" s="28">
        <v>100</v>
      </c>
      <c r="L7" s="27">
        <v>90</v>
      </c>
      <c r="M7" s="27">
        <v>70</v>
      </c>
      <c r="N7" s="27">
        <v>50</v>
      </c>
      <c r="O7" s="27">
        <v>64</v>
      </c>
      <c r="P7" s="27">
        <v>95</v>
      </c>
      <c r="Q7" s="26">
        <v>65</v>
      </c>
      <c r="R7" s="26">
        <v>15</v>
      </c>
      <c r="S7" s="26">
        <v>19</v>
      </c>
      <c r="T7" s="26">
        <v>65</v>
      </c>
      <c r="U7" s="26">
        <v>100</v>
      </c>
    </row>
    <row r="8" spans="1:22">
      <c r="A8" s="20" t="s">
        <v>31</v>
      </c>
      <c r="B8" s="22" t="s">
        <v>14</v>
      </c>
      <c r="C8" s="17" t="s">
        <v>208</v>
      </c>
      <c r="D8" s="17" t="s">
        <v>227</v>
      </c>
      <c r="E8" s="27">
        <v>64</v>
      </c>
      <c r="F8" s="27">
        <v>95</v>
      </c>
      <c r="G8" s="26">
        <v>65</v>
      </c>
      <c r="H8" s="26">
        <v>15</v>
      </c>
      <c r="I8" s="26">
        <v>19</v>
      </c>
      <c r="J8" s="27">
        <f t="shared" ref="J8:J25" si="0">+E8+H8+I8</f>
        <v>98</v>
      </c>
      <c r="K8" s="26">
        <v>65</v>
      </c>
      <c r="L8" s="26">
        <v>100</v>
      </c>
      <c r="M8" s="27">
        <v>70</v>
      </c>
      <c r="N8" s="27">
        <v>80</v>
      </c>
      <c r="O8" s="27">
        <v>90</v>
      </c>
      <c r="P8" s="28">
        <v>100</v>
      </c>
      <c r="Q8" s="27">
        <v>90</v>
      </c>
      <c r="R8" s="27">
        <v>70</v>
      </c>
      <c r="S8" s="26">
        <v>19</v>
      </c>
      <c r="T8" s="26">
        <v>65</v>
      </c>
      <c r="U8" s="26">
        <v>100</v>
      </c>
    </row>
    <row r="9" spans="1:22">
      <c r="A9" s="20" t="s">
        <v>31</v>
      </c>
      <c r="B9" s="21" t="s">
        <v>15</v>
      </c>
      <c r="C9" s="17" t="s">
        <v>209</v>
      </c>
      <c r="D9" s="17" t="s">
        <v>228</v>
      </c>
      <c r="E9" s="27">
        <v>25</v>
      </c>
      <c r="F9" s="27">
        <v>60</v>
      </c>
      <c r="G9" s="27">
        <v>30</v>
      </c>
      <c r="H9" s="27">
        <v>0</v>
      </c>
      <c r="I9" s="27">
        <v>0</v>
      </c>
      <c r="J9" s="27">
        <f t="shared" si="0"/>
        <v>25</v>
      </c>
      <c r="K9" s="27">
        <v>64</v>
      </c>
      <c r="L9" s="27">
        <v>95</v>
      </c>
      <c r="M9" s="26">
        <v>65</v>
      </c>
      <c r="N9" s="26">
        <v>15</v>
      </c>
      <c r="O9" s="26">
        <v>19</v>
      </c>
      <c r="P9" s="28">
        <v>100</v>
      </c>
      <c r="Q9" s="27">
        <v>90</v>
      </c>
      <c r="R9" s="27">
        <v>70</v>
      </c>
      <c r="S9" s="26">
        <v>19</v>
      </c>
      <c r="T9" s="26">
        <v>65</v>
      </c>
      <c r="U9" s="26">
        <v>100</v>
      </c>
    </row>
    <row r="10" spans="1:22">
      <c r="A10" s="20" t="s">
        <v>31</v>
      </c>
      <c r="B10" s="21" t="s">
        <v>16</v>
      </c>
      <c r="C10" s="17" t="s">
        <v>210</v>
      </c>
      <c r="D10" s="17" t="s">
        <v>229</v>
      </c>
      <c r="E10" s="27">
        <v>25</v>
      </c>
      <c r="F10" s="27">
        <v>95</v>
      </c>
      <c r="G10" s="27">
        <v>30</v>
      </c>
      <c r="H10" s="27">
        <v>0</v>
      </c>
      <c r="I10" s="27">
        <v>0</v>
      </c>
      <c r="J10" s="27">
        <f t="shared" si="0"/>
        <v>25</v>
      </c>
      <c r="K10" s="26">
        <v>100</v>
      </c>
      <c r="L10" s="27">
        <v>70</v>
      </c>
      <c r="M10" s="27">
        <v>80</v>
      </c>
      <c r="N10" s="27">
        <v>90</v>
      </c>
      <c r="O10" s="27">
        <v>90</v>
      </c>
      <c r="P10" s="27">
        <v>70</v>
      </c>
      <c r="Q10" s="26">
        <v>19</v>
      </c>
      <c r="R10" s="26">
        <v>65</v>
      </c>
      <c r="S10" s="26">
        <v>100</v>
      </c>
      <c r="T10" s="26">
        <v>19</v>
      </c>
      <c r="U10" s="26">
        <v>19</v>
      </c>
    </row>
    <row r="11" spans="1:22">
      <c r="A11" s="23" t="s">
        <v>45</v>
      </c>
      <c r="B11" s="21" t="s">
        <v>17</v>
      </c>
      <c r="C11" s="17" t="s">
        <v>211</v>
      </c>
      <c r="D11" s="17" t="s">
        <v>230</v>
      </c>
      <c r="E11" s="27">
        <v>0</v>
      </c>
      <c r="F11" s="27">
        <v>60</v>
      </c>
      <c r="G11" s="27">
        <v>28.67</v>
      </c>
      <c r="H11" s="27">
        <v>0</v>
      </c>
      <c r="I11" s="26">
        <v>19</v>
      </c>
      <c r="J11" s="27">
        <f t="shared" si="0"/>
        <v>19</v>
      </c>
      <c r="K11" s="26">
        <v>100</v>
      </c>
      <c r="L11" s="27">
        <v>70</v>
      </c>
      <c r="M11" s="27">
        <v>80</v>
      </c>
      <c r="N11" s="27">
        <v>90</v>
      </c>
      <c r="O11" s="26">
        <v>100</v>
      </c>
      <c r="P11" s="27">
        <v>70</v>
      </c>
      <c r="Q11" s="27">
        <v>80</v>
      </c>
      <c r="R11" s="27">
        <v>90</v>
      </c>
      <c r="S11" s="26">
        <v>19</v>
      </c>
      <c r="T11" s="26">
        <v>19</v>
      </c>
      <c r="U11" s="26">
        <v>19</v>
      </c>
    </row>
    <row r="12" spans="1:22">
      <c r="A12" s="20" t="s">
        <v>34</v>
      </c>
      <c r="B12" s="22" t="s">
        <v>18</v>
      </c>
      <c r="C12" s="17" t="s">
        <v>212</v>
      </c>
      <c r="D12" s="17" t="s">
        <v>231</v>
      </c>
      <c r="E12" s="27">
        <v>45</v>
      </c>
      <c r="F12" s="27">
        <v>95</v>
      </c>
      <c r="G12" s="27">
        <v>33</v>
      </c>
      <c r="H12" s="27">
        <v>20</v>
      </c>
      <c r="I12" s="27">
        <v>45</v>
      </c>
      <c r="J12" s="27">
        <f t="shared" si="0"/>
        <v>110</v>
      </c>
      <c r="K12" s="27">
        <v>64</v>
      </c>
      <c r="L12" s="27">
        <v>64</v>
      </c>
      <c r="M12" s="26">
        <v>100</v>
      </c>
      <c r="N12" s="27">
        <v>70</v>
      </c>
      <c r="O12" s="27">
        <v>80</v>
      </c>
      <c r="P12" s="27">
        <v>90</v>
      </c>
      <c r="Q12" s="27">
        <v>90</v>
      </c>
      <c r="R12" s="27">
        <v>70</v>
      </c>
      <c r="S12" s="26">
        <v>19</v>
      </c>
      <c r="T12" s="26">
        <v>65</v>
      </c>
      <c r="U12" s="26">
        <v>100</v>
      </c>
    </row>
    <row r="13" spans="1:22">
      <c r="A13" s="20" t="s">
        <v>34</v>
      </c>
      <c r="B13" s="103" t="s">
        <v>19</v>
      </c>
      <c r="C13" s="17" t="s">
        <v>213</v>
      </c>
      <c r="D13" s="17" t="s">
        <v>232</v>
      </c>
      <c r="E13" s="92">
        <v>45</v>
      </c>
      <c r="F13" s="27">
        <v>60</v>
      </c>
      <c r="G13" s="27">
        <v>33</v>
      </c>
      <c r="H13" s="92">
        <v>20</v>
      </c>
      <c r="I13" s="92">
        <v>45</v>
      </c>
      <c r="J13" s="27">
        <f t="shared" si="0"/>
        <v>110</v>
      </c>
      <c r="K13" s="27">
        <v>64</v>
      </c>
      <c r="L13" s="27">
        <v>64</v>
      </c>
      <c r="M13" s="27">
        <v>64</v>
      </c>
      <c r="N13" s="26">
        <v>100</v>
      </c>
      <c r="O13" s="27">
        <v>70</v>
      </c>
      <c r="P13" s="27">
        <v>80</v>
      </c>
      <c r="Q13" s="27">
        <v>90</v>
      </c>
      <c r="R13" s="26">
        <v>19</v>
      </c>
      <c r="S13" s="26">
        <v>19</v>
      </c>
      <c r="T13" s="26">
        <v>19</v>
      </c>
      <c r="U13" s="26">
        <v>19</v>
      </c>
    </row>
    <row r="14" spans="1:22">
      <c r="A14" s="20" t="s">
        <v>42</v>
      </c>
      <c r="B14" s="21" t="s">
        <v>20</v>
      </c>
      <c r="C14" s="17" t="s">
        <v>214</v>
      </c>
      <c r="D14" s="17" t="s">
        <v>233</v>
      </c>
      <c r="E14" s="27">
        <v>250</v>
      </c>
      <c r="F14" s="27">
        <v>95</v>
      </c>
      <c r="G14" s="27">
        <v>45</v>
      </c>
      <c r="H14" s="27">
        <v>0</v>
      </c>
      <c r="I14" s="27">
        <v>0</v>
      </c>
      <c r="J14" s="27">
        <f t="shared" si="0"/>
        <v>250</v>
      </c>
      <c r="K14" s="28">
        <v>100</v>
      </c>
      <c r="L14" s="27">
        <v>90</v>
      </c>
      <c r="M14" s="27">
        <v>70</v>
      </c>
      <c r="N14" s="26">
        <v>19</v>
      </c>
      <c r="O14" s="26">
        <v>65</v>
      </c>
      <c r="P14" s="26">
        <v>100</v>
      </c>
      <c r="Q14" s="27">
        <v>64</v>
      </c>
      <c r="R14" s="27">
        <v>95</v>
      </c>
      <c r="S14" s="26">
        <v>65</v>
      </c>
      <c r="T14" s="26">
        <v>15</v>
      </c>
      <c r="U14" s="26">
        <v>19</v>
      </c>
    </row>
    <row r="15" spans="1:22">
      <c r="A15" s="20" t="s">
        <v>33</v>
      </c>
      <c r="B15" s="22" t="s">
        <v>21</v>
      </c>
      <c r="C15" s="17" t="s">
        <v>215</v>
      </c>
      <c r="D15" s="17" t="s">
        <v>234</v>
      </c>
      <c r="E15" s="27">
        <v>175</v>
      </c>
      <c r="F15" s="27">
        <v>60</v>
      </c>
      <c r="G15" s="27">
        <v>55</v>
      </c>
      <c r="H15" s="27">
        <v>0</v>
      </c>
      <c r="I15" s="27">
        <v>0</v>
      </c>
      <c r="J15" s="27">
        <f t="shared" si="0"/>
        <v>175</v>
      </c>
      <c r="K15" s="27">
        <v>64</v>
      </c>
      <c r="L15" s="27">
        <v>95</v>
      </c>
      <c r="M15" s="26">
        <v>65</v>
      </c>
      <c r="N15" s="26">
        <v>15</v>
      </c>
      <c r="O15" s="26">
        <v>19</v>
      </c>
      <c r="P15" s="26">
        <v>19</v>
      </c>
      <c r="Q15" s="27">
        <v>64</v>
      </c>
      <c r="R15" s="27">
        <v>95</v>
      </c>
      <c r="S15" s="26">
        <v>65</v>
      </c>
      <c r="T15" s="26">
        <v>15</v>
      </c>
      <c r="U15" s="26">
        <v>19</v>
      </c>
      <c r="V15" s="19"/>
    </row>
    <row r="16" spans="1:22">
      <c r="A16" s="20" t="s">
        <v>32</v>
      </c>
      <c r="B16" s="103" t="s">
        <v>22</v>
      </c>
      <c r="C16" s="17" t="s">
        <v>216</v>
      </c>
      <c r="D16" s="17" t="s">
        <v>235</v>
      </c>
      <c r="E16" s="92">
        <v>55</v>
      </c>
      <c r="F16" s="27">
        <v>95</v>
      </c>
      <c r="G16" s="27">
        <v>30</v>
      </c>
      <c r="H16" s="27">
        <v>0</v>
      </c>
      <c r="I16" s="27">
        <v>0</v>
      </c>
      <c r="J16" s="27">
        <f t="shared" si="0"/>
        <v>55</v>
      </c>
      <c r="K16" s="27">
        <v>64</v>
      </c>
      <c r="L16" s="27">
        <v>64</v>
      </c>
      <c r="M16" s="27">
        <v>64</v>
      </c>
      <c r="N16" s="27">
        <v>64</v>
      </c>
      <c r="O16" s="27">
        <v>64</v>
      </c>
      <c r="P16" s="27">
        <v>64</v>
      </c>
      <c r="Q16" s="27">
        <v>80</v>
      </c>
      <c r="R16" s="27">
        <v>90</v>
      </c>
      <c r="S16" s="27">
        <v>64</v>
      </c>
      <c r="T16" s="26">
        <v>19</v>
      </c>
      <c r="U16" s="26">
        <v>19</v>
      </c>
      <c r="V16" s="19"/>
    </row>
    <row r="17" spans="1:22">
      <c r="A17" s="20" t="s">
        <v>35</v>
      </c>
      <c r="B17" s="21" t="s">
        <v>23</v>
      </c>
      <c r="C17" s="17" t="s">
        <v>217</v>
      </c>
      <c r="D17" s="17" t="s">
        <v>236</v>
      </c>
      <c r="E17" s="27">
        <v>0</v>
      </c>
      <c r="F17" s="27">
        <v>60</v>
      </c>
      <c r="G17" s="27">
        <v>0</v>
      </c>
      <c r="H17" s="27">
        <v>0</v>
      </c>
      <c r="I17" s="27">
        <v>0</v>
      </c>
      <c r="J17" s="27">
        <f t="shared" si="0"/>
        <v>0</v>
      </c>
      <c r="K17" s="27">
        <v>64</v>
      </c>
      <c r="L17" s="27">
        <v>64</v>
      </c>
      <c r="M17" s="27">
        <v>64</v>
      </c>
      <c r="N17" s="27">
        <v>90</v>
      </c>
      <c r="O17" s="27">
        <v>70</v>
      </c>
      <c r="P17" s="26">
        <v>19</v>
      </c>
      <c r="Q17" s="26">
        <v>65</v>
      </c>
      <c r="R17" s="26">
        <v>100</v>
      </c>
      <c r="S17" s="27">
        <v>64</v>
      </c>
      <c r="T17" s="26">
        <v>19</v>
      </c>
      <c r="U17" s="26">
        <v>19</v>
      </c>
      <c r="V17" s="19"/>
    </row>
    <row r="18" spans="1:22">
      <c r="A18" s="20" t="s">
        <v>35</v>
      </c>
      <c r="B18" s="21" t="s">
        <v>24</v>
      </c>
      <c r="C18" s="17" t="s">
        <v>218</v>
      </c>
      <c r="D18" s="17" t="s">
        <v>237</v>
      </c>
      <c r="E18" s="27">
        <v>30</v>
      </c>
      <c r="F18" s="27">
        <v>95</v>
      </c>
      <c r="G18" s="27">
        <v>45</v>
      </c>
      <c r="H18" s="27">
        <v>0</v>
      </c>
      <c r="I18" s="27">
        <v>0</v>
      </c>
      <c r="J18" s="27">
        <f t="shared" si="0"/>
        <v>30</v>
      </c>
      <c r="K18" s="27">
        <v>64</v>
      </c>
      <c r="L18" s="27">
        <v>95</v>
      </c>
      <c r="M18" s="26">
        <v>65</v>
      </c>
      <c r="N18" s="26">
        <v>15</v>
      </c>
      <c r="O18" s="26">
        <v>19</v>
      </c>
      <c r="P18" s="27">
        <v>64</v>
      </c>
      <c r="Q18" s="27">
        <v>95</v>
      </c>
      <c r="R18" s="26">
        <v>65</v>
      </c>
      <c r="S18" s="27">
        <v>64</v>
      </c>
      <c r="T18" s="26">
        <v>19</v>
      </c>
      <c r="U18" s="27">
        <v>64</v>
      </c>
      <c r="V18" s="19"/>
    </row>
    <row r="19" spans="1:22">
      <c r="A19" s="20" t="s">
        <v>36</v>
      </c>
      <c r="B19" s="22" t="s">
        <v>25</v>
      </c>
      <c r="C19" s="17" t="s">
        <v>219</v>
      </c>
      <c r="D19" s="17" t="s">
        <v>238</v>
      </c>
      <c r="E19" s="27">
        <v>92</v>
      </c>
      <c r="F19" s="27">
        <v>60</v>
      </c>
      <c r="G19" s="27">
        <v>40</v>
      </c>
      <c r="H19" s="27">
        <v>0</v>
      </c>
      <c r="I19" s="27">
        <v>0</v>
      </c>
      <c r="J19" s="27">
        <f t="shared" si="0"/>
        <v>92</v>
      </c>
      <c r="K19" s="28">
        <v>100</v>
      </c>
      <c r="L19" s="27">
        <v>90</v>
      </c>
      <c r="M19" s="27">
        <v>64</v>
      </c>
      <c r="N19" s="26">
        <v>19</v>
      </c>
      <c r="O19" s="26">
        <v>65</v>
      </c>
      <c r="P19" s="26">
        <v>100</v>
      </c>
      <c r="Q19" s="27">
        <v>64</v>
      </c>
      <c r="R19" s="27">
        <v>64</v>
      </c>
      <c r="S19" s="27">
        <v>64</v>
      </c>
      <c r="T19" s="27">
        <v>64</v>
      </c>
      <c r="U19" s="27">
        <v>64</v>
      </c>
      <c r="V19" s="19"/>
    </row>
    <row r="20" spans="1:22">
      <c r="A20" s="20" t="s">
        <v>37</v>
      </c>
      <c r="B20" s="21" t="s">
        <v>26</v>
      </c>
      <c r="C20" s="17" t="s">
        <v>220</v>
      </c>
      <c r="D20" s="17" t="s">
        <v>239</v>
      </c>
      <c r="E20" s="27">
        <v>0</v>
      </c>
      <c r="F20" s="27">
        <v>95</v>
      </c>
      <c r="G20" s="27">
        <v>41</v>
      </c>
      <c r="H20" s="27">
        <v>64</v>
      </c>
      <c r="I20" s="27">
        <v>64</v>
      </c>
      <c r="J20" s="27">
        <f t="shared" si="0"/>
        <v>128</v>
      </c>
      <c r="K20" s="27">
        <v>64</v>
      </c>
      <c r="L20" s="27">
        <v>64</v>
      </c>
      <c r="M20" s="27">
        <v>64</v>
      </c>
      <c r="N20" s="27">
        <v>64</v>
      </c>
      <c r="O20" s="27">
        <v>64</v>
      </c>
      <c r="P20" s="27">
        <v>64</v>
      </c>
      <c r="Q20" s="27">
        <v>64</v>
      </c>
      <c r="R20" s="27">
        <v>95</v>
      </c>
      <c r="S20" s="26">
        <v>65</v>
      </c>
      <c r="T20" s="26">
        <v>15</v>
      </c>
      <c r="U20" s="26">
        <v>19</v>
      </c>
      <c r="V20" s="19"/>
    </row>
    <row r="21" spans="1:22">
      <c r="A21" s="20" t="s">
        <v>38</v>
      </c>
      <c r="B21" s="22" t="s">
        <v>27</v>
      </c>
      <c r="C21" s="17" t="s">
        <v>221</v>
      </c>
      <c r="D21" s="17" t="s">
        <v>240</v>
      </c>
      <c r="E21" s="27">
        <v>0</v>
      </c>
      <c r="F21" s="27">
        <v>60</v>
      </c>
      <c r="G21" s="27">
        <v>62</v>
      </c>
      <c r="H21" s="27">
        <v>0</v>
      </c>
      <c r="I21" s="27">
        <v>0</v>
      </c>
      <c r="J21" s="27">
        <f t="shared" si="0"/>
        <v>0</v>
      </c>
      <c r="K21" s="27">
        <v>90</v>
      </c>
      <c r="L21" s="27">
        <v>90</v>
      </c>
      <c r="M21" s="28">
        <v>100</v>
      </c>
      <c r="N21" s="27">
        <v>90</v>
      </c>
      <c r="O21" s="27">
        <v>70</v>
      </c>
      <c r="P21" s="26">
        <v>19</v>
      </c>
      <c r="Q21" s="26">
        <v>65</v>
      </c>
      <c r="R21" s="26">
        <v>100</v>
      </c>
      <c r="S21" s="27">
        <v>64</v>
      </c>
      <c r="T21" s="27">
        <v>64</v>
      </c>
      <c r="U21" s="27">
        <v>64</v>
      </c>
    </row>
    <row r="22" spans="1:22">
      <c r="A22" s="20" t="s">
        <v>39</v>
      </c>
      <c r="B22" s="22" t="s">
        <v>28</v>
      </c>
      <c r="C22" s="17" t="s">
        <v>222</v>
      </c>
      <c r="D22" s="17" t="s">
        <v>241</v>
      </c>
      <c r="E22" s="27">
        <v>0</v>
      </c>
      <c r="F22" s="27">
        <v>95</v>
      </c>
      <c r="G22" s="27">
        <v>0</v>
      </c>
      <c r="H22" s="27">
        <v>30</v>
      </c>
      <c r="I22" s="27">
        <v>35</v>
      </c>
      <c r="J22" s="27">
        <f t="shared" si="0"/>
        <v>65</v>
      </c>
      <c r="K22" s="27">
        <v>45</v>
      </c>
      <c r="L22" s="27">
        <v>64</v>
      </c>
      <c r="M22" s="27">
        <v>90</v>
      </c>
      <c r="N22" s="27">
        <v>90</v>
      </c>
      <c r="O22" s="27">
        <v>90</v>
      </c>
      <c r="P22" s="27">
        <v>45</v>
      </c>
      <c r="Q22" s="27">
        <v>64</v>
      </c>
      <c r="R22" s="27">
        <v>45</v>
      </c>
      <c r="S22" s="27">
        <v>64</v>
      </c>
      <c r="T22" s="27">
        <v>64</v>
      </c>
      <c r="U22" s="27">
        <v>64</v>
      </c>
    </row>
    <row r="23" spans="1:22">
      <c r="A23" s="20" t="s">
        <v>40</v>
      </c>
      <c r="B23" s="22" t="s">
        <v>29</v>
      </c>
      <c r="C23" s="17" t="s">
        <v>223</v>
      </c>
      <c r="D23" s="17" t="s">
        <v>242</v>
      </c>
      <c r="E23" s="27">
        <v>30</v>
      </c>
      <c r="F23" s="27">
        <v>60</v>
      </c>
      <c r="G23" s="27">
        <v>35</v>
      </c>
      <c r="H23" s="27">
        <v>45</v>
      </c>
      <c r="I23" s="27">
        <v>64</v>
      </c>
      <c r="J23" s="27">
        <f t="shared" si="0"/>
        <v>139</v>
      </c>
      <c r="K23" s="28">
        <v>100</v>
      </c>
      <c r="L23" s="27">
        <v>90</v>
      </c>
      <c r="M23" s="27">
        <v>70</v>
      </c>
      <c r="N23" s="26">
        <v>19</v>
      </c>
      <c r="O23" s="26">
        <v>65</v>
      </c>
      <c r="P23" s="26">
        <v>100</v>
      </c>
      <c r="Q23" s="27">
        <v>64</v>
      </c>
      <c r="R23" s="27">
        <v>95</v>
      </c>
      <c r="S23" s="26">
        <v>65</v>
      </c>
      <c r="T23" s="26">
        <v>15</v>
      </c>
      <c r="U23" s="26">
        <v>19</v>
      </c>
    </row>
    <row r="24" spans="1:22">
      <c r="A24" s="20" t="s">
        <v>41</v>
      </c>
      <c r="B24" s="21" t="s">
        <v>30</v>
      </c>
      <c r="C24" s="17" t="s">
        <v>224</v>
      </c>
      <c r="D24" s="17" t="s">
        <v>243</v>
      </c>
      <c r="E24" s="27">
        <v>0</v>
      </c>
      <c r="F24" s="27">
        <v>95</v>
      </c>
      <c r="G24" s="27">
        <v>32</v>
      </c>
      <c r="H24" s="27">
        <v>45</v>
      </c>
      <c r="I24" s="27">
        <v>64</v>
      </c>
      <c r="J24" s="27">
        <f t="shared" si="0"/>
        <v>109</v>
      </c>
      <c r="K24" s="27">
        <v>45</v>
      </c>
      <c r="L24" s="27">
        <v>64</v>
      </c>
      <c r="M24" s="27">
        <v>64</v>
      </c>
      <c r="N24" s="27">
        <v>64</v>
      </c>
      <c r="O24" s="27">
        <v>64</v>
      </c>
      <c r="P24" s="27">
        <v>90</v>
      </c>
      <c r="Q24" s="27">
        <v>64</v>
      </c>
      <c r="R24" s="27">
        <v>64</v>
      </c>
      <c r="S24" s="27">
        <v>64</v>
      </c>
      <c r="T24" s="27">
        <v>64</v>
      </c>
      <c r="U24" s="27">
        <v>64</v>
      </c>
    </row>
    <row r="25" spans="1:22">
      <c r="A25" s="20" t="s">
        <v>44</v>
      </c>
      <c r="B25" s="20" t="s">
        <v>46</v>
      </c>
      <c r="C25" s="17" t="s">
        <v>225</v>
      </c>
      <c r="D25" s="17" t="s">
        <v>244</v>
      </c>
      <c r="E25" s="27">
        <v>0</v>
      </c>
      <c r="F25" s="27">
        <v>60</v>
      </c>
      <c r="G25" s="27">
        <v>0</v>
      </c>
      <c r="H25" s="27">
        <v>45</v>
      </c>
      <c r="I25" s="27">
        <v>64</v>
      </c>
      <c r="J25" s="27">
        <f t="shared" si="0"/>
        <v>109</v>
      </c>
      <c r="K25" s="28">
        <v>100</v>
      </c>
      <c r="L25" s="27">
        <v>90</v>
      </c>
      <c r="M25" s="27">
        <v>70</v>
      </c>
      <c r="N25" s="26">
        <v>19</v>
      </c>
      <c r="O25" s="26">
        <v>65</v>
      </c>
      <c r="P25" s="26">
        <v>100</v>
      </c>
      <c r="Q25" s="27">
        <v>64</v>
      </c>
      <c r="R25" s="27">
        <v>95</v>
      </c>
      <c r="S25" s="26">
        <v>65</v>
      </c>
      <c r="T25" s="26">
        <v>15</v>
      </c>
      <c r="U25" s="26">
        <v>19</v>
      </c>
    </row>
  </sheetData>
  <conditionalFormatting sqref="D5:D6 H5:I5 K5:P5">
    <cfRule type="cellIs" dxfId="14" priority="23" operator="equal">
      <formula>"AUTRE"</formula>
    </cfRule>
  </conditionalFormatting>
  <conditionalFormatting sqref="C5:C6">
    <cfRule type="cellIs" dxfId="13" priority="22" operator="equal">
      <formula>"AUTRE"</formula>
    </cfRule>
  </conditionalFormatting>
  <conditionalFormatting sqref="E5:F5 E6 G6 I6 K6 M6 O6 Q6 S6 U6">
    <cfRule type="cellIs" dxfId="12" priority="21" operator="equal">
      <formula>"AUTRE"</formula>
    </cfRule>
  </conditionalFormatting>
  <conditionalFormatting sqref="G5">
    <cfRule type="cellIs" dxfId="11" priority="20" operator="equal">
      <formula>"AUTRE"</formula>
    </cfRule>
  </conditionalFormatting>
  <conditionalFormatting sqref="Q5">
    <cfRule type="cellIs" dxfId="10" priority="19" operator="equal">
      <formula>"AUTRE"</formula>
    </cfRule>
  </conditionalFormatting>
  <conditionalFormatting sqref="R5:U5">
    <cfRule type="cellIs" dxfId="9" priority="18" operator="equal">
      <formula>"AUTRE"</formula>
    </cfRule>
  </conditionalFormatting>
  <conditionalFormatting sqref="F6 H6 J6 L6 N6 P6 R6 T6">
    <cfRule type="cellIs" dxfId="8" priority="15" operator="equal">
      <formula>"AUTRE"</formula>
    </cfRule>
  </conditionalFormatting>
  <conditionalFormatting sqref="J5">
    <cfRule type="cellIs" dxfId="7" priority="14" operator="equal">
      <formula>"AUTRE"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4"/>
  <sheetViews>
    <sheetView showZeros="0" tabSelected="1" zoomScale="85" zoomScaleNormal="85" workbookViewId="0">
      <selection activeCell="M5" sqref="M5"/>
    </sheetView>
  </sheetViews>
  <sheetFormatPr baseColWidth="10" defaultRowHeight="15"/>
  <cols>
    <col min="1" max="1" width="17.28515625" style="45" bestFit="1" customWidth="1"/>
    <col min="2" max="2" width="15" bestFit="1" customWidth="1"/>
    <col min="3" max="3" width="10.85546875" style="16" bestFit="1" customWidth="1"/>
    <col min="4" max="4" width="14.42578125" style="45" bestFit="1" customWidth="1"/>
    <col min="5" max="5" width="17" style="45" bestFit="1" customWidth="1"/>
    <col min="6" max="6" width="6.7109375" style="37" bestFit="1" customWidth="1"/>
    <col min="7" max="7" width="10.28515625" style="37" bestFit="1" customWidth="1"/>
    <col min="8" max="8" width="8.140625" style="10" bestFit="1" customWidth="1"/>
    <col min="9" max="9" width="7.28515625" style="45" bestFit="1" customWidth="1"/>
    <col min="10" max="10" width="10.7109375" style="45" bestFit="1" customWidth="1"/>
    <col min="11" max="11" width="26.28515625" style="45" bestFit="1" customWidth="1"/>
    <col min="12" max="12" width="14.85546875" style="44" bestFit="1" customWidth="1"/>
    <col min="13" max="13" width="16.7109375" style="41" customWidth="1"/>
    <col min="14" max="14" width="15.28515625" style="41" bestFit="1" customWidth="1"/>
    <col min="15" max="15" width="16.7109375" style="66" customWidth="1"/>
    <col min="16" max="16" width="16.7109375" style="41" customWidth="1"/>
  </cols>
  <sheetData>
    <row r="1" spans="1:17" ht="35.25" customHeight="1">
      <c r="A1" s="54"/>
      <c r="B1" s="54"/>
      <c r="C1" s="54"/>
      <c r="D1" s="59"/>
      <c r="E1" s="59"/>
      <c r="F1" s="54"/>
      <c r="G1" s="54"/>
      <c r="H1" s="54"/>
      <c r="I1" s="54"/>
      <c r="J1" s="54"/>
      <c r="K1" s="54"/>
      <c r="L1" s="54"/>
      <c r="M1" s="54"/>
      <c r="N1" s="61"/>
      <c r="O1" s="88"/>
      <c r="P1" s="54"/>
    </row>
    <row r="2" spans="1:17" ht="34.5" customHeight="1">
      <c r="A2" s="54"/>
      <c r="B2" s="54"/>
      <c r="C2" s="54"/>
      <c r="D2" s="59"/>
      <c r="E2" s="59"/>
      <c r="F2" s="54"/>
      <c r="G2" s="54"/>
      <c r="H2" s="54"/>
      <c r="I2" s="54"/>
      <c r="J2" s="54"/>
      <c r="K2" s="54"/>
      <c r="L2" s="54"/>
      <c r="M2" s="54"/>
      <c r="N2" s="61"/>
      <c r="O2" s="88"/>
      <c r="P2" s="54"/>
    </row>
    <row r="3" spans="1:17">
      <c r="B3" s="57" t="s">
        <v>0</v>
      </c>
      <c r="C3" s="57"/>
      <c r="D3" s="25" t="s">
        <v>1</v>
      </c>
      <c r="E3" s="25"/>
      <c r="F3" s="24"/>
      <c r="G3" s="58" t="s">
        <v>67</v>
      </c>
      <c r="H3" s="58"/>
      <c r="I3" s="58"/>
      <c r="J3" s="46" t="s">
        <v>12</v>
      </c>
      <c r="K3" s="46"/>
      <c r="L3" s="46" t="s">
        <v>79</v>
      </c>
      <c r="M3" s="46"/>
      <c r="N3" s="56"/>
      <c r="O3" s="89"/>
      <c r="P3" s="46"/>
    </row>
    <row r="4" spans="1:17" s="36" customFormat="1" ht="27">
      <c r="A4" s="47" t="s">
        <v>54</v>
      </c>
      <c r="B4" s="1" t="s">
        <v>2</v>
      </c>
      <c r="C4" s="34" t="s">
        <v>3</v>
      </c>
      <c r="D4" s="60" t="s">
        <v>10</v>
      </c>
      <c r="E4" s="60" t="s">
        <v>11</v>
      </c>
      <c r="F4" s="48" t="s">
        <v>4</v>
      </c>
      <c r="G4" s="49" t="s">
        <v>5</v>
      </c>
      <c r="H4" s="35" t="s">
        <v>6</v>
      </c>
      <c r="I4" s="51" t="s">
        <v>7</v>
      </c>
      <c r="J4" s="52" t="s">
        <v>4</v>
      </c>
      <c r="K4" s="53" t="s">
        <v>12</v>
      </c>
      <c r="L4" s="42" t="s">
        <v>9</v>
      </c>
      <c r="M4" s="40" t="s">
        <v>80</v>
      </c>
      <c r="N4" s="40" t="s">
        <v>83</v>
      </c>
      <c r="O4" s="90" t="s">
        <v>81</v>
      </c>
      <c r="P4" s="40" t="s">
        <v>82</v>
      </c>
    </row>
    <row r="5" spans="1:17" ht="18" customHeight="1">
      <c r="A5" s="45">
        <v>1</v>
      </c>
      <c r="B5" s="2" t="s">
        <v>55</v>
      </c>
      <c r="C5" s="15">
        <v>43773</v>
      </c>
      <c r="D5" s="39" t="s">
        <v>34</v>
      </c>
      <c r="E5" s="102" t="s">
        <v>19</v>
      </c>
      <c r="F5" s="50"/>
      <c r="G5" s="50"/>
      <c r="H5" s="2"/>
      <c r="I5" s="38"/>
      <c r="J5" s="38"/>
      <c r="K5" s="38" t="s">
        <v>258</v>
      </c>
      <c r="L5" s="43">
        <v>0</v>
      </c>
      <c r="M5" s="101">
        <f>VLOOKUP($E5,Infos!$B$5:$U$986,HLOOKUP($K5,Infos!$E$5:$U$6,2,0),FALSE)</f>
        <v>110</v>
      </c>
      <c r="N5" s="55">
        <f>IFERROR(VLOOKUP(REFAFFAIRE,Infos!$B$7:$G$986,6,0),"")</f>
        <v>33</v>
      </c>
      <c r="O5" s="91">
        <f>IFERROR(N5*L5,"")</f>
        <v>0</v>
      </c>
      <c r="P5" s="55">
        <f t="shared" ref="P5:P12" si="0">IFERROR(M5+(O5/2),"")</f>
        <v>110</v>
      </c>
      <c r="Q5" s="5"/>
    </row>
    <row r="6" spans="1:17" ht="18" customHeight="1">
      <c r="A6" s="45">
        <v>1</v>
      </c>
      <c r="B6" s="2" t="s">
        <v>75</v>
      </c>
      <c r="C6" s="15">
        <v>43774</v>
      </c>
      <c r="D6" s="39" t="s">
        <v>34</v>
      </c>
      <c r="E6" s="102" t="s">
        <v>19</v>
      </c>
      <c r="F6" s="50"/>
      <c r="G6" s="50"/>
      <c r="H6" s="2"/>
      <c r="I6" s="38"/>
      <c r="J6" s="38"/>
      <c r="K6" s="38" t="s">
        <v>258</v>
      </c>
      <c r="L6" s="43">
        <v>0</v>
      </c>
      <c r="M6" s="101">
        <f>VLOOKUP($E6,Infos!$B$5:$U$986,HLOOKUP($K6,Infos!$E$5:$U$6,2,0),FALSE)</f>
        <v>110</v>
      </c>
      <c r="N6" s="55">
        <f>IFERROR(VLOOKUP(REFAFFAIRE,Infos!$B$7:$G$986,6,0),"")</f>
        <v>33</v>
      </c>
      <c r="O6" s="91">
        <f t="shared" ref="O6:O12" si="1">IFERROR(N6*L6,"")</f>
        <v>0</v>
      </c>
      <c r="P6" s="55">
        <f t="shared" si="0"/>
        <v>110</v>
      </c>
      <c r="Q6" s="5"/>
    </row>
    <row r="7" spans="1:17" ht="18" customHeight="1">
      <c r="A7" s="45">
        <v>1</v>
      </c>
      <c r="B7" s="2" t="s">
        <v>68</v>
      </c>
      <c r="C7" s="15">
        <v>43773</v>
      </c>
      <c r="D7" s="39" t="s">
        <v>34</v>
      </c>
      <c r="E7" s="102" t="s">
        <v>19</v>
      </c>
      <c r="F7" s="50"/>
      <c r="G7" s="50"/>
      <c r="H7" s="2"/>
      <c r="I7" s="38"/>
      <c r="J7" s="38"/>
      <c r="K7" s="38" t="s">
        <v>258</v>
      </c>
      <c r="L7" s="43">
        <v>0</v>
      </c>
      <c r="M7" s="101">
        <f>VLOOKUP($E7,Infos!$B$5:$U$986,HLOOKUP($K7,Infos!$E$5:$U$6,2,0),FALSE)</f>
        <v>110</v>
      </c>
      <c r="N7" s="55">
        <f>IFERROR(VLOOKUP(REFAFFAIRE,Infos!$B$7:$G$986,6,0),"")</f>
        <v>33</v>
      </c>
      <c r="O7" s="91">
        <f t="shared" si="1"/>
        <v>0</v>
      </c>
      <c r="P7" s="55">
        <f t="shared" si="0"/>
        <v>110</v>
      </c>
      <c r="Q7" s="5"/>
    </row>
    <row r="8" spans="1:17" ht="18" customHeight="1">
      <c r="A8" s="45">
        <v>1</v>
      </c>
      <c r="B8" s="2" t="s">
        <v>71</v>
      </c>
      <c r="C8" s="15">
        <v>43773</v>
      </c>
      <c r="D8" s="39" t="s">
        <v>45</v>
      </c>
      <c r="E8" s="38" t="s">
        <v>17</v>
      </c>
      <c r="F8" s="50"/>
      <c r="G8" s="50"/>
      <c r="H8" s="2"/>
      <c r="I8" s="38"/>
      <c r="J8" s="38"/>
      <c r="K8" s="38" t="s">
        <v>64</v>
      </c>
      <c r="L8" s="43">
        <v>0</v>
      </c>
      <c r="M8" s="101">
        <f>VLOOKUP($E8,Infos!$B$5:$U$986,HLOOKUP($K8,Infos!$E$5:$U$6,2,0),FALSE)</f>
        <v>0</v>
      </c>
      <c r="N8" s="55">
        <f>IFERROR(VLOOKUP(REFAFFAIRE,Infos!$B$7:$G$986,6,0),"")</f>
        <v>28.67</v>
      </c>
      <c r="O8" s="91">
        <f t="shared" si="1"/>
        <v>0</v>
      </c>
      <c r="P8" s="55">
        <f t="shared" si="0"/>
        <v>0</v>
      </c>
      <c r="Q8" s="5"/>
    </row>
    <row r="9" spans="1:17" ht="18" customHeight="1">
      <c r="A9" s="45">
        <v>1</v>
      </c>
      <c r="B9" s="2" t="s">
        <v>58</v>
      </c>
      <c r="C9" s="15">
        <v>43774</v>
      </c>
      <c r="D9" s="39" t="s">
        <v>34</v>
      </c>
      <c r="E9" s="102" t="s">
        <v>19</v>
      </c>
      <c r="F9" s="50"/>
      <c r="G9" s="50"/>
      <c r="H9" s="2"/>
      <c r="I9" s="38"/>
      <c r="J9" s="38"/>
      <c r="K9" s="38" t="s">
        <v>258</v>
      </c>
      <c r="L9" s="43">
        <v>0</v>
      </c>
      <c r="M9" s="101">
        <f>VLOOKUP($E9,Infos!$B$5:$U$986,HLOOKUP($K9,Infos!$E$5:$U$6,2,0),FALSE)</f>
        <v>110</v>
      </c>
      <c r="N9" s="55">
        <f>IFERROR(VLOOKUP(REFAFFAIRE,Infos!$B$7:$G$986,6,0),"")</f>
        <v>33</v>
      </c>
      <c r="O9" s="91">
        <f t="shared" si="1"/>
        <v>0</v>
      </c>
      <c r="P9" s="55">
        <f t="shared" si="0"/>
        <v>110</v>
      </c>
    </row>
    <row r="10" spans="1:17" ht="18" customHeight="1">
      <c r="A10" s="45">
        <v>1</v>
      </c>
      <c r="B10" s="2" t="s">
        <v>72</v>
      </c>
      <c r="C10" s="15">
        <v>43774</v>
      </c>
      <c r="D10" s="39" t="s">
        <v>34</v>
      </c>
      <c r="E10" s="102" t="s">
        <v>19</v>
      </c>
      <c r="F10" s="50"/>
      <c r="G10" s="50"/>
      <c r="H10" s="2"/>
      <c r="I10" s="38"/>
      <c r="J10" s="38"/>
      <c r="K10" s="38" t="s">
        <v>258</v>
      </c>
      <c r="L10" s="43">
        <v>0</v>
      </c>
      <c r="M10" s="101">
        <f>VLOOKUP($E10,Infos!$B$5:$U$986,HLOOKUP($K10,Infos!$E$5:$U$6,2,0),FALSE)</f>
        <v>110</v>
      </c>
      <c r="N10" s="55">
        <f>IFERROR(VLOOKUP(REFAFFAIRE,Infos!$B$7:$G$986,6,0),"")</f>
        <v>33</v>
      </c>
      <c r="O10" s="91">
        <f t="shared" si="1"/>
        <v>0</v>
      </c>
      <c r="P10" s="55">
        <f t="shared" si="0"/>
        <v>110</v>
      </c>
    </row>
    <row r="11" spans="1:17" ht="18" customHeight="1">
      <c r="A11" s="45">
        <v>1</v>
      </c>
      <c r="B11" s="2" t="s">
        <v>59</v>
      </c>
      <c r="C11" s="15">
        <v>43774</v>
      </c>
      <c r="D11" s="39" t="s">
        <v>32</v>
      </c>
      <c r="E11" s="102" t="s">
        <v>22</v>
      </c>
      <c r="F11" s="50"/>
      <c r="G11" s="50"/>
      <c r="H11" s="2"/>
      <c r="I11" s="38"/>
      <c r="J11" s="38"/>
      <c r="K11" s="38" t="s">
        <v>64</v>
      </c>
      <c r="L11" s="43">
        <v>0</v>
      </c>
      <c r="M11" s="101">
        <f>VLOOKUP($E11,Infos!$B$5:$U$986,HLOOKUP($K11,Infos!$E$5:$U$6,2,0),FALSE)</f>
        <v>55</v>
      </c>
      <c r="N11" s="55">
        <f>IFERROR(VLOOKUP(REFAFFAIRE,Infos!$B$7:$G$986,6,0),"")</f>
        <v>30</v>
      </c>
      <c r="O11" s="91">
        <f t="shared" si="1"/>
        <v>0</v>
      </c>
      <c r="P11" s="55" t="str">
        <f>IFERROR(#REF!+(O11/2),"")</f>
        <v/>
      </c>
    </row>
    <row r="12" spans="1:17" ht="18" customHeight="1">
      <c r="A12" s="45">
        <v>1</v>
      </c>
      <c r="B12" s="2" t="s">
        <v>73</v>
      </c>
      <c r="C12" s="15">
        <v>43774</v>
      </c>
      <c r="D12" s="39" t="s">
        <v>43</v>
      </c>
      <c r="E12" s="38" t="s">
        <v>61</v>
      </c>
      <c r="F12" s="50"/>
      <c r="G12" s="50"/>
      <c r="H12" s="2"/>
      <c r="I12" s="38"/>
      <c r="J12" s="38"/>
      <c r="K12" s="38" t="s">
        <v>258</v>
      </c>
      <c r="L12" s="43">
        <v>3</v>
      </c>
      <c r="M12" s="101" t="e">
        <f>VLOOKUP($E12,Infos!$B$5:$U$986,HLOOKUP($K12,Infos!$E$5:$U$6,2,0),FALSE)</f>
        <v>#N/A</v>
      </c>
      <c r="N12" s="55" t="str">
        <f>IFERROR(VLOOKUP(REFAFFAIRE,Infos!$B$7:$G$986,6,0),"")</f>
        <v/>
      </c>
      <c r="O12" s="91" t="str">
        <f t="shared" si="1"/>
        <v/>
      </c>
      <c r="P12" s="55" t="str">
        <f t="shared" si="0"/>
        <v/>
      </c>
    </row>
    <row r="13" spans="1:17" ht="18" customHeight="1">
      <c r="A13" s="45">
        <v>1</v>
      </c>
      <c r="B13" s="2" t="s">
        <v>77</v>
      </c>
      <c r="C13" s="15">
        <v>43773</v>
      </c>
      <c r="D13" s="39" t="s">
        <v>38</v>
      </c>
      <c r="E13" s="38" t="s">
        <v>27</v>
      </c>
      <c r="F13" s="50"/>
      <c r="G13" s="50"/>
      <c r="H13" s="2"/>
      <c r="I13" s="38"/>
      <c r="J13" s="38"/>
      <c r="K13" s="38" t="s">
        <v>64</v>
      </c>
      <c r="L13" s="43">
        <v>2</v>
      </c>
      <c r="M13" s="101">
        <f>VLOOKUP($E13,Infos!$B$5:$U$986,HLOOKUP($K13,Infos!$E$5:$U$6,2,0),FALSE)</f>
        <v>0</v>
      </c>
      <c r="N13" s="55">
        <f>IFERROR(VLOOKUP(REFAFFAIRE,Infos!$B$7:$G$986,6,0),"")</f>
        <v>62</v>
      </c>
      <c r="O13" s="91">
        <f t="shared" ref="O13:O14" si="2">IFERROR(N13*L13,"")</f>
        <v>124</v>
      </c>
      <c r="P13" s="55">
        <f t="shared" ref="P13:P14" si="3">IFERROR(M13+(O13/2),"")</f>
        <v>62</v>
      </c>
    </row>
    <row r="14" spans="1:17" ht="18" customHeight="1">
      <c r="A14" s="45">
        <v>1</v>
      </c>
      <c r="B14" s="2" t="s">
        <v>74</v>
      </c>
      <c r="C14" s="15">
        <v>43773</v>
      </c>
      <c r="D14" s="39" t="s">
        <v>34</v>
      </c>
      <c r="E14" s="102" t="s">
        <v>19</v>
      </c>
      <c r="F14" s="50"/>
      <c r="G14" s="50"/>
      <c r="H14" s="2"/>
      <c r="I14" s="38"/>
      <c r="J14" s="38"/>
      <c r="K14" s="38" t="s">
        <v>258</v>
      </c>
      <c r="L14" s="43">
        <v>0</v>
      </c>
      <c r="M14" s="101">
        <f>VLOOKUP($E14,Infos!$B$5:$U$986,HLOOKUP($K14,Infos!$E$5:$U$6,2,0),FALSE)</f>
        <v>110</v>
      </c>
      <c r="N14" s="55">
        <f>IFERROR(VLOOKUP(REFAFFAIRE,Infos!$B$7:$G$986,6,0),"")</f>
        <v>33</v>
      </c>
      <c r="O14" s="91">
        <f t="shared" si="2"/>
        <v>0</v>
      </c>
      <c r="P14" s="55">
        <f t="shared" si="3"/>
        <v>110</v>
      </c>
    </row>
  </sheetData>
  <autoFilter ref="A4:P4" xr:uid="{00000000-0009-0000-0000-000001000000}"/>
  <conditionalFormatting sqref="F4">
    <cfRule type="cellIs" dxfId="5" priority="13" operator="equal">
      <formula>"AUTRE"</formula>
    </cfRule>
  </conditionalFormatting>
  <conditionalFormatting sqref="L4">
    <cfRule type="cellIs" dxfId="4" priority="12" operator="equal">
      <formula>0</formula>
    </cfRule>
  </conditionalFormatting>
  <conditionalFormatting sqref="O4:P4">
    <cfRule type="cellIs" dxfId="3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61"/>
  <sheetViews>
    <sheetView zoomScale="85" zoomScaleNormal="85" workbookViewId="0">
      <selection activeCell="D9" sqref="D9"/>
    </sheetView>
  </sheetViews>
  <sheetFormatPr baseColWidth="10" defaultRowHeight="15"/>
  <cols>
    <col min="1" max="1" width="19.85546875" style="45" bestFit="1" customWidth="1"/>
    <col min="2" max="2" width="12.85546875" style="45" bestFit="1" customWidth="1"/>
    <col min="3" max="3" width="11.5703125" style="45" bestFit="1" customWidth="1"/>
    <col min="4" max="4" width="10.42578125" style="66" customWidth="1"/>
    <col min="5" max="35" width="3.7109375" customWidth="1"/>
  </cols>
  <sheetData>
    <row r="1" spans="1:44">
      <c r="A1" s="62"/>
      <c r="B1" s="62"/>
      <c r="C1" s="62"/>
      <c r="D1" s="64"/>
      <c r="E1" s="93" t="s">
        <v>86</v>
      </c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4"/>
      <c r="AJ1" s="95" t="s">
        <v>53</v>
      </c>
      <c r="AK1" s="95"/>
      <c r="AL1" s="95"/>
      <c r="AM1" s="96"/>
      <c r="AN1" s="97" t="s">
        <v>87</v>
      </c>
      <c r="AO1" s="97"/>
      <c r="AP1" s="97"/>
      <c r="AQ1" s="98"/>
    </row>
    <row r="2" spans="1:44">
      <c r="A2" s="62"/>
      <c r="B2" s="62"/>
      <c r="C2" s="62"/>
      <c r="D2" s="64"/>
      <c r="E2" s="99">
        <v>43770</v>
      </c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4"/>
      <c r="AJ2" s="11"/>
      <c r="AK2" s="11"/>
      <c r="AL2" s="11"/>
      <c r="AM2" s="12"/>
      <c r="AN2" s="13"/>
      <c r="AO2" s="13"/>
      <c r="AP2" s="13"/>
      <c r="AQ2" s="14"/>
    </row>
    <row r="3" spans="1:44">
      <c r="A3" s="62"/>
      <c r="B3" s="62"/>
      <c r="C3" s="62"/>
      <c r="D3" s="64"/>
      <c r="E3" s="75" t="s">
        <v>88</v>
      </c>
      <c r="F3" s="75" t="s">
        <v>89</v>
      </c>
      <c r="G3" s="75" t="s">
        <v>90</v>
      </c>
      <c r="H3" s="75" t="s">
        <v>91</v>
      </c>
      <c r="I3" s="75" t="s">
        <v>92</v>
      </c>
      <c r="J3" s="75" t="s">
        <v>93</v>
      </c>
      <c r="K3" s="75" t="s">
        <v>94</v>
      </c>
      <c r="L3" s="75" t="s">
        <v>88</v>
      </c>
      <c r="M3" s="75" t="s">
        <v>89</v>
      </c>
      <c r="N3" s="75" t="s">
        <v>90</v>
      </c>
      <c r="O3" s="75" t="s">
        <v>91</v>
      </c>
      <c r="P3" s="75" t="s">
        <v>92</v>
      </c>
      <c r="Q3" s="75" t="s">
        <v>93</v>
      </c>
      <c r="R3" s="75" t="s">
        <v>94</v>
      </c>
      <c r="S3" s="75" t="s">
        <v>88</v>
      </c>
      <c r="T3" s="75" t="s">
        <v>89</v>
      </c>
      <c r="U3" s="75" t="s">
        <v>90</v>
      </c>
      <c r="V3" s="75" t="s">
        <v>91</v>
      </c>
      <c r="W3" s="75" t="s">
        <v>92</v>
      </c>
      <c r="X3" s="75" t="s">
        <v>93</v>
      </c>
      <c r="Y3" s="75" t="s">
        <v>94</v>
      </c>
      <c r="Z3" s="75" t="s">
        <v>88</v>
      </c>
      <c r="AA3" s="75" t="s">
        <v>89</v>
      </c>
      <c r="AB3" s="75" t="s">
        <v>90</v>
      </c>
      <c r="AC3" s="75" t="s">
        <v>91</v>
      </c>
      <c r="AD3" s="75" t="s">
        <v>92</v>
      </c>
      <c r="AE3" s="75" t="s">
        <v>93</v>
      </c>
      <c r="AF3" s="75" t="s">
        <v>94</v>
      </c>
      <c r="AG3" s="75" t="s">
        <v>88</v>
      </c>
      <c r="AH3" s="75"/>
      <c r="AI3" s="84" t="s">
        <v>89</v>
      </c>
      <c r="AJ3" s="11"/>
      <c r="AK3" s="11"/>
      <c r="AL3" s="11"/>
      <c r="AM3" s="12"/>
      <c r="AN3" s="13"/>
      <c r="AO3" s="13"/>
      <c r="AP3" s="13"/>
      <c r="AQ3" s="14"/>
    </row>
    <row r="4" spans="1:44" s="74" customFormat="1">
      <c r="A4" s="67"/>
      <c r="B4" s="67"/>
      <c r="C4" s="67"/>
      <c r="D4" s="68"/>
      <c r="E4" s="69">
        <v>43770</v>
      </c>
      <c r="F4" s="69">
        <v>43771</v>
      </c>
      <c r="G4" s="69">
        <v>43772</v>
      </c>
      <c r="H4" s="69">
        <v>43773</v>
      </c>
      <c r="I4" s="69">
        <v>43774</v>
      </c>
      <c r="J4" s="69">
        <v>43775</v>
      </c>
      <c r="K4" s="69">
        <v>43776</v>
      </c>
      <c r="L4" s="69">
        <v>43777</v>
      </c>
      <c r="M4" s="69">
        <v>43778</v>
      </c>
      <c r="N4" s="69">
        <v>43779</v>
      </c>
      <c r="O4" s="69">
        <v>43780</v>
      </c>
      <c r="P4" s="69">
        <v>43781</v>
      </c>
      <c r="Q4" s="69">
        <v>43782</v>
      </c>
      <c r="R4" s="69">
        <v>43783</v>
      </c>
      <c r="S4" s="69">
        <v>43784</v>
      </c>
      <c r="T4" s="69">
        <v>43785</v>
      </c>
      <c r="U4" s="69">
        <v>43786</v>
      </c>
      <c r="V4" s="69">
        <v>43787</v>
      </c>
      <c r="W4" s="69">
        <v>43788</v>
      </c>
      <c r="X4" s="69">
        <v>43789</v>
      </c>
      <c r="Y4" s="69">
        <v>43790</v>
      </c>
      <c r="Z4" s="69">
        <v>43791</v>
      </c>
      <c r="AA4" s="69">
        <v>43792</v>
      </c>
      <c r="AB4" s="69">
        <v>43793</v>
      </c>
      <c r="AC4" s="69">
        <v>43794</v>
      </c>
      <c r="AD4" s="69">
        <v>43795</v>
      </c>
      <c r="AE4" s="69">
        <v>43796</v>
      </c>
      <c r="AF4" s="69">
        <v>43797</v>
      </c>
      <c r="AG4" s="69">
        <v>43798</v>
      </c>
      <c r="AH4" s="69"/>
      <c r="AI4" s="85">
        <v>43799</v>
      </c>
      <c r="AJ4" s="11"/>
      <c r="AK4" s="70"/>
      <c r="AL4" s="70"/>
      <c r="AM4" s="71"/>
      <c r="AN4" s="72"/>
      <c r="AO4" s="72"/>
      <c r="AP4" s="72"/>
      <c r="AQ4" s="73"/>
    </row>
    <row r="5" spans="1:44" s="83" customFormat="1" ht="30">
      <c r="A5" s="76" t="s">
        <v>54</v>
      </c>
      <c r="B5" s="76" t="s">
        <v>8</v>
      </c>
      <c r="C5" s="77" t="s">
        <v>84</v>
      </c>
      <c r="D5" s="78" t="s">
        <v>48</v>
      </c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7" t="s">
        <v>52</v>
      </c>
      <c r="AJ5" s="79" t="s">
        <v>49</v>
      </c>
      <c r="AK5" s="79" t="s">
        <v>50</v>
      </c>
      <c r="AL5" s="79" t="s">
        <v>51</v>
      </c>
      <c r="AM5" s="80" t="s">
        <v>52</v>
      </c>
      <c r="AN5" s="81" t="s">
        <v>49</v>
      </c>
      <c r="AO5" s="81" t="s">
        <v>50</v>
      </c>
      <c r="AP5" s="81" t="s">
        <v>51</v>
      </c>
      <c r="AQ5" s="82" t="s">
        <v>52</v>
      </c>
    </row>
    <row r="6" spans="1:44">
      <c r="A6" s="63" t="s">
        <v>70</v>
      </c>
      <c r="B6" s="63" t="s">
        <v>95</v>
      </c>
      <c r="C6" s="9" t="s">
        <v>151</v>
      </c>
      <c r="D6" s="65">
        <v>750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4"/>
      <c r="AJ6" s="6"/>
      <c r="AK6" s="6"/>
      <c r="AL6" s="6"/>
      <c r="AM6" s="7"/>
      <c r="AN6" s="3"/>
      <c r="AO6" s="3"/>
      <c r="AP6" s="3"/>
      <c r="AQ6" s="8"/>
    </row>
    <row r="7" spans="1:44">
      <c r="A7" s="63" t="s">
        <v>70</v>
      </c>
      <c r="B7" s="63" t="s">
        <v>96</v>
      </c>
      <c r="C7" s="9" t="s">
        <v>152</v>
      </c>
      <c r="D7" s="65">
        <v>750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4"/>
      <c r="AJ7" s="6"/>
      <c r="AK7" s="6"/>
      <c r="AL7" s="6"/>
      <c r="AM7" s="7"/>
      <c r="AN7" s="3"/>
      <c r="AO7" s="3"/>
      <c r="AP7" s="3"/>
      <c r="AQ7" s="8"/>
      <c r="AR7" s="5"/>
    </row>
    <row r="8" spans="1:44">
      <c r="A8" s="63" t="s">
        <v>70</v>
      </c>
      <c r="B8" s="63" t="s">
        <v>97</v>
      </c>
      <c r="C8" s="9" t="s">
        <v>153</v>
      </c>
      <c r="D8" s="65">
        <v>750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4"/>
      <c r="AJ8" s="6"/>
      <c r="AK8" s="6"/>
      <c r="AL8" s="6"/>
      <c r="AM8" s="7"/>
      <c r="AN8" s="3"/>
      <c r="AO8" s="3"/>
      <c r="AP8" s="3"/>
      <c r="AQ8" s="8"/>
    </row>
    <row r="9" spans="1:44">
      <c r="A9" s="63" t="s">
        <v>70</v>
      </c>
      <c r="B9" s="63" t="s">
        <v>98</v>
      </c>
      <c r="C9" s="9" t="s">
        <v>154</v>
      </c>
      <c r="D9" s="65">
        <v>750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4"/>
      <c r="AJ9" s="6"/>
      <c r="AK9" s="6"/>
      <c r="AL9" s="6"/>
      <c r="AM9" s="7"/>
      <c r="AN9" s="3"/>
      <c r="AO9" s="3"/>
      <c r="AP9" s="3"/>
      <c r="AQ9" s="8"/>
    </row>
    <row r="10" spans="1:44">
      <c r="A10" s="63" t="s">
        <v>70</v>
      </c>
      <c r="B10" s="63" t="s">
        <v>99</v>
      </c>
      <c r="C10" s="9" t="s">
        <v>155</v>
      </c>
      <c r="D10" s="65">
        <v>750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4"/>
      <c r="AJ10" s="6"/>
      <c r="AK10" s="6"/>
      <c r="AL10" s="6"/>
      <c r="AM10" s="7"/>
      <c r="AN10" s="3"/>
      <c r="AO10" s="3"/>
      <c r="AP10" s="3"/>
      <c r="AQ10" s="8"/>
    </row>
    <row r="11" spans="1:44">
      <c r="A11" s="63" t="s">
        <v>85</v>
      </c>
      <c r="B11" s="63" t="s">
        <v>100</v>
      </c>
      <c r="C11" s="9" t="s">
        <v>156</v>
      </c>
      <c r="D11" s="65">
        <v>750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4"/>
      <c r="AJ11" s="6"/>
      <c r="AK11" s="6"/>
      <c r="AL11" s="6"/>
      <c r="AM11" s="7"/>
      <c r="AN11" s="3"/>
      <c r="AO11" s="3"/>
      <c r="AP11" s="3"/>
      <c r="AQ11" s="8"/>
    </row>
    <row r="12" spans="1:44">
      <c r="A12" s="63" t="s">
        <v>85</v>
      </c>
      <c r="B12" s="63" t="s">
        <v>101</v>
      </c>
      <c r="C12" s="9" t="s">
        <v>157</v>
      </c>
      <c r="D12" s="65">
        <v>675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4"/>
      <c r="AJ12" s="6"/>
      <c r="AK12" s="6"/>
      <c r="AL12" s="6"/>
      <c r="AM12" s="7"/>
      <c r="AN12" s="3"/>
      <c r="AO12" s="3"/>
      <c r="AP12" s="3"/>
      <c r="AQ12" s="8"/>
    </row>
    <row r="13" spans="1:44">
      <c r="A13" s="63" t="s">
        <v>85</v>
      </c>
      <c r="B13" s="63" t="s">
        <v>102</v>
      </c>
      <c r="C13" s="9" t="s">
        <v>158</v>
      </c>
      <c r="D13" s="65">
        <v>750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4"/>
      <c r="AJ13" s="6"/>
      <c r="AK13" s="6"/>
      <c r="AL13" s="6"/>
      <c r="AM13" s="7"/>
      <c r="AN13" s="3"/>
      <c r="AO13" s="3"/>
      <c r="AP13" s="3"/>
      <c r="AQ13" s="8"/>
    </row>
    <row r="14" spans="1:44">
      <c r="A14" s="63" t="s">
        <v>85</v>
      </c>
      <c r="B14" s="63" t="s">
        <v>103</v>
      </c>
      <c r="C14" s="9" t="s">
        <v>159</v>
      </c>
      <c r="D14" s="65">
        <v>750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4"/>
      <c r="AJ14" s="6"/>
      <c r="AK14" s="6"/>
      <c r="AL14" s="6"/>
      <c r="AM14" s="7"/>
      <c r="AN14" s="3"/>
      <c r="AO14" s="3"/>
      <c r="AP14" s="3"/>
      <c r="AQ14" s="8"/>
    </row>
    <row r="15" spans="1:44">
      <c r="A15" s="63" t="s">
        <v>57</v>
      </c>
      <c r="B15" s="63" t="s">
        <v>104</v>
      </c>
      <c r="C15" s="9" t="s">
        <v>160</v>
      </c>
      <c r="D15" s="65">
        <v>600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4"/>
      <c r="AJ15" s="6"/>
      <c r="AK15" s="6"/>
      <c r="AL15" s="6"/>
      <c r="AM15" s="7"/>
      <c r="AN15" s="3"/>
      <c r="AO15" s="3"/>
      <c r="AP15" s="3"/>
      <c r="AQ15" s="8"/>
    </row>
    <row r="16" spans="1:44">
      <c r="A16" s="63" t="s">
        <v>57</v>
      </c>
      <c r="B16" s="63" t="s">
        <v>105</v>
      </c>
      <c r="C16" s="9" t="s">
        <v>161</v>
      </c>
      <c r="D16" s="65">
        <v>750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4"/>
      <c r="AJ16" s="6"/>
      <c r="AK16" s="6"/>
      <c r="AL16" s="6"/>
      <c r="AM16" s="7"/>
      <c r="AN16" s="3"/>
      <c r="AO16" s="3"/>
      <c r="AP16" s="3"/>
      <c r="AQ16" s="8"/>
    </row>
    <row r="17" spans="1:44">
      <c r="A17" s="63" t="s">
        <v>57</v>
      </c>
      <c r="B17" s="63" t="s">
        <v>106</v>
      </c>
      <c r="C17" s="9" t="s">
        <v>162</v>
      </c>
      <c r="D17" s="65">
        <v>750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4"/>
      <c r="AJ17" s="6"/>
      <c r="AK17" s="6"/>
      <c r="AL17" s="6"/>
      <c r="AM17" s="7"/>
      <c r="AN17" s="3"/>
      <c r="AO17" s="3"/>
      <c r="AP17" s="3"/>
      <c r="AQ17" s="8"/>
    </row>
    <row r="18" spans="1:44">
      <c r="A18" s="63" t="s">
        <v>57</v>
      </c>
      <c r="B18" s="63" t="s">
        <v>107</v>
      </c>
      <c r="C18" s="9" t="s">
        <v>163</v>
      </c>
      <c r="D18" s="65">
        <v>0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4"/>
      <c r="AJ18" s="6"/>
      <c r="AK18" s="6"/>
      <c r="AL18" s="6"/>
      <c r="AM18" s="7"/>
      <c r="AN18" s="3"/>
      <c r="AO18" s="3"/>
      <c r="AP18" s="3"/>
      <c r="AQ18" s="8"/>
    </row>
    <row r="19" spans="1:44">
      <c r="A19" s="63" t="s">
        <v>57</v>
      </c>
      <c r="B19" s="63" t="s">
        <v>108</v>
      </c>
      <c r="C19" s="9" t="s">
        <v>164</v>
      </c>
      <c r="D19" s="65">
        <v>750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4"/>
      <c r="AJ19" s="6"/>
      <c r="AK19" s="6"/>
      <c r="AL19" s="6"/>
      <c r="AM19" s="7"/>
      <c r="AN19" s="3"/>
      <c r="AO19" s="3"/>
      <c r="AP19" s="3"/>
      <c r="AQ19" s="8"/>
    </row>
    <row r="20" spans="1:44">
      <c r="A20" s="63" t="s">
        <v>60</v>
      </c>
      <c r="B20" s="63" t="s">
        <v>109</v>
      </c>
      <c r="C20" s="9" t="s">
        <v>165</v>
      </c>
      <c r="D20" s="65">
        <v>750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4"/>
      <c r="AJ20" s="6"/>
      <c r="AK20" s="6"/>
      <c r="AL20" s="6"/>
      <c r="AM20" s="7"/>
      <c r="AN20" s="3"/>
      <c r="AO20" s="3"/>
      <c r="AP20" s="3"/>
      <c r="AQ20" s="8"/>
    </row>
    <row r="21" spans="1:44">
      <c r="A21" s="63" t="s">
        <v>60</v>
      </c>
      <c r="B21" s="63" t="s">
        <v>110</v>
      </c>
      <c r="C21" s="9" t="s">
        <v>166</v>
      </c>
      <c r="D21" s="65">
        <v>750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4"/>
      <c r="AJ21" s="6"/>
      <c r="AK21" s="6"/>
      <c r="AL21" s="6"/>
      <c r="AM21" s="7"/>
      <c r="AN21" s="3"/>
      <c r="AO21" s="3"/>
      <c r="AP21" s="3"/>
      <c r="AQ21" s="8"/>
      <c r="AR21" s="5"/>
    </row>
    <row r="22" spans="1:44">
      <c r="A22" s="63" t="s">
        <v>60</v>
      </c>
      <c r="B22" s="63" t="s">
        <v>111</v>
      </c>
      <c r="C22" s="9" t="s">
        <v>167</v>
      </c>
      <c r="D22" s="65">
        <v>750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4"/>
      <c r="AJ22" s="6"/>
      <c r="AK22" s="6"/>
      <c r="AL22" s="6"/>
      <c r="AM22" s="7"/>
      <c r="AN22" s="3"/>
      <c r="AO22" s="3"/>
      <c r="AP22" s="3"/>
      <c r="AQ22" s="8"/>
    </row>
    <row r="23" spans="1:44">
      <c r="A23" s="63" t="s">
        <v>60</v>
      </c>
      <c r="B23" s="63" t="s">
        <v>112</v>
      </c>
      <c r="C23" s="9" t="s">
        <v>168</v>
      </c>
      <c r="D23" s="65">
        <v>750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4"/>
      <c r="AJ23" s="6"/>
      <c r="AK23" s="6"/>
      <c r="AL23" s="6"/>
      <c r="AM23" s="7"/>
      <c r="AN23" s="3"/>
      <c r="AO23" s="3"/>
      <c r="AP23" s="3"/>
      <c r="AQ23" s="8"/>
    </row>
    <row r="24" spans="1:44">
      <c r="A24" s="63" t="s">
        <v>60</v>
      </c>
      <c r="B24" s="63" t="s">
        <v>113</v>
      </c>
      <c r="C24" s="9" t="s">
        <v>169</v>
      </c>
      <c r="D24" s="65">
        <v>600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4"/>
      <c r="AJ24" s="6"/>
      <c r="AK24" s="6"/>
      <c r="AL24" s="6"/>
      <c r="AM24" s="7"/>
      <c r="AN24" s="3"/>
      <c r="AO24" s="3"/>
      <c r="AP24" s="3"/>
      <c r="AQ24" s="8"/>
    </row>
    <row r="25" spans="1:44">
      <c r="A25" s="63" t="s">
        <v>60</v>
      </c>
      <c r="B25" s="63" t="s">
        <v>114</v>
      </c>
      <c r="C25" s="9" t="s">
        <v>170</v>
      </c>
      <c r="D25" s="65">
        <v>675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4"/>
      <c r="AJ25" s="6"/>
      <c r="AK25" s="6"/>
      <c r="AL25" s="6"/>
      <c r="AM25" s="7"/>
      <c r="AN25" s="3"/>
      <c r="AO25" s="3"/>
      <c r="AP25" s="3"/>
      <c r="AQ25" s="8"/>
    </row>
    <row r="26" spans="1:44">
      <c r="A26" s="63" t="s">
        <v>60</v>
      </c>
      <c r="B26" s="63" t="s">
        <v>115</v>
      </c>
      <c r="C26" s="9" t="s">
        <v>171</v>
      </c>
      <c r="D26" s="65">
        <v>750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4"/>
      <c r="AJ26" s="6"/>
      <c r="AK26" s="6"/>
      <c r="AL26" s="6"/>
      <c r="AM26" s="7"/>
      <c r="AN26" s="3"/>
      <c r="AO26" s="3"/>
      <c r="AP26" s="3"/>
      <c r="AQ26" s="8"/>
    </row>
    <row r="27" spans="1:44">
      <c r="A27" s="63" t="s">
        <v>69</v>
      </c>
      <c r="B27" s="63" t="s">
        <v>116</v>
      </c>
      <c r="C27" s="9" t="s">
        <v>172</v>
      </c>
      <c r="D27" s="65">
        <v>0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4"/>
      <c r="AJ27" s="6"/>
      <c r="AK27" s="6"/>
      <c r="AL27" s="6"/>
      <c r="AM27" s="7"/>
      <c r="AN27" s="3"/>
      <c r="AO27" s="3"/>
      <c r="AP27" s="3"/>
      <c r="AQ27" s="8"/>
    </row>
    <row r="28" spans="1:44">
      <c r="A28" s="63" t="s">
        <v>69</v>
      </c>
      <c r="B28" s="63" t="s">
        <v>117</v>
      </c>
      <c r="C28" s="9" t="s">
        <v>173</v>
      </c>
      <c r="D28" s="65">
        <v>0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4"/>
      <c r="AJ28" s="6"/>
      <c r="AK28" s="6"/>
      <c r="AL28" s="6"/>
      <c r="AM28" s="7"/>
      <c r="AN28" s="3"/>
      <c r="AO28" s="3"/>
      <c r="AP28" s="3"/>
      <c r="AQ28" s="8"/>
    </row>
    <row r="29" spans="1:44">
      <c r="A29" s="63" t="s">
        <v>69</v>
      </c>
      <c r="B29" s="63" t="s">
        <v>118</v>
      </c>
      <c r="C29" s="9" t="s">
        <v>174</v>
      </c>
      <c r="D29" s="65">
        <v>750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4"/>
      <c r="AJ29" s="6"/>
      <c r="AK29" s="6"/>
      <c r="AL29" s="6"/>
      <c r="AM29" s="7"/>
      <c r="AN29" s="3"/>
      <c r="AO29" s="3"/>
      <c r="AP29" s="3"/>
      <c r="AQ29" s="8"/>
    </row>
    <row r="30" spans="1:44">
      <c r="A30" s="63" t="s">
        <v>69</v>
      </c>
      <c r="B30" s="63" t="s">
        <v>119</v>
      </c>
      <c r="C30" s="9" t="s">
        <v>175</v>
      </c>
      <c r="D30" s="65">
        <v>750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4"/>
      <c r="AJ30" s="6"/>
      <c r="AK30" s="6"/>
      <c r="AL30" s="6"/>
      <c r="AM30" s="7"/>
      <c r="AN30" s="3"/>
      <c r="AO30" s="3"/>
      <c r="AP30" s="3"/>
      <c r="AQ30" s="8"/>
    </row>
    <row r="31" spans="1:44">
      <c r="A31" s="63" t="s">
        <v>69</v>
      </c>
      <c r="B31" s="63" t="s">
        <v>120</v>
      </c>
      <c r="C31" s="9" t="s">
        <v>176</v>
      </c>
      <c r="D31" s="65">
        <v>0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4"/>
      <c r="AJ31" s="6"/>
      <c r="AK31" s="6"/>
      <c r="AL31" s="6"/>
      <c r="AM31" s="7"/>
      <c r="AN31" s="3"/>
      <c r="AO31" s="3"/>
      <c r="AP31" s="3"/>
      <c r="AQ31" s="8"/>
    </row>
    <row r="32" spans="1:44">
      <c r="A32" s="63" t="s">
        <v>69</v>
      </c>
      <c r="B32" s="63" t="s">
        <v>121</v>
      </c>
      <c r="C32" s="9" t="s">
        <v>177</v>
      </c>
      <c r="D32" s="65">
        <v>750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4"/>
      <c r="AJ32" s="6"/>
      <c r="AK32" s="6"/>
      <c r="AL32" s="6"/>
      <c r="AM32" s="7"/>
      <c r="AN32" s="3"/>
      <c r="AO32" s="3"/>
      <c r="AP32" s="3"/>
      <c r="AQ32" s="8"/>
      <c r="AR32" s="5"/>
    </row>
    <row r="33" spans="1:44">
      <c r="A33" s="63" t="s">
        <v>69</v>
      </c>
      <c r="B33" s="63" t="s">
        <v>122</v>
      </c>
      <c r="C33" s="9" t="s">
        <v>178</v>
      </c>
      <c r="D33" s="65">
        <v>750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4"/>
      <c r="AJ33" s="6"/>
      <c r="AK33" s="6"/>
      <c r="AL33" s="6"/>
      <c r="AM33" s="7"/>
      <c r="AN33" s="3"/>
      <c r="AO33" s="3"/>
      <c r="AP33" s="3"/>
      <c r="AQ33" s="8"/>
      <c r="AR33" s="5"/>
    </row>
    <row r="34" spans="1:44">
      <c r="A34" s="63" t="s">
        <v>69</v>
      </c>
      <c r="B34" s="63" t="s">
        <v>123</v>
      </c>
      <c r="C34" s="9" t="s">
        <v>179</v>
      </c>
      <c r="D34" s="65">
        <v>600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4"/>
      <c r="AJ34" s="6"/>
      <c r="AK34" s="6"/>
      <c r="AL34" s="6"/>
      <c r="AM34" s="7"/>
      <c r="AN34" s="3"/>
      <c r="AO34" s="3"/>
      <c r="AP34" s="3"/>
      <c r="AQ34" s="8"/>
    </row>
    <row r="35" spans="1:44">
      <c r="A35" s="63" t="s">
        <v>69</v>
      </c>
      <c r="B35" s="63" t="s">
        <v>124</v>
      </c>
      <c r="C35" s="9" t="s">
        <v>180</v>
      </c>
      <c r="D35" s="65">
        <v>525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4"/>
      <c r="AJ35" s="6"/>
      <c r="AK35" s="6"/>
      <c r="AL35" s="6"/>
      <c r="AM35" s="7"/>
      <c r="AN35" s="3"/>
      <c r="AO35" s="3"/>
      <c r="AP35" s="3"/>
      <c r="AQ35" s="8"/>
    </row>
    <row r="36" spans="1:44">
      <c r="A36" s="63" t="s">
        <v>69</v>
      </c>
      <c r="B36" s="63" t="s">
        <v>125</v>
      </c>
      <c r="C36" s="9" t="s">
        <v>181</v>
      </c>
      <c r="D36" s="65">
        <v>600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4"/>
      <c r="AJ36" s="6"/>
      <c r="AK36" s="6"/>
      <c r="AL36" s="6"/>
      <c r="AM36" s="7"/>
      <c r="AN36" s="3"/>
      <c r="AO36" s="3"/>
      <c r="AP36" s="3"/>
      <c r="AQ36" s="8"/>
    </row>
    <row r="37" spans="1:44">
      <c r="A37" s="63" t="s">
        <v>69</v>
      </c>
      <c r="B37" s="63" t="s">
        <v>126</v>
      </c>
      <c r="C37" s="9" t="s">
        <v>182</v>
      </c>
      <c r="D37" s="65">
        <v>750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4"/>
      <c r="AJ37" s="6"/>
      <c r="AK37" s="6"/>
      <c r="AL37" s="6"/>
      <c r="AM37" s="7"/>
      <c r="AN37" s="3"/>
      <c r="AO37" s="3"/>
      <c r="AP37" s="3"/>
      <c r="AQ37" s="8"/>
    </row>
    <row r="38" spans="1:44">
      <c r="A38" s="63" t="s">
        <v>76</v>
      </c>
      <c r="B38" s="63" t="s">
        <v>127</v>
      </c>
      <c r="C38" s="9" t="s">
        <v>183</v>
      </c>
      <c r="D38" s="65">
        <v>675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4"/>
      <c r="AJ38" s="6"/>
      <c r="AK38" s="6"/>
      <c r="AL38" s="6"/>
      <c r="AM38" s="7"/>
      <c r="AN38" s="3"/>
      <c r="AO38" s="3"/>
      <c r="AP38" s="3"/>
      <c r="AQ38" s="8"/>
    </row>
    <row r="39" spans="1:44">
      <c r="A39" s="63" t="s">
        <v>76</v>
      </c>
      <c r="B39" s="63" t="s">
        <v>128</v>
      </c>
      <c r="C39" s="9" t="s">
        <v>184</v>
      </c>
      <c r="D39" s="65">
        <v>750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4"/>
      <c r="AJ39" s="6"/>
      <c r="AK39" s="6"/>
      <c r="AL39" s="6"/>
      <c r="AM39" s="7"/>
      <c r="AN39" s="3"/>
      <c r="AO39" s="3"/>
      <c r="AP39" s="3"/>
      <c r="AQ39" s="8"/>
    </row>
    <row r="40" spans="1:44">
      <c r="A40" s="63" t="s">
        <v>76</v>
      </c>
      <c r="B40" s="63" t="s">
        <v>129</v>
      </c>
      <c r="C40" s="9" t="s">
        <v>185</v>
      </c>
      <c r="D40" s="65">
        <v>750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4"/>
      <c r="AJ40" s="6"/>
      <c r="AK40" s="6"/>
      <c r="AL40" s="6"/>
      <c r="AM40" s="7"/>
      <c r="AN40" s="3"/>
      <c r="AO40" s="3"/>
      <c r="AP40" s="3"/>
      <c r="AQ40" s="8"/>
    </row>
    <row r="41" spans="1:44">
      <c r="A41" s="63" t="s">
        <v>76</v>
      </c>
      <c r="B41" s="63" t="s">
        <v>130</v>
      </c>
      <c r="C41" s="9" t="s">
        <v>186</v>
      </c>
      <c r="D41" s="65">
        <v>750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4"/>
      <c r="AJ41" s="6"/>
      <c r="AK41" s="6"/>
      <c r="AL41" s="6"/>
      <c r="AM41" s="7"/>
      <c r="AN41" s="3"/>
      <c r="AO41" s="3"/>
      <c r="AP41" s="3"/>
      <c r="AQ41" s="8"/>
    </row>
    <row r="42" spans="1:44">
      <c r="A42" s="63" t="s">
        <v>76</v>
      </c>
      <c r="B42" s="63" t="s">
        <v>131</v>
      </c>
      <c r="C42" s="9" t="s">
        <v>187</v>
      </c>
      <c r="D42" s="65">
        <v>675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4"/>
      <c r="AJ42" s="6"/>
      <c r="AK42" s="6"/>
      <c r="AL42" s="6"/>
      <c r="AM42" s="7"/>
      <c r="AN42" s="3"/>
      <c r="AO42" s="3"/>
      <c r="AP42" s="3"/>
      <c r="AQ42" s="8"/>
    </row>
    <row r="43" spans="1:44">
      <c r="A43" s="63" t="s">
        <v>76</v>
      </c>
      <c r="B43" s="63" t="s">
        <v>132</v>
      </c>
      <c r="C43" s="9" t="s">
        <v>188</v>
      </c>
      <c r="D43" s="65">
        <v>750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4"/>
      <c r="AJ43" s="6"/>
      <c r="AK43" s="6"/>
      <c r="AL43" s="6"/>
      <c r="AM43" s="7"/>
      <c r="AN43" s="3"/>
      <c r="AO43" s="3"/>
      <c r="AP43" s="3"/>
      <c r="AQ43" s="8"/>
    </row>
    <row r="44" spans="1:44">
      <c r="A44" s="63" t="s">
        <v>76</v>
      </c>
      <c r="B44" s="63" t="s">
        <v>133</v>
      </c>
      <c r="C44" s="9" t="s">
        <v>189</v>
      </c>
      <c r="D44" s="65">
        <v>675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4"/>
      <c r="AJ44" s="6"/>
      <c r="AK44" s="6"/>
      <c r="AL44" s="6"/>
      <c r="AM44" s="7"/>
      <c r="AN44" s="3"/>
      <c r="AO44" s="3"/>
      <c r="AP44" s="3"/>
      <c r="AQ44" s="8"/>
    </row>
    <row r="45" spans="1:44">
      <c r="A45" s="63" t="s">
        <v>76</v>
      </c>
      <c r="B45" s="63" t="s">
        <v>134</v>
      </c>
      <c r="C45" s="9" t="s">
        <v>190</v>
      </c>
      <c r="D45" s="65">
        <v>750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4"/>
      <c r="AJ45" s="6"/>
      <c r="AK45" s="6"/>
      <c r="AL45" s="6"/>
      <c r="AM45" s="7"/>
      <c r="AN45" s="3"/>
      <c r="AO45" s="3"/>
      <c r="AP45" s="3"/>
      <c r="AQ45" s="8"/>
    </row>
    <row r="46" spans="1:44">
      <c r="A46" s="63" t="s">
        <v>56</v>
      </c>
      <c r="B46" s="63" t="s">
        <v>135</v>
      </c>
      <c r="C46" s="9" t="s">
        <v>191</v>
      </c>
      <c r="D46" s="65">
        <v>750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4"/>
      <c r="AJ46" s="6"/>
      <c r="AK46" s="6"/>
      <c r="AL46" s="6"/>
      <c r="AM46" s="7"/>
      <c r="AN46" s="3"/>
      <c r="AO46" s="3"/>
      <c r="AP46" s="3"/>
      <c r="AQ46" s="8"/>
    </row>
    <row r="47" spans="1:44">
      <c r="A47" s="63" t="s">
        <v>56</v>
      </c>
      <c r="B47" s="63" t="s">
        <v>136</v>
      </c>
      <c r="C47" s="9" t="s">
        <v>192</v>
      </c>
      <c r="D47" s="65">
        <v>750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4"/>
      <c r="AJ47" s="6"/>
      <c r="AK47" s="6"/>
      <c r="AL47" s="6"/>
      <c r="AM47" s="7"/>
      <c r="AN47" s="3"/>
      <c r="AO47" s="3"/>
      <c r="AP47" s="3"/>
      <c r="AQ47" s="8"/>
    </row>
    <row r="48" spans="1:44">
      <c r="A48" s="63" t="s">
        <v>56</v>
      </c>
      <c r="B48" s="63" t="s">
        <v>137</v>
      </c>
      <c r="C48" s="9" t="s">
        <v>193</v>
      </c>
      <c r="D48" s="65">
        <v>750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4"/>
      <c r="AJ48" s="6"/>
      <c r="AK48" s="6"/>
      <c r="AL48" s="6"/>
      <c r="AM48" s="7"/>
      <c r="AN48" s="3"/>
      <c r="AO48" s="3"/>
      <c r="AP48" s="3"/>
      <c r="AQ48" s="8"/>
    </row>
    <row r="49" spans="1:43">
      <c r="A49" s="63" t="s">
        <v>56</v>
      </c>
      <c r="B49" s="63" t="s">
        <v>138</v>
      </c>
      <c r="C49" s="9" t="s">
        <v>194</v>
      </c>
      <c r="D49" s="65">
        <v>525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4"/>
      <c r="AJ49" s="6"/>
      <c r="AK49" s="6"/>
      <c r="AL49" s="6"/>
      <c r="AM49" s="7"/>
      <c r="AN49" s="3"/>
      <c r="AO49" s="3"/>
      <c r="AP49" s="3"/>
      <c r="AQ49" s="8"/>
    </row>
    <row r="50" spans="1:43">
      <c r="A50" s="63" t="s">
        <v>56</v>
      </c>
      <c r="B50" s="63" t="s">
        <v>139</v>
      </c>
      <c r="C50" s="9" t="s">
        <v>195</v>
      </c>
      <c r="D50" s="65">
        <v>525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4"/>
      <c r="AJ50" s="6"/>
      <c r="AK50" s="6"/>
      <c r="AL50" s="6"/>
      <c r="AM50" s="7"/>
      <c r="AN50" s="3"/>
      <c r="AO50" s="3"/>
      <c r="AP50" s="3"/>
      <c r="AQ50" s="8"/>
    </row>
    <row r="51" spans="1:43">
      <c r="A51" s="63" t="s">
        <v>56</v>
      </c>
      <c r="B51" s="63" t="s">
        <v>140</v>
      </c>
      <c r="C51" s="9" t="s">
        <v>196</v>
      </c>
      <c r="D51" s="65">
        <v>675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4"/>
      <c r="AJ51" s="6"/>
      <c r="AK51" s="6"/>
      <c r="AL51" s="6"/>
      <c r="AM51" s="7"/>
      <c r="AN51" s="3"/>
      <c r="AO51" s="3"/>
      <c r="AP51" s="3"/>
      <c r="AQ51" s="8"/>
    </row>
    <row r="52" spans="1:43">
      <c r="A52" s="63" t="s">
        <v>78</v>
      </c>
      <c r="B52" s="63" t="s">
        <v>141</v>
      </c>
      <c r="C52" s="9" t="s">
        <v>197</v>
      </c>
      <c r="D52" s="6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4"/>
      <c r="AJ52" s="6"/>
      <c r="AK52" s="6"/>
      <c r="AL52" s="6"/>
      <c r="AM52" s="7"/>
      <c r="AN52" s="3"/>
      <c r="AO52" s="3"/>
      <c r="AP52" s="3"/>
      <c r="AQ52" s="8"/>
    </row>
    <row r="53" spans="1:43">
      <c r="A53" s="63" t="s">
        <v>78</v>
      </c>
      <c r="B53" s="63" t="s">
        <v>142</v>
      </c>
      <c r="C53" s="9" t="s">
        <v>198</v>
      </c>
      <c r="D53" s="6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4"/>
      <c r="AJ53" s="6"/>
      <c r="AK53" s="6"/>
      <c r="AL53" s="6"/>
      <c r="AM53" s="7"/>
      <c r="AN53" s="3"/>
      <c r="AO53" s="3"/>
      <c r="AP53" s="3"/>
      <c r="AQ53" s="8"/>
    </row>
    <row r="54" spans="1:43">
      <c r="A54" s="63" t="s">
        <v>78</v>
      </c>
      <c r="B54" s="63" t="s">
        <v>143</v>
      </c>
      <c r="C54" s="9" t="s">
        <v>199</v>
      </c>
      <c r="D54" s="6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4"/>
      <c r="AJ54" s="6"/>
      <c r="AK54" s="6"/>
      <c r="AL54" s="6"/>
      <c r="AM54" s="7"/>
      <c r="AN54" s="3"/>
      <c r="AO54" s="3"/>
      <c r="AP54" s="3"/>
      <c r="AQ54" s="8"/>
    </row>
    <row r="55" spans="1:43">
      <c r="A55" s="63" t="s">
        <v>78</v>
      </c>
      <c r="B55" s="63" t="s">
        <v>144</v>
      </c>
      <c r="C55" s="9" t="s">
        <v>200</v>
      </c>
      <c r="D55" s="6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4"/>
      <c r="AJ55" s="6"/>
      <c r="AK55" s="6"/>
      <c r="AL55" s="6"/>
      <c r="AM55" s="7"/>
      <c r="AN55" s="3"/>
      <c r="AO55" s="3"/>
      <c r="AP55" s="3"/>
      <c r="AQ55" s="8"/>
    </row>
    <row r="56" spans="1:43">
      <c r="A56" s="63" t="s">
        <v>78</v>
      </c>
      <c r="B56" s="63" t="s">
        <v>145</v>
      </c>
      <c r="C56" s="9" t="s">
        <v>201</v>
      </c>
      <c r="D56" s="6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4"/>
      <c r="AJ56" s="6"/>
      <c r="AK56" s="6"/>
      <c r="AL56" s="6"/>
      <c r="AM56" s="7"/>
      <c r="AN56" s="3"/>
      <c r="AO56" s="3"/>
      <c r="AP56" s="3"/>
      <c r="AQ56" s="8"/>
    </row>
    <row r="57" spans="1:43">
      <c r="A57" s="63" t="s">
        <v>78</v>
      </c>
      <c r="B57" s="63" t="s">
        <v>146</v>
      </c>
      <c r="C57" s="9" t="s">
        <v>202</v>
      </c>
      <c r="D57" s="6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4"/>
      <c r="AJ57" s="6"/>
      <c r="AK57" s="6"/>
      <c r="AL57" s="6"/>
      <c r="AM57" s="7"/>
      <c r="AN57" s="3"/>
      <c r="AO57" s="3"/>
      <c r="AP57" s="3"/>
      <c r="AQ57" s="8"/>
    </row>
    <row r="58" spans="1:43">
      <c r="A58" s="63" t="s">
        <v>78</v>
      </c>
      <c r="B58" s="63" t="s">
        <v>147</v>
      </c>
      <c r="C58" s="9" t="s">
        <v>203</v>
      </c>
      <c r="D58" s="6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4"/>
      <c r="AJ58" s="6"/>
      <c r="AK58" s="6"/>
      <c r="AL58" s="6"/>
      <c r="AM58" s="7"/>
      <c r="AN58" s="3"/>
      <c r="AO58" s="3"/>
      <c r="AP58" s="3"/>
      <c r="AQ58" s="8"/>
    </row>
    <row r="59" spans="1:43">
      <c r="A59" s="63" t="s">
        <v>78</v>
      </c>
      <c r="B59" s="63" t="s">
        <v>148</v>
      </c>
      <c r="C59" s="9" t="s">
        <v>204</v>
      </c>
      <c r="D59" s="6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4"/>
      <c r="AJ59" s="6"/>
      <c r="AK59" s="6"/>
      <c r="AL59" s="6"/>
      <c r="AM59" s="7"/>
      <c r="AN59" s="3"/>
      <c r="AO59" s="3"/>
      <c r="AP59" s="3"/>
      <c r="AQ59" s="8"/>
    </row>
    <row r="60" spans="1:43">
      <c r="A60" s="63" t="s">
        <v>78</v>
      </c>
      <c r="B60" s="63" t="s">
        <v>149</v>
      </c>
      <c r="C60" s="9" t="s">
        <v>205</v>
      </c>
      <c r="D60" s="6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4"/>
      <c r="AJ60" s="6"/>
      <c r="AK60" s="6"/>
      <c r="AL60" s="6"/>
      <c r="AM60" s="7"/>
      <c r="AN60" s="3"/>
      <c r="AO60" s="3"/>
      <c r="AP60" s="3"/>
      <c r="AQ60" s="8"/>
    </row>
    <row r="61" spans="1:43">
      <c r="A61" s="63" t="s">
        <v>78</v>
      </c>
      <c r="B61" s="63" t="s">
        <v>150</v>
      </c>
      <c r="C61" s="9" t="s">
        <v>206</v>
      </c>
      <c r="D61" s="6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4"/>
      <c r="AJ61" s="6"/>
      <c r="AK61" s="6"/>
      <c r="AL61" s="6"/>
      <c r="AM61" s="7"/>
      <c r="AN61" s="3"/>
      <c r="AO61" s="3"/>
      <c r="AP61" s="3"/>
      <c r="AQ61" s="8"/>
    </row>
  </sheetData>
  <autoFilter ref="A5:AR5" xr:uid="{00000000-0009-0000-0000-000002000000}">
    <sortState ref="A3:Q48">
      <sortCondition ref="A2"/>
    </sortState>
  </autoFilter>
  <mergeCells count="4">
    <mergeCell ref="E1:AI1"/>
    <mergeCell ref="AJ1:AM1"/>
    <mergeCell ref="AN1:AQ1"/>
    <mergeCell ref="E2:AI2"/>
  </mergeCells>
  <conditionalFormatting sqref="D1:D1048576">
    <cfRule type="cellIs" dxfId="2" priority="6" operator="equal">
      <formula>675</formula>
    </cfRule>
    <cfRule type="cellIs" dxfId="1" priority="7" operator="equal">
      <formula>600</formula>
    </cfRule>
    <cfRule type="cellIs" dxfId="0" priority="8" operator="equal">
      <formula>525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Infos</vt:lpstr>
      <vt:lpstr>Détail production</vt:lpstr>
      <vt:lpstr>11_2019</vt:lpstr>
      <vt:lpstr>REFAFFAIRE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Dupuy</dc:creator>
  <cp:lastModifiedBy>franck</cp:lastModifiedBy>
  <dcterms:created xsi:type="dcterms:W3CDTF">2019-11-06T08:56:28Z</dcterms:created>
  <dcterms:modified xsi:type="dcterms:W3CDTF">2019-11-11T23:52:51Z</dcterms:modified>
</cp:coreProperties>
</file>