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formation EXCEL\"/>
    </mc:Choice>
  </mc:AlternateContent>
  <xr:revisionPtr revIDLastSave="0" documentId="13_ncr:1_{702B3B1C-1BF9-4336-BAF0-D534F1BC9F6E}" xr6:coauthVersionLast="43" xr6:coauthVersionMax="43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Graphique1" sheetId="10" state="hidden" r:id="rId1"/>
    <sheet name="saisie" sheetId="1" r:id="rId2"/>
    <sheet name="BD" sheetId="12" r:id="rId3"/>
    <sheet name="cb" sheetId="13" r:id="rId4"/>
    <sheet name="explications" sheetId="14" r:id="rId5"/>
    <sheet name="ndf" sheetId="20" r:id="rId6"/>
    <sheet name="cpt" sheetId="16" r:id="rId7"/>
  </sheets>
  <definedNames>
    <definedName name="_xlnm.Print_Area" localSheetId="5">ndf!$A$1:$O$29</definedName>
  </definedNames>
  <calcPr calcId="181029"/>
  <pivotCaches>
    <pivotCache cacheId="53" r:id="rId8"/>
    <pivotCache cacheId="64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2" i="20" l="1"/>
  <c r="D1" i="20"/>
  <c r="T3" i="16"/>
  <c r="U3" i="16"/>
  <c r="T4" i="16"/>
  <c r="U4" i="16"/>
  <c r="T5" i="16"/>
  <c r="U5" i="16"/>
  <c r="T6" i="16"/>
  <c r="U6" i="16"/>
  <c r="T7" i="16"/>
  <c r="U7" i="16"/>
  <c r="T8" i="16"/>
  <c r="U8" i="16"/>
  <c r="T9" i="16"/>
  <c r="U9" i="16"/>
  <c r="T10" i="16"/>
  <c r="U10" i="16"/>
  <c r="T11" i="16"/>
  <c r="U11" i="16"/>
  <c r="T12" i="16"/>
  <c r="U12" i="16"/>
  <c r="T13" i="16"/>
  <c r="U13" i="16"/>
  <c r="T14" i="16"/>
  <c r="U14" i="16"/>
  <c r="T15" i="16"/>
  <c r="U15" i="16"/>
  <c r="T16" i="16"/>
  <c r="U16" i="16"/>
  <c r="T17" i="16"/>
  <c r="U17" i="16"/>
  <c r="T18" i="16"/>
  <c r="U18" i="16"/>
  <c r="T19" i="16"/>
  <c r="U19" i="16"/>
  <c r="T20" i="16"/>
  <c r="U20" i="16"/>
  <c r="T21" i="16"/>
  <c r="U21" i="16"/>
  <c r="T22" i="16"/>
  <c r="U22" i="16"/>
  <c r="T23" i="16"/>
  <c r="U23" i="16"/>
  <c r="T24" i="16"/>
  <c r="U24" i="16"/>
  <c r="T25" i="16"/>
  <c r="U25" i="16"/>
  <c r="T26" i="16"/>
  <c r="U26" i="16"/>
  <c r="T27" i="16"/>
  <c r="U27" i="16"/>
  <c r="T28" i="16"/>
  <c r="U28" i="16"/>
  <c r="T29" i="16"/>
  <c r="U29" i="16"/>
  <c r="T30" i="16"/>
  <c r="U30" i="16"/>
  <c r="T31" i="16"/>
  <c r="U31" i="16"/>
  <c r="T32" i="16"/>
  <c r="U32" i="16"/>
  <c r="T33" i="16"/>
  <c r="U33" i="16"/>
  <c r="T34" i="16"/>
  <c r="U34" i="16"/>
  <c r="T35" i="16"/>
  <c r="U35" i="16"/>
  <c r="T36" i="16"/>
  <c r="U36" i="16"/>
  <c r="T37" i="16"/>
  <c r="U37" i="16"/>
  <c r="T38" i="16"/>
  <c r="U38" i="16"/>
  <c r="T39" i="16"/>
  <c r="U39" i="16"/>
  <c r="T40" i="16"/>
  <c r="U40" i="16"/>
  <c r="I19" i="16"/>
  <c r="I18" i="16"/>
  <c r="I17" i="16"/>
  <c r="I16" i="16"/>
  <c r="I15" i="16"/>
  <c r="I14" i="16"/>
  <c r="I13" i="16"/>
  <c r="I12" i="16"/>
  <c r="I11" i="16"/>
  <c r="I10" i="16"/>
  <c r="I9" i="16"/>
  <c r="I8" i="16"/>
  <c r="I7" i="16"/>
  <c r="I6" i="16"/>
  <c r="I5" i="16"/>
  <c r="I4" i="16"/>
  <c r="I3" i="16"/>
  <c r="I2" i="16"/>
  <c r="G34" i="16"/>
  <c r="O1" i="12" l="1"/>
  <c r="L1" i="12" l="1"/>
  <c r="K1" i="12"/>
  <c r="E2" i="20" l="1"/>
  <c r="K2" i="20"/>
  <c r="K1" i="20"/>
  <c r="C3" i="20"/>
  <c r="U2" i="16" l="1"/>
  <c r="T2" i="16"/>
  <c r="H123" i="1" l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K1" authorId="0" shapeId="0" xr:uid="{C50EED2C-58FF-4539-89B7-B146CE417C33}">
      <text>
        <r>
          <rPr>
            <b/>
            <sz val="9"/>
            <color indexed="81"/>
            <rFont val="Tahoma"/>
            <family val="2"/>
          </rPr>
          <t>total CB</t>
        </r>
      </text>
    </comment>
    <comment ref="L1" authorId="0" shapeId="0" xr:uid="{838C8C21-92AE-4BDA-8ABB-0E082BC2F7B0}">
      <text>
        <r>
          <rPr>
            <sz val="9"/>
            <color indexed="81"/>
            <rFont val="Tahoma"/>
            <family val="2"/>
          </rPr>
          <t xml:space="preserve">total perso
</t>
        </r>
      </text>
    </comment>
    <comment ref="O1" authorId="0" shapeId="0" xr:uid="{38FE007D-EAE7-44C2-A4D4-1259E9B343EC}">
      <text>
        <r>
          <rPr>
            <sz val="9"/>
            <color indexed="81"/>
            <rFont val="Tahoma"/>
            <family val="2"/>
          </rPr>
          <t xml:space="preserve">total GAZOLE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Propriétaire</author>
  </authors>
  <commentList>
    <comment ref="D1" authorId="0" shapeId="0" xr:uid="{4E6BCE46-27AA-4117-952B-27180B6F7EBD}">
      <text>
        <r>
          <rPr>
            <b/>
            <sz val="8"/>
            <color indexed="81"/>
            <rFont val="Tahoma"/>
            <family val="2"/>
          </rPr>
          <t>choisir compte et enlever ttc ou ht</t>
        </r>
      </text>
    </comment>
    <comment ref="E1" authorId="0" shapeId="0" xr:uid="{361AB2B1-478B-40AC-9A90-11DFD732E18D}">
      <text>
        <r>
          <rPr>
            <b/>
            <sz val="8"/>
            <color indexed="81"/>
            <rFont val="Tahoma"/>
            <family val="2"/>
          </rPr>
          <t>choisir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<sst xmlns="http://schemas.openxmlformats.org/spreadsheetml/2006/main" count="448" uniqueCount="169">
  <si>
    <t>hotel</t>
  </si>
  <si>
    <t>kms</t>
  </si>
  <si>
    <t>date</t>
  </si>
  <si>
    <t>N</t>
  </si>
  <si>
    <t>Client</t>
  </si>
  <si>
    <t>montants</t>
  </si>
  <si>
    <t>déplacements, péages</t>
  </si>
  <si>
    <t>jeu</t>
  </si>
  <si>
    <t>jour</t>
  </si>
  <si>
    <t>resto bar accompagné</t>
  </si>
  <si>
    <t>resto bar seul</t>
  </si>
  <si>
    <t>lun</t>
  </si>
  <si>
    <t>mar</t>
  </si>
  <si>
    <t>mer</t>
  </si>
  <si>
    <t xml:space="preserve">Hotel Du Velay </t>
  </si>
  <si>
    <t xml:space="preserve">Dolaizon Park </t>
  </si>
  <si>
    <t xml:space="preserve">M' Com </t>
  </si>
  <si>
    <t xml:space="preserve">Shell 8196 </t>
  </si>
  <si>
    <t xml:space="preserve">Le Chaudron </t>
  </si>
  <si>
    <t xml:space="preserve">Aeroports Lyon </t>
  </si>
  <si>
    <t xml:space="preserve">Le Pavillon </t>
  </si>
  <si>
    <t xml:space="preserve">E Leclerc Roudaut </t>
  </si>
  <si>
    <t xml:space="preserve">Intermache Tai </t>
  </si>
  <si>
    <t xml:space="preserve">Leclerc Dac Vehicul </t>
  </si>
  <si>
    <t xml:space="preserve">Sas Cmt Auberge De </t>
  </si>
  <si>
    <t>Observations</t>
  </si>
  <si>
    <t>type dépense</t>
  </si>
  <si>
    <t>Prestataire</t>
  </si>
  <si>
    <t>sam</t>
  </si>
  <si>
    <t>divers</t>
  </si>
  <si>
    <t>N°</t>
  </si>
  <si>
    <t>gazole</t>
  </si>
  <si>
    <t>ESP &amp; CB
 Perso</t>
  </si>
  <si>
    <t>ven</t>
  </si>
  <si>
    <t>dim</t>
  </si>
  <si>
    <t>VSA/STE DD no 4533 01xx xxxx xx23</t>
  </si>
  <si>
    <t>Date</t>
  </si>
  <si>
    <t>Libellé</t>
  </si>
  <si>
    <t>Débit euros</t>
  </si>
  <si>
    <t>Crédit euros</t>
  </si>
  <si>
    <t>Le Caveau</t>
  </si>
  <si>
    <t>Spar</t>
  </si>
  <si>
    <t>Mc Donald S</t>
  </si>
  <si>
    <t>St Avia Noidant</t>
  </si>
  <si>
    <t>Inter Hotel</t>
  </si>
  <si>
    <t>Super U</t>
  </si>
  <si>
    <t>Liste des opérations entre le 18/08/2018 et 17/09/2018</t>
  </si>
  <si>
    <t>POUR RESUMER</t>
  </si>
  <si>
    <t>-remplir les cases jaunes de l'onglet saisie</t>
  </si>
  <si>
    <t>pour le gazole location</t>
  </si>
  <si>
    <t>- séparer les repas ou boissons pris à l'hotel</t>
  </si>
  <si>
    <t>comme il ne doit pas impacter les kms perso,</t>
  </si>
  <si>
    <t>Parkings, péages = déplacements</t>
  </si>
  <si>
    <t>choisissez "divers" en liste déroulante</t>
  </si>
  <si>
    <t>Dépenses perso en divers</t>
  </si>
  <si>
    <t>erreurs courantes</t>
  </si>
  <si>
    <t>justifs manquants</t>
  </si>
  <si>
    <t>restos d'hotel pas séparé</t>
  </si>
  <si>
    <t>pas de liste déroulante</t>
  </si>
  <si>
    <t>EXPLICATIONS NOTES DE FRAIS</t>
  </si>
  <si>
    <t>kms perso</t>
  </si>
  <si>
    <t>Vous devez indiquer les kilométres parcourus lors pour chaque visite d'un client en colonne F.</t>
  </si>
  <si>
    <t>les kms perso sont calculés ainsi: total gazole/ kms du mois x kms perso</t>
  </si>
  <si>
    <t>Choix liste déroulante (y compris pour les notes en espéces ou CB perso)</t>
  </si>
  <si>
    <r>
      <rPr>
        <u/>
        <sz val="14"/>
        <color theme="1"/>
        <rFont val="Calibri"/>
        <family val="2"/>
        <scheme val="minor"/>
      </rPr>
      <t>GAZOLE</t>
    </r>
    <r>
      <rPr>
        <sz val="14"/>
        <color theme="1"/>
        <rFont val="Calibri"/>
        <family val="2"/>
        <scheme val="minor"/>
      </rPr>
      <t> : sauf celui des véhicules de location courte durée (avis, sixt) pour ne pas impacter vos possibles kms perso.</t>
    </r>
  </si>
  <si>
    <t>en cas d'utilisation de 2 véhicules moyenne et/ou longue durée, mentionner les kilométrages de prise et abandon des 2 véhicules (2 compteurs)</t>
  </si>
  <si>
    <t>en cas d'utilisation de votre véhicule perso, voir le baréme des indemnités kilométriques en fonction de la puissance du veh,</t>
  </si>
  <si>
    <t>Le nombre de kilométres en colonne saisie doit être inférieur ou égal à celui du compteur.</t>
  </si>
  <si>
    <r>
      <rPr>
        <u/>
        <sz val="14"/>
        <color theme="1"/>
        <rFont val="Calibri"/>
        <family val="2"/>
        <scheme val="minor"/>
      </rPr>
      <t>DEPLACEMENTS PEAGES</t>
    </r>
    <r>
      <rPr>
        <sz val="14"/>
        <color theme="1"/>
        <rFont val="Calibri"/>
        <family val="2"/>
        <scheme val="minor"/>
      </rPr>
      <t> : comprends les péages, parkings, taxis, Sncf et vols, uniquement.</t>
    </r>
  </si>
  <si>
    <r>
      <rPr>
        <u/>
        <sz val="14"/>
        <color theme="1"/>
        <rFont val="Calibri"/>
        <family val="2"/>
        <scheme val="minor"/>
      </rPr>
      <t>DIVERS</t>
    </r>
    <r>
      <rPr>
        <sz val="14"/>
        <color theme="1"/>
        <rFont val="Calibri"/>
        <family val="2"/>
        <scheme val="minor"/>
      </rPr>
      <t xml:space="preserve"> (je les réaffecte au bon compte ) : Pour les dépenses de gazole veh de location avis pour que le taux n’affecte pas les éventuels kms perso.</t>
    </r>
  </si>
  <si>
    <t>Pour les fct adsl, les fournitures de bureau, et les dépenses perso avec la carte pro.</t>
  </si>
  <si>
    <r>
      <rPr>
        <u/>
        <sz val="14"/>
        <color theme="1"/>
        <rFont val="Calibri"/>
        <family val="2"/>
        <scheme val="minor"/>
      </rPr>
      <t>HOTELS</t>
    </r>
    <r>
      <rPr>
        <sz val="14"/>
        <color theme="1"/>
        <rFont val="Calibri"/>
        <family val="2"/>
        <scheme val="minor"/>
      </rPr>
      <t xml:space="preserve"> -Insertion de ligne pour affecter plusieurs type de dépense : boisson bar, repas, parking : Pour cela, cliquer sur le bouton "insérer ligne" (voir plus bas)</t>
    </r>
  </si>
  <si>
    <t>Ne pas oublier les listes déroulantes et infos des zones jaunes. Pour les espéces ou CB perso également.</t>
  </si>
  <si>
    <r>
      <t>Une facture est différente d’un reçu de carte bleue :</t>
    </r>
    <r>
      <rPr>
        <sz val="14"/>
        <color theme="1"/>
        <rFont val="Calibri"/>
        <family val="2"/>
        <scheme val="minor"/>
      </rPr>
      <t xml:space="preserve"> il apparait le libellé de la (des) dépense(s), et la tva récupérable,</t>
    </r>
  </si>
  <si>
    <t>Si vous avez appuyez sur débogage</t>
  </si>
  <si>
    <t>-Cliquez sur exécuter/réinitialiser.</t>
  </si>
  <si>
    <t>-Cliquer sur la croix en haut à droite pour fermer la macro.</t>
  </si>
  <si>
    <t>devises: exemple livre/euro</t>
  </si>
  <si>
    <t>Taux= 612.03/441.5=1.39</t>
  </si>
  <si>
    <t>Repas : 19.6£+25.9£=45.5£ soit en euros : 45.5 x 1.39 = 63.25€ à séparer de l’hôtel.</t>
  </si>
  <si>
    <r>
      <t>NB</t>
    </r>
    <r>
      <rPr>
        <sz val="14"/>
        <color theme="1"/>
        <rFont val="Calibri"/>
        <family val="2"/>
        <scheme val="minor"/>
      </rPr>
      <t> : séparer également les parkings ou consommations internet lorsque significatifs.</t>
    </r>
  </si>
  <si>
    <t>ex fct adsl, à votre crédit</t>
  </si>
  <si>
    <t>A noter</t>
  </si>
  <si>
    <r>
      <t xml:space="preserve">merci de saisir des "," et pas des "," dans les montants à décimales, donc 40,5 at pas 40.5 pour vos </t>
    </r>
    <r>
      <rPr>
        <u/>
        <sz val="11"/>
        <color theme="1"/>
        <rFont val="Calibri"/>
        <family val="2"/>
        <scheme val="minor"/>
      </rPr>
      <t xml:space="preserve">factures adsl </t>
    </r>
    <r>
      <rPr>
        <sz val="11"/>
        <color theme="1"/>
        <rFont val="Calibri"/>
        <family val="2"/>
        <scheme val="minor"/>
      </rPr>
      <t>par exemple</t>
    </r>
  </si>
  <si>
    <t>Vous pouvez me demander ou acheter des enveloppes prêt à poster</t>
  </si>
  <si>
    <t>j'en ai en C5 de 50g et A4 de 100g</t>
  </si>
  <si>
    <t>Merci d'indiquer vos initiales et le mois derriére</t>
  </si>
  <si>
    <t>Kms Compteur</t>
  </si>
  <si>
    <t>total des kms parcourus</t>
  </si>
  <si>
    <t>Somme de montants</t>
  </si>
  <si>
    <t>Total général</t>
  </si>
  <si>
    <t>(vide)</t>
  </si>
  <si>
    <t>Divers</t>
  </si>
  <si>
    <t>libellé</t>
  </si>
  <si>
    <t>cptes</t>
  </si>
  <si>
    <t>ttc</t>
  </si>
  <si>
    <t>ht</t>
  </si>
  <si>
    <t>tva</t>
  </si>
  <si>
    <t>verif</t>
  </si>
  <si>
    <t>606150</t>
  </si>
  <si>
    <t>G</t>
  </si>
  <si>
    <t xml:space="preserve"> </t>
  </si>
  <si>
    <t>A</t>
  </si>
  <si>
    <t>613500</t>
  </si>
  <si>
    <t>615100</t>
  </si>
  <si>
    <t>615200</t>
  </si>
  <si>
    <t>615500</t>
  </si>
  <si>
    <t>626200</t>
  </si>
  <si>
    <t>TCD Divers</t>
  </si>
  <si>
    <t>626400</t>
  </si>
  <si>
    <t>Étiquettes de lignes</t>
  </si>
  <si>
    <t>Somme de ttc</t>
  </si>
  <si>
    <t>Somme de ht</t>
  </si>
  <si>
    <t>Somme de tva</t>
  </si>
  <si>
    <t>autres</t>
  </si>
  <si>
    <t>resto seul</t>
  </si>
  <si>
    <t>lave glace</t>
  </si>
  <si>
    <t>produit nettoyant</t>
  </si>
  <si>
    <t>pas de ticket</t>
  </si>
  <si>
    <t>18-août</t>
  </si>
  <si>
    <t>19-août</t>
  </si>
  <si>
    <t>20-août</t>
  </si>
  <si>
    <t>24-août</t>
  </si>
  <si>
    <t>04-sept</t>
  </si>
  <si>
    <t>06-sept</t>
  </si>
  <si>
    <t>07-sept</t>
  </si>
  <si>
    <t>11-sept</t>
  </si>
  <si>
    <t>12-sept</t>
  </si>
  <si>
    <t>13-sept</t>
  </si>
  <si>
    <t>15-sept</t>
  </si>
  <si>
    <t>17-sept</t>
  </si>
  <si>
    <t>NOTE DE FRAIS</t>
  </si>
  <si>
    <t>KMS CLIENTS</t>
  </si>
  <si>
    <t>KMS PERSO</t>
  </si>
  <si>
    <t>TAUX (total gazole/ total kms mois)</t>
  </si>
  <si>
    <t>TTC</t>
  </si>
  <si>
    <t>TVA</t>
  </si>
  <si>
    <t>HT</t>
  </si>
  <si>
    <t>ESP &amp; CB</t>
  </si>
  <si>
    <t>CB</t>
  </si>
  <si>
    <t>Fin de mois précédent</t>
  </si>
  <si>
    <t>fin de mois suivant</t>
  </si>
  <si>
    <t>Kms perso : (total gazole/ total kms mois) x kms perso</t>
  </si>
  <si>
    <t>liste déroulante erronée</t>
  </si>
  <si>
    <t>Vous devez indiquer le compteur en fin de mois précédent et suivant</t>
  </si>
  <si>
    <t xml:space="preserve">Le bouton « NDF.. » génère la note de frais finale qui est vue et approuvée par votre chef de service. </t>
  </si>
  <si>
    <t>Insérer une ligne pour les paiements de 2 types de dépense.</t>
  </si>
  <si>
    <t>En cas de blocage dans une macro:</t>
  </si>
  <si>
    <t>repas d’hôtel à Londres :</t>
  </si>
  <si>
    <t>perso</t>
  </si>
  <si>
    <t xml:space="preserve"> perso</t>
  </si>
  <si>
    <t>Mr Edouard Reno</t>
  </si>
  <si>
    <t>J'ai des etiquettes préimprimées à l'attention de la société</t>
  </si>
  <si>
    <t>Mcdo</t>
  </si>
  <si>
    <t>azef</t>
  </si>
  <si>
    <t>Alice et ST</t>
  </si>
  <si>
    <t>Droma</t>
  </si>
  <si>
    <t>MR et ST</t>
  </si>
  <si>
    <t>dept normandie</t>
  </si>
  <si>
    <t>6 piles</t>
  </si>
  <si>
    <t>Type dépense</t>
  </si>
  <si>
    <t>NDF ER   lave glace</t>
  </si>
  <si>
    <t>NDF ER   produit nettoyant</t>
  </si>
  <si>
    <t>NDF ER   6 piles</t>
  </si>
  <si>
    <t xml:space="preserve">NDF ER  </t>
  </si>
  <si>
    <t>ER</t>
  </si>
  <si>
    <t>NDF ER   ESP</t>
  </si>
  <si>
    <t>NF</t>
  </si>
  <si>
    <t>Partie des 20 opérations entre le 18/08/2018 et 17/09/2018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</si>
</sst>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-1]_-;\-* #,##0.00\ [$€-1]_-;_-* &quot;-&quot;??\ [$€-1]_-"/>
    <numFmt numFmtId="165" formatCode="dd/mm/yy;@"/>
    <numFmt numFmtId="166" formatCode="#,##0.00\ &quot;€&quot;"/>
    <numFmt numFmtId="167" formatCode="_-* #,##0.00\ &quot;F&quot;_-;\-* #,##0.00\ &quot;F&quot;_-;_-* &quot;-&quot;??\ &quot;F&quot;_-;_-@_-"/>
    <numFmt numFmtId="168" formatCode="ddmmyy"/>
    <numFmt numFmtId="169" formatCode="0.000"/>
    <numFmt numFmtId="170" formatCode="dd/mm/yy"/>
    <numFmt numFmtId="171" formatCode="#,##0.000"/>
  </numFmts>
  <fonts count="4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14"/>
      <name val="Arial"/>
      <family val="2"/>
    </font>
    <font>
      <sz val="11"/>
      <color theme="1"/>
      <name val="Arial"/>
      <family val="2"/>
    </font>
    <font>
      <b/>
      <sz val="13.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8"/>
      <color theme="3"/>
      <name val="Cambria"/>
      <family val="2"/>
      <scheme val="major"/>
    </font>
    <font>
      <u/>
      <sz val="13.5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3.5"/>
      <color rgb="FF000000"/>
      <name val="Calibri"/>
      <family val="2"/>
    </font>
    <font>
      <sz val="11"/>
      <color rgb="FFFF000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4"/>
      <color rgb="FF000000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3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</borders>
  <cellStyleXfs count="77">
    <xf numFmtId="0" fontId="0" fillId="0" borderId="0"/>
    <xf numFmtId="164" fontId="1" fillId="0" borderId="0" applyFont="0" applyFill="0" applyBorder="0" applyAlignment="0" applyProtection="0"/>
    <xf numFmtId="0" fontId="10" fillId="0" borderId="6" applyNumberFormat="0" applyFill="0" applyAlignment="0" applyProtection="0"/>
    <xf numFmtId="0" fontId="11" fillId="0" borderId="7" applyNumberFormat="0" applyFill="0" applyAlignment="0" applyProtection="0"/>
    <xf numFmtId="0" fontId="12" fillId="0" borderId="8" applyNumberFormat="0" applyFill="0" applyAlignment="0" applyProtection="0"/>
    <xf numFmtId="0" fontId="12" fillId="0" borderId="0" applyNumberFormat="0" applyFill="0" applyBorder="0" applyAlignment="0" applyProtection="0"/>
    <xf numFmtId="0" fontId="13" fillId="4" borderId="0" applyNumberFormat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9" applyNumberFormat="0" applyAlignment="0" applyProtection="0"/>
    <xf numFmtId="0" fontId="17" fillId="8" borderId="10" applyNumberFormat="0" applyAlignment="0" applyProtection="0"/>
    <xf numFmtId="0" fontId="18" fillId="8" borderId="9" applyNumberFormat="0" applyAlignment="0" applyProtection="0"/>
    <xf numFmtId="0" fontId="19" fillId="0" borderId="11" applyNumberFormat="0" applyFill="0" applyAlignment="0" applyProtection="0"/>
    <xf numFmtId="0" fontId="20" fillId="9" borderId="12" applyNumberFormat="0" applyAlignment="0" applyProtection="0"/>
    <xf numFmtId="0" fontId="7" fillId="0" borderId="0" applyNumberFormat="0" applyFill="0" applyBorder="0" applyAlignment="0" applyProtection="0"/>
    <xf numFmtId="0" fontId="8" fillId="10" borderId="13" applyNumberFormat="0" applyFont="0" applyAlignment="0" applyProtection="0"/>
    <xf numFmtId="0" fontId="21" fillId="0" borderId="0" applyNumberFormat="0" applyFill="0" applyBorder="0" applyAlignment="0" applyProtection="0"/>
    <xf numFmtId="0" fontId="6" fillId="0" borderId="14" applyNumberFormat="0" applyFill="0" applyAlignment="0" applyProtection="0"/>
    <xf numFmtId="0" fontId="22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24" fillId="0" borderId="0" applyNumberFormat="0" applyFill="0" applyBorder="0" applyAlignment="0" applyProtection="0"/>
    <xf numFmtId="0" fontId="8" fillId="10" borderId="13" applyNumberFormat="0" applyFont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8" fillId="0" borderId="0"/>
    <xf numFmtId="0" fontId="9" fillId="0" borderId="0" applyNumberFormat="0" applyFill="0" applyBorder="0" applyAlignment="0" applyProtection="0"/>
    <xf numFmtId="0" fontId="8" fillId="10" borderId="13" applyNumberFormat="0" applyFont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11" fillId="0" borderId="7" applyNumberFormat="0" applyFill="0" applyAlignment="0" applyProtection="0"/>
    <xf numFmtId="0" fontId="12" fillId="0" borderId="8" applyNumberFormat="0" applyFill="0" applyAlignment="0" applyProtection="0"/>
    <xf numFmtId="0" fontId="31" fillId="0" borderId="0" applyNumberForma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237">
    <xf numFmtId="0" fontId="0" fillId="0" borderId="0" xfId="0"/>
    <xf numFmtId="0" fontId="0" fillId="0" borderId="0" xfId="0" applyAlignment="1">
      <alignment horizontal="left"/>
    </xf>
    <xf numFmtId="0" fontId="0" fillId="0" borderId="5" xfId="0" applyBorder="1" applyAlignment="1">
      <alignment wrapText="1"/>
    </xf>
    <xf numFmtId="14" fontId="0" fillId="0" borderId="5" xfId="0" applyNumberFormat="1" applyBorder="1" applyAlignment="1">
      <alignment wrapText="1"/>
    </xf>
    <xf numFmtId="0" fontId="0" fillId="0" borderId="5" xfId="0" applyBorder="1" applyAlignment="1">
      <alignment horizontal="left" wrapText="1"/>
    </xf>
    <xf numFmtId="4" fontId="0" fillId="0" borderId="5" xfId="0" applyNumberFormat="1" applyBorder="1" applyAlignment="1">
      <alignment wrapText="1"/>
    </xf>
    <xf numFmtId="0" fontId="0" fillId="0" borderId="0" xfId="0"/>
    <xf numFmtId="4" fontId="4" fillId="2" borderId="3" xfId="0" applyNumberFormat="1" applyFont="1" applyFill="1" applyBorder="1" applyAlignment="1">
      <alignment horizontal="right"/>
    </xf>
    <xf numFmtId="4" fontId="0" fillId="0" borderId="0" xfId="0" applyNumberFormat="1"/>
    <xf numFmtId="3" fontId="4" fillId="2" borderId="3" xfId="0" applyNumberFormat="1" applyFont="1" applyFill="1" applyBorder="1" applyAlignment="1">
      <alignment horizontal="center"/>
    </xf>
    <xf numFmtId="4" fontId="0" fillId="0" borderId="0" xfId="0" applyNumberFormat="1" applyAlignment="1" applyProtection="1">
      <alignment horizontal="center"/>
      <protection locked="0"/>
    </xf>
    <xf numFmtId="4" fontId="4" fillId="0" borderId="0" xfId="0" applyNumberFormat="1" applyFont="1" applyFill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4" fontId="0" fillId="0" borderId="0" xfId="0" applyNumberFormat="1" applyProtection="1">
      <protection locked="0"/>
    </xf>
    <xf numFmtId="4" fontId="0" fillId="0" borderId="0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4" fontId="0" fillId="0" borderId="0" xfId="0" applyNumberFormat="1" applyFill="1" applyBorder="1" applyAlignment="1" applyProtection="1">
      <alignment horizontal="center"/>
      <protection locked="0"/>
    </xf>
    <xf numFmtId="4" fontId="0" fillId="0" borderId="0" xfId="0" applyNumberFormat="1" applyFill="1" applyBorder="1" applyProtection="1">
      <protection locked="0"/>
    </xf>
    <xf numFmtId="4" fontId="0" fillId="0" borderId="0" xfId="0" applyNumberFormat="1" applyFill="1" applyBorder="1" applyAlignment="1" applyProtection="1">
      <alignment horizontal="right"/>
      <protection locked="0"/>
    </xf>
    <xf numFmtId="4" fontId="0" fillId="0" borderId="0" xfId="0" applyNumberFormat="1" applyAlignment="1" applyProtection="1">
      <alignment horizontal="right"/>
      <protection locked="0"/>
    </xf>
    <xf numFmtId="3" fontId="4" fillId="2" borderId="4" xfId="0" applyNumberFormat="1" applyFont="1" applyFill="1" applyBorder="1" applyAlignment="1">
      <alignment horizontal="center"/>
    </xf>
    <xf numFmtId="4" fontId="4" fillId="2" borderId="4" xfId="0" applyNumberFormat="1" applyFont="1" applyFill="1" applyBorder="1" applyAlignment="1">
      <alignment horizontal="right"/>
    </xf>
    <xf numFmtId="4" fontId="4" fillId="0" borderId="0" xfId="0" applyNumberFormat="1" applyFont="1" applyFill="1" applyBorder="1" applyProtection="1">
      <protection locked="0"/>
    </xf>
    <xf numFmtId="4" fontId="4" fillId="0" borderId="0" xfId="0" applyNumberFormat="1" applyFont="1" applyFill="1" applyBorder="1" applyAlignment="1" applyProtection="1">
      <alignment horizontal="center"/>
      <protection locked="0"/>
    </xf>
    <xf numFmtId="14" fontId="4" fillId="0" borderId="0" xfId="0" applyNumberFormat="1" applyFont="1" applyFill="1" applyBorder="1" applyProtection="1">
      <protection locked="0"/>
    </xf>
    <xf numFmtId="3" fontId="4" fillId="0" borderId="0" xfId="0" applyNumberFormat="1" applyFont="1" applyFill="1" applyBorder="1" applyAlignment="1" applyProtection="1">
      <alignment horizontal="center"/>
      <protection locked="0"/>
    </xf>
    <xf numFmtId="4" fontId="4" fillId="2" borderId="3" xfId="0" applyNumberFormat="1" applyFont="1" applyFill="1" applyBorder="1" applyAlignment="1">
      <alignment horizontal="center"/>
    </xf>
    <xf numFmtId="4" fontId="4" fillId="2" borderId="4" xfId="0" applyNumberFormat="1" applyFont="1" applyFill="1" applyBorder="1" applyAlignment="1">
      <alignment horizontal="center"/>
    </xf>
    <xf numFmtId="14" fontId="4" fillId="2" borderId="3" xfId="0" applyNumberFormat="1" applyFont="1" applyFill="1" applyBorder="1" applyAlignment="1">
      <alignment horizontal="center"/>
    </xf>
    <xf numFmtId="4" fontId="0" fillId="35" borderId="0" xfId="0" applyNumberFormat="1" applyFill="1" applyProtection="1">
      <protection locked="0"/>
    </xf>
    <xf numFmtId="4" fontId="0" fillId="35" borderId="0" xfId="0" applyNumberFormat="1" applyFill="1" applyAlignment="1" applyProtection="1">
      <alignment horizontal="right"/>
      <protection locked="0"/>
    </xf>
    <xf numFmtId="4" fontId="1" fillId="35" borderId="0" xfId="0" applyNumberFormat="1" applyFont="1" applyFill="1" applyAlignment="1" applyProtection="1">
      <alignment horizontal="center"/>
      <protection locked="0"/>
    </xf>
    <xf numFmtId="4" fontId="3" fillId="35" borderId="0" xfId="0" applyNumberFormat="1" applyFont="1" applyFill="1" applyAlignment="1" applyProtection="1">
      <alignment horizontal="left"/>
      <protection locked="0"/>
    </xf>
    <xf numFmtId="4" fontId="1" fillId="35" borderId="0" xfId="0" applyNumberFormat="1" applyFont="1" applyFill="1" applyAlignment="1" applyProtection="1">
      <alignment horizontal="right"/>
      <protection locked="0"/>
    </xf>
    <xf numFmtId="4" fontId="0" fillId="35" borderId="0" xfId="0" applyNumberFormat="1" applyFill="1" applyAlignment="1" applyProtection="1">
      <alignment horizontal="center"/>
      <protection locked="0"/>
    </xf>
    <xf numFmtId="4" fontId="0" fillId="35" borderId="0" xfId="0" applyNumberFormat="1" applyFill="1" applyBorder="1" applyAlignment="1" applyProtection="1">
      <alignment horizontal="center"/>
      <protection locked="0"/>
    </xf>
    <xf numFmtId="4" fontId="0" fillId="35" borderId="0" xfId="0" applyNumberFormat="1" applyFill="1" applyBorder="1" applyProtection="1">
      <protection locked="0"/>
    </xf>
    <xf numFmtId="4" fontId="0" fillId="35" borderId="2" xfId="0" applyNumberFormat="1" applyFill="1" applyBorder="1" applyAlignment="1" applyProtection="1">
      <alignment horizontal="left"/>
      <protection locked="0"/>
    </xf>
    <xf numFmtId="0" fontId="25" fillId="35" borderId="0" xfId="0" applyFont="1" applyFill="1" applyAlignment="1">
      <alignment horizontal="center"/>
    </xf>
    <xf numFmtId="4" fontId="4" fillId="36" borderId="3" xfId="0" applyNumberFormat="1" applyFont="1" applyFill="1" applyBorder="1" applyAlignment="1">
      <alignment horizontal="right"/>
    </xf>
    <xf numFmtId="4" fontId="4" fillId="36" borderId="3" xfId="0" applyNumberFormat="1" applyFont="1" applyFill="1" applyBorder="1" applyAlignment="1">
      <alignment horizontal="center"/>
    </xf>
    <xf numFmtId="3" fontId="4" fillId="36" borderId="3" xfId="0" applyNumberFormat="1" applyFont="1" applyFill="1" applyBorder="1" applyAlignment="1">
      <alignment horizontal="center"/>
    </xf>
    <xf numFmtId="14" fontId="4" fillId="36" borderId="3" xfId="0" applyNumberFormat="1" applyFont="1" applyFill="1" applyBorder="1" applyAlignment="1">
      <alignment horizontal="center"/>
    </xf>
    <xf numFmtId="3" fontId="4" fillId="36" borderId="3" xfId="0" applyNumberFormat="1" applyFont="1" applyFill="1" applyBorder="1" applyAlignment="1">
      <alignment horizontal="left"/>
    </xf>
    <xf numFmtId="4" fontId="4" fillId="36" borderId="3" xfId="0" applyNumberFormat="1" applyFont="1" applyFill="1" applyBorder="1" applyAlignment="1">
      <alignment horizontal="left"/>
    </xf>
    <xf numFmtId="14" fontId="4" fillId="2" borderId="4" xfId="0" applyNumberFormat="1" applyFont="1" applyFill="1" applyBorder="1" applyAlignment="1">
      <alignment horizontal="center"/>
    </xf>
    <xf numFmtId="4" fontId="4" fillId="36" borderId="3" xfId="0" applyNumberFormat="1" applyFont="1" applyFill="1" applyBorder="1" applyProtection="1">
      <protection locked="0"/>
    </xf>
    <xf numFmtId="14" fontId="4" fillId="2" borderId="3" xfId="0" applyNumberFormat="1" applyFont="1" applyFill="1" applyBorder="1" applyProtection="1">
      <protection locked="0"/>
    </xf>
    <xf numFmtId="4" fontId="4" fillId="2" borderId="3" xfId="0" applyNumberFormat="1" applyFont="1" applyFill="1" applyBorder="1" applyAlignment="1" applyProtection="1">
      <alignment horizontal="center"/>
      <protection locked="0"/>
    </xf>
    <xf numFmtId="3" fontId="4" fillId="2" borderId="3" xfId="0" applyNumberFormat="1" applyFont="1" applyFill="1" applyBorder="1" applyAlignment="1" applyProtection="1">
      <alignment horizontal="center"/>
      <protection locked="0"/>
    </xf>
    <xf numFmtId="4" fontId="4" fillId="2" borderId="3" xfId="0" applyNumberFormat="1" applyFont="1" applyFill="1" applyBorder="1" applyAlignment="1" applyProtection="1">
      <alignment horizontal="right"/>
      <protection locked="0"/>
    </xf>
    <xf numFmtId="4" fontId="4" fillId="36" borderId="4" xfId="0" applyNumberFormat="1" applyFont="1" applyFill="1" applyBorder="1" applyAlignment="1">
      <alignment horizontal="center"/>
    </xf>
    <xf numFmtId="4" fontId="4" fillId="36" borderId="4" xfId="0" applyNumberFormat="1" applyFont="1" applyFill="1" applyBorder="1" applyAlignment="1">
      <alignment horizontal="left"/>
    </xf>
    <xf numFmtId="4" fontId="4" fillId="36" borderId="3" xfId="0" applyNumberFormat="1" applyFont="1" applyFill="1" applyBorder="1" applyAlignment="1" applyProtection="1">
      <alignment horizontal="center"/>
      <protection locked="0"/>
    </xf>
    <xf numFmtId="4" fontId="4" fillId="36" borderId="0" xfId="0" applyNumberFormat="1" applyFont="1" applyFill="1" applyBorder="1" applyAlignment="1">
      <alignment horizontal="right"/>
    </xf>
    <xf numFmtId="3" fontId="4" fillId="36" borderId="0" xfId="0" applyNumberFormat="1" applyFont="1" applyFill="1" applyBorder="1" applyAlignment="1">
      <alignment horizontal="center"/>
    </xf>
    <xf numFmtId="14" fontId="4" fillId="36" borderId="0" xfId="0" applyNumberFormat="1" applyFont="1" applyFill="1" applyBorder="1" applyAlignment="1">
      <alignment horizontal="center"/>
    </xf>
    <xf numFmtId="3" fontId="4" fillId="36" borderId="0" xfId="0" applyNumberFormat="1" applyFont="1" applyFill="1" applyBorder="1" applyAlignment="1">
      <alignment horizontal="left"/>
    </xf>
    <xf numFmtId="0" fontId="5" fillId="35" borderId="0" xfId="0" applyFont="1" applyFill="1" applyAlignment="1">
      <alignment horizontal="center"/>
    </xf>
    <xf numFmtId="3" fontId="4" fillId="36" borderId="0" xfId="0" applyNumberFormat="1" applyFont="1" applyFill="1" applyBorder="1" applyAlignment="1" applyProtection="1">
      <alignment horizontal="center"/>
      <protection locked="0"/>
    </xf>
    <xf numFmtId="3" fontId="4" fillId="36" borderId="3" xfId="0" applyNumberFormat="1" applyFont="1" applyFill="1" applyBorder="1" applyAlignment="1" applyProtection="1">
      <alignment horizontal="center"/>
      <protection locked="0"/>
    </xf>
    <xf numFmtId="3" fontId="4" fillId="36" borderId="4" xfId="0" applyNumberFormat="1" applyFont="1" applyFill="1" applyBorder="1" applyAlignment="1" applyProtection="1">
      <alignment horizontal="center"/>
      <protection locked="0"/>
    </xf>
    <xf numFmtId="4" fontId="0" fillId="36" borderId="3" xfId="0" applyNumberFormat="1" applyFill="1" applyBorder="1" applyAlignment="1" applyProtection="1">
      <alignment horizontal="center"/>
      <protection locked="0"/>
    </xf>
    <xf numFmtId="4" fontId="0" fillId="35" borderId="0" xfId="0" applyNumberFormat="1" applyFill="1" applyBorder="1" applyAlignment="1" applyProtection="1">
      <alignment horizontal="left" vertical="center"/>
      <protection locked="0"/>
    </xf>
    <xf numFmtId="4" fontId="4" fillId="2" borderId="2" xfId="0" applyNumberFormat="1" applyFont="1" applyFill="1" applyBorder="1" applyAlignment="1">
      <alignment horizontal="right"/>
    </xf>
    <xf numFmtId="4" fontId="4" fillId="2" borderId="0" xfId="0" applyNumberFormat="1" applyFont="1" applyFill="1" applyBorder="1" applyAlignment="1">
      <alignment horizontal="right"/>
    </xf>
    <xf numFmtId="4" fontId="4" fillId="2" borderId="0" xfId="0" applyNumberFormat="1" applyFont="1" applyFill="1" applyBorder="1" applyAlignment="1" applyProtection="1">
      <alignment horizontal="right"/>
      <protection locked="0"/>
    </xf>
    <xf numFmtId="3" fontId="4" fillId="3" borderId="1" xfId="0" applyNumberFormat="1" applyFont="1" applyFill="1" applyBorder="1" applyAlignment="1" applyProtection="1">
      <alignment horizontal="center" vertical="center"/>
      <protection locked="0"/>
    </xf>
    <xf numFmtId="14" fontId="4" fillId="3" borderId="1" xfId="0" applyNumberFormat="1" applyFont="1" applyFill="1" applyBorder="1" applyAlignment="1" applyProtection="1">
      <alignment horizontal="center" vertical="center"/>
      <protection locked="0"/>
    </xf>
    <xf numFmtId="4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Alignment="1">
      <alignment horizontal="left"/>
    </xf>
    <xf numFmtId="0" fontId="0" fillId="0" borderId="15" xfId="0" applyBorder="1" applyAlignment="1">
      <alignment horizontal="left" wrapText="1"/>
    </xf>
    <xf numFmtId="4" fontId="0" fillId="0" borderId="15" xfId="0" applyNumberFormat="1" applyBorder="1" applyAlignment="1">
      <alignment wrapText="1"/>
    </xf>
    <xf numFmtId="0" fontId="0" fillId="0" borderId="15" xfId="0" applyBorder="1" applyAlignment="1">
      <alignment wrapText="1"/>
    </xf>
    <xf numFmtId="14" fontId="28" fillId="36" borderId="0" xfId="0" applyNumberFormat="1" applyFont="1" applyFill="1" applyBorder="1" applyAlignment="1">
      <alignment horizontal="center"/>
    </xf>
    <xf numFmtId="0" fontId="30" fillId="36" borderId="0" xfId="0" applyFont="1" applyFill="1" applyAlignment="1">
      <alignment horizontal="center"/>
    </xf>
    <xf numFmtId="166" fontId="6" fillId="36" borderId="0" xfId="0" applyNumberFormat="1" applyFont="1" applyFill="1" applyAlignment="1" applyProtection="1">
      <alignment horizontal="center" vertical="center"/>
      <protection locked="0"/>
    </xf>
    <xf numFmtId="3" fontId="4" fillId="0" borderId="3" xfId="0" applyNumberFormat="1" applyFont="1" applyFill="1" applyBorder="1" applyAlignment="1" applyProtection="1">
      <alignment horizontal="center" vertical="center"/>
      <protection locked="0"/>
    </xf>
    <xf numFmtId="4" fontId="4" fillId="0" borderId="3" xfId="0" applyNumberFormat="1" applyFont="1" applyFill="1" applyBorder="1" applyAlignment="1" applyProtection="1">
      <alignment horizontal="center" vertical="center"/>
      <protection locked="0"/>
    </xf>
    <xf numFmtId="3" fontId="4" fillId="0" borderId="3" xfId="0" applyNumberFormat="1" applyFont="1" applyFill="1" applyBorder="1" applyAlignment="1" applyProtection="1">
      <alignment horizontal="right"/>
      <protection locked="0"/>
    </xf>
    <xf numFmtId="3" fontId="4" fillId="0" borderId="3" xfId="0" applyNumberFormat="1" applyFont="1" applyFill="1" applyBorder="1" applyAlignment="1">
      <alignment horizontal="left"/>
    </xf>
    <xf numFmtId="3" fontId="4" fillId="0" borderId="3" xfId="0" applyNumberFormat="1" applyFont="1" applyFill="1" applyBorder="1" applyAlignment="1">
      <alignment horizontal="center"/>
    </xf>
    <xf numFmtId="4" fontId="4" fillId="0" borderId="3" xfId="0" applyNumberFormat="1" applyFont="1" applyFill="1" applyBorder="1" applyAlignment="1">
      <alignment horizontal="right"/>
    </xf>
    <xf numFmtId="4" fontId="31" fillId="35" borderId="0" xfId="74" applyNumberFormat="1" applyFill="1" applyBorder="1" applyAlignment="1" applyProtection="1">
      <alignment horizontal="left" vertical="center"/>
      <protection locked="0"/>
    </xf>
    <xf numFmtId="3" fontId="28" fillId="0" borderId="3" xfId="0" applyNumberFormat="1" applyFont="1" applyFill="1" applyBorder="1" applyAlignment="1" applyProtection="1">
      <alignment horizontal="center" vertical="center"/>
      <protection locked="0"/>
    </xf>
    <xf numFmtId="0" fontId="32" fillId="38" borderId="0" xfId="0" applyFont="1" applyFill="1" applyAlignment="1">
      <alignment horizontal="center"/>
    </xf>
    <xf numFmtId="0" fontId="33" fillId="0" borderId="0" xfId="0" applyFont="1" applyAlignment="1">
      <alignment vertical="center"/>
    </xf>
    <xf numFmtId="0" fontId="34" fillId="0" borderId="0" xfId="0" applyFont="1" applyAlignment="1">
      <alignment horizontal="center"/>
    </xf>
    <xf numFmtId="0" fontId="35" fillId="0" borderId="0" xfId="0" applyFont="1"/>
    <xf numFmtId="0" fontId="33" fillId="0" borderId="0" xfId="0" applyFont="1" applyAlignment="1">
      <alignment horizontal="left" vertical="center" indent="1"/>
    </xf>
    <xf numFmtId="0" fontId="33" fillId="0" borderId="0" xfId="0" applyFont="1" applyAlignment="1">
      <alignment horizontal="left" vertical="center" indent="4"/>
    </xf>
    <xf numFmtId="0" fontId="36" fillId="0" borderId="0" xfId="0" applyFont="1" applyAlignment="1">
      <alignment horizontal="left" vertical="center" indent="4"/>
    </xf>
    <xf numFmtId="0" fontId="37" fillId="0" borderId="0" xfId="0" applyFont="1" applyFill="1" applyAlignment="1">
      <alignment horizontal="center" vertical="center"/>
    </xf>
    <xf numFmtId="0" fontId="38" fillId="0" borderId="0" xfId="0" applyFont="1" applyFill="1" applyAlignment="1">
      <alignment horizontal="left" vertical="center" indent="4"/>
    </xf>
    <xf numFmtId="0" fontId="37" fillId="0" borderId="0" xfId="0" applyFont="1" applyFill="1" applyAlignment="1">
      <alignment horizontal="left" vertical="center" indent="4"/>
    </xf>
    <xf numFmtId="3" fontId="37" fillId="0" borderId="0" xfId="0" applyNumberFormat="1" applyFont="1" applyFill="1" applyBorder="1" applyAlignment="1">
      <alignment horizontal="center"/>
    </xf>
    <xf numFmtId="0" fontId="37" fillId="0" borderId="0" xfId="0" applyFont="1" applyFill="1" applyAlignment="1">
      <alignment horizontal="center"/>
    </xf>
    <xf numFmtId="0" fontId="39" fillId="0" borderId="0" xfId="0" applyFont="1" applyAlignment="1">
      <alignment horizontal="center" vertical="center"/>
    </xf>
    <xf numFmtId="0" fontId="34" fillId="0" borderId="0" xfId="0" applyFont="1" applyAlignment="1">
      <alignment vertical="center"/>
    </xf>
    <xf numFmtId="0" fontId="35" fillId="0" borderId="0" xfId="0" applyFont="1" applyAlignment="1">
      <alignment vertical="center"/>
    </xf>
    <xf numFmtId="0" fontId="35" fillId="0" borderId="0" xfId="0" quotePrefix="1" applyFont="1" applyAlignment="1">
      <alignment vertical="center"/>
    </xf>
    <xf numFmtId="0" fontId="35" fillId="0" borderId="0" xfId="0" applyFont="1" applyAlignment="1">
      <alignment horizontal="center" vertical="center"/>
    </xf>
    <xf numFmtId="0" fontId="39" fillId="0" borderId="0" xfId="0" applyFont="1" applyAlignment="1">
      <alignment vertical="center"/>
    </xf>
    <xf numFmtId="0" fontId="40" fillId="0" borderId="0" xfId="0" applyFon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75" applyNumberFormat="1" applyFont="1" applyBorder="1" applyAlignment="1" applyProtection="1">
      <alignment horizontal="center"/>
      <protection locked="0"/>
    </xf>
    <xf numFmtId="167" fontId="43" fillId="0" borderId="0" xfId="76" applyNumberFormat="1" applyFont="1" applyBorder="1" applyAlignment="1" applyProtection="1">
      <alignment horizontal="center"/>
      <protection locked="0"/>
    </xf>
    <xf numFmtId="4" fontId="0" fillId="0" borderId="0" xfId="0" applyNumberFormat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19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pivotButton="1"/>
    <xf numFmtId="0" fontId="0" fillId="2" borderId="4" xfId="0" applyFont="1" applyFill="1" applyBorder="1" applyAlignment="1">
      <alignment horizontal="center"/>
    </xf>
    <xf numFmtId="4" fontId="0" fillId="2" borderId="4" xfId="0" applyNumberFormat="1" applyFill="1" applyBorder="1" applyAlignment="1">
      <alignment horizontal="center"/>
    </xf>
    <xf numFmtId="4" fontId="0" fillId="2" borderId="4" xfId="0" applyNumberFormat="1" applyFont="1" applyFill="1" applyBorder="1" applyAlignment="1">
      <alignment horizontal="center"/>
    </xf>
    <xf numFmtId="0" fontId="0" fillId="0" borderId="20" xfId="0" applyBorder="1"/>
    <xf numFmtId="0" fontId="0" fillId="0" borderId="20" xfId="0" applyBorder="1" applyAlignment="1">
      <alignment horizontal="center"/>
    </xf>
    <xf numFmtId="0" fontId="0" fillId="2" borderId="19" xfId="0" applyFill="1" applyBorder="1" applyAlignment="1">
      <alignment horizontal="center"/>
    </xf>
    <xf numFmtId="4" fontId="0" fillId="2" borderId="19" xfId="0" applyNumberFormat="1" applyFill="1" applyBorder="1" applyAlignment="1">
      <alignment horizontal="center"/>
    </xf>
    <xf numFmtId="168" fontId="0" fillId="0" borderId="0" xfId="0" applyNumberFormat="1"/>
    <xf numFmtId="0" fontId="0" fillId="0" borderId="0" xfId="0" applyAlignment="1">
      <alignment horizontal="right"/>
    </xf>
    <xf numFmtId="169" fontId="0" fillId="0" borderId="0" xfId="0" applyNumberFormat="1"/>
    <xf numFmtId="0" fontId="0" fillId="0" borderId="0" xfId="0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168" fontId="0" fillId="0" borderId="0" xfId="0" applyNumberFormat="1" applyBorder="1"/>
    <xf numFmtId="4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4" fontId="0" fillId="2" borderId="1" xfId="0" applyNumberForma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39" borderId="4" xfId="0" applyFill="1" applyBorder="1" applyAlignment="1">
      <alignment horizontal="center"/>
    </xf>
    <xf numFmtId="2" fontId="0" fillId="39" borderId="4" xfId="0" applyNumberFormat="1" applyFill="1" applyBorder="1" applyAlignment="1">
      <alignment horizontal="center"/>
    </xf>
    <xf numFmtId="0" fontId="0" fillId="39" borderId="3" xfId="0" applyFill="1" applyBorder="1" applyAlignment="1">
      <alignment horizontal="center"/>
    </xf>
    <xf numFmtId="2" fontId="0" fillId="39" borderId="3" xfId="0" applyNumberFormat="1" applyFill="1" applyBorder="1" applyAlignment="1">
      <alignment horizontal="center"/>
    </xf>
    <xf numFmtId="0" fontId="0" fillId="39" borderId="19" xfId="0" applyFill="1" applyBorder="1" applyAlignment="1">
      <alignment horizontal="center"/>
    </xf>
    <xf numFmtId="2" fontId="0" fillId="39" borderId="19" xfId="0" applyNumberFormat="1" applyFill="1" applyBorder="1" applyAlignment="1">
      <alignment horizontal="center"/>
    </xf>
    <xf numFmtId="0" fontId="0" fillId="0" borderId="1" xfId="0" pivotButton="1" applyBorder="1" applyAlignment="1">
      <alignment horizontal="center"/>
    </xf>
    <xf numFmtId="4" fontId="0" fillId="0" borderId="1" xfId="0" pivotButton="1" applyNumberFormat="1" applyBorder="1" applyAlignment="1">
      <alignment horizontal="center"/>
    </xf>
    <xf numFmtId="3" fontId="4" fillId="0" borderId="3" xfId="0" applyNumberFormat="1" applyFont="1" applyFill="1" applyBorder="1" applyAlignment="1" applyProtection="1">
      <alignment horizontal="left"/>
      <protection locked="0"/>
    </xf>
    <xf numFmtId="170" fontId="4" fillId="0" borderId="3" xfId="0" applyNumberFormat="1" applyFont="1" applyFill="1" applyBorder="1" applyAlignment="1" applyProtection="1">
      <alignment horizontal="center" vertical="center"/>
      <protection locked="0"/>
    </xf>
    <xf numFmtId="3" fontId="4" fillId="0" borderId="1" xfId="0" applyNumberFormat="1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4" fontId="4" fillId="0" borderId="1" xfId="0" applyNumberFormat="1" applyFont="1" applyFill="1" applyBorder="1" applyAlignment="1" applyProtection="1">
      <alignment horizontal="center" vertical="center"/>
      <protection locked="0"/>
    </xf>
    <xf numFmtId="3" fontId="4" fillId="0" borderId="3" xfId="0" applyNumberFormat="1" applyFont="1" applyFill="1" applyBorder="1" applyAlignment="1" applyProtection="1">
      <alignment horizontal="center"/>
      <protection locked="0"/>
    </xf>
    <xf numFmtId="170" fontId="4" fillId="0" borderId="3" xfId="0" applyNumberFormat="1" applyFont="1" applyFill="1" applyBorder="1" applyAlignment="1">
      <alignment horizontal="center"/>
    </xf>
    <xf numFmtId="0" fontId="0" fillId="0" borderId="18" xfId="0" applyFill="1" applyBorder="1"/>
    <xf numFmtId="0" fontId="0" fillId="0" borderId="17" xfId="0" applyFill="1" applyBorder="1"/>
    <xf numFmtId="3" fontId="4" fillId="36" borderId="21" xfId="0" applyNumberFormat="1" applyFont="1" applyFill="1" applyBorder="1" applyAlignment="1" applyProtection="1">
      <alignment horizontal="center" vertical="center"/>
    </xf>
    <xf numFmtId="165" fontId="4" fillId="36" borderId="21" xfId="0" applyNumberFormat="1" applyFont="1" applyFill="1" applyBorder="1" applyAlignment="1" applyProtection="1">
      <alignment horizontal="center" vertical="center"/>
    </xf>
    <xf numFmtId="4" fontId="4" fillId="36" borderId="21" xfId="0" applyNumberFormat="1" applyFont="1" applyFill="1" applyBorder="1" applyAlignment="1">
      <alignment horizontal="center" vertical="center"/>
    </xf>
    <xf numFmtId="4" fontId="4" fillId="36" borderId="21" xfId="0" applyNumberFormat="1" applyFont="1" applyFill="1" applyBorder="1" applyAlignment="1">
      <alignment horizontal="left" vertical="center"/>
    </xf>
    <xf numFmtId="3" fontId="4" fillId="36" borderId="22" xfId="0" applyNumberFormat="1" applyFont="1" applyFill="1" applyBorder="1" applyAlignment="1" applyProtection="1">
      <alignment horizontal="center" vertical="center"/>
    </xf>
    <xf numFmtId="165" fontId="4" fillId="36" borderId="22" xfId="0" applyNumberFormat="1" applyFont="1" applyFill="1" applyBorder="1" applyAlignment="1" applyProtection="1">
      <alignment horizontal="center" vertical="center"/>
    </xf>
    <xf numFmtId="4" fontId="4" fillId="36" borderId="22" xfId="0" applyNumberFormat="1" applyFont="1" applyFill="1" applyBorder="1" applyAlignment="1">
      <alignment horizontal="center" vertical="center"/>
    </xf>
    <xf numFmtId="4" fontId="4" fillId="36" borderId="22" xfId="0" applyNumberFormat="1" applyFont="1" applyFill="1" applyBorder="1" applyAlignment="1">
      <alignment horizontal="left" vertical="center"/>
    </xf>
    <xf numFmtId="3" fontId="29" fillId="36" borderId="22" xfId="0" applyNumberFormat="1" applyFont="1" applyFill="1" applyBorder="1" applyAlignment="1" applyProtection="1">
      <alignment horizontal="center" vertical="center"/>
    </xf>
    <xf numFmtId="0" fontId="0" fillId="0" borderId="1" xfId="0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4" fontId="0" fillId="0" borderId="0" xfId="0" applyNumberFormat="1" applyFill="1" applyBorder="1" applyAlignment="1">
      <alignment wrapText="1"/>
    </xf>
    <xf numFmtId="4" fontId="0" fillId="0" borderId="24" xfId="0" applyNumberFormat="1" applyBorder="1" applyAlignment="1">
      <alignment wrapText="1"/>
    </xf>
    <xf numFmtId="4" fontId="0" fillId="0" borderId="24" xfId="0" applyNumberFormat="1" applyFill="1" applyBorder="1" applyAlignment="1">
      <alignment wrapText="1"/>
    </xf>
    <xf numFmtId="0" fontId="0" fillId="0" borderId="1" xfId="0" pivotButton="1" applyBorder="1"/>
    <xf numFmtId="167" fontId="42" fillId="0" borderId="0" xfId="76" applyNumberFormat="1" applyFont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171" fontId="0" fillId="0" borderId="16" xfId="0" applyNumberFormat="1" applyBorder="1" applyAlignment="1">
      <alignment horizontal="center"/>
    </xf>
    <xf numFmtId="4" fontId="7" fillId="0" borderId="16" xfId="0" applyNumberFormat="1" applyFont="1" applyBorder="1" applyAlignment="1">
      <alignment horizontal="center"/>
    </xf>
    <xf numFmtId="4" fontId="0" fillId="3" borderId="16" xfId="0" applyNumberFormat="1" applyFill="1" applyBorder="1" applyAlignment="1">
      <alignment horizontal="center"/>
    </xf>
    <xf numFmtId="4" fontId="0" fillId="3" borderId="29" xfId="0" applyNumberFormat="1" applyFill="1" applyBorder="1" applyAlignment="1">
      <alignment horizontal="center"/>
    </xf>
    <xf numFmtId="0" fontId="39" fillId="0" borderId="0" xfId="0" applyFont="1" applyBorder="1" applyAlignment="1">
      <alignment horizontal="center"/>
    </xf>
    <xf numFmtId="4" fontId="0" fillId="0" borderId="2" xfId="0" applyNumberFormat="1" applyFill="1" applyBorder="1" applyAlignment="1">
      <alignment horizontal="center"/>
    </xf>
    <xf numFmtId="4" fontId="0" fillId="3" borderId="4" xfId="0" applyNumberFormat="1" applyFill="1" applyBorder="1" applyAlignment="1">
      <alignment horizontal="center"/>
    </xf>
    <xf numFmtId="4" fontId="0" fillId="3" borderId="19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4" fontId="0" fillId="3" borderId="24" xfId="0" applyNumberFormat="1" applyFill="1" applyBorder="1" applyAlignment="1">
      <alignment horizontal="center"/>
    </xf>
    <xf numFmtId="4" fontId="0" fillId="3" borderId="25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3" fontId="7" fillId="0" borderId="24" xfId="0" applyNumberFormat="1" applyFont="1" applyBorder="1" applyAlignment="1">
      <alignment horizontal="center"/>
    </xf>
    <xf numFmtId="171" fontId="0" fillId="0" borderId="24" xfId="0" applyNumberFormat="1" applyBorder="1" applyAlignment="1">
      <alignment horizontal="center"/>
    </xf>
    <xf numFmtId="4" fontId="7" fillId="0" borderId="24" xfId="0" applyNumberFormat="1" applyFont="1" applyBorder="1" applyAlignment="1">
      <alignment horizontal="center"/>
    </xf>
    <xf numFmtId="3" fontId="0" fillId="0" borderId="20" xfId="0" applyNumberFormat="1" applyBorder="1" applyAlignment="1">
      <alignment horizontal="center"/>
    </xf>
    <xf numFmtId="3" fontId="4" fillId="37" borderId="3" xfId="0" applyNumberFormat="1" applyFont="1" applyFill="1" applyBorder="1" applyAlignment="1">
      <alignment horizontal="center" vertical="center"/>
    </xf>
    <xf numFmtId="4" fontId="0" fillId="0" borderId="27" xfId="0" applyNumberFormat="1" applyFill="1" applyBorder="1" applyAlignment="1">
      <alignment horizontal="center"/>
    </xf>
    <xf numFmtId="167" fontId="3" fillId="0" borderId="0" xfId="76" applyNumberFormat="1" applyFont="1" applyBorder="1" applyAlignment="1" applyProtection="1">
      <protection locked="0"/>
    </xf>
    <xf numFmtId="4" fontId="4" fillId="0" borderId="3" xfId="0" applyNumberFormat="1" applyFont="1" applyFill="1" applyBorder="1" applyAlignment="1" applyProtection="1">
      <alignment vertical="center"/>
      <protection locked="0"/>
    </xf>
    <xf numFmtId="4" fontId="4" fillId="0" borderId="3" xfId="0" applyNumberFormat="1" applyFont="1" applyFill="1" applyBorder="1" applyAlignment="1"/>
    <xf numFmtId="0" fontId="0" fillId="0" borderId="0" xfId="0" applyFill="1" applyAlignment="1"/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4" fontId="0" fillId="2" borderId="3" xfId="0" applyNumberFormat="1" applyFill="1" applyBorder="1" applyAlignment="1">
      <alignment horizontal="center"/>
    </xf>
    <xf numFmtId="168" fontId="0" fillId="0" borderId="20" xfId="0" applyNumberFormat="1" applyBorder="1"/>
    <xf numFmtId="4" fontId="0" fillId="0" borderId="20" xfId="0" applyNumberFormat="1" applyBorder="1"/>
    <xf numFmtId="0" fontId="0" fillId="0" borderId="20" xfId="0" applyBorder="1" applyAlignment="1">
      <alignment horizontal="right"/>
    </xf>
    <xf numFmtId="3" fontId="0" fillId="0" borderId="27" xfId="0" applyNumberFormat="1" applyFill="1" applyBorder="1" applyAlignment="1">
      <alignment horizontal="center"/>
    </xf>
    <xf numFmtId="0" fontId="6" fillId="0" borderId="0" xfId="0" applyFont="1"/>
    <xf numFmtId="4" fontId="6" fillId="0" borderId="0" xfId="0" applyNumberFormat="1" applyFont="1" applyAlignment="1">
      <alignment horizontal="center"/>
    </xf>
    <xf numFmtId="0" fontId="0" fillId="0" borderId="4" xfId="0" pivotButton="1" applyBorder="1"/>
    <xf numFmtId="0" fontId="0" fillId="0" borderId="4" xfId="0" pivotButton="1" applyBorder="1" applyAlignment="1">
      <alignment horizontal="center"/>
    </xf>
    <xf numFmtId="4" fontId="0" fillId="0" borderId="4" xfId="0" pivotButton="1" applyNumberFormat="1" applyBorder="1" applyAlignment="1">
      <alignment horizontal="center"/>
    </xf>
    <xf numFmtId="4" fontId="0" fillId="36" borderId="27" xfId="0" applyNumberFormat="1" applyFill="1" applyBorder="1" applyAlignment="1">
      <alignment horizontal="center"/>
    </xf>
    <xf numFmtId="4" fontId="0" fillId="36" borderId="28" xfId="0" applyNumberFormat="1" applyFill="1" applyBorder="1" applyAlignment="1">
      <alignment horizontal="center"/>
    </xf>
    <xf numFmtId="4" fontId="0" fillId="0" borderId="30" xfId="0" applyNumberFormat="1" applyFill="1" applyBorder="1" applyAlignment="1">
      <alignment horizontal="center"/>
    </xf>
    <xf numFmtId="3" fontId="0" fillId="0" borderId="24" xfId="0" applyNumberFormat="1" applyBorder="1"/>
    <xf numFmtId="4" fontId="0" fillId="0" borderId="24" xfId="0" applyNumberForma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4" fontId="0" fillId="0" borderId="16" xfId="0" applyNumberFormat="1" applyBorder="1" applyAlignment="1">
      <alignment horizontal="center"/>
    </xf>
    <xf numFmtId="3" fontId="0" fillId="0" borderId="26" xfId="0" applyNumberFormat="1" applyBorder="1" applyAlignment="1">
      <alignment horizontal="center"/>
    </xf>
    <xf numFmtId="3" fontId="0" fillId="36" borderId="30" xfId="0" applyNumberFormat="1" applyFill="1" applyBorder="1" applyAlignment="1">
      <alignment horizontal="center"/>
    </xf>
    <xf numFmtId="3" fontId="0" fillId="36" borderId="27" xfId="0" applyNumberFormat="1" applyFill="1" applyBorder="1" applyAlignment="1">
      <alignment horizontal="center"/>
    </xf>
    <xf numFmtId="3" fontId="0" fillId="36" borderId="28" xfId="0" applyNumberFormat="1" applyFill="1" applyBorder="1" applyAlignment="1">
      <alignment horizontal="center"/>
    </xf>
    <xf numFmtId="4" fontId="0" fillId="36" borderId="30" xfId="0" applyNumberFormat="1" applyFill="1" applyBorder="1" applyAlignment="1">
      <alignment horizontal="center"/>
    </xf>
    <xf numFmtId="0" fontId="0" fillId="0" borderId="2" xfId="0" pivotButton="1" applyBorder="1"/>
    <xf numFmtId="4" fontId="0" fillId="40" borderId="27" xfId="0" applyNumberFormat="1" applyFill="1" applyBorder="1" applyAlignment="1">
      <alignment horizontal="center"/>
    </xf>
    <xf numFmtId="0" fontId="0" fillId="0" borderId="27" xfId="0" applyBorder="1"/>
    <xf numFmtId="0" fontId="0" fillId="0" borderId="27" xfId="0" applyBorder="1" applyAlignment="1">
      <alignment horizontal="center"/>
    </xf>
    <xf numFmtId="0" fontId="0" fillId="36" borderId="27" xfId="0" applyFill="1" applyBorder="1"/>
    <xf numFmtId="0" fontId="0" fillId="36" borderId="27" xfId="0" applyFill="1" applyBorder="1" applyAlignment="1">
      <alignment horizontal="center"/>
    </xf>
    <xf numFmtId="165" fontId="0" fillId="0" borderId="27" xfId="0" applyNumberFormat="1" applyBorder="1"/>
    <xf numFmtId="165" fontId="0" fillId="36" borderId="27" xfId="0" applyNumberFormat="1" applyFill="1" applyBorder="1"/>
    <xf numFmtId="4" fontId="0" fillId="36" borderId="27" xfId="0" applyNumberFormat="1" applyFill="1" applyBorder="1" applyAlignment="1">
      <alignment horizontal="left"/>
    </xf>
    <xf numFmtId="0" fontId="0" fillId="0" borderId="27" xfId="0" applyFill="1" applyBorder="1"/>
    <xf numFmtId="0" fontId="0" fillId="40" borderId="27" xfId="0" applyFill="1" applyBorder="1"/>
    <xf numFmtId="0" fontId="0" fillId="36" borderId="28" xfId="0" applyFill="1" applyBorder="1"/>
    <xf numFmtId="3" fontId="28" fillId="0" borderId="3" xfId="0" applyNumberFormat="1" applyFont="1" applyFill="1" applyBorder="1" applyAlignment="1">
      <alignment horizontal="center"/>
    </xf>
    <xf numFmtId="4" fontId="4" fillId="0" borderId="16" xfId="0" applyNumberFormat="1" applyFont="1" applyFill="1" applyBorder="1" applyAlignment="1">
      <alignment horizontal="right"/>
    </xf>
    <xf numFmtId="4" fontId="4" fillId="0" borderId="17" xfId="0" applyNumberFormat="1" applyFont="1" applyFill="1" applyBorder="1" applyAlignment="1" applyProtection="1">
      <alignment horizontal="center" vertical="center"/>
      <protection locked="0"/>
    </xf>
    <xf numFmtId="3" fontId="28" fillId="36" borderId="21" xfId="0" applyNumberFormat="1" applyFont="1" applyFill="1" applyBorder="1" applyAlignment="1" applyProtection="1">
      <alignment horizontal="center" vertical="center"/>
    </xf>
    <xf numFmtId="3" fontId="28" fillId="36" borderId="22" xfId="0" applyNumberFormat="1" applyFont="1" applyFill="1" applyBorder="1" applyAlignment="1" applyProtection="1">
      <alignment horizontal="center" vertical="center"/>
    </xf>
  </cellXfs>
  <cellStyles count="77">
    <cellStyle name="20 % - Accent1" xfId="19" builtinId="30" customBuiltin="1"/>
    <cellStyle name="20 % - Accent1 2" xfId="45" xr:uid="{00000000-0005-0000-0000-000001000000}"/>
    <cellStyle name="20 % - Accent1 3" xfId="60" xr:uid="{00000000-0005-0000-0000-000002000000}"/>
    <cellStyle name="20 % - Accent2" xfId="23" builtinId="34" customBuiltin="1"/>
    <cellStyle name="20 % - Accent2 2" xfId="47" xr:uid="{00000000-0005-0000-0000-000004000000}"/>
    <cellStyle name="20 % - Accent2 3" xfId="62" xr:uid="{00000000-0005-0000-0000-000005000000}"/>
    <cellStyle name="20 % - Accent3" xfId="27" builtinId="38" customBuiltin="1"/>
    <cellStyle name="20 % - Accent3 2" xfId="49" xr:uid="{00000000-0005-0000-0000-000007000000}"/>
    <cellStyle name="20 % - Accent3 3" xfId="64" xr:uid="{00000000-0005-0000-0000-000008000000}"/>
    <cellStyle name="20 % - Accent4" xfId="31" builtinId="42" customBuiltin="1"/>
    <cellStyle name="20 % - Accent4 2" xfId="51" xr:uid="{00000000-0005-0000-0000-00000A000000}"/>
    <cellStyle name="20 % - Accent4 3" xfId="66" xr:uid="{00000000-0005-0000-0000-00000B000000}"/>
    <cellStyle name="20 % - Accent5" xfId="35" builtinId="46" customBuiltin="1"/>
    <cellStyle name="20 % - Accent5 2" xfId="53" xr:uid="{00000000-0005-0000-0000-00000D000000}"/>
    <cellStyle name="20 % - Accent5 3" xfId="68" xr:uid="{00000000-0005-0000-0000-00000E000000}"/>
    <cellStyle name="20 % - Accent6" xfId="39" builtinId="50" customBuiltin="1"/>
    <cellStyle name="20 % - Accent6 2" xfId="55" xr:uid="{00000000-0005-0000-0000-000010000000}"/>
    <cellStyle name="20 % - Accent6 3" xfId="70" xr:uid="{00000000-0005-0000-0000-000011000000}"/>
    <cellStyle name="40 % - Accent1" xfId="20" builtinId="31" customBuiltin="1"/>
    <cellStyle name="40 % - Accent1 2" xfId="46" xr:uid="{00000000-0005-0000-0000-000013000000}"/>
    <cellStyle name="40 % - Accent1 3" xfId="61" xr:uid="{00000000-0005-0000-0000-000014000000}"/>
    <cellStyle name="40 % - Accent2" xfId="24" builtinId="35" customBuiltin="1"/>
    <cellStyle name="40 % - Accent2 2" xfId="48" xr:uid="{00000000-0005-0000-0000-000016000000}"/>
    <cellStyle name="40 % - Accent2 3" xfId="63" xr:uid="{00000000-0005-0000-0000-000017000000}"/>
    <cellStyle name="40 % - Accent3" xfId="28" builtinId="39" customBuiltin="1"/>
    <cellStyle name="40 % - Accent3 2" xfId="50" xr:uid="{00000000-0005-0000-0000-000019000000}"/>
    <cellStyle name="40 % - Accent3 3" xfId="65" xr:uid="{00000000-0005-0000-0000-00001A000000}"/>
    <cellStyle name="40 % - Accent4" xfId="32" builtinId="43" customBuiltin="1"/>
    <cellStyle name="40 % - Accent4 2" xfId="52" xr:uid="{00000000-0005-0000-0000-00001C000000}"/>
    <cellStyle name="40 % - Accent4 3" xfId="67" xr:uid="{00000000-0005-0000-0000-00001D000000}"/>
    <cellStyle name="40 % - Accent5" xfId="36" builtinId="47" customBuiltin="1"/>
    <cellStyle name="40 % - Accent5 2" xfId="54" xr:uid="{00000000-0005-0000-0000-00001F000000}"/>
    <cellStyle name="40 % - Accent5 3" xfId="69" xr:uid="{00000000-0005-0000-0000-000020000000}"/>
    <cellStyle name="40 % - Accent6" xfId="40" builtinId="51" customBuiltin="1"/>
    <cellStyle name="40 % - Accent6 2" xfId="56" xr:uid="{00000000-0005-0000-0000-000022000000}"/>
    <cellStyle name="40 % - Accent6 3" xfId="71" xr:uid="{00000000-0005-0000-0000-000023000000}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4" xr:uid="{00000000-0005-0000-0000-000034000000}"/>
    <cellStyle name="Commentaire 3" xfId="59" xr:uid="{00000000-0005-0000-0000-000035000000}"/>
    <cellStyle name="Entrée" xfId="9" builtinId="20" customBuiltin="1"/>
    <cellStyle name="Euro" xfId="1" xr:uid="{00000000-0005-0000-0000-000037000000}"/>
    <cellStyle name="Insatisfaisant" xfId="7" builtinId="27" customBuiltin="1"/>
    <cellStyle name="Lien hypertexte" xfId="74" builtinId="8"/>
    <cellStyle name="Milliers" xfId="75" builtinId="3"/>
    <cellStyle name="Monétaire" xfId="76" builtinId="4"/>
    <cellStyle name="Neutre" xfId="8" builtinId="28" customBuiltin="1"/>
    <cellStyle name="Normal" xfId="0" builtinId="0"/>
    <cellStyle name="Normal 2" xfId="57" xr:uid="{00000000-0005-0000-0000-00003D000000}"/>
    <cellStyle name="Normal 3" xfId="42" xr:uid="{00000000-0005-0000-0000-00003E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 2" xfId="58" xr:uid="{00000000-0005-0000-0000-000042000000}"/>
    <cellStyle name="Titre 2 2" xfId="72" xr:uid="{00000000-0005-0000-0000-000043000000}"/>
    <cellStyle name="Titre 3" xfId="43" xr:uid="{00000000-0005-0000-0000-000044000000}"/>
    <cellStyle name="Titre 3 2" xfId="73" xr:uid="{00000000-0005-0000-0000-00004500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6080">
    <dxf>
      <fill>
        <patternFill patternType="solid">
          <fgColor indexed="64"/>
          <bgColor rgb="FFDDDDDD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numFmt numFmtId="4" formatCode="#,##0.00"/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vertical/>
      </border>
    </dxf>
    <dxf>
      <border>
        <vertical/>
      </border>
    </dxf>
    <dxf>
      <border>
        <right/>
      </border>
    </dxf>
    <dxf>
      <border>
        <right/>
      </border>
    </dxf>
    <dxf>
      <border>
        <top/>
      </border>
    </dxf>
    <dxf>
      <border>
        <top/>
      </border>
    </dxf>
    <dxf>
      <border>
        <left/>
      </border>
    </dxf>
    <dxf>
      <border>
        <left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center" readingOrder="0"/>
    </dxf>
    <dxf>
      <alignment horizontal="center" readingOrder="0"/>
    </dxf>
    <dxf>
      <border>
        <right/>
      </border>
    </dxf>
    <dxf>
      <border>
        <right/>
      </border>
    </dxf>
    <dxf>
      <border>
        <left/>
      </border>
    </dxf>
    <dxf>
      <border>
        <left/>
      </border>
    </dxf>
    <dxf>
      <border>
        <bottom/>
      </border>
    </dxf>
    <dxf>
      <border>
        <bottom/>
      </border>
    </dxf>
    <dxf>
      <border>
        <bottom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alignment horizontal="right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 patternType="solid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 patternType="solid"/>
      </fill>
    </dxf>
    <dxf>
      <numFmt numFmtId="4" formatCode="#,##0.00"/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border>
        <bottom style="thin">
          <color indexed="64"/>
        </bottom>
      </border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numFmt numFmtId="4" formatCode="#,##0.00"/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numFmt numFmtId="4" formatCode="#,##0.00"/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alignment horizontal="left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left"/>
    </dxf>
    <dxf>
      <numFmt numFmtId="4" formatCode="#,##0.00"/>
    </dxf>
    <dxf>
      <numFmt numFmtId="3" formatCode="#,##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border>
        <top style="thin">
          <color auto="1"/>
        </top>
        <bottom style="thin">
          <color auto="1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numFmt numFmtId="3" formatCode="#,##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alignment horizontal="center"/>
    </dxf>
    <dxf>
      <alignment horizontal="center"/>
    </dxf>
    <dxf>
      <alignment horizontal="center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DDDDDD"/>
      <color rgb="FFF8F8F8"/>
      <color rgb="FFFFFF99"/>
      <color rgb="FFFFFF66"/>
      <color rgb="FFEAEAEA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tyles" Target="styles.xml"/><Relationship Id="rId5" Type="http://schemas.openxmlformats.org/officeDocument/2006/relationships/worksheet" Target="worksheets/sheet4.xml"/><Relationship Id="rId10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saisie!$A$5:$H$123</c:f>
              <c:multiLvlStrCache>
                <c:ptCount val="6"/>
                <c:lvl>
                  <c:pt idx="0">
                    <c:v>Observations</c:v>
                  </c:pt>
                </c:lvl>
                <c:lvl>
                  <c:pt idx="0">
                    <c:v>type dépense</c:v>
                  </c:pt>
                </c:lvl>
                <c:lvl>
                  <c:pt idx="0">
                    <c:v>kms</c:v>
                  </c:pt>
                </c:lvl>
                <c:lvl>
                  <c:pt idx="0">
                    <c:v>Client</c:v>
                  </c:pt>
                </c:lvl>
                <c:lvl>
                  <c:pt idx="0">
                    <c:v>Prestataire</c:v>
                  </c:pt>
                  <c:pt idx="1">
                    <c:v>Le Caveau</c:v>
                  </c:pt>
                  <c:pt idx="2">
                    <c:v>Spar</c:v>
                  </c:pt>
                  <c:pt idx="3">
                    <c:v>Mc Donald S</c:v>
                  </c:pt>
                  <c:pt idx="4">
                    <c:v>St Avia Noidant</c:v>
                  </c:pt>
                  <c:pt idx="5">
                    <c:v>Inter Hotel</c:v>
                  </c:pt>
                </c:lvl>
                <c:lvl>
                  <c:pt idx="0">
                    <c:v>date</c:v>
                  </c:pt>
                  <c:pt idx="1">
                    <c:v>18/08/18</c:v>
                  </c:pt>
                  <c:pt idx="2">
                    <c:v>19/08/18</c:v>
                  </c:pt>
                  <c:pt idx="3">
                    <c:v>20/08/18</c:v>
                  </c:pt>
                  <c:pt idx="4">
                    <c:v>20/08/18</c:v>
                  </c:pt>
                  <c:pt idx="5">
                    <c:v>24/08/18</c:v>
                  </c:pt>
                </c:lvl>
                <c:lvl>
                  <c:pt idx="0">
                    <c:v>jour</c:v>
                  </c:pt>
                  <c:pt idx="1">
                    <c:v>sam</c:v>
                  </c:pt>
                  <c:pt idx="2">
                    <c:v>dim</c:v>
                  </c:pt>
                  <c:pt idx="3">
                    <c:v>lun</c:v>
                  </c:pt>
                  <c:pt idx="4">
                    <c:v>lun</c:v>
                  </c:pt>
                  <c:pt idx="5">
                    <c:v>ven</c:v>
                  </c:pt>
                </c:lvl>
                <c:lvl>
                  <c:pt idx="0">
                    <c:v>N°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</c:lvl>
              </c:multiLvlStrCache>
            </c:multiLvlStrRef>
          </c:cat>
          <c:val>
            <c:numRef>
              <c:f>saisie!$I$5:$I$123</c:f>
              <c:numCache>
                <c:formatCode>#,##0.00</c:formatCode>
                <c:ptCount val="119"/>
                <c:pt idx="0">
                  <c:v>0</c:v>
                </c:pt>
                <c:pt idx="1">
                  <c:v>19.600000000000001</c:v>
                </c:pt>
                <c:pt idx="2">
                  <c:v>10.58</c:v>
                </c:pt>
                <c:pt idx="3">
                  <c:v>7</c:v>
                </c:pt>
                <c:pt idx="4">
                  <c:v>68.81</c:v>
                </c:pt>
                <c:pt idx="5">
                  <c:v>77.599999999999994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 xmlns:c16="http://schemas.microsoft.com/office/drawing/2014/chart">
                      <c:ext uri="{02D57815-91ED-43cb-92C2-25804820EDAC}">
                        <c15:formulaRef>
                          <c15:sqref>saisie!#REF!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2B02-4943-A57E-DEA54773A0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3599720"/>
        <c:axId val="373602464"/>
      </c:barChart>
      <c:catAx>
        <c:axId val="373599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3602464"/>
        <c:crosses val="autoZero"/>
        <c:auto val="1"/>
        <c:lblAlgn val="ctr"/>
        <c:lblOffset val="100"/>
        <c:noMultiLvlLbl val="0"/>
      </c:catAx>
      <c:valAx>
        <c:axId val="373602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3599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 codeName="Graphique1"/>
  <sheetViews>
    <sheetView zoomScale="93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677" cy="607346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11</xdr:row>
          <xdr:rowOff>38100</xdr:rowOff>
        </xdr:from>
        <xdr:to>
          <xdr:col>4</xdr:col>
          <xdr:colOff>485775</xdr:colOff>
          <xdr:row>12</xdr:row>
          <xdr:rowOff>152400</xdr:rowOff>
        </xdr:to>
        <xdr:sp macro="" textlink="">
          <xdr:nvSpPr>
            <xdr:cNvPr id="3082" name="Bouton_inserer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 ligne CB pro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1</xdr:row>
          <xdr:rowOff>0</xdr:rowOff>
        </xdr:from>
        <xdr:to>
          <xdr:col>6</xdr:col>
          <xdr:colOff>1143000</xdr:colOff>
          <xdr:row>1</xdr:row>
          <xdr:rowOff>247650</xdr:rowOff>
        </xdr:to>
        <xdr:sp macro="" textlink="">
          <xdr:nvSpPr>
            <xdr:cNvPr id="3095" name="TextBoxCptKms1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1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</xdr:row>
          <xdr:rowOff>0</xdr:rowOff>
        </xdr:from>
        <xdr:to>
          <xdr:col>6</xdr:col>
          <xdr:colOff>1133475</xdr:colOff>
          <xdr:row>2</xdr:row>
          <xdr:rowOff>219075</xdr:rowOff>
        </xdr:to>
        <xdr:sp macro="" textlink="">
          <xdr:nvSpPr>
            <xdr:cNvPr id="3096" name="TextBoxCptKms2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771525</xdr:colOff>
          <xdr:row>2</xdr:row>
          <xdr:rowOff>0</xdr:rowOff>
        </xdr:from>
        <xdr:to>
          <xdr:col>7</xdr:col>
          <xdr:colOff>1238250</xdr:colOff>
          <xdr:row>2</xdr:row>
          <xdr:rowOff>228600</xdr:rowOff>
        </xdr:to>
        <xdr:sp macro="" textlink="">
          <xdr:nvSpPr>
            <xdr:cNvPr id="3098" name="TextBoxKmsPerso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1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771525</xdr:colOff>
          <xdr:row>1</xdr:row>
          <xdr:rowOff>0</xdr:rowOff>
        </xdr:from>
        <xdr:to>
          <xdr:col>7</xdr:col>
          <xdr:colOff>1247775</xdr:colOff>
          <xdr:row>1</xdr:row>
          <xdr:rowOff>209550</xdr:rowOff>
        </xdr:to>
        <xdr:sp macro="" textlink="">
          <xdr:nvSpPr>
            <xdr:cNvPr id="3099" name="TextBoxKmsTrav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1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1</xdr:row>
          <xdr:rowOff>0</xdr:rowOff>
        </xdr:from>
        <xdr:to>
          <xdr:col>6</xdr:col>
          <xdr:colOff>581025</xdr:colOff>
          <xdr:row>1</xdr:row>
          <xdr:rowOff>238125</xdr:rowOff>
        </xdr:to>
        <xdr:sp macro="" textlink="">
          <xdr:nvSpPr>
            <xdr:cNvPr id="3103" name="Label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1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2</xdr:row>
          <xdr:rowOff>0</xdr:rowOff>
        </xdr:from>
        <xdr:to>
          <xdr:col>6</xdr:col>
          <xdr:colOff>542925</xdr:colOff>
          <xdr:row>2</xdr:row>
          <xdr:rowOff>219075</xdr:rowOff>
        </xdr:to>
        <xdr:sp macro="" textlink="">
          <xdr:nvSpPr>
            <xdr:cNvPr id="3105" name="Label2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1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0</xdr:rowOff>
        </xdr:from>
        <xdr:to>
          <xdr:col>7</xdr:col>
          <xdr:colOff>561975</xdr:colOff>
          <xdr:row>1</xdr:row>
          <xdr:rowOff>190500</xdr:rowOff>
        </xdr:to>
        <xdr:sp macro="" textlink="">
          <xdr:nvSpPr>
            <xdr:cNvPr id="3107" name="Label3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1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200025</xdr:rowOff>
        </xdr:from>
        <xdr:to>
          <xdr:col>7</xdr:col>
          <xdr:colOff>742950</xdr:colOff>
          <xdr:row>2</xdr:row>
          <xdr:rowOff>133350</xdr:rowOff>
        </xdr:to>
        <xdr:sp macro="" textlink="">
          <xdr:nvSpPr>
            <xdr:cNvPr id="3108" name="Label4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1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1771650</xdr:colOff>
          <xdr:row>1</xdr:row>
          <xdr:rowOff>38100</xdr:rowOff>
        </xdr:from>
        <xdr:to>
          <xdr:col>7</xdr:col>
          <xdr:colOff>2762250</xdr:colOff>
          <xdr:row>1</xdr:row>
          <xdr:rowOff>257175</xdr:rowOff>
        </xdr:to>
        <xdr:sp macro="" textlink="">
          <xdr:nvSpPr>
            <xdr:cNvPr id="3109" name="Label5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1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1933575</xdr:colOff>
          <xdr:row>2</xdr:row>
          <xdr:rowOff>104775</xdr:rowOff>
        </xdr:from>
        <xdr:to>
          <xdr:col>7</xdr:col>
          <xdr:colOff>2447925</xdr:colOff>
          <xdr:row>3</xdr:row>
          <xdr:rowOff>66675</xdr:rowOff>
        </xdr:to>
        <xdr:sp macro="" textlink="">
          <xdr:nvSpPr>
            <xdr:cNvPr id="3110" name="TextBoxGazole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1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38100</xdr:rowOff>
        </xdr:from>
        <xdr:to>
          <xdr:col>6</xdr:col>
          <xdr:colOff>1352550</xdr:colOff>
          <xdr:row>1</xdr:row>
          <xdr:rowOff>0</xdr:rowOff>
        </xdr:to>
        <xdr:sp macro="" textlink="">
          <xdr:nvSpPr>
            <xdr:cNvPr id="3111" name="Label6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1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2</xdr:row>
          <xdr:rowOff>247650</xdr:rowOff>
        </xdr:from>
        <xdr:to>
          <xdr:col>6</xdr:col>
          <xdr:colOff>133350</xdr:colOff>
          <xdr:row>3</xdr:row>
          <xdr:rowOff>152400</xdr:rowOff>
        </xdr:to>
        <xdr:sp macro="" textlink="">
          <xdr:nvSpPr>
            <xdr:cNvPr id="3114" name="Label_total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1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771525</xdr:colOff>
          <xdr:row>2</xdr:row>
          <xdr:rowOff>228600</xdr:rowOff>
        </xdr:from>
        <xdr:to>
          <xdr:col>7</xdr:col>
          <xdr:colOff>1247775</xdr:colOff>
          <xdr:row>3</xdr:row>
          <xdr:rowOff>190500</xdr:rowOff>
        </xdr:to>
        <xdr:sp macro="" textlink="">
          <xdr:nvSpPr>
            <xdr:cNvPr id="3116" name="TextBoxTotal2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1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657225</xdr:colOff>
          <xdr:row>2</xdr:row>
          <xdr:rowOff>247650</xdr:rowOff>
        </xdr:from>
        <xdr:to>
          <xdr:col>6</xdr:col>
          <xdr:colOff>1123950</xdr:colOff>
          <xdr:row>3</xdr:row>
          <xdr:rowOff>190500</xdr:rowOff>
        </xdr:to>
        <xdr:sp macro="" textlink="">
          <xdr:nvSpPr>
            <xdr:cNvPr id="3117" name="TextBoxTotal1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1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</xdr:row>
          <xdr:rowOff>228600</xdr:rowOff>
        </xdr:from>
        <xdr:to>
          <xdr:col>7</xdr:col>
          <xdr:colOff>561975</xdr:colOff>
          <xdr:row>3</xdr:row>
          <xdr:rowOff>161925</xdr:rowOff>
        </xdr:to>
        <xdr:sp macro="" textlink="">
          <xdr:nvSpPr>
            <xdr:cNvPr id="3120" name="Label7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1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10</xdr:row>
          <xdr:rowOff>190500</xdr:rowOff>
        </xdr:from>
        <xdr:to>
          <xdr:col>10</xdr:col>
          <xdr:colOff>76200</xdr:colOff>
          <xdr:row>12</xdr:row>
          <xdr:rowOff>95250</xdr:rowOff>
        </xdr:to>
        <xdr:sp macro="" textlink="">
          <xdr:nvSpPr>
            <xdr:cNvPr id="3121" name="Button 10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1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  dépense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419100</xdr:colOff>
          <xdr:row>5</xdr:row>
          <xdr:rowOff>38100</xdr:rowOff>
        </xdr:from>
        <xdr:to>
          <xdr:col>10</xdr:col>
          <xdr:colOff>38100</xdr:colOff>
          <xdr:row>10</xdr:row>
          <xdr:rowOff>38100</xdr:rowOff>
        </xdr:to>
        <xdr:sp macro="" textlink="">
          <xdr:nvSpPr>
            <xdr:cNvPr id="3134" name="SpinButton_lignes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1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10</xdr:row>
          <xdr:rowOff>228600</xdr:rowOff>
        </xdr:from>
        <xdr:to>
          <xdr:col>7</xdr:col>
          <xdr:colOff>933450</xdr:colOff>
          <xdr:row>12</xdr:row>
          <xdr:rowOff>200025</xdr:rowOff>
        </xdr:to>
        <xdr:sp macro="" textlink="">
          <xdr:nvSpPr>
            <xdr:cNvPr id="3185" name="CommandButton_enregistrer" hidden="1">
              <a:extLst>
                <a:ext uri="{63B3BB69-23CF-44E3-9099-C40C66FF867C}">
                  <a14:compatExt spid="_x0000_s3185"/>
                </a:ext>
                <a:ext uri="{FF2B5EF4-FFF2-40B4-BE49-F238E27FC236}">
                  <a16:creationId xmlns:a16="http://schemas.microsoft.com/office/drawing/2014/main" id="{00000000-0008-0000-0100-00007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0</xdr:row>
          <xdr:rowOff>38100</xdr:rowOff>
        </xdr:from>
        <xdr:to>
          <xdr:col>7</xdr:col>
          <xdr:colOff>1209675</xdr:colOff>
          <xdr:row>1</xdr:row>
          <xdr:rowOff>0</xdr:rowOff>
        </xdr:to>
        <xdr:sp macro="" textlink="">
          <xdr:nvSpPr>
            <xdr:cNvPr id="3187" name="Label8" hidden="1">
              <a:extLst>
                <a:ext uri="{63B3BB69-23CF-44E3-9099-C40C66FF867C}">
                  <a14:compatExt spid="_x0000_s3187"/>
                </a:ext>
                <a:ext uri="{FF2B5EF4-FFF2-40B4-BE49-F238E27FC236}">
                  <a16:creationId xmlns:a16="http://schemas.microsoft.com/office/drawing/2014/main" id="{00000000-0008-0000-0100-00007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12</xdr:row>
          <xdr:rowOff>209550</xdr:rowOff>
        </xdr:from>
        <xdr:to>
          <xdr:col>10</xdr:col>
          <xdr:colOff>85725</xdr:colOff>
          <xdr:row>15</xdr:row>
          <xdr:rowOff>0</xdr:rowOff>
        </xdr:to>
        <xdr:sp macro="" textlink="">
          <xdr:nvSpPr>
            <xdr:cNvPr id="3188" name="Bouton_supprimer" hidden="1">
              <a:extLst>
                <a:ext uri="{63B3BB69-23CF-44E3-9099-C40C66FF867C}">
                  <a14:compatExt spid="_x0000_s3188"/>
                </a:ext>
                <a:ext uri="{FF2B5EF4-FFF2-40B4-BE49-F238E27FC236}">
                  <a16:creationId xmlns:a16="http://schemas.microsoft.com/office/drawing/2014/main" id="{00000000-0008-0000-0100-00007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une  lgne dépense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419100</xdr:colOff>
          <xdr:row>1</xdr:row>
          <xdr:rowOff>57150</xdr:rowOff>
        </xdr:from>
        <xdr:to>
          <xdr:col>10</xdr:col>
          <xdr:colOff>628650</xdr:colOff>
          <xdr:row>2</xdr:row>
          <xdr:rowOff>257175</xdr:rowOff>
        </xdr:to>
        <xdr:sp macro="" textlink="">
          <xdr:nvSpPr>
            <xdr:cNvPr id="3207" name="Button 135" hidden="1">
              <a:extLst>
                <a:ext uri="{63B3BB69-23CF-44E3-9099-C40C66FF867C}">
                  <a14:compatExt spid="_x0000_s3207"/>
                </a:ext>
                <a:ext uri="{FF2B5EF4-FFF2-40B4-BE49-F238E27FC236}">
                  <a16:creationId xmlns:a16="http://schemas.microsoft.com/office/drawing/2014/main" id="{00000000-0008-0000-0100-00008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Note de frais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723900</xdr:colOff>
          <xdr:row>3</xdr:row>
          <xdr:rowOff>57150</xdr:rowOff>
        </xdr:from>
        <xdr:to>
          <xdr:col>9</xdr:col>
          <xdr:colOff>9525</xdr:colOff>
          <xdr:row>6</xdr:row>
          <xdr:rowOff>114300</xdr:rowOff>
        </xdr:to>
        <xdr:sp macro="" textlink="">
          <xdr:nvSpPr>
            <xdr:cNvPr id="20481" name="Button 85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3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142875</xdr:colOff>
      <xdr:row>0</xdr:row>
      <xdr:rowOff>250031</xdr:rowOff>
    </xdr:from>
    <xdr:to>
      <xdr:col>12</xdr:col>
      <xdr:colOff>821531</xdr:colOff>
      <xdr:row>2</xdr:row>
      <xdr:rowOff>166688</xdr:rowOff>
    </xdr:to>
    <xdr:sp macro="[0]!TCD_2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868025" y="250031"/>
          <a:ext cx="678656" cy="39290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16</xdr:row>
          <xdr:rowOff>133350</xdr:rowOff>
        </xdr:from>
        <xdr:to>
          <xdr:col>2</xdr:col>
          <xdr:colOff>1009650</xdr:colOff>
          <xdr:row>19</xdr:row>
          <xdr:rowOff>28575</xdr:rowOff>
        </xdr:to>
        <xdr:sp macro="" textlink="">
          <xdr:nvSpPr>
            <xdr:cNvPr id="23553" name="Button 22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6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TCD divers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133350</xdr:colOff>
          <xdr:row>21</xdr:row>
          <xdr:rowOff>123825</xdr:rowOff>
        </xdr:from>
        <xdr:to>
          <xdr:col>6</xdr:col>
          <xdr:colOff>742950</xdr:colOff>
          <xdr:row>23</xdr:row>
          <xdr:rowOff>190500</xdr:rowOff>
        </xdr:to>
        <xdr:sp macro="" textlink="">
          <xdr:nvSpPr>
            <xdr:cNvPr id="23554" name="Button 27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6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7</xdr:row>
          <xdr:rowOff>123825</xdr:rowOff>
        </xdr:from>
        <xdr:to>
          <xdr:col>2</xdr:col>
          <xdr:colOff>381000</xdr:colOff>
          <xdr:row>9</xdr:row>
          <xdr:rowOff>123825</xdr:rowOff>
        </xdr:to>
        <xdr:sp macro="" textlink="">
          <xdr:nvSpPr>
            <xdr:cNvPr id="23555" name="Button 29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6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divers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609.982595023146" createdVersion="6" refreshedVersion="6" minRefreshableVersion="3" recordCount="3" xr:uid="{0E50C8BF-4C29-4655-8546-D8187B9A5F4C}">
  <cacheSource type="worksheet">
    <worksheetSource ref="D1:G4" sheet="cpt"/>
  </cacheSource>
  <cacheFields count="4">
    <cacheField name="cptes" numFmtId="0">
      <sharedItems containsSemiMixedTypes="0" containsString="0" containsNumber="1" containsInteger="1" minValue="467100" maxValue="626300" count="9">
        <n v="606300"/>
        <n v="624200" u="1"/>
        <n v="626300" u="1"/>
        <n v="618100" u="1"/>
        <n v="615100" u="1"/>
        <n v="606150" u="1"/>
        <n v="606660" u="1"/>
        <n v="467100" u="1"/>
        <n v="606400" u="1"/>
      </sharedItems>
    </cacheField>
    <cacheField name="ttc" numFmtId="4">
      <sharedItems containsNonDate="0" containsString="0" containsBlank="1"/>
    </cacheField>
    <cacheField name="ht" numFmtId="4">
      <sharedItems containsSemiMixedTypes="0" containsString="0" containsNumber="1" minValue="5.83" maxValue="57.34"/>
    </cacheField>
    <cacheField name="tva" numFmtId="4">
      <sharedItems containsSemiMixedTypes="0" containsString="0" containsNumber="1" minValue="1.17" maxValue="11.46999999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609.98929513889" createdVersion="6" refreshedVersion="6" minRefreshableVersion="3" recordCount="23" xr:uid="{9BCC8705-EE1D-48E8-926F-2CBDE65DECD3}">
  <cacheSource type="worksheet">
    <worksheetSource ref="A1:J24" sheet="BD"/>
  </cacheSource>
  <cacheFields count="11">
    <cacheField name="N" numFmtId="3">
      <sharedItems containsSemiMixedTypes="0" containsString="0" containsNumber="1" containsInteger="1" minValue="1" maxValue="26" count="2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 u="1"/>
        <n v="25" u="1"/>
        <n v="26" u="1"/>
      </sharedItems>
    </cacheField>
    <cacheField name="jour" numFmtId="3">
      <sharedItems count="7">
        <s v="sam"/>
        <s v="dim"/>
        <s v="lun"/>
        <s v="ven"/>
        <s v="mar"/>
        <s v="jeu"/>
        <s v="mer"/>
      </sharedItems>
    </cacheField>
    <cacheField name="date" numFmtId="170">
      <sharedItems containsSemiMixedTypes="0" containsNonDate="0" containsDate="1" containsString="0" minDate="2018-08-18T00:00:00" maxDate="2018-09-18T00:00:00" count="12">
        <d v="2018-08-18T00:00:00"/>
        <d v="2018-08-19T00:00:00"/>
        <d v="2018-08-20T00:00:00"/>
        <d v="2018-08-24T00:00:00"/>
        <d v="2018-09-04T00:00:00"/>
        <d v="2018-09-06T00:00:00"/>
        <d v="2018-09-07T00:00:00"/>
        <d v="2018-09-11T00:00:00"/>
        <d v="2018-09-12T00:00:00"/>
        <d v="2018-09-13T00:00:00"/>
        <d v="2018-09-15T00:00:00"/>
        <d v="2018-09-17T00:00:00"/>
      </sharedItems>
      <fieldGroup par="10" base="2">
        <rangePr groupBy="days" startDate="2018-08-18T00:00:00" endDate="2018-09-18T00:00:00"/>
        <groupItems count="368">
          <s v="&lt;18/08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9/2018"/>
        </groupItems>
      </fieldGroup>
    </cacheField>
    <cacheField name="Prestataire" numFmtId="3">
      <sharedItems containsBlank="1" count="19">
        <s v="Le Caveau"/>
        <s v="Spar"/>
        <s v="Mc Donald S"/>
        <s v="St Avia Noidant"/>
        <s v="Inter Hotel"/>
        <s v="Hotel Du Velay "/>
        <s v="Dolaizon Park "/>
        <s v="M' Com "/>
        <s v="Shell 8196 "/>
        <s v="Super U"/>
        <s v="Le Chaudron "/>
        <m/>
        <s v="Mcdo"/>
        <s v="Intermache Tai "/>
        <s v="Leclerc Dac Vehicul "/>
        <s v="Sas Cmt Auberge De "/>
        <s v="Aeroports Lyon " u="1"/>
        <s v="lulu" u="1"/>
        <s v="Le Pavillon " u="1"/>
      </sharedItems>
    </cacheField>
    <cacheField name="Client" numFmtId="3">
      <sharedItems containsBlank="1" count="9">
        <m/>
        <s v="Droma"/>
        <s v="azef"/>
        <s v="dept normandie"/>
        <s v="normandie" u="1"/>
        <s v="tournée normandie" u="1"/>
        <s v="tournée loiret" u="1"/>
        <s v="tournée bourgogne" u="1"/>
        <s v="Droué" u="1"/>
      </sharedItems>
    </cacheField>
    <cacheField name="kms" numFmtId="3">
      <sharedItems containsString="0" containsBlank="1" containsNumber="1" containsInteger="1" minValue="50" maxValue="1080" count="7">
        <m/>
        <n v="500"/>
        <n v="1080"/>
        <n v="50"/>
        <n v="920"/>
        <n v="750" u="1"/>
        <n v="870" u="1"/>
      </sharedItems>
    </cacheField>
    <cacheField name="type dépense" numFmtId="3">
      <sharedItems count="5">
        <s v="gazole"/>
        <s v="resto bar seul"/>
        <s v="divers"/>
        <s v="hotel"/>
        <s v="resto bar accompagné"/>
      </sharedItems>
    </cacheField>
    <cacheField name="Observations" numFmtId="3">
      <sharedItems containsBlank="1" count="11">
        <s v=""/>
        <s v="lave glace"/>
        <s v="produit nettoyant"/>
        <s v="pas de ticket"/>
        <s v="MR et ST"/>
        <s v="Alice et ST"/>
        <m/>
        <s v="6 piles"/>
        <s v="Alice kalinda et SW" u="1"/>
        <s v="MR et SW" u="1"/>
        <s v="2 piles" u="1"/>
      </sharedItems>
    </cacheField>
    <cacheField name="montants" numFmtId="4">
      <sharedItems containsSemiMixedTypes="0" containsString="0" containsNumber="1" minValue="3" maxValue="103.65"/>
    </cacheField>
    <cacheField name="ESP &amp; CB_x000a_ Perso" numFmtId="4">
      <sharedItems containsBlank="1" count="3">
        <m/>
        <s v="perso"/>
        <s v="ESP" u="1"/>
      </sharedItems>
    </cacheField>
    <cacheField name="Mois" numFmtId="0" databaseField="0">
      <fieldGroup base="2">
        <rangePr groupBy="months" startDate="2018-08-18T00:00:00" endDate="2018-09-18T00:00:00"/>
        <groupItems count="14">
          <s v="&lt;18/08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9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m/>
    <n v="5.83"/>
    <n v="1.17"/>
  </r>
  <r>
    <x v="0"/>
    <m/>
    <n v="57.34"/>
    <n v="11.469999999999999"/>
  </r>
  <r>
    <x v="0"/>
    <m/>
    <n v="5.83"/>
    <n v="1.1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x v="0"/>
    <x v="0"/>
    <x v="0"/>
    <x v="0"/>
    <x v="0"/>
    <x v="0"/>
    <x v="0"/>
    <n v="19.600000000000001"/>
    <x v="0"/>
  </r>
  <r>
    <x v="1"/>
    <x v="1"/>
    <x v="1"/>
    <x v="1"/>
    <x v="0"/>
    <x v="0"/>
    <x v="1"/>
    <x v="0"/>
    <n v="10.58"/>
    <x v="0"/>
  </r>
  <r>
    <x v="2"/>
    <x v="2"/>
    <x v="2"/>
    <x v="2"/>
    <x v="0"/>
    <x v="0"/>
    <x v="2"/>
    <x v="1"/>
    <n v="7"/>
    <x v="0"/>
  </r>
  <r>
    <x v="3"/>
    <x v="2"/>
    <x v="2"/>
    <x v="3"/>
    <x v="0"/>
    <x v="0"/>
    <x v="2"/>
    <x v="2"/>
    <n v="68.81"/>
    <x v="0"/>
  </r>
  <r>
    <x v="4"/>
    <x v="3"/>
    <x v="3"/>
    <x v="4"/>
    <x v="1"/>
    <x v="1"/>
    <x v="3"/>
    <x v="0"/>
    <n v="77.599999999999994"/>
    <x v="0"/>
  </r>
  <r>
    <x v="5"/>
    <x v="4"/>
    <x v="4"/>
    <x v="5"/>
    <x v="0"/>
    <x v="0"/>
    <x v="1"/>
    <x v="0"/>
    <n v="69.7"/>
    <x v="0"/>
  </r>
  <r>
    <x v="6"/>
    <x v="5"/>
    <x v="5"/>
    <x v="5"/>
    <x v="0"/>
    <x v="0"/>
    <x v="0"/>
    <x v="3"/>
    <n v="10"/>
    <x v="0"/>
  </r>
  <r>
    <x v="7"/>
    <x v="5"/>
    <x v="5"/>
    <x v="5"/>
    <x v="1"/>
    <x v="2"/>
    <x v="3"/>
    <x v="0"/>
    <n v="29"/>
    <x v="0"/>
  </r>
  <r>
    <x v="8"/>
    <x v="5"/>
    <x v="5"/>
    <x v="6"/>
    <x v="0"/>
    <x v="0"/>
    <x v="4"/>
    <x v="4"/>
    <n v="4.9000000000000004"/>
    <x v="0"/>
  </r>
  <r>
    <x v="9"/>
    <x v="3"/>
    <x v="6"/>
    <x v="7"/>
    <x v="0"/>
    <x v="0"/>
    <x v="4"/>
    <x v="4"/>
    <n v="64.599999999999994"/>
    <x v="0"/>
  </r>
  <r>
    <x v="10"/>
    <x v="3"/>
    <x v="6"/>
    <x v="8"/>
    <x v="0"/>
    <x v="0"/>
    <x v="0"/>
    <x v="0"/>
    <n v="78.33"/>
    <x v="0"/>
  </r>
  <r>
    <x v="11"/>
    <x v="4"/>
    <x v="7"/>
    <x v="9"/>
    <x v="0"/>
    <x v="0"/>
    <x v="0"/>
    <x v="0"/>
    <n v="64.8"/>
    <x v="0"/>
  </r>
  <r>
    <x v="12"/>
    <x v="6"/>
    <x v="8"/>
    <x v="10"/>
    <x v="0"/>
    <x v="0"/>
    <x v="1"/>
    <x v="0"/>
    <n v="100.6"/>
    <x v="0"/>
  </r>
  <r>
    <x v="13"/>
    <x v="6"/>
    <x v="8"/>
    <x v="11"/>
    <x v="0"/>
    <x v="0"/>
    <x v="3"/>
    <x v="5"/>
    <n v="3"/>
    <x v="0"/>
  </r>
  <r>
    <x v="14"/>
    <x v="5"/>
    <x v="9"/>
    <x v="12"/>
    <x v="2"/>
    <x v="3"/>
    <x v="1"/>
    <x v="6"/>
    <n v="10"/>
    <x v="1"/>
  </r>
  <r>
    <x v="15"/>
    <x v="5"/>
    <x v="9"/>
    <x v="11"/>
    <x v="0"/>
    <x v="0"/>
    <x v="2"/>
    <x v="7"/>
    <n v="7"/>
    <x v="1"/>
  </r>
  <r>
    <x v="16"/>
    <x v="5"/>
    <x v="9"/>
    <x v="13"/>
    <x v="3"/>
    <x v="4"/>
    <x v="0"/>
    <x v="0"/>
    <n v="103.65"/>
    <x v="0"/>
  </r>
  <r>
    <x v="17"/>
    <x v="5"/>
    <x v="9"/>
    <x v="13"/>
    <x v="0"/>
    <x v="0"/>
    <x v="0"/>
    <x v="0"/>
    <n v="50"/>
    <x v="0"/>
  </r>
  <r>
    <x v="18"/>
    <x v="5"/>
    <x v="9"/>
    <x v="13"/>
    <x v="0"/>
    <x v="0"/>
    <x v="1"/>
    <x v="6"/>
    <n v="14.7"/>
    <x v="0"/>
  </r>
  <r>
    <x v="19"/>
    <x v="5"/>
    <x v="9"/>
    <x v="13"/>
    <x v="0"/>
    <x v="0"/>
    <x v="0"/>
    <x v="0"/>
    <n v="25.5"/>
    <x v="0"/>
  </r>
  <r>
    <x v="20"/>
    <x v="0"/>
    <x v="10"/>
    <x v="9"/>
    <x v="0"/>
    <x v="0"/>
    <x v="1"/>
    <x v="0"/>
    <n v="31.8"/>
    <x v="0"/>
  </r>
  <r>
    <x v="21"/>
    <x v="0"/>
    <x v="10"/>
    <x v="14"/>
    <x v="0"/>
    <x v="0"/>
    <x v="3"/>
    <x v="5"/>
    <n v="57.43"/>
    <x v="0"/>
  </r>
  <r>
    <x v="22"/>
    <x v="2"/>
    <x v="11"/>
    <x v="15"/>
    <x v="3"/>
    <x v="4"/>
    <x v="0"/>
    <x v="0"/>
    <n v="3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DBB348-3D4E-436A-89E7-81B44CDD429F}" name="Tableau croisé dynamique12" cacheId="64" applyNumberFormats="0" applyBorderFormats="0" applyFontFormats="0" applyPatternFormats="0" applyAlignmentFormats="0" applyWidthHeightFormats="1" dataCaption="Valeurs" updatedVersion="6" minRefreshableVersion="3" asteriskTotals="1" useAutoFormatting="1" itemPrintTitles="1" createdVersion="6" indent="0" outline="1" outlineData="1" multipleFieldFilters="0" rowHeaderCaption="N" colHeaderCaption="Type dépense">
  <location ref="A5:N30" firstHeaderRow="1" firstDataRow="2" firstDataCol="8"/>
  <pivotFields count="11">
    <pivotField axis="axisRow" numFmtId="3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m="1" x="23"/>
        <item m="1" x="24"/>
        <item m="1" x="25"/>
      </items>
    </pivotField>
    <pivotField axis="axisRow" outline="0" showAll="0" defaultSubtotal="0">
      <items count="7">
        <item x="4"/>
        <item x="6"/>
        <item x="5"/>
        <item x="3"/>
        <item x="0"/>
        <item x="1"/>
        <item x="2"/>
      </items>
    </pivotField>
    <pivotField axis="axisRow" numFmtId="165" outline="0" showAll="0" defaultSubtotal="0">
      <items count="36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</items>
    </pivotField>
    <pivotField axis="axisRow" outline="0" showAll="0" defaultSubtotal="0">
      <items count="19">
        <item m="1" x="16"/>
        <item x="6"/>
        <item x="5"/>
        <item x="4"/>
        <item x="13"/>
        <item x="0"/>
        <item x="10"/>
        <item m="1" x="18"/>
        <item x="14"/>
        <item m="1" x="17"/>
        <item x="7"/>
        <item x="2"/>
        <item x="12"/>
        <item x="15"/>
        <item x="8"/>
        <item x="1"/>
        <item x="3"/>
        <item x="9"/>
        <item x="11"/>
      </items>
    </pivotField>
    <pivotField axis="axisRow" outline="0" showAll="0" defaultSubtotal="0">
      <items count="9">
        <item m="1" x="8"/>
        <item m="1" x="4"/>
        <item m="1" x="7"/>
        <item m="1" x="6"/>
        <item m="1" x="5"/>
        <item x="0"/>
        <item x="1"/>
        <item x="2"/>
        <item x="3"/>
      </items>
    </pivotField>
    <pivotField axis="axisRow" outline="0" showAll="0" defaultSubtotal="0">
      <items count="7">
        <item x="1"/>
        <item m="1" x="5"/>
        <item m="1" x="6"/>
        <item x="4"/>
        <item x="2"/>
        <item x="0"/>
        <item x="3"/>
      </items>
    </pivotField>
    <pivotField axis="axisCol" showAll="0">
      <items count="6">
        <item x="2"/>
        <item x="0"/>
        <item x="3"/>
        <item x="4"/>
        <item x="1"/>
        <item t="default"/>
      </items>
    </pivotField>
    <pivotField axis="axisRow" outline="0" showAll="0" defaultSubtotal="0">
      <items count="11">
        <item x="0"/>
        <item m="1" x="10"/>
        <item m="1" x="8"/>
        <item x="1"/>
        <item m="1" x="9"/>
        <item x="3"/>
        <item x="2"/>
        <item x="6"/>
        <item x="4"/>
        <item x="5"/>
        <item x="7"/>
      </items>
    </pivotField>
    <pivotField dataField="1" numFmtId="4" showAll="0"/>
    <pivotField name="ESP &amp; CB" axis="axisRow" outline="0" showAll="0" defaultSubtotal="0">
      <items count="3">
        <item m="1" x="2"/>
        <item x="0"/>
        <item x="1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8">
    <field x="0"/>
    <field x="1"/>
    <field x="2"/>
    <field x="3"/>
    <field x="9"/>
    <field x="4"/>
    <field x="5"/>
    <field x="7"/>
  </rowFields>
  <rowItems count="24">
    <i>
      <x/>
      <x v="4"/>
      <x v="230"/>
      <x v="5"/>
      <x v="1"/>
      <x v="5"/>
      <x v="5"/>
      <x/>
    </i>
    <i>
      <x v="1"/>
      <x v="5"/>
      <x v="231"/>
      <x v="15"/>
      <x v="1"/>
      <x v="5"/>
      <x v="5"/>
      <x/>
    </i>
    <i>
      <x v="2"/>
      <x v="6"/>
      <x v="232"/>
      <x v="11"/>
      <x v="1"/>
      <x v="5"/>
      <x v="5"/>
      <x v="3"/>
    </i>
    <i>
      <x v="3"/>
      <x v="6"/>
      <x v="232"/>
      <x v="16"/>
      <x v="1"/>
      <x v="5"/>
      <x v="5"/>
      <x v="6"/>
    </i>
    <i>
      <x v="4"/>
      <x v="3"/>
      <x v="236"/>
      <x v="3"/>
      <x v="1"/>
      <x v="6"/>
      <x/>
      <x/>
    </i>
    <i>
      <x v="5"/>
      <x/>
      <x v="247"/>
      <x v="2"/>
      <x v="1"/>
      <x v="5"/>
      <x v="5"/>
      <x/>
    </i>
    <i>
      <x v="6"/>
      <x v="2"/>
      <x v="249"/>
      <x v="2"/>
      <x v="1"/>
      <x v="5"/>
      <x v="5"/>
      <x v="5"/>
    </i>
    <i>
      <x v="7"/>
      <x v="2"/>
      <x v="249"/>
      <x v="2"/>
      <x v="1"/>
      <x v="6"/>
      <x v="4"/>
      <x/>
    </i>
    <i>
      <x v="8"/>
      <x v="2"/>
      <x v="249"/>
      <x v="1"/>
      <x v="1"/>
      <x v="5"/>
      <x v="5"/>
      <x v="8"/>
    </i>
    <i>
      <x v="9"/>
      <x v="3"/>
      <x v="250"/>
      <x v="10"/>
      <x v="1"/>
      <x v="5"/>
      <x v="5"/>
      <x v="8"/>
    </i>
    <i>
      <x v="10"/>
      <x v="3"/>
      <x v="250"/>
      <x v="14"/>
      <x v="1"/>
      <x v="5"/>
      <x v="5"/>
      <x/>
    </i>
    <i>
      <x v="11"/>
      <x/>
      <x v="254"/>
      <x v="17"/>
      <x v="1"/>
      <x v="5"/>
      <x v="5"/>
      <x/>
    </i>
    <i>
      <x v="12"/>
      <x v="1"/>
      <x v="255"/>
      <x v="6"/>
      <x v="1"/>
      <x v="5"/>
      <x v="5"/>
      <x/>
    </i>
    <i>
      <x v="13"/>
      <x v="1"/>
      <x v="255"/>
      <x v="18"/>
      <x v="1"/>
      <x v="5"/>
      <x v="5"/>
      <x v="9"/>
    </i>
    <i>
      <x v="14"/>
      <x v="2"/>
      <x v="256"/>
      <x v="12"/>
      <x v="2"/>
      <x v="7"/>
      <x v="6"/>
      <x v="7"/>
    </i>
    <i>
      <x v="15"/>
      <x v="2"/>
      <x v="256"/>
      <x v="18"/>
      <x v="2"/>
      <x v="5"/>
      <x v="5"/>
      <x v="10"/>
    </i>
    <i>
      <x v="16"/>
      <x v="2"/>
      <x v="256"/>
      <x v="4"/>
      <x v="1"/>
      <x v="8"/>
      <x v="3"/>
      <x/>
    </i>
    <i>
      <x v="17"/>
      <x v="2"/>
      <x v="256"/>
      <x v="4"/>
      <x v="1"/>
      <x v="5"/>
      <x v="5"/>
      <x/>
    </i>
    <i>
      <x v="18"/>
      <x v="2"/>
      <x v="256"/>
      <x v="4"/>
      <x v="1"/>
      <x v="5"/>
      <x v="5"/>
      <x v="7"/>
    </i>
    <i>
      <x v="19"/>
      <x v="2"/>
      <x v="256"/>
      <x v="4"/>
      <x v="1"/>
      <x v="5"/>
      <x v="5"/>
      <x/>
    </i>
    <i>
      <x v="20"/>
      <x v="4"/>
      <x v="258"/>
      <x v="17"/>
      <x v="1"/>
      <x v="5"/>
      <x v="5"/>
      <x/>
    </i>
    <i>
      <x v="21"/>
      <x v="4"/>
      <x v="258"/>
      <x v="8"/>
      <x v="1"/>
      <x v="5"/>
      <x v="5"/>
      <x v="9"/>
    </i>
    <i>
      <x v="22"/>
      <x v="6"/>
      <x v="260"/>
      <x v="13"/>
      <x v="1"/>
      <x v="8"/>
      <x v="3"/>
      <x/>
    </i>
    <i t="grand">
      <x/>
    </i>
  </rowItems>
  <colFields count="1">
    <field x="6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montants" fld="8" baseField="0" baseItem="0" numFmtId="4"/>
  </dataFields>
  <formats count="15973">
    <format dxfId="16079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78"/>
          </reference>
        </references>
      </pivotArea>
    </format>
    <format dxfId="16078">
      <pivotArea dataOnly="0" labelOnly="1" fieldPosition="0">
        <references count="3">
          <reference field="0" count="1" selected="0">
            <x v="25"/>
          </reference>
          <reference field="1" count="1" selected="0">
            <x v="2"/>
          </reference>
          <reference field="2" count="1">
            <x v="106"/>
          </reference>
        </references>
      </pivotArea>
    </format>
    <format dxfId="16077">
      <pivotArea outline="0" collapsedLevelsAreSubtotals="1" fieldPosition="0"/>
    </format>
    <format dxfId="16076">
      <pivotArea dataOnly="0" labelOnly="1" outline="0" axis="axisValues" fieldPosition="0"/>
    </format>
    <format dxfId="16075">
      <pivotArea dataOnly="0" labelOnly="1" outline="0" axis="axisValues" fieldPosition="0"/>
    </format>
    <format dxfId="16074">
      <pivotArea outline="0" collapsedLevelsAreSubtotals="1" fieldPosition="0">
        <references count="2">
          <reference field="0" count="0" selected="0"/>
          <reference field="1" count="0" selected="0"/>
        </references>
      </pivotArea>
    </format>
    <format dxfId="16073">
      <pivotArea dataOnly="0" labelOnly="1" fieldPosition="0">
        <references count="1">
          <reference field="0" count="0"/>
        </references>
      </pivotArea>
    </format>
    <format dxfId="1607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07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07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06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06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06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06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606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06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06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06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06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06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05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05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05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05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05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605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05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05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05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05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604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04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604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04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04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04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04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04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04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04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03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603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603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03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03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603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03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03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031">
      <pivotArea dataOnly="0" labelOnly="1" fieldPosition="0">
        <references count="5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>
            <x v="5"/>
          </reference>
        </references>
      </pivotArea>
    </format>
    <format dxfId="16030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6029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6028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6027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602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6025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6024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6023">
      <pivotArea dataOnly="0" labelOnly="1" fieldPosition="0">
        <references count="6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602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602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602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601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601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601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601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6015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6014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6013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601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601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6010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600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600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6007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6006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6005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6004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6003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6002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6001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600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99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998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997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996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995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99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993">
      <pivotArea type="origin" dataOnly="0" labelOnly="1" outline="0" fieldPosition="0"/>
    </format>
    <format dxfId="15992">
      <pivotArea field="6" type="button" dataOnly="0" labelOnly="1" outline="0" axis="axisCol" fieldPosition="0"/>
    </format>
    <format dxfId="15991">
      <pivotArea type="topRight" dataOnly="0" labelOnly="1" outline="0" fieldPosition="0"/>
    </format>
    <format dxfId="15990">
      <pivotArea field="0" type="button" dataOnly="0" labelOnly="1" outline="0" axis="axisRow" fieldPosition="0"/>
    </format>
    <format dxfId="15989">
      <pivotArea field="1" type="button" dataOnly="0" labelOnly="1" outline="0" axis="axisRow" fieldPosition="1"/>
    </format>
    <format dxfId="15988">
      <pivotArea field="2" type="button" dataOnly="0" labelOnly="1" outline="0" axis="axisRow" fieldPosition="2"/>
    </format>
    <format dxfId="15987">
      <pivotArea field="3" type="button" dataOnly="0" labelOnly="1" outline="0" axis="axisRow" fieldPosition="3"/>
    </format>
    <format dxfId="15986">
      <pivotArea field="4" type="button" dataOnly="0" labelOnly="1" outline="0" axis="axisRow" fieldPosition="5"/>
    </format>
    <format dxfId="15985">
      <pivotArea field="5" type="button" dataOnly="0" labelOnly="1" outline="0" axis="axisRow" fieldPosition="6"/>
    </format>
    <format dxfId="15984">
      <pivotArea field="7" type="button" dataOnly="0" labelOnly="1" outline="0" axis="axisRow" fieldPosition="7"/>
    </format>
    <format dxfId="15983">
      <pivotArea dataOnly="0" labelOnly="1" fieldPosition="0">
        <references count="1">
          <reference field="6" count="0"/>
        </references>
      </pivotArea>
    </format>
    <format dxfId="15982">
      <pivotArea dataOnly="0" labelOnly="1" grandCol="1" outline="0" fieldPosition="0"/>
    </format>
    <format dxfId="15981">
      <pivotArea dataOnly="0" grandRow="1" outline="0" fieldPosition="0"/>
    </format>
    <format dxfId="15980">
      <pivotArea dataOnly="0" labelOnly="1" fieldPosition="0">
        <references count="1">
          <reference field="0" count="1">
            <x v="0"/>
          </reference>
        </references>
      </pivotArea>
    </format>
    <format dxfId="15979">
      <pivotArea field="6" type="button" dataOnly="0" labelOnly="1" outline="0" axis="axisCol" fieldPosition="0"/>
    </format>
    <format dxfId="15978">
      <pivotArea type="topRight" dataOnly="0" labelOnly="1" outline="0" fieldPosition="0"/>
    </format>
    <format dxfId="15977">
      <pivotArea dataOnly="0" labelOnly="1" fieldPosition="0">
        <references count="1">
          <reference field="6" count="0"/>
        </references>
      </pivotArea>
    </format>
    <format dxfId="15976">
      <pivotArea dataOnly="0" labelOnly="1" grandCol="1" outline="0" fieldPosition="0"/>
    </format>
    <format dxfId="15975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974">
      <pivotArea type="origin" dataOnly="0" labelOnly="1" outline="0" fieldPosition="0"/>
    </format>
    <format dxfId="15973">
      <pivotArea field="6" type="button" dataOnly="0" labelOnly="1" outline="0" axis="axisCol" fieldPosition="0"/>
    </format>
    <format dxfId="15972">
      <pivotArea type="topRight" dataOnly="0" labelOnly="1" outline="0" fieldPosition="0"/>
    </format>
    <format dxfId="15971">
      <pivotArea field="0" type="button" dataOnly="0" labelOnly="1" outline="0" axis="axisRow" fieldPosition="0"/>
    </format>
    <format dxfId="15970">
      <pivotArea field="1" type="button" dataOnly="0" labelOnly="1" outline="0" axis="axisRow" fieldPosition="1"/>
    </format>
    <format dxfId="15969">
      <pivotArea field="2" type="button" dataOnly="0" labelOnly="1" outline="0" axis="axisRow" fieldPosition="2"/>
    </format>
    <format dxfId="15968">
      <pivotArea field="3" type="button" dataOnly="0" labelOnly="1" outline="0" axis="axisRow" fieldPosition="3"/>
    </format>
    <format dxfId="15967">
      <pivotArea field="4" type="button" dataOnly="0" labelOnly="1" outline="0" axis="axisRow" fieldPosition="5"/>
    </format>
    <format dxfId="15966">
      <pivotArea field="5" type="button" dataOnly="0" labelOnly="1" outline="0" axis="axisRow" fieldPosition="6"/>
    </format>
    <format dxfId="15965">
      <pivotArea field="7" type="button" dataOnly="0" labelOnly="1" outline="0" axis="axisRow" fieldPosition="7"/>
    </format>
    <format dxfId="15964">
      <pivotArea dataOnly="0" labelOnly="1" fieldPosition="0">
        <references count="1">
          <reference field="0" count="0"/>
        </references>
      </pivotArea>
    </format>
    <format dxfId="1596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96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96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96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95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95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95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95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95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95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95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95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95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95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94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94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94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94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94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94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94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94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94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94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93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93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93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93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93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93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93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93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93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93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92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92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92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592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92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92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92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92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92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92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91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5918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5917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5916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5915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591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5913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5912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591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91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90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90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590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90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90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90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90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902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901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5900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589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589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897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589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589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894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893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892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891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890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889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88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588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88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885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884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883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882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88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880">
      <pivotArea dataOnly="0" labelOnly="1" fieldPosition="0">
        <references count="1">
          <reference field="6" count="0"/>
        </references>
      </pivotArea>
    </format>
    <format dxfId="15879">
      <pivotArea dataOnly="0" labelOnly="1" grandCol="1" outline="0" fieldPosition="0"/>
    </format>
    <format dxfId="15878">
      <pivotArea field="6" type="button" dataOnly="0" labelOnly="1" outline="0" axis="axisCol" fieldPosition="0"/>
    </format>
    <format dxfId="15877">
      <pivotArea type="topRight" dataOnly="0" labelOnly="1" outline="0" fieldPosition="0"/>
    </format>
    <format dxfId="15876">
      <pivotArea dataOnly="0" labelOnly="1" fieldPosition="0">
        <references count="1">
          <reference field="6" count="0"/>
        </references>
      </pivotArea>
    </format>
    <format dxfId="15875">
      <pivotArea dataOnly="0" labelOnly="1" grandCol="1" outline="0" fieldPosition="0"/>
    </format>
    <format dxfId="15874">
      <pivotArea outline="0" collapsedLevelsAreSubtotals="1" fieldPosition="0"/>
    </format>
    <format dxfId="15873">
      <pivotArea field="6" type="button" dataOnly="0" labelOnly="1" outline="0" axis="axisCol" fieldPosition="0"/>
    </format>
    <format dxfId="15872">
      <pivotArea type="topRight" dataOnly="0" labelOnly="1" outline="0" fieldPosition="0"/>
    </format>
    <format dxfId="15871">
      <pivotArea dataOnly="0" labelOnly="1" fieldPosition="0">
        <references count="1">
          <reference field="6" count="0"/>
        </references>
      </pivotArea>
    </format>
    <format dxfId="15870">
      <pivotArea dataOnly="0" labelOnly="1" grandCol="1" outline="0" fieldPosition="0"/>
    </format>
    <format dxfId="15869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868">
      <pivotArea type="origin" dataOnly="0" labelOnly="1" outline="0" fieldPosition="0"/>
    </format>
    <format dxfId="15867">
      <pivotArea field="6" type="button" dataOnly="0" labelOnly="1" outline="0" axis="axisCol" fieldPosition="0"/>
    </format>
    <format dxfId="15866">
      <pivotArea type="topRight" dataOnly="0" labelOnly="1" outline="0" fieldPosition="0"/>
    </format>
    <format dxfId="15865">
      <pivotArea field="0" type="button" dataOnly="0" labelOnly="1" outline="0" axis="axisRow" fieldPosition="0"/>
    </format>
    <format dxfId="15864">
      <pivotArea field="1" type="button" dataOnly="0" labelOnly="1" outline="0" axis="axisRow" fieldPosition="1"/>
    </format>
    <format dxfId="15863">
      <pivotArea field="2" type="button" dataOnly="0" labelOnly="1" outline="0" axis="axisRow" fieldPosition="2"/>
    </format>
    <format dxfId="15862">
      <pivotArea field="3" type="button" dataOnly="0" labelOnly="1" outline="0" axis="axisRow" fieldPosition="3"/>
    </format>
    <format dxfId="15861">
      <pivotArea field="4" type="button" dataOnly="0" labelOnly="1" outline="0" axis="axisRow" fieldPosition="5"/>
    </format>
    <format dxfId="15860">
      <pivotArea field="5" type="button" dataOnly="0" labelOnly="1" outline="0" axis="axisRow" fieldPosition="6"/>
    </format>
    <format dxfId="15859">
      <pivotArea field="7" type="button" dataOnly="0" labelOnly="1" outline="0" axis="axisRow" fieldPosition="7"/>
    </format>
    <format dxfId="15858">
      <pivotArea dataOnly="0" labelOnly="1" fieldPosition="0">
        <references count="1">
          <reference field="0" count="0"/>
        </references>
      </pivotArea>
    </format>
    <format dxfId="158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8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85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85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85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85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85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85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84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84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84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84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8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84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84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84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84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84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83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83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83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83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83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8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83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83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83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83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82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82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82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82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82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82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82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82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82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582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81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81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81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81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81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81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81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5812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5811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5810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5809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580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5807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5806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580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80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80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80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580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80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79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79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79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96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95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5794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579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579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91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579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578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788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787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86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85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784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83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782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578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78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79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78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777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776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77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774">
      <pivotArea dataOnly="0" labelOnly="1" fieldPosition="0">
        <references count="1">
          <reference field="6" count="0"/>
        </references>
      </pivotArea>
    </format>
    <format dxfId="15773">
      <pivotArea dataOnly="0" labelOnly="1" grandCol="1" outline="0" fieldPosition="0"/>
    </format>
    <format dxfId="15772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771">
      <pivotArea type="origin" dataOnly="0" labelOnly="1" outline="0" fieldPosition="0"/>
    </format>
    <format dxfId="15770">
      <pivotArea field="6" type="button" dataOnly="0" labelOnly="1" outline="0" axis="axisCol" fieldPosition="0"/>
    </format>
    <format dxfId="15769">
      <pivotArea type="topRight" dataOnly="0" labelOnly="1" outline="0" fieldPosition="0"/>
    </format>
    <format dxfId="15768">
      <pivotArea field="0" type="button" dataOnly="0" labelOnly="1" outline="0" axis="axisRow" fieldPosition="0"/>
    </format>
    <format dxfId="15767">
      <pivotArea field="1" type="button" dataOnly="0" labelOnly="1" outline="0" axis="axisRow" fieldPosition="1"/>
    </format>
    <format dxfId="15766">
      <pivotArea field="2" type="button" dataOnly="0" labelOnly="1" outline="0" axis="axisRow" fieldPosition="2"/>
    </format>
    <format dxfId="15765">
      <pivotArea field="3" type="button" dataOnly="0" labelOnly="1" outline="0" axis="axisRow" fieldPosition="3"/>
    </format>
    <format dxfId="15764">
      <pivotArea field="4" type="button" dataOnly="0" labelOnly="1" outline="0" axis="axisRow" fieldPosition="5"/>
    </format>
    <format dxfId="15763">
      <pivotArea field="5" type="button" dataOnly="0" labelOnly="1" outline="0" axis="axisRow" fieldPosition="6"/>
    </format>
    <format dxfId="15762">
      <pivotArea field="7" type="button" dataOnly="0" labelOnly="1" outline="0" axis="axisRow" fieldPosition="7"/>
    </format>
    <format dxfId="15761">
      <pivotArea dataOnly="0" labelOnly="1" fieldPosition="0">
        <references count="1">
          <reference field="0" count="0"/>
        </references>
      </pivotArea>
    </format>
    <format dxfId="1576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75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75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75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75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75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75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75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75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75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75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74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74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74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74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74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74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74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74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74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74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73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73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73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73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73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73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73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73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73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73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72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72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72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72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72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72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572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72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72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72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71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71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71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71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5715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5714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5713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5712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571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5710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5709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570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70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70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70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570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70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70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70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70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99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98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5697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569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569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94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569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569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691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690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89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88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687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86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685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568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68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82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81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680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79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67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677">
      <pivotArea dataOnly="0" labelOnly="1" fieldPosition="0">
        <references count="1">
          <reference field="6" count="0"/>
        </references>
      </pivotArea>
    </format>
    <format dxfId="15676">
      <pivotArea dataOnly="0" labelOnly="1" grandCol="1" outline="0" fieldPosition="0"/>
    </format>
    <format dxfId="15675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674">
      <pivotArea type="origin" dataOnly="0" labelOnly="1" outline="0" fieldPosition="0"/>
    </format>
    <format dxfId="15673">
      <pivotArea field="6" type="button" dataOnly="0" labelOnly="1" outline="0" axis="axisCol" fieldPosition="0"/>
    </format>
    <format dxfId="15672">
      <pivotArea type="topRight" dataOnly="0" labelOnly="1" outline="0" fieldPosition="0"/>
    </format>
    <format dxfId="15671">
      <pivotArea field="0" type="button" dataOnly="0" labelOnly="1" outline="0" axis="axisRow" fieldPosition="0"/>
    </format>
    <format dxfId="15670">
      <pivotArea field="1" type="button" dataOnly="0" labelOnly="1" outline="0" axis="axisRow" fieldPosition="1"/>
    </format>
    <format dxfId="15669">
      <pivotArea field="2" type="button" dataOnly="0" labelOnly="1" outline="0" axis="axisRow" fieldPosition="2"/>
    </format>
    <format dxfId="15668">
      <pivotArea field="3" type="button" dataOnly="0" labelOnly="1" outline="0" axis="axisRow" fieldPosition="3"/>
    </format>
    <format dxfId="15667">
      <pivotArea field="4" type="button" dataOnly="0" labelOnly="1" outline="0" axis="axisRow" fieldPosition="5"/>
    </format>
    <format dxfId="15666">
      <pivotArea field="5" type="button" dataOnly="0" labelOnly="1" outline="0" axis="axisRow" fieldPosition="6"/>
    </format>
    <format dxfId="15665">
      <pivotArea field="7" type="button" dataOnly="0" labelOnly="1" outline="0" axis="axisRow" fieldPosition="7"/>
    </format>
    <format dxfId="15664">
      <pivotArea dataOnly="0" labelOnly="1" fieldPosition="0">
        <references count="1">
          <reference field="0" count="0"/>
        </references>
      </pivotArea>
    </format>
    <format dxfId="1566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66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66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66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65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65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65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65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65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65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65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5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65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65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64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64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64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64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64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64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64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64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64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64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63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63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63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63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63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63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63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63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63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63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62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62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62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562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62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62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62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62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62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62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61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5618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5617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5616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5615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561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5613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5612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561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61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60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60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560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60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60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60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60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02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601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5600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559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559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97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559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559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594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593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92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91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590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89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58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558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58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85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84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583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82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58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580">
      <pivotArea dataOnly="0" labelOnly="1" fieldPosition="0">
        <references count="1">
          <reference field="6" count="0"/>
        </references>
      </pivotArea>
    </format>
    <format dxfId="15579">
      <pivotArea dataOnly="0" labelOnly="1" grandCol="1" outline="0" fieldPosition="0"/>
    </format>
    <format dxfId="15578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577">
      <pivotArea type="origin" dataOnly="0" labelOnly="1" outline="0" fieldPosition="0"/>
    </format>
    <format dxfId="15576">
      <pivotArea field="6" type="button" dataOnly="0" labelOnly="1" outline="0" axis="axisCol" fieldPosition="0"/>
    </format>
    <format dxfId="15575">
      <pivotArea type="topRight" dataOnly="0" labelOnly="1" outline="0" fieldPosition="0"/>
    </format>
    <format dxfId="15574">
      <pivotArea field="0" type="button" dataOnly="0" labelOnly="1" outline="0" axis="axisRow" fieldPosition="0"/>
    </format>
    <format dxfId="15573">
      <pivotArea field="1" type="button" dataOnly="0" labelOnly="1" outline="0" axis="axisRow" fieldPosition="1"/>
    </format>
    <format dxfId="15572">
      <pivotArea field="2" type="button" dataOnly="0" labelOnly="1" outline="0" axis="axisRow" fieldPosition="2"/>
    </format>
    <format dxfId="15571">
      <pivotArea field="3" type="button" dataOnly="0" labelOnly="1" outline="0" axis="axisRow" fieldPosition="3"/>
    </format>
    <format dxfId="15570">
      <pivotArea field="4" type="button" dataOnly="0" labelOnly="1" outline="0" axis="axisRow" fieldPosition="5"/>
    </format>
    <format dxfId="15569">
      <pivotArea field="5" type="button" dataOnly="0" labelOnly="1" outline="0" axis="axisRow" fieldPosition="6"/>
    </format>
    <format dxfId="15568">
      <pivotArea field="7" type="button" dataOnly="0" labelOnly="1" outline="0" axis="axisRow" fieldPosition="7"/>
    </format>
    <format dxfId="15567">
      <pivotArea dataOnly="0" labelOnly="1" fieldPosition="0">
        <references count="1">
          <reference field="0" count="0"/>
        </references>
      </pivotArea>
    </format>
    <format dxfId="1556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56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56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56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56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56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56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55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55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55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55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55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55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55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55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55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55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54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54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54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54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54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54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54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54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54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54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53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53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53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53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53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53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53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53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53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53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552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52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52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52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52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52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52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52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5521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5520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5519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5518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551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5516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5515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551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51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51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51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551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50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50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50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50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05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04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5503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550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550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500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549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549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497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496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95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94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493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92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491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549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48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88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87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486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85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48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483">
      <pivotArea dataOnly="0" labelOnly="1" fieldPosition="0">
        <references count="1">
          <reference field="6" count="0"/>
        </references>
      </pivotArea>
    </format>
    <format dxfId="15482">
      <pivotArea dataOnly="0" labelOnly="1" grandCol="1" outline="0" fieldPosition="0"/>
    </format>
    <format dxfId="15481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480">
      <pivotArea field="6" type="button" dataOnly="0" labelOnly="1" outline="0" axis="axisCol" fieldPosition="0"/>
    </format>
    <format dxfId="15479">
      <pivotArea type="topRight" dataOnly="0" labelOnly="1" outline="0" fieldPosition="0"/>
    </format>
    <format dxfId="15478">
      <pivotArea dataOnly="0" labelOnly="1" fieldPosition="0">
        <references count="1">
          <reference field="0" count="0"/>
        </references>
      </pivotArea>
    </format>
    <format dxfId="154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47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47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47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47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47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47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47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46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46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46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46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46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46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46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46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46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46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45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45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45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45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45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45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45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45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45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45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44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44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4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44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44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44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44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44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44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544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43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43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43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43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43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43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43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5432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5431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5430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5429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542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5427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5426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542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42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42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42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542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42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41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41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41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16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15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5414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541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541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11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541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540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408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407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06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05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404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403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402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540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40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99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98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397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96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39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394">
      <pivotArea dataOnly="0" labelOnly="1" fieldPosition="0">
        <references count="1">
          <reference field="6" count="0"/>
        </references>
      </pivotArea>
    </format>
    <format dxfId="15393">
      <pivotArea dataOnly="0" labelOnly="1" grandCol="1" outline="0" fieldPosition="0"/>
    </format>
    <format dxfId="15392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391">
      <pivotArea field="6" type="button" dataOnly="0" labelOnly="1" outline="0" axis="axisCol" fieldPosition="0"/>
    </format>
    <format dxfId="15390">
      <pivotArea type="topRight" dataOnly="0" labelOnly="1" outline="0" fieldPosition="0"/>
    </format>
    <format dxfId="15389">
      <pivotArea dataOnly="0" labelOnly="1" fieldPosition="0">
        <references count="1">
          <reference field="0" count="0"/>
        </references>
      </pivotArea>
    </format>
    <format dxfId="1538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38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38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38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38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38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38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38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38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37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37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37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37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37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37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37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37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37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37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36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36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36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36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36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36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36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36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36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36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35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35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35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35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35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35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35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35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535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35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34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34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34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34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34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34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5343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5342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5341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5340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533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5338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5337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533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33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33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33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533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33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33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32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32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27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26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5325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532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532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22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532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532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319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318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17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16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315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14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313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531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31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10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09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308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307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30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305">
      <pivotArea dataOnly="0" labelOnly="1" fieldPosition="0">
        <references count="1">
          <reference field="6" count="0"/>
        </references>
      </pivotArea>
    </format>
    <format dxfId="15304">
      <pivotArea dataOnly="0" labelOnly="1" grandCol="1" outline="0" fieldPosition="0"/>
    </format>
    <format dxfId="15303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302">
      <pivotArea field="6" type="button" dataOnly="0" labelOnly="1" outline="0" axis="axisCol" fieldPosition="0"/>
    </format>
    <format dxfId="15301">
      <pivotArea type="topRight" dataOnly="0" labelOnly="1" outline="0" fieldPosition="0"/>
    </format>
    <format dxfId="15300">
      <pivotArea dataOnly="0" labelOnly="1" fieldPosition="0">
        <references count="1">
          <reference field="0" count="0"/>
        </references>
      </pivotArea>
    </format>
    <format dxfId="1529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29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29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29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29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29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29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29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29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29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28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28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28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28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28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28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28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28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28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28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27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27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27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27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27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27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27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27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27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27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26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26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26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26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26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26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26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526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26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26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25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25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25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25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25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5254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5253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5252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5251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525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5249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5248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524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24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24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24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524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24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24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524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523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38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37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5236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523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523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33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523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523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230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5229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28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27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226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25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224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522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22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21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20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5219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5218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521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5216">
      <pivotArea dataOnly="0" labelOnly="1" fieldPosition="0">
        <references count="1">
          <reference field="6" count="0"/>
        </references>
      </pivotArea>
    </format>
    <format dxfId="15215">
      <pivotArea dataOnly="0" labelOnly="1" grandCol="1" outline="0" fieldPosition="0"/>
    </format>
    <format dxfId="15214">
      <pivotArea outline="0" collapsedLevelsAreSubtotals="1" fieldPosition="0"/>
    </format>
    <format dxfId="15213">
      <pivotArea field="6" type="button" dataOnly="0" labelOnly="1" outline="0" axis="axisCol" fieldPosition="0"/>
    </format>
    <format dxfId="15212">
      <pivotArea type="topRight" dataOnly="0" labelOnly="1" outline="0" fieldPosition="0"/>
    </format>
    <format dxfId="15211">
      <pivotArea dataOnly="0" labelOnly="1" fieldPosition="0">
        <references count="1">
          <reference field="6" count="0"/>
        </references>
      </pivotArea>
    </format>
    <format dxfId="15210">
      <pivotArea dataOnly="0" labelOnly="1" grandCol="1" outline="0" fieldPosition="0"/>
    </format>
    <format dxfId="15209">
      <pivotArea dataOnly="0" labelOnly="1" grandCol="1" outline="0" fieldPosition="0"/>
    </format>
    <format dxfId="15208">
      <pivotArea dataOnly="0" labelOnly="1" fieldPosition="0">
        <references count="1">
          <reference field="0" count="0"/>
        </references>
      </pivotArea>
    </format>
    <format dxfId="1520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20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20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20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20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20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20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20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19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19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19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19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19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19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19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19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19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19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18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18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18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18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18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18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18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18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18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18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17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17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17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17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17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17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17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17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17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17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16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16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16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16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16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16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16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16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16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16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159">
      <pivotArea dataOnly="0" labelOnly="1" fieldPosition="0">
        <references count="1">
          <reference field="0" count="0"/>
        </references>
      </pivotArea>
    </format>
    <format dxfId="15158">
      <pivotArea outline="0" collapsedLevelsAreSubtotals="1" fieldPosition="0"/>
    </format>
    <format dxfId="151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156">
      <pivotArea outline="0" collapsedLevelsAreSubtotals="1" fieldPosition="0"/>
    </format>
    <format dxfId="15155">
      <pivotArea outline="0" collapsedLevelsAreSubtotals="1" fieldPosition="0"/>
    </format>
    <format dxfId="15154">
      <pivotArea outline="0" collapsedLevelsAreSubtotals="1" fieldPosition="0"/>
    </format>
    <format dxfId="15153">
      <pivotArea outline="0" collapsedLevelsAreSubtotals="1" fieldPosition="0"/>
    </format>
    <format dxfId="15152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5151">
      <pivotArea dataOnly="0" labelOnly="1" fieldPosition="0">
        <references count="1">
          <reference field="0" count="17"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515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14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14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14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14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14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14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14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14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14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14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13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13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13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136">
      <pivotArea outline="0" collapsedLevelsAreSubtotals="1" fieldPosition="0"/>
    </format>
    <format dxfId="15135">
      <pivotArea type="origin" dataOnly="0" labelOnly="1" outline="0" offset="G1:H1" fieldPosition="0"/>
    </format>
    <format dxfId="15134">
      <pivotArea field="6" type="button" dataOnly="0" labelOnly="1" outline="0" axis="axisCol" fieldPosition="0"/>
    </format>
    <format dxfId="15133">
      <pivotArea type="topRight" dataOnly="0" labelOnly="1" outline="0" fieldPosition="0"/>
    </format>
    <format dxfId="15132">
      <pivotArea field="5" type="button" dataOnly="0" labelOnly="1" outline="0" axis="axisRow" fieldPosition="6"/>
    </format>
    <format dxfId="15131">
      <pivotArea field="7" type="button" dataOnly="0" labelOnly="1" outline="0" axis="axisRow" fieldPosition="7"/>
    </format>
    <format dxfId="15130">
      <pivotArea dataOnly="0" labelOnly="1" fieldPosition="0">
        <references count="1">
          <reference field="6" count="0"/>
        </references>
      </pivotArea>
    </format>
    <format dxfId="15129">
      <pivotArea type="origin" dataOnly="0" labelOnly="1" outline="0" offset="G1:H1" fieldPosition="0"/>
    </format>
    <format dxfId="15128">
      <pivotArea field="6" type="button" dataOnly="0" labelOnly="1" outline="0" axis="axisCol" fieldPosition="0"/>
    </format>
    <format dxfId="15127">
      <pivotArea type="topRight" dataOnly="0" labelOnly="1" outline="0" fieldPosition="0"/>
    </format>
    <format dxfId="15126">
      <pivotArea field="5" type="button" dataOnly="0" labelOnly="1" outline="0" axis="axisRow" fieldPosition="6"/>
    </format>
    <format dxfId="15125">
      <pivotArea field="7" type="button" dataOnly="0" labelOnly="1" outline="0" axis="axisRow" fieldPosition="7"/>
    </format>
    <format dxfId="15124">
      <pivotArea dataOnly="0" labelOnly="1" fieldPosition="0">
        <references count="1">
          <reference field="6" count="0"/>
        </references>
      </pivotArea>
    </format>
    <format dxfId="15123">
      <pivotArea type="origin" dataOnly="0" labelOnly="1" outline="0" offset="G1:H1" fieldPosition="0"/>
    </format>
    <format dxfId="15122">
      <pivotArea field="6" type="button" dataOnly="0" labelOnly="1" outline="0" axis="axisCol" fieldPosition="0"/>
    </format>
    <format dxfId="15121">
      <pivotArea type="topRight" dataOnly="0" labelOnly="1" outline="0" fieldPosition="0"/>
    </format>
    <format dxfId="15120">
      <pivotArea field="5" type="button" dataOnly="0" labelOnly="1" outline="0" axis="axisRow" fieldPosition="6"/>
    </format>
    <format dxfId="15119">
      <pivotArea field="7" type="button" dataOnly="0" labelOnly="1" outline="0" axis="axisRow" fieldPosition="7"/>
    </format>
    <format dxfId="15118">
      <pivotArea dataOnly="0" labelOnly="1" fieldPosition="0">
        <references count="1">
          <reference field="6" count="0"/>
        </references>
      </pivotArea>
    </format>
    <format dxfId="15117">
      <pivotArea type="origin" dataOnly="0" labelOnly="1" outline="0" offset="G1:H1" fieldPosition="0"/>
    </format>
    <format dxfId="15116">
      <pivotArea field="6" type="button" dataOnly="0" labelOnly="1" outline="0" axis="axisCol" fieldPosition="0"/>
    </format>
    <format dxfId="15115">
      <pivotArea type="topRight" dataOnly="0" labelOnly="1" outline="0" fieldPosition="0"/>
    </format>
    <format dxfId="15114">
      <pivotArea field="5" type="button" dataOnly="0" labelOnly="1" outline="0" axis="axisRow" fieldPosition="6"/>
    </format>
    <format dxfId="15113">
      <pivotArea field="7" type="button" dataOnly="0" labelOnly="1" outline="0" axis="axisRow" fieldPosition="7"/>
    </format>
    <format dxfId="15112">
      <pivotArea dataOnly="0" labelOnly="1" fieldPosition="0">
        <references count="1">
          <reference field="6" count="0"/>
        </references>
      </pivotArea>
    </format>
    <format dxfId="15111">
      <pivotArea type="origin" dataOnly="0" labelOnly="1" outline="0" fieldPosition="0"/>
    </format>
    <format dxfId="15110">
      <pivotArea field="6" type="button" dataOnly="0" labelOnly="1" outline="0" axis="axisCol" fieldPosition="0"/>
    </format>
    <format dxfId="15109">
      <pivotArea type="topRight" dataOnly="0" labelOnly="1" outline="0" fieldPosition="0"/>
    </format>
    <format dxfId="15108">
      <pivotArea field="0" type="button" dataOnly="0" labelOnly="1" outline="0" axis="axisRow" fieldPosition="0"/>
    </format>
    <format dxfId="15107">
      <pivotArea field="1" type="button" dataOnly="0" labelOnly="1" outline="0" axis="axisRow" fieldPosition="1"/>
    </format>
    <format dxfId="15106">
      <pivotArea field="2" type="button" dataOnly="0" labelOnly="1" outline="0" axis="axisRow" fieldPosition="2"/>
    </format>
    <format dxfId="15105">
      <pivotArea field="9" type="button" dataOnly="0" labelOnly="1" outline="0" axis="axisRow" fieldPosition="4"/>
    </format>
    <format dxfId="15104">
      <pivotArea field="3" type="button" dataOnly="0" labelOnly="1" outline="0" axis="axisRow" fieldPosition="3"/>
    </format>
    <format dxfId="15103">
      <pivotArea field="4" type="button" dataOnly="0" labelOnly="1" outline="0" axis="axisRow" fieldPosition="5"/>
    </format>
    <format dxfId="15102">
      <pivotArea field="5" type="button" dataOnly="0" labelOnly="1" outline="0" axis="axisRow" fieldPosition="6"/>
    </format>
    <format dxfId="15101">
      <pivotArea field="7" type="button" dataOnly="0" labelOnly="1" outline="0" axis="axisRow" fieldPosition="7"/>
    </format>
    <format dxfId="15100">
      <pivotArea dataOnly="0" labelOnly="1" fieldPosition="0">
        <references count="1">
          <reference field="6" count="0"/>
        </references>
      </pivotArea>
    </format>
    <format dxfId="15099">
      <pivotArea type="origin" dataOnly="0" labelOnly="1" outline="0" fieldPosition="0"/>
    </format>
    <format dxfId="15098">
      <pivotArea field="6" type="button" dataOnly="0" labelOnly="1" outline="0" axis="axisCol" fieldPosition="0"/>
    </format>
    <format dxfId="15097">
      <pivotArea type="topRight" dataOnly="0" labelOnly="1" outline="0" fieldPosition="0"/>
    </format>
    <format dxfId="15096">
      <pivotArea field="0" type="button" dataOnly="0" labelOnly="1" outline="0" axis="axisRow" fieldPosition="0"/>
    </format>
    <format dxfId="15095">
      <pivotArea field="1" type="button" dataOnly="0" labelOnly="1" outline="0" axis="axisRow" fieldPosition="1"/>
    </format>
    <format dxfId="15094">
      <pivotArea field="2" type="button" dataOnly="0" labelOnly="1" outline="0" axis="axisRow" fieldPosition="2"/>
    </format>
    <format dxfId="15093">
      <pivotArea field="9" type="button" dataOnly="0" labelOnly="1" outline="0" axis="axisRow" fieldPosition="4"/>
    </format>
    <format dxfId="15092">
      <pivotArea field="3" type="button" dataOnly="0" labelOnly="1" outline="0" axis="axisRow" fieldPosition="3"/>
    </format>
    <format dxfId="15091">
      <pivotArea field="4" type="button" dataOnly="0" labelOnly="1" outline="0" axis="axisRow" fieldPosition="5"/>
    </format>
    <format dxfId="15090">
      <pivotArea field="5" type="button" dataOnly="0" labelOnly="1" outline="0" axis="axisRow" fieldPosition="6"/>
    </format>
    <format dxfId="15089">
      <pivotArea field="7" type="button" dataOnly="0" labelOnly="1" outline="0" axis="axisRow" fieldPosition="7"/>
    </format>
    <format dxfId="15088">
      <pivotArea dataOnly="0" labelOnly="1" fieldPosition="0">
        <references count="1">
          <reference field="6" count="0"/>
        </references>
      </pivotArea>
    </format>
    <format dxfId="15087">
      <pivotArea outline="0" collapsedLevelsAreSubtotals="1" fieldPosition="0"/>
    </format>
    <format dxfId="15086">
      <pivotArea outline="0" collapsedLevelsAreSubtotals="1" fieldPosition="0"/>
    </format>
    <format dxfId="15085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508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08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08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08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08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07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07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07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07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07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07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7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07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07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07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06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06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06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06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06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06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06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062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506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06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05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05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05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05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05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05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05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05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05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04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04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04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04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04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04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04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04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04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04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039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503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03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03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03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03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03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03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03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03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02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02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2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02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02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02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02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02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02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02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01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01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01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016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501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01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01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01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01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01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00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00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00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00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00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0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00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00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00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00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99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9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99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99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99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99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993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499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99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99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98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98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98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8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98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98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98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98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98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98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97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97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97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97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7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97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97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97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97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970">
      <pivotArea outline="0" collapsedLevelsAreSubtotals="1" fieldPosition="0"/>
    </format>
    <format dxfId="14969">
      <pivotArea dataOnly="0" labelOnly="1" fieldPosition="0">
        <references count="1">
          <reference field="0" count="0"/>
        </references>
      </pivotArea>
    </format>
    <format dxfId="1496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96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96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96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96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96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6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96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96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95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95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95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95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95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95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95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95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95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5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94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94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94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94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94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944">
      <pivotArea dataOnly="0" labelOnly="1" fieldPosition="0">
        <references count="1">
          <reference field="0" count="0"/>
        </references>
      </pivotArea>
    </format>
    <format dxfId="1494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94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94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94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93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93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3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93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93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93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93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93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93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93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92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92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92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92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2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92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92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92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92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92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919">
      <pivotArea dataOnly="0" labelOnly="1" fieldPosition="0">
        <references count="1">
          <reference field="0" count="0"/>
        </references>
      </pivotArea>
    </format>
    <format dxfId="1491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91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91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91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91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91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1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91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91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90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90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90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90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90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90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90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90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90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0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89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89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89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89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89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894">
      <pivotArea dataOnly="0" labelOnly="1" fieldPosition="0">
        <references count="1">
          <reference field="0" count="0"/>
        </references>
      </pivotArea>
    </format>
    <format dxfId="1489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89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89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89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88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88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88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88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88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88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88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88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88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88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87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87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87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87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87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87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87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87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87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87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869">
      <pivotArea dataOnly="0" labelOnly="1" fieldPosition="0">
        <references count="1">
          <reference field="0" count="0"/>
        </references>
      </pivotArea>
    </format>
    <format dxfId="1486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86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86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86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86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86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86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86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86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85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85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85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85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85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85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85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85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85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85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84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84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84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84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84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844">
      <pivotArea field="6" grandRow="1" outline="0" collapsedLevelsAreSubtotals="1" axis="axisCol" fieldPosition="0">
        <references count="1">
          <reference field="6" count="1" selected="0">
            <x v="0"/>
          </reference>
        </references>
      </pivotArea>
    </format>
    <format dxfId="14843">
      <pivotArea outline="0" collapsedLevelsAreSubtotals="1" fieldPosition="0"/>
    </format>
    <format dxfId="14842">
      <pivotArea dataOnly="0" labelOnly="1" fieldPosition="0">
        <references count="1">
          <reference field="0" count="0"/>
        </references>
      </pivotArea>
    </format>
    <format dxfId="1484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84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83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83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83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83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83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83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83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83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83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83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82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82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82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82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82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82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82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82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82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82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81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81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817">
      <pivotArea dataOnly="0" labelOnly="1" fieldPosition="0">
        <references count="1">
          <reference field="0" count="0"/>
        </references>
      </pivotArea>
    </format>
    <format dxfId="1481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81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81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81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81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81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81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80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80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80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80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80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80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80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80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80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80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79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79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79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79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79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79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79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792">
      <pivotArea dataOnly="0" labelOnly="1" fieldPosition="0">
        <references count="1">
          <reference field="0" count="0"/>
        </references>
      </pivotArea>
    </format>
    <format dxfId="1479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79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78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78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78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78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78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78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78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78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78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78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77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77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77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77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77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77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77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77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77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77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76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76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767">
      <pivotArea dataOnly="0" labelOnly="1" fieldPosition="0">
        <references count="1">
          <reference field="0" count="0"/>
        </references>
      </pivotArea>
    </format>
    <format dxfId="1476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76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76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76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76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76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76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75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75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75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75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75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75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75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75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75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75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74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74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74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74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74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74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74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742">
      <pivotArea outline="0" collapsedLevelsAreSubtotals="1" fieldPosition="0"/>
    </format>
    <format dxfId="14741">
      <pivotArea dataOnly="0" labelOnly="1" fieldPosition="0">
        <references count="1">
          <reference field="0" count="0"/>
        </references>
      </pivotArea>
    </format>
    <format dxfId="1474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73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73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73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73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73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73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73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73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73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73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72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72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72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72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72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72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72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72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72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72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71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71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71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716">
      <pivotArea dataOnly="0" labelOnly="1" fieldPosition="0">
        <references count="1">
          <reference field="0" count="0"/>
        </references>
      </pivotArea>
    </format>
    <format dxfId="1471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71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71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71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71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71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70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70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70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70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70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70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70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70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70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70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69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69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69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69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69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69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69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69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691">
      <pivotArea dataOnly="0" labelOnly="1" fieldPosition="0">
        <references count="1">
          <reference field="0" count="0"/>
        </references>
      </pivotArea>
    </format>
    <format dxfId="1469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68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68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68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68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68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68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68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68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68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68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67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67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67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67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67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67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67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67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67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67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66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66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66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666">
      <pivotArea dataOnly="0" labelOnly="1" fieldPosition="0">
        <references count="1">
          <reference field="0" count="0"/>
        </references>
      </pivotArea>
    </format>
    <format dxfId="1466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66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66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66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66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66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65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65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65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65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65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65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65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65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65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65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64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64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64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64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64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64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64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64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641">
      <pivotArea outline="0" collapsedLevelsAreSubtotals="1" fieldPosition="0"/>
    </format>
    <format dxfId="14640">
      <pivotArea outline="0" collapsedLevelsAreSubtotals="1" fieldPosition="0"/>
    </format>
    <format dxfId="1463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638">
      <pivotArea dataOnly="0" labelOnly="1" fieldPosition="0">
        <references count="1">
          <reference field="0" count="0"/>
        </references>
      </pivotArea>
    </format>
    <format dxfId="1463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63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63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63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63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63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63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63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62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62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62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62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62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62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62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62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62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62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61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61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61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61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61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61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61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61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61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61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60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60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60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60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60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60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60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60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60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460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459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59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59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59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59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59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59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4592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4591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4590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4589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458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4587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4586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458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58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458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58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458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58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57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57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57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576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4575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457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4573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457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457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4570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56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568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567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56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456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564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563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562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56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56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5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5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1455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1455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5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5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1455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5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55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55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4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4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54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4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54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1454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4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4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4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54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3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53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53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536">
      <pivotArea dataOnly="0" labelOnly="1" fieldPosition="0">
        <references count="1">
          <reference field="0" count="0"/>
        </references>
      </pivotArea>
    </format>
    <format dxfId="1453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53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53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53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53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53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52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52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52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52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52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52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52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52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52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52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51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51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51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51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51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51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51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51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51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51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50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50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50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50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50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50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50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50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50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50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49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449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449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49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49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49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49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49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49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4490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4489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4488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4487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448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4485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4484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448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48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448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48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447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47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47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47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47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474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4473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447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4471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447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446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4468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467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466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465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464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446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462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461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460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45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45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5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5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1445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1445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5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5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1445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5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44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44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4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4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44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4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44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1444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4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4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3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43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3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43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43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434">
      <pivotArea dataOnly="0" labelOnly="1" fieldPosition="0">
        <references count="1">
          <reference field="0" count="0"/>
        </references>
      </pivotArea>
    </format>
    <format dxfId="1443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43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43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43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42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42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42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42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42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42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42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2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42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42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41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41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41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41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41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41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41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41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41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41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40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40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40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40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40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40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40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40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40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40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39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39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39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439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439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39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39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39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39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39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38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4388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4387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4386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4385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438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4383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4382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438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38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437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37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437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37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37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37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37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372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4371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437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4369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436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436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4366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365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364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363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362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436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360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359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358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35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35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5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5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1435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1435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5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5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1434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4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34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34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4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4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34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4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34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1434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3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3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3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33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3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33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33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332">
      <pivotArea dataOnly="0" labelOnly="1" fieldPosition="0">
        <references count="1">
          <reference field="0" count="0"/>
        </references>
      </pivotArea>
    </format>
    <format dxfId="1433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33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32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32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32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32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32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32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32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32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32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32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31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31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31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31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31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31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31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31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31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31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30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30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30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30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30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30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30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30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30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30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29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29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29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29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29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4294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429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29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29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29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28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28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28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4286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4285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4284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4283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428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4281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4280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427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27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427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27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427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27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27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27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27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270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4269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426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4267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426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426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4264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263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262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261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260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425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258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257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256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25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2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5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5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1425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1425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4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142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24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24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4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24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4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23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142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3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3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23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3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2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2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230">
      <pivotArea dataOnly="0" labelOnly="1" fieldPosition="0">
        <references count="1">
          <reference field="0" count="0"/>
        </references>
      </pivotArea>
    </format>
    <format dxfId="142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2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2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2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2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2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2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2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2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22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21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2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2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2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2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2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2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2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2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2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2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20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20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2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2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2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2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2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2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2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1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1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1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1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1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1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19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419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419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19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18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18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18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18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18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14184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4183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14182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14181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1418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14179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14178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1417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17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417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17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1417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17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17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1417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1416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168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14167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1416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14165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1416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1416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14162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161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160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159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15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141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156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14155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14154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1415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1415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5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5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1414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1414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4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4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1414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4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14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1414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4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4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13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3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13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1413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3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3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3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1413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3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1413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14129">
      <pivotArea outline="0" collapsedLevelsAreSubtotals="1" fieldPosition="0"/>
    </format>
    <format dxfId="14128">
      <pivotArea outline="0" collapsedLevelsAreSubtotals="1" fieldPosition="0"/>
    </format>
    <format dxfId="1412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126">
      <pivotArea dataOnly="0" labelOnly="1" fieldPosition="0">
        <references count="1">
          <reference field="0" count="0"/>
        </references>
      </pivotArea>
    </format>
    <format dxfId="1412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12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12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12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12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12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11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11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11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11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11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11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11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11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11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11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10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10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10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10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10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10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10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10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10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10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09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09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09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09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09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09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09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09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09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09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08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408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408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08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08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08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08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08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08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08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07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07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407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07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407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07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7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07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7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407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6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06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6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06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6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06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6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406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6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06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5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05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5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5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05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05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5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5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05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5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04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04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04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04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404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3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03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3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03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3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034">
      <pivotArea dataOnly="0" labelOnly="1" fieldPosition="0">
        <references count="1">
          <reference field="0" count="0"/>
        </references>
      </pivotArea>
    </format>
    <format dxfId="1403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03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03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03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02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02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02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02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02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02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02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02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02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02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01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01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01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01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01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01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01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01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01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01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00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00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00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00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00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00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00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00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00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00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99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99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99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99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99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99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99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99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99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99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98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98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98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98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98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98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98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98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8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98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7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97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7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97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7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97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7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97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7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97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6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96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6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96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6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6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96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96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6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6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95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95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95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95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95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95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94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94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942">
      <pivotArea dataOnly="0" labelOnly="1" fieldPosition="0">
        <references count="1">
          <reference field="0" count="0"/>
        </references>
      </pivotArea>
    </format>
    <format dxfId="1394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94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93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93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93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93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93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93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93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93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93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93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92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92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92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92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92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92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92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92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92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92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91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91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91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91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91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91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91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91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91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91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90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90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90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90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90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904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90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90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90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90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89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89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89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9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89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89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89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89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89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89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8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88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8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88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8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88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8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88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8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88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7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87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7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87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7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87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7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7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87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87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6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6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86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6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86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86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6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6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86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6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85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85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5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5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5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85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5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85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5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850">
      <pivotArea dataOnly="0" labelOnly="1" fieldPosition="0">
        <references count="1">
          <reference field="0" count="0"/>
        </references>
      </pivotArea>
    </format>
    <format dxfId="1384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84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84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84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84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84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84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84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84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84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83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3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83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83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83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83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83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83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83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83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82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82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82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82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82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82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82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82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82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82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81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81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81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81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81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81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81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81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81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81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80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80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80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80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80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0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80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80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80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80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79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79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9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79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9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79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9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79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9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79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8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78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8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78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8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78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8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78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8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8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77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77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7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7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77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7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77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77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7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7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76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6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76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76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6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6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6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76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6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76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59">
      <pivotArea outline="0" collapsedLevelsAreSubtotals="1" fieldPosition="0"/>
    </format>
    <format dxfId="13758">
      <pivotArea outline="0" collapsedLevelsAreSubtotals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57">
      <pivotArea dataOnly="0" labelOnly="1" fieldPosition="0">
        <references count="1">
          <reference field="0" count="1">
            <x v="1"/>
          </reference>
        </references>
      </pivotArea>
    </format>
    <format dxfId="137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75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75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753">
      <pivotArea dataOnly="0" labelOnly="1" offset="IV2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752">
      <pivotArea dataOnly="0" labelOnly="1" offset="IV2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51">
      <pivotArea dataOnly="0" labelOnly="1" offset="IV2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5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49">
      <pivotArea outline="0" collapsedLevelsAreSubtotals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48">
      <pivotArea dataOnly="0" labelOnly="1" fieldPosition="0">
        <references count="1">
          <reference field="0" count="1">
            <x v="1"/>
          </reference>
        </references>
      </pivotArea>
    </format>
    <format dxfId="1374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74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74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744">
      <pivotArea dataOnly="0" labelOnly="1" offset="IV2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743">
      <pivotArea dataOnly="0" labelOnly="1" offset="IV2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42">
      <pivotArea dataOnly="0" labelOnly="1" offset="IV2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4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40">
      <pivotArea outline="0" collapsedLevelsAreSubtotals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 selected="0">
            <x v="1"/>
          </reference>
        </references>
      </pivotArea>
    </format>
    <format dxfId="13739">
      <pivotArea dataOnly="0" labelOnly="1" fieldPosition="0">
        <references count="1">
          <reference field="0" count="1">
            <x v="3"/>
          </reference>
        </references>
      </pivotArea>
    </format>
    <format dxfId="13738">
      <pivotArea dataOnly="0" labelOnly="1" offset="IV256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737">
      <pivotArea dataOnly="0" labelOnly="1" offset="IV256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73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735">
      <pivotArea dataOnly="0" labelOnly="1" offset="IV4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734">
      <pivotArea dataOnly="0" labelOnly="1" offset="IV256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33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3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731">
      <pivotArea outline="0" collapsedLevelsAreSubtotals="1" fieldPosition="0"/>
    </format>
    <format dxfId="13730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1" selected="0">
            <x v="1"/>
          </reference>
          <reference field="7" count="0" selected="0"/>
          <reference field="9" count="0" selected="0"/>
        </references>
      </pivotArea>
    </format>
    <format dxfId="13729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1" selected="0">
            <x v="1"/>
          </reference>
          <reference field="7" count="0" selected="0"/>
          <reference field="9" count="0" selected="0"/>
        </references>
      </pivotArea>
    </format>
    <format dxfId="1372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727">
      <pivotArea dataOnly="0" labelOnly="1" fieldPosition="0">
        <references count="1">
          <reference field="0" count="0"/>
        </references>
      </pivotArea>
    </format>
    <format dxfId="1372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72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72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72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72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72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72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71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71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71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71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71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71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71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71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71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71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70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70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70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70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70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70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70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70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70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70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69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69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69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69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69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69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69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69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69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69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68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68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68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68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68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68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68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68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68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68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67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67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67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67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67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7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67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7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67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7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66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6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66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6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66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6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66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6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66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6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65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5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5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65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65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5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5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65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5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65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64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4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4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64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4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64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64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4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4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4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63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3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63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3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635">
      <pivotArea dataOnly="0" labelOnly="1" fieldPosition="0">
        <references count="1">
          <reference field="0" count="0"/>
        </references>
      </pivotArea>
    </format>
    <format dxfId="1363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63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63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63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63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62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62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62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62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62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62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62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62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62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62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61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61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61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61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61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61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61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61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61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61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60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60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60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60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60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60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60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60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60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60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59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59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597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59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59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59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59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59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59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59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58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58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58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58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58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58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58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8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58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8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57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7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57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7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57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7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57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7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57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7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56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6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56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6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6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56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56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6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6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56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5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55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55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5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5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55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5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55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55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5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4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4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54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4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54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4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543">
      <pivotArea dataOnly="0" labelOnly="1" fieldPosition="0">
        <references count="1">
          <reference field="0" count="0"/>
        </references>
      </pivotArea>
    </format>
    <format dxfId="1354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54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54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53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53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53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53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53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53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53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53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53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53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52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52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52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52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52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52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52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52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52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52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51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51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51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51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51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51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51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5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51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51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50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50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50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50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50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50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50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50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50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50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49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49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49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49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49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49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49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49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49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9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48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8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48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8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48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8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48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8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48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8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47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7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47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7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47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7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7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47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47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7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6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46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6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46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46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6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46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6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46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45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5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5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5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45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5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45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5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451">
      <pivotArea dataOnly="0" labelOnly="1" fieldPosition="0">
        <references count="1">
          <reference field="0" count="0"/>
        </references>
      </pivotArea>
    </format>
    <format dxfId="1345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44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44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44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44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44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44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44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44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44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44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43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43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43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43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43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43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43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43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43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43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42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42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42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42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42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42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42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42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42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42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41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41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41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41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41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41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41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41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41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41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40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40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40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40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40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40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40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40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40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40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39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9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39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9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39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9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39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9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39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39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38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38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38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38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38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38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38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8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8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38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37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7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7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37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7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37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37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7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7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37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6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36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36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6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6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6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36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6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36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60">
      <pivotArea outline="0" collapsedLevelsAreSubtotals="1" fieldPosition="0"/>
    </format>
    <format dxfId="1335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358">
      <pivotArea dataOnly="0" labelOnly="1" fieldPosition="0">
        <references count="1">
          <reference field="0" count="0"/>
        </references>
      </pivotArea>
    </format>
    <format dxfId="133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3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35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35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35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35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35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35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34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34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34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34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3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34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34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34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34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34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33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33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33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33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33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3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33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33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33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33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32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32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32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32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32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32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32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32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32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32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31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31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31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31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31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31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31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31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31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31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30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30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30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30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0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30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0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30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0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30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9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29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9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29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9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29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9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29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9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29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8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8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28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28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8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8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28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8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28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28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7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7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27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7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27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27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7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7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7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27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6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26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67">
      <pivotArea outline="0" collapsedLevelsAreSubtotals="1" fieldPosition="0"/>
    </format>
    <format dxfId="13266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1" selected="0">
            <x v="1"/>
          </reference>
          <reference field="7" count="0" selected="0"/>
          <reference field="9" count="0" selected="0"/>
        </references>
      </pivotArea>
    </format>
    <format dxfId="13265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1" selected="0">
            <x v="1"/>
          </reference>
          <reference field="7" count="0" selected="0"/>
          <reference field="9" count="0" selected="0"/>
        </references>
      </pivotArea>
    </format>
    <format dxfId="1326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263">
      <pivotArea dataOnly="0" labelOnly="1" fieldPosition="0">
        <references count="1">
          <reference field="0" count="0"/>
        </references>
      </pivotArea>
    </format>
    <format dxfId="1326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26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26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25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25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25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25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25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25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25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25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25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25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24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24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24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24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24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24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24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24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24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24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23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23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23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23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23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23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23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23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23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23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22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22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22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22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22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22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22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22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22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22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21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21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1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21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21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21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21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21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21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1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20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0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20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0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20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0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20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0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20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0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19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9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19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9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19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9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9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19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19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9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8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18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8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18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18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8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8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18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8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18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17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7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7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7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17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7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17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7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171">
      <pivotArea dataOnly="0" labelOnly="1" fieldPosition="0">
        <references count="1">
          <reference field="0" count="0"/>
        </references>
      </pivotArea>
    </format>
    <format dxfId="1317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16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16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16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16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16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16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16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16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16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16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15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15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15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15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15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15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15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15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15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15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14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14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14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14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14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14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14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14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14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14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13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13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13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13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13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13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13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13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13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13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12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12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12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12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12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12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12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12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12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12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11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1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11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1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11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1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11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1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11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1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10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0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10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0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10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0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10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0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0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10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09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9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9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09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9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09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09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9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9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09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8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08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08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8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8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8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08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8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08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8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079">
      <pivotArea dataOnly="0" labelOnly="1" fieldPosition="0">
        <references count="1">
          <reference field="0" count="0"/>
        </references>
      </pivotArea>
    </format>
    <format dxfId="1307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07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07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07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07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07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07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07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07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06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06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06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06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06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06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06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06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06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06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05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05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05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05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05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05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05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05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05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05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04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04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04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04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04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04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04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04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304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04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03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03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03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03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03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03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03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03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03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03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02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02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02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2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02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2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02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2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02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2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01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1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01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1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01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1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01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1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01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1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0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00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00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0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0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00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0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00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00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0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99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99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99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99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98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8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987">
      <pivotArea dataOnly="0" labelOnly="1" fieldPosition="0">
        <references count="1">
          <reference field="0" count="0"/>
        </references>
      </pivotArea>
    </format>
    <format dxfId="129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98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98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98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98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98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98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97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97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97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97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97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9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97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97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97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97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96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96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96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96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96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96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96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9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96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96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95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95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95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95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95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95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95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95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95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95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94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94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94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94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94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94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94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94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94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94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93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93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93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93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93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3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93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3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93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3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92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2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92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2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92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2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92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2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92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2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91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1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1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91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91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1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1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91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1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91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90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90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90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90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89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9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89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96">
      <pivotArea outline="0" collapsedLevelsAreSubtotals="1" fieldPosition="0"/>
    </format>
    <format dxfId="12895">
      <pivotArea outline="0" collapsedLevelsAreSubtotals="1" fieldPosition="0"/>
    </format>
    <format dxfId="1289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893">
      <pivotArea dataOnly="0" labelOnly="1" fieldPosition="0">
        <references count="1">
          <reference field="0" count="0"/>
        </references>
      </pivotArea>
    </format>
    <format dxfId="1289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89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89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88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88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88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88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88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88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88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88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88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88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87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87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87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87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87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87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87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87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87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87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86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86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86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86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86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86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86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86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86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86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85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85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85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85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85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85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85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85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85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85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84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84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84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84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84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84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84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84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84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4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83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3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83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3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83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3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83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3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83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3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82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2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82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2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82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2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2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82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82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2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81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81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81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81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81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80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80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80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801">
      <pivotArea dataOnly="0" labelOnly="1" fieldPosition="0">
        <references count="1">
          <reference field="0" count="0"/>
        </references>
      </pivotArea>
    </format>
    <format dxfId="1280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7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79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79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79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79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79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79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79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79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79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78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7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78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78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78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78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78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78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78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78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77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77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77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7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77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77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7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77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7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77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76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76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76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76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76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76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76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76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76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76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75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75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75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75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75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75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75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75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75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75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74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4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74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4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74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4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74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4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74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4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73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3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73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3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73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3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73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3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3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73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72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72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72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72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72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71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71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71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71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709">
      <pivotArea dataOnly="0" labelOnly="1" fieldPosition="0">
        <references count="1">
          <reference field="0" count="0"/>
        </references>
      </pivotArea>
    </format>
    <format dxfId="1270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70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70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70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70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70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70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70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70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69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69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69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69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69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69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69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69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69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69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68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68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68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68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68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68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68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68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68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68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67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67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67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67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67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67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67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67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67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67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66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66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66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66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66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66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66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66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66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66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65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65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65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5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65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5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65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5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65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5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64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4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64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4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64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4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64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4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64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4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63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63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63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63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63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62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62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62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62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61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1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617">
      <pivotArea dataOnly="0" labelOnly="1" fieldPosition="0">
        <references count="1">
          <reference field="0" count="0"/>
        </references>
      </pivotArea>
    </format>
    <format dxfId="1261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61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61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61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61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61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61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60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60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60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60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60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60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60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60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60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60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59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59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59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59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59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59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59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59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59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59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58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58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58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58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58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58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58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58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58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58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57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57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57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57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57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57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57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57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7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57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56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56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56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56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56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6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56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6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56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6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55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5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55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5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55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5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55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5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55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5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54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4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4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54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54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4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4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54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4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54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53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3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3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53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3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53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53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3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3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3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52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2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52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26">
      <pivotArea outline="0" collapsedLevelsAreSubtotals="1" fieldPosition="0"/>
    </format>
    <format dxfId="12525">
      <pivotArea outline="0" collapsedLevelsAreSubtotals="1" fieldPosition="0"/>
    </format>
    <format dxfId="12524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2" selected="0">
            <x v="0"/>
            <x v="1"/>
          </reference>
          <reference field="7" count="0" selected="0"/>
          <reference field="9" count="0" selected="0"/>
        </references>
      </pivotArea>
    </format>
    <format dxfId="12523">
      <pivotArea dataOnly="0" labelOnly="1" fieldPosition="0">
        <references count="1">
          <reference field="0" count="0"/>
        </references>
      </pivotArea>
    </format>
    <format dxfId="1252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52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52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51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51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51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51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51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51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51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51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51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51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50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50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50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50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50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50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50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50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50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50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49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49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49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49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49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49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49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49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49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49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48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48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48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48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48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48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48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48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48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48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47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47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47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47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47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47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47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47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47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7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46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6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46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6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46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6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46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6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46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6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45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5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45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5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45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5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5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45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45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5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4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44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4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44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44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4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4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44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4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44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43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3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3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3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43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3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43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32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2" selected="0">
            <x v="0"/>
            <x v="1"/>
          </reference>
          <reference field="7" count="0" selected="0"/>
          <reference field="9" count="0" selected="0"/>
        </references>
      </pivotArea>
    </format>
    <format dxfId="12431">
      <pivotArea dataOnly="0" labelOnly="1" fieldPosition="0">
        <references count="1">
          <reference field="0" count="0"/>
        </references>
      </pivotArea>
    </format>
    <format dxfId="1243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42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42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42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42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42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42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42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42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42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42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41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41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41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41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41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41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41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41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41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41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40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40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40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40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40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40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40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40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40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40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39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39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39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39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39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39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39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39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39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39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38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38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38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38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38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38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38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38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38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38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37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7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37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7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37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7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37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7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37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7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36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6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36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6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36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6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36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6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6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36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35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5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5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35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5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35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35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5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5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35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4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34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34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4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4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4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34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4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34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4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339">
      <pivotArea dataOnly="0" labelOnly="1" fieldPosition="0">
        <references count="1">
          <reference field="0" count="0"/>
        </references>
      </pivotArea>
    </format>
    <format dxfId="1233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33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33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33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33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33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33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33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33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32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32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32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32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32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32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32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32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32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32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31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31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31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31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31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31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31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31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31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31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30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30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30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30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30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30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30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30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30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30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29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29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29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29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29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29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29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29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29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29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28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28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28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28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28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28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28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28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28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28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27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7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27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7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27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7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27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7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27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7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6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26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26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6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6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26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6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26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26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6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5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25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5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25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25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5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5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5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25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5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24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4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247">
      <pivotArea dataOnly="0" labelOnly="1" fieldPosition="0">
        <references count="1">
          <reference field="0" count="0"/>
        </references>
      </pivotArea>
    </format>
    <format dxfId="1224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24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24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24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24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24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24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23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23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23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23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23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23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23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23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23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23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22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22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22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22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22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22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22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22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22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22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21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21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21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21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21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21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21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21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21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21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20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20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20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20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20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20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20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20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20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20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19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19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19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19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19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9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19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9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19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9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18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8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18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8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18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8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18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8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18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8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17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7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7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17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17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7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7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17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7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17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16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6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6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16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6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16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16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6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6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6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15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5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15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5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155">
      <pivotArea dataOnly="0" labelOnly="1" fieldPosition="0">
        <references count="1">
          <reference field="0" count="0"/>
        </references>
      </pivotArea>
    </format>
    <format dxfId="1215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15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15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15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15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14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14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14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14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14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14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14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14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14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14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13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13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13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13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13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13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13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13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13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13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12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12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12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12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12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12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12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12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12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12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11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11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117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11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11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11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11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11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11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11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10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10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10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10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10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10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10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0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10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0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09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9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09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9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09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9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09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9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09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9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08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8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08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8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8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08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08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8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8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08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7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07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207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7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7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07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7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07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207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7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6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6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06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6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206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6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063">
      <pivotArea dataOnly="0" labelOnly="1" fieldPosition="0">
        <references count="1">
          <reference field="0" count="0"/>
        </references>
      </pivotArea>
    </format>
    <format dxfId="1206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06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06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05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05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05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05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05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05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05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205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205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05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04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04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04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04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04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04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04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04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04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04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03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03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03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03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03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03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03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03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03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03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02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02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202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02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202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02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202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02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202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02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01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01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01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01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201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201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201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201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201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1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200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0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200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0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00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0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200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0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00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0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99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9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99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9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99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9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9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99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99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9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8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98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8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98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98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8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8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98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8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98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97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7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7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7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97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7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97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72">
      <pivotArea outline="0" collapsedLevelsAreSubtotals="1" fieldPosition="0"/>
    </format>
    <format dxfId="11971">
      <pivotArea outline="0" collapsedLevelsAreSubtotals="1" fieldPosition="0"/>
    </format>
    <format dxfId="1197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96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968">
      <pivotArea dataOnly="0" labelOnly="1" fieldPosition="0">
        <references count="1">
          <reference field="0" count="0"/>
        </references>
      </pivotArea>
    </format>
    <format dxfId="1196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96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96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96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96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96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96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96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95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95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95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95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95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95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95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95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95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95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94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94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94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94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94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94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94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94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94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94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93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93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93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93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93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93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93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93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93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93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92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92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92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92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92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92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92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92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92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92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191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91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191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91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1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91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1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191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1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91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0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90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0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90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0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90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0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90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0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90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9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9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89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89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9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9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89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9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89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89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8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8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88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8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88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88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8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8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8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88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7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87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7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876">
      <pivotArea dataOnly="0" labelOnly="1" fieldPosition="0">
        <references count="1">
          <reference field="0" count="0"/>
        </references>
      </pivotArea>
    </format>
    <format dxfId="1187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87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87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87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87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87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86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86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86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86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86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86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86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86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86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86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85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85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85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85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85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85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85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85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85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85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84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84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84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84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84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84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84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84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84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84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83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83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83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83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83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83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83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83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83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83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82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82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182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82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182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82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2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82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2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182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1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81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1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81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1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81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1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81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1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81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0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80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0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0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80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80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0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0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80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0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79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79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9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9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79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9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79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79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9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9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8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78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8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78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8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784">
      <pivotArea dataOnly="0" labelOnly="1" fieldPosition="0">
        <references count="1">
          <reference field="0" count="0"/>
        </references>
      </pivotArea>
    </format>
    <format dxfId="1178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78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78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78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77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77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77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77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77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77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77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77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77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77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76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76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76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76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76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76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76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76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76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76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75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75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75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75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75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75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75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75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75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75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74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74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74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74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74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74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74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74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74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74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73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3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73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73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173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73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173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73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3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73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2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172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2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72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2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72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2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72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2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72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1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71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1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71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1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1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71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71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1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1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70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0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70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70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0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0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70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0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70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70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9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9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9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69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9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69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9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692">
      <pivotArea dataOnly="0" labelOnly="1" fieldPosition="0">
        <references count="1">
          <reference field="0" count="0"/>
        </references>
      </pivotArea>
    </format>
    <format dxfId="1169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69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68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68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68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68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68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68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68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68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68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68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67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67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67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67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67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67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67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67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67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67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66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66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66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66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66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66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66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66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66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66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65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65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65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65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65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654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65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65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65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65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64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64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64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64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64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64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164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64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164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64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63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63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63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163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63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63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63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63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63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63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62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62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62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62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62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62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2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2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62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62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1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1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61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1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61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61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1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1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61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1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60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60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0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0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0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60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0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60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0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600">
      <pivotArea dataOnly="0" labelOnly="1" fieldPosition="0">
        <references count="1">
          <reference field="0" count="0"/>
        </references>
      </pivotArea>
    </format>
    <format dxfId="1159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59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59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59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59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59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59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59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59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59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58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58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58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58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58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58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58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58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58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58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57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57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57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57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57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57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57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57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57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57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56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56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56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56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56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56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56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56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56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56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55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55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55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55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55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55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55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55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155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55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154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54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54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54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54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154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54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54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54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54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3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53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3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53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3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53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3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53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3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3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52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52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52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52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52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51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1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51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51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1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1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1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51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1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51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0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508">
      <pivotArea dataOnly="0" labelOnly="1" fieldPosition="0">
        <references count="1">
          <reference field="0" count="0"/>
        </references>
      </pivotArea>
    </format>
    <format dxfId="1150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50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50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50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50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50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50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50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49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49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49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49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49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49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49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49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49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49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48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48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48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48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48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48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48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48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48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48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47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47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47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47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47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47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47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47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47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47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46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46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46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46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46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46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46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46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46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46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145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45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145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45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5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45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5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145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5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45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4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44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4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44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4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44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4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44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4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44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43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43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43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43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43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2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2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42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2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42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42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2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2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2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42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1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41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17">
      <pivotArea outline="0" collapsedLevelsAreSubtotals="1" fieldPosition="0"/>
    </format>
    <format dxfId="11416">
      <pivotArea outline="0" collapsedLevelsAreSubtotals="1" fieldPosition="0"/>
    </format>
    <format dxfId="1141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414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413">
      <pivotArea dataOnly="0" labelOnly="1" fieldPosition="0">
        <references count="1">
          <reference field="0" count="1">
            <x v="0"/>
          </reference>
        </references>
      </pivotArea>
    </format>
    <format dxfId="1141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41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41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40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40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0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0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0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404">
      <pivotArea dataOnly="0" labelOnly="1" fieldPosition="0">
        <references count="1">
          <reference field="0" count="1">
            <x v="0"/>
          </reference>
        </references>
      </pivotArea>
    </format>
    <format dxfId="1140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40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40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40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9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9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9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96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1395">
      <pivotArea dataOnly="0" labelOnly="1" fieldPosition="0">
        <references count="1">
          <reference field="0" count="1">
            <x v="2"/>
          </reference>
        </references>
      </pivotArea>
    </format>
    <format dxfId="11394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393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39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39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90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89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8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38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1386">
      <pivotArea dataOnly="0" labelOnly="1" fieldPosition="0">
        <references count="1">
          <reference field="0" count="1">
            <x v="2"/>
          </reference>
        </references>
      </pivotArea>
    </format>
    <format dxfId="11385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384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38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38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8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8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7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378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377">
      <pivotArea dataOnly="0" labelOnly="1" fieldPosition="0">
        <references count="1">
          <reference field="0" count="1">
            <x v="4"/>
          </reference>
        </references>
      </pivotArea>
    </format>
    <format dxfId="1137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37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37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373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7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37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37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6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368">
      <pivotArea dataOnly="0" labelOnly="1" fieldPosition="0">
        <references count="1">
          <reference field="0" count="1">
            <x v="4"/>
          </reference>
        </references>
      </pivotArea>
    </format>
    <format dxfId="1136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36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36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36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6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36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36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60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1359">
      <pivotArea dataOnly="0" labelOnly="1" fieldPosition="0">
        <references count="1">
          <reference field="0" count="1">
            <x v="6"/>
          </reference>
        </references>
      </pivotArea>
    </format>
    <format dxfId="1135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35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356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355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54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53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5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35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1350">
      <pivotArea dataOnly="0" labelOnly="1" fieldPosition="0">
        <references count="1">
          <reference field="0" count="1">
            <x v="6"/>
          </reference>
        </references>
      </pivotArea>
    </format>
    <format dxfId="1134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34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347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34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45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44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4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342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1341">
      <pivotArea dataOnly="0" labelOnly="1" fieldPosition="0">
        <references count="1">
          <reference field="0" count="1">
            <x v="8"/>
          </reference>
        </references>
      </pivotArea>
    </format>
    <format dxfId="11340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339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33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337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36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35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3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33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1332">
      <pivotArea dataOnly="0" labelOnly="1" fieldPosition="0">
        <references count="1">
          <reference field="0" count="1">
            <x v="8"/>
          </reference>
        </references>
      </pivotArea>
    </format>
    <format dxfId="1133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33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32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32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27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2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2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324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323">
      <pivotArea dataOnly="0" labelOnly="1" fieldPosition="0">
        <references count="1">
          <reference field="0" count="1">
            <x v="10"/>
          </reference>
        </references>
      </pivotArea>
    </format>
    <format dxfId="11322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321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32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319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18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17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1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1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314">
      <pivotArea dataOnly="0" labelOnly="1" fieldPosition="0">
        <references count="1">
          <reference field="0" count="1">
            <x v="10"/>
          </reference>
        </references>
      </pivotArea>
    </format>
    <format dxfId="11313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31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31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31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09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08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0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0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30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30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30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30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30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30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29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29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29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296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11295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294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29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292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29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290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11289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288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28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286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28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28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28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28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28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28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27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27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7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27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27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27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27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27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27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7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26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26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26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26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6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6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6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26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26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26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25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5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5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5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25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25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25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25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5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5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4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24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24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24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24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4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4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4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24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24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23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23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23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23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3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2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23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23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23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23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22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2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227">
      <pivotArea dataOnly="0" labelOnly="1" fieldPosition="0">
        <references count="1">
          <reference field="0" count="0"/>
        </references>
      </pivotArea>
    </format>
    <format dxfId="1122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22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22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22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22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22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22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21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21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21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21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21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21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21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21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21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21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20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20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20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20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20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20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20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20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20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20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19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19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19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19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19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19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19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19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19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19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18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18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18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18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18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18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18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18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18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18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17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117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17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117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17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7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17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7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117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7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16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6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16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6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16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6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16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6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16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6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15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5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5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15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15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5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5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15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5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15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14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4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4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14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4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14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14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4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4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4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13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3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13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13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135">
      <pivotArea dataOnly="0" labelOnly="1" fieldPosition="0">
        <references count="1">
          <reference field="0" count="0"/>
        </references>
      </pivotArea>
    </format>
    <format dxfId="1113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13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13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13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13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12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12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12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12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12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12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12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12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12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12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11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11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11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11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11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11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11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11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11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11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10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10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10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10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10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10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10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10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10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10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09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09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097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09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09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09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09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09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09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09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08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08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108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108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108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108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108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8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108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8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107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7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07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7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107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7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07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7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07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7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06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6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06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6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6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06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06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6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6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06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5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05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105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5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5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05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5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05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105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5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4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4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04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4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104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4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043">
      <pivotArea dataOnly="0" labelOnly="1" fieldPosition="0">
        <references count="1">
          <reference field="0" count="0"/>
        </references>
      </pivotArea>
    </format>
    <format dxfId="1104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04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04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03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03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03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03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03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03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03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103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103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03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02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02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02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02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02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02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02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02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02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02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01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01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01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01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01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01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01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0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01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01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00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00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100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00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100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00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100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00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100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00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099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99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99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99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99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099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99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099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99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99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98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98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098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98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98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98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98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8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98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8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97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7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97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7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97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7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7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97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097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7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6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96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6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96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96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6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96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6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96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095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5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5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5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95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5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95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5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951">
      <pivotArea dataOnly="0" labelOnly="1" fieldPosition="0">
        <references count="1">
          <reference field="0" count="0"/>
        </references>
      </pivotArea>
    </format>
    <format dxfId="1095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94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94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94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94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094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94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94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094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94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94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93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93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93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093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93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93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093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93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93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093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92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92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92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92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92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092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92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092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92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92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91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091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91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091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91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091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091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091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91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91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090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90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090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90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90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90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90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090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90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090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89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9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89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9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089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9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89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9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89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9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88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8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88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8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88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8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88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8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8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88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087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7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7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87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7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87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87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7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7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87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6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86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086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6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6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6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86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6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86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60">
      <pivotArea outline="0" collapsedLevelsAreSubtotals="1" fieldPosition="0"/>
    </format>
    <format dxfId="1085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858">
      <pivotArea dataOnly="0" labelOnly="1" fieldPosition="0">
        <references count="1">
          <reference field="0" count="0"/>
        </references>
      </pivotArea>
    </format>
    <format dxfId="108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8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85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85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85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085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85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85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084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84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84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84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8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84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084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84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84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084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83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83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083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83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83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8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83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83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083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83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082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82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82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82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082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82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082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82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082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082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081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81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81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081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81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081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81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81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81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81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080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80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080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80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0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80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0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080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0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80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9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79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9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79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9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79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9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79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9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79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8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8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78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078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8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8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78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8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78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78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7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7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77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7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77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077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7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7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7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77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6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76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67">
      <pivotArea outline="0" collapsedLevelsAreSubtotals="1" fieldPosition="0"/>
    </format>
    <format dxfId="1076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765">
      <pivotArea dataOnly="0" labelOnly="1" fieldPosition="0">
        <references count="1">
          <reference field="0" count="1">
            <x v="0"/>
          </reference>
        </references>
      </pivotArea>
    </format>
    <format dxfId="1076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76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7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76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76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5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5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57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756">
      <pivotArea dataOnly="0" labelOnly="1" fieldPosition="0">
        <references count="1">
          <reference field="0" count="1">
            <x v="0"/>
          </reference>
        </references>
      </pivotArea>
    </format>
    <format dxfId="1075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75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75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75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75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5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4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4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0747">
      <pivotArea dataOnly="0" labelOnly="1" fieldPosition="0">
        <references count="1">
          <reference field="0" count="1">
            <x v="2"/>
          </reference>
        </references>
      </pivotArea>
    </format>
    <format dxfId="1074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74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74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74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74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4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4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739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0738">
      <pivotArea dataOnly="0" labelOnly="1" fieldPosition="0">
        <references count="1">
          <reference field="0" count="1">
            <x v="2"/>
          </reference>
        </references>
      </pivotArea>
    </format>
    <format dxfId="1073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73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73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73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73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3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3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73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729">
      <pivotArea dataOnly="0" labelOnly="1" fieldPosition="0">
        <references count="1">
          <reference field="0" count="1">
            <x v="4"/>
          </reference>
        </references>
      </pivotArea>
    </format>
    <format dxfId="1072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72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72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72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72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72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72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21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720">
      <pivotArea dataOnly="0" labelOnly="1" fieldPosition="0">
        <references count="1">
          <reference field="0" count="1">
            <x v="4"/>
          </reference>
        </references>
      </pivotArea>
    </format>
    <format dxfId="1071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71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71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71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71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71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71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1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0711">
      <pivotArea dataOnly="0" labelOnly="1" fieldPosition="0">
        <references count="1">
          <reference field="0" count="1">
            <x v="6"/>
          </reference>
        </references>
      </pivotArea>
    </format>
    <format dxfId="1071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70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70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70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70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0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0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703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0702">
      <pivotArea dataOnly="0" labelOnly="1" fieldPosition="0">
        <references count="1">
          <reference field="0" count="1">
            <x v="6"/>
          </reference>
        </references>
      </pivotArea>
    </format>
    <format dxfId="1070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70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69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69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69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9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9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69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0693">
      <pivotArea dataOnly="0" labelOnly="1" fieldPosition="0">
        <references count="1">
          <reference field="0" count="1">
            <x v="8"/>
          </reference>
        </references>
      </pivotArea>
    </format>
    <format dxfId="1069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69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69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68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68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8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8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685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0684">
      <pivotArea dataOnly="0" labelOnly="1" fieldPosition="0">
        <references count="1">
          <reference field="0" count="1">
            <x v="8"/>
          </reference>
        </references>
      </pivotArea>
    </format>
    <format dxfId="1068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68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68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68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67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7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7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67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675">
      <pivotArea dataOnly="0" labelOnly="1" fieldPosition="0">
        <references count="1">
          <reference field="0" count="1">
            <x v="10"/>
          </reference>
        </references>
      </pivotArea>
    </format>
    <format dxfId="1067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67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67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67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67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6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6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67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666">
      <pivotArea dataOnly="0" labelOnly="1" fieldPosition="0">
        <references count="1">
          <reference field="0" count="1">
            <x v="10"/>
          </reference>
        </references>
      </pivotArea>
    </format>
    <format dxfId="1066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66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66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66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66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6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5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5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65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65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65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65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653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652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65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65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64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648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10647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646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64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0644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64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642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10641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640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63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0638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63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636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635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63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633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63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63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63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29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628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62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626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62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62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62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22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621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620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619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618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17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1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15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614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613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61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61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1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0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0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607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60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605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604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03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0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0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600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59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598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597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596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9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9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59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59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591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59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58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58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8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58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58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584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58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58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58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8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579">
      <pivotArea dataOnly="0" labelOnly="1" fieldPosition="0">
        <references count="1">
          <reference field="0" count="0"/>
        </references>
      </pivotArea>
    </format>
    <format dxfId="1057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57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57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57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57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057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57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57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057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56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56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56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56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56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056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56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56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056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56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55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055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55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55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55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55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55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055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55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055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54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54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54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054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54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054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54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054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054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054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53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53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053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53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053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53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53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53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53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053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52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052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52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52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52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52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052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52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52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52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51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1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51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1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51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1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51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1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51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1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0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50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050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0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0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50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0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50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50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0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9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49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9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49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049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9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9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9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49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9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48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8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487">
      <pivotArea dataOnly="0" labelOnly="1" fieldPosition="0">
        <references count="1">
          <reference field="0" count="0"/>
        </references>
      </pivotArea>
    </format>
    <format dxfId="104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48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48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48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48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048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48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47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047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47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47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47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4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47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047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47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47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046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46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46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046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46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46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46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4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46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046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45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045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45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45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45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045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45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045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45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045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044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044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44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44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044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44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044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44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44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44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43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043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43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043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43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3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43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3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043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3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42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2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42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2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42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2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42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2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42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2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41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1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1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41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041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1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1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41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1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41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40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0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0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40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0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40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040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0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0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40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39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9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39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9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395">
      <pivotArea dataOnly="0" labelOnly="1" fieldPosition="0">
        <references count="1">
          <reference field="0" count="0"/>
        </references>
      </pivotArea>
    </format>
    <format dxfId="1039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39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39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39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39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038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38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38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038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38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38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38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38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38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038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37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37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037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37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37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037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37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37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37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37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36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036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36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036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36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36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36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036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36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036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35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035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0357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035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35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35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035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35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035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35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34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34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34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034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34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034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34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34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34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34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033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33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33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33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33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3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33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3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33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3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32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2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32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2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2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32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032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2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2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32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1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31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31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1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1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31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1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31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031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1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0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0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30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0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30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0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303">
      <pivotArea dataOnly="0" labelOnly="1" fieldPosition="0">
        <references count="1">
          <reference field="0" count="0"/>
        </references>
      </pivotArea>
    </format>
    <format dxfId="1030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30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30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29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29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029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29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29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029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29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29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29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29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28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028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28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28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028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28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28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028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28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28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27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27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27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027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27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027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27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27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27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027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26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026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26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026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1026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026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26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26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026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26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025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25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25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25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25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025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25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025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25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5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24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4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024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4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24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4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24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4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24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4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23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3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23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3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23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3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3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23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023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3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2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22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2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22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22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2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2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22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2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22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021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1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1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1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21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1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21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12">
      <pivotArea outline="0" collapsedLevelsAreSubtotals="1" fieldPosition="0"/>
    </format>
    <format dxfId="10211">
      <pivotArea outline="0" collapsedLevelsAreSubtotals="1" fieldPosition="0"/>
    </format>
    <format dxfId="1021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20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20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20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20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20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204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203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202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20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20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19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198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197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196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19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194">
      <pivotArea dataOnly="0" labelOnly="1" fieldPosition="0">
        <references count="1">
          <reference field="0" count="1">
            <x v="0"/>
          </reference>
        </references>
      </pivotArea>
    </format>
    <format dxfId="1019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19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19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19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8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8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8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8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185">
      <pivotArea dataOnly="0" labelOnly="1" fieldPosition="0">
        <references count="1">
          <reference field="0" count="1">
            <x v="0"/>
          </reference>
        </references>
      </pivotArea>
    </format>
    <format dxfId="1018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18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18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18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8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7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7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7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0176">
      <pivotArea dataOnly="0" labelOnly="1" fieldPosition="0">
        <references count="1">
          <reference field="0" count="1">
            <x v="2"/>
          </reference>
        </references>
      </pivotArea>
    </format>
    <format dxfId="10175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174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17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17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7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7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6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16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0167">
      <pivotArea dataOnly="0" labelOnly="1" fieldPosition="0">
        <references count="1">
          <reference field="0" count="1">
            <x v="2"/>
          </reference>
        </references>
      </pivotArea>
    </format>
    <format dxfId="1016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16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16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16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6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6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6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15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158">
      <pivotArea dataOnly="0" labelOnly="1" fieldPosition="0">
        <references count="1">
          <reference field="0" count="1">
            <x v="4"/>
          </reference>
        </references>
      </pivotArea>
    </format>
    <format dxfId="1015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15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15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15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5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15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15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5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149">
      <pivotArea dataOnly="0" labelOnly="1" fieldPosition="0">
        <references count="1">
          <reference field="0" count="1">
            <x v="4"/>
          </reference>
        </references>
      </pivotArea>
    </format>
    <format dxfId="1014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14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14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14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4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014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14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4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0140">
      <pivotArea dataOnly="0" labelOnly="1" fieldPosition="0">
        <references count="1">
          <reference field="0" count="1">
            <x v="6"/>
          </reference>
        </references>
      </pivotArea>
    </format>
    <format dxfId="1013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13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137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13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35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34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3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13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0131">
      <pivotArea dataOnly="0" labelOnly="1" fieldPosition="0">
        <references count="1">
          <reference field="0" count="1">
            <x v="6"/>
          </reference>
        </references>
      </pivotArea>
    </format>
    <format dxfId="1013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12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12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12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2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2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2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12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0122">
      <pivotArea dataOnly="0" labelOnly="1" fieldPosition="0">
        <references count="1">
          <reference field="0" count="1">
            <x v="8"/>
          </reference>
        </references>
      </pivotArea>
    </format>
    <format dxfId="1012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12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11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11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17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1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1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11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0113">
      <pivotArea dataOnly="0" labelOnly="1" fieldPosition="0">
        <references count="1">
          <reference field="0" count="1">
            <x v="8"/>
          </reference>
        </references>
      </pivotArea>
    </format>
    <format dxfId="1011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11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11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10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10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0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0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010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104">
      <pivotArea dataOnly="0" labelOnly="1" fieldPosition="0">
        <references count="1">
          <reference field="0" count="1">
            <x v="10"/>
          </reference>
        </references>
      </pivotArea>
    </format>
    <format dxfId="10103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10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10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10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099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98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9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9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095">
      <pivotArea dataOnly="0" labelOnly="1" fieldPosition="0">
        <references count="1">
          <reference field="0" count="1">
            <x v="10"/>
          </reference>
        </references>
      </pivotArea>
    </format>
    <format dxfId="1009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09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09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09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09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8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8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87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086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08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08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08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082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081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08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007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07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077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076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075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0074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07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072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071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070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0069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006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006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06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06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06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06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06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06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60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059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05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0057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05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05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05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5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05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05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05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04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4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4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46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0045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044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043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0042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41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4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3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03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03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03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03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3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3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3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0031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03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029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028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27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2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2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02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02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02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02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02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01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01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01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015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001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001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01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1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010">
      <pivotArea dataOnly="0" labelOnly="1" fieldPosition="0">
        <references count="1">
          <reference field="0" count="0"/>
        </references>
      </pivotArea>
    </format>
    <format dxfId="1000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00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00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00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00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000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00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00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000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00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99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99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9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99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99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99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99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99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99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99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98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98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98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98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98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98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98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98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98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98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97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97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97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97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97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97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97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97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97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97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996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96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96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96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96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96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96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996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96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996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95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5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95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5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995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5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95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5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95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5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94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4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94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4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94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4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94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4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4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94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93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3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3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93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3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93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93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3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3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93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2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92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992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2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2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2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92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2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92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2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919">
      <pivotArea dataOnly="0" labelOnly="1" fieldPosition="0">
        <references count="1">
          <reference field="0" count="0"/>
        </references>
      </pivotArea>
    </format>
    <format dxfId="991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1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91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91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91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991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91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91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991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90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90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90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90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90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90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90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90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90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90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89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89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89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89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89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89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89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89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89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89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88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88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88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88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88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88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88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88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88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88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87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987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87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87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87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87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87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87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987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87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986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86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86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86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86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986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86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86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86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86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5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85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5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85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5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85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5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85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5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5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84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84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4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4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84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4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84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84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4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4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83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3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83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983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3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3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3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83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3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83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2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828">
      <pivotArea dataOnly="0" labelOnly="1" fieldPosition="0">
        <references count="1">
          <reference field="0" count="0"/>
        </references>
      </pivotArea>
    </format>
    <format dxfId="982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82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82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82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82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982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82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82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981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81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81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81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81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81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81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81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81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81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80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80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80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80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80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80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80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80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80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80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79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79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79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79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79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79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79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79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79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79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78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78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978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78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78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78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78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78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78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978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77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977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77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7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77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7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977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7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77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7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76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6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76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6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76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6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76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6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76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6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5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75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75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5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5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75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5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75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75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5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4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74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4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74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974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4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4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4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74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4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73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3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737">
      <pivotArea dataOnly="0" labelOnly="1" fieldPosition="0">
        <references count="1">
          <reference field="0" count="0"/>
        </references>
      </pivotArea>
    </format>
    <format dxfId="973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73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73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73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73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973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73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72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972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72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72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72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72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72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72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72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72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71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71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71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71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71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71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71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71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71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71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70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70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70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70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70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70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70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70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70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70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69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69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69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969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69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69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69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69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69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69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968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68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968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68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8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68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8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968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8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68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7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67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7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67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7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67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7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67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7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67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6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6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66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66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6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6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66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6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66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66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5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5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65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5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65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965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5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5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5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65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4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64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47">
      <pivotArea outline="0" collapsedLevelsAreSubtotals="1" fieldPosition="0"/>
    </format>
    <format dxfId="9646">
      <pivotArea outline="0" collapsedLevelsAreSubtotals="1" fieldPosition="0"/>
    </format>
    <format dxfId="96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64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64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64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64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640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639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63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63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63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635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63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63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632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631">
      <pivotArea dataOnly="0" labelOnly="1" fieldPosition="0">
        <references count="1">
          <reference field="0" count="1">
            <x v="0"/>
          </reference>
        </references>
      </pivotArea>
    </format>
    <format dxfId="963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62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62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627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626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25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2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23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622">
      <pivotArea dataOnly="0" labelOnly="1" fieldPosition="0">
        <references count="1">
          <reference field="0" count="1">
            <x v="0"/>
          </reference>
        </references>
      </pivotArea>
    </format>
    <format dxfId="962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62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61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61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61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1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1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14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9613">
      <pivotArea dataOnly="0" labelOnly="1" fieldPosition="0">
        <references count="1">
          <reference field="0" count="1">
            <x v="2"/>
          </reference>
        </references>
      </pivotArea>
    </format>
    <format dxfId="9612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611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61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609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608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07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0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605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9604">
      <pivotArea dataOnly="0" labelOnly="1" fieldPosition="0">
        <references count="1">
          <reference field="0" count="1">
            <x v="2"/>
          </reference>
        </references>
      </pivotArea>
    </format>
    <format dxfId="9603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602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60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60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99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98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9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596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595">
      <pivotArea dataOnly="0" labelOnly="1" fieldPosition="0">
        <references count="1">
          <reference field="0" count="1">
            <x v="4"/>
          </reference>
        </references>
      </pivotArea>
    </format>
    <format dxfId="959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59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59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591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9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58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58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87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586">
      <pivotArea dataOnly="0" labelOnly="1" fieldPosition="0">
        <references count="1">
          <reference field="0" count="1">
            <x v="4"/>
          </reference>
        </references>
      </pivotArea>
    </format>
    <format dxfId="958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58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58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582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8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58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57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78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9577">
      <pivotArea dataOnly="0" labelOnly="1" fieldPosition="0">
        <references count="1">
          <reference field="0" count="1">
            <x v="6"/>
          </reference>
        </references>
      </pivotArea>
    </format>
    <format dxfId="9576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575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574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573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72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71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7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569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9568">
      <pivotArea dataOnly="0" labelOnly="1" fieldPosition="0">
        <references count="1">
          <reference field="0" count="1">
            <x v="6"/>
          </reference>
        </references>
      </pivotArea>
    </format>
    <format dxfId="956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56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565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564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63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62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6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560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9559">
      <pivotArea dataOnly="0" labelOnly="1" fieldPosition="0">
        <references count="1">
          <reference field="0" count="1">
            <x v="8"/>
          </reference>
        </references>
      </pivotArea>
    </format>
    <format dxfId="9558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557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55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555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54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53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5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551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9550">
      <pivotArea dataOnly="0" labelOnly="1" fieldPosition="0">
        <references count="1">
          <reference field="0" count="1">
            <x v="8"/>
          </reference>
        </references>
      </pivotArea>
    </format>
    <format dxfId="9549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548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5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546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45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44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4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542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541">
      <pivotArea dataOnly="0" labelOnly="1" fieldPosition="0">
        <references count="1">
          <reference field="0" count="1">
            <x v="10"/>
          </reference>
        </references>
      </pivotArea>
    </format>
    <format dxfId="9540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53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53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537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36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35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3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33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532">
      <pivotArea dataOnly="0" labelOnly="1" fieldPosition="0">
        <references count="1">
          <reference field="0" count="1">
            <x v="10"/>
          </reference>
        </references>
      </pivotArea>
    </format>
    <format dxfId="9531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53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52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528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527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26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2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24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523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52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52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52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51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51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51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51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51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514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513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512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511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51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509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508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507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506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50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50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50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50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50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50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49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49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9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49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49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49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49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49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49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9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48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48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48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48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8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8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8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48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48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48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47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7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7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7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47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47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47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47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7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7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6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46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46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46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46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6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6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6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46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46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45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45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45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45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5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45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45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45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45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45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44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4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447">
      <pivotArea dataOnly="0" labelOnly="1" fieldPosition="0">
        <references count="1">
          <reference field="0" count="0"/>
        </references>
      </pivotArea>
    </format>
    <format dxfId="944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44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44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44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44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944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44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43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943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43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43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43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43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43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43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43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43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42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42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42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42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42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42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42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42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42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42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41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41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41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41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41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41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41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41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41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41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40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40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40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940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40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40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40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40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40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40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939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39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939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39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9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39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9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939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9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39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8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38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8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38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8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38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8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38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8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38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7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7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37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37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7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7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37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7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37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37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6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6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36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6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36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936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6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6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6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36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5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35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5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356">
      <pivotArea dataOnly="0" labelOnly="1" fieldPosition="0">
        <references count="1">
          <reference field="0" count="0"/>
        </references>
      </pivotArea>
    </format>
    <format dxfId="935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35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35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35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35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935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34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34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934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34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34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34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34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34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34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34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33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33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33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33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33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33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33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33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33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33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32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32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32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32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32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32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32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32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32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32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31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31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31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31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931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31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31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31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31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31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30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930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30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930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30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0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30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0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930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0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29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9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29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9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29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9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29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9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29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9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28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8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8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28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28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8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8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28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8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28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27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7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7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27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7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27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927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7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7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7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26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6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26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6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265">
      <pivotArea dataOnly="0" labelOnly="1" fieldPosition="0">
        <references count="1">
          <reference field="0" count="0"/>
        </references>
      </pivotArea>
    </format>
    <format dxfId="926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26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26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26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26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925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25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25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925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25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25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25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25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25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25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24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24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24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24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24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24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24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24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24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24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23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23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23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23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23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23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23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23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23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23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22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22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22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22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22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922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22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22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22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22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21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21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921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21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921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21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1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21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1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921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0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20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0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20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0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20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0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20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0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20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9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19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9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9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19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19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9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9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19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9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18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18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8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8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18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8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18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918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8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8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7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17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7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17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7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174">
      <pivotArea dataOnly="0" labelOnly="1" fieldPosition="0">
        <references count="1">
          <reference field="0" count="0"/>
        </references>
      </pivotArea>
    </format>
    <format dxfId="917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17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17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17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16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916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16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16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916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16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916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16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16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16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15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15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15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15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15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15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15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15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15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15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14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14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14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14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14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14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14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14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14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14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13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913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13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13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913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13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913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13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13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13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12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12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912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912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912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912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912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2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12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2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911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1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11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1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911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1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11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1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11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1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10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0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10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0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0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10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10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0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0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10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9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09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909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9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9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09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9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09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909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9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8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8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08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8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908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84">
      <pivotArea outline="0" collapsedLevelsAreSubtotals="1" fieldPosition="0"/>
    </format>
    <format dxfId="9083">
      <pivotArea outline="0" collapsedLevelsAreSubtotals="1" fieldPosition="0"/>
    </format>
    <format dxfId="908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08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08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07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07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077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076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07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07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07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07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07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07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906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068">
      <pivotArea dataOnly="0" labelOnly="1" fieldPosition="0">
        <references count="1">
          <reference field="0" count="1">
            <x v="0"/>
          </reference>
        </references>
      </pivotArea>
    </format>
    <format dxfId="906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06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06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06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06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6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6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60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059">
      <pivotArea dataOnly="0" labelOnly="1" fieldPosition="0">
        <references count="1">
          <reference field="0" count="1">
            <x v="0"/>
          </reference>
        </references>
      </pivotArea>
    </format>
    <format dxfId="905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0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05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05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05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5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5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5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9050">
      <pivotArea dataOnly="0" labelOnly="1" fieldPosition="0">
        <references count="1">
          <reference field="0" count="1">
            <x v="2"/>
          </reference>
        </references>
      </pivotArea>
    </format>
    <format dxfId="904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04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04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04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04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4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4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042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9041">
      <pivotArea dataOnly="0" labelOnly="1" fieldPosition="0">
        <references count="1">
          <reference field="0" count="1">
            <x v="2"/>
          </reference>
        </references>
      </pivotArea>
    </format>
    <format dxfId="9040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039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03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03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036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35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3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03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032">
      <pivotArea dataOnly="0" labelOnly="1" fieldPosition="0">
        <references count="1">
          <reference field="0" count="1">
            <x v="4"/>
          </reference>
        </references>
      </pivotArea>
    </format>
    <format dxfId="903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03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02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02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02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02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02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24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023">
      <pivotArea dataOnly="0" labelOnly="1" fieldPosition="0">
        <references count="1">
          <reference field="0" count="1">
            <x v="4"/>
          </reference>
        </references>
      </pivotArea>
    </format>
    <format dxfId="902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02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02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019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01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901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01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1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9014">
      <pivotArea dataOnly="0" labelOnly="1" fieldPosition="0">
        <references count="1">
          <reference field="0" count="1">
            <x v="6"/>
          </reference>
        </references>
      </pivotArea>
    </format>
    <format dxfId="901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01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01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01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00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0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0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006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9005">
      <pivotArea dataOnly="0" labelOnly="1" fieldPosition="0">
        <references count="1">
          <reference field="0" count="1">
            <x v="6"/>
          </reference>
        </references>
      </pivotArea>
    </format>
    <format dxfId="900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00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002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001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000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99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9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99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8996">
      <pivotArea dataOnly="0" labelOnly="1" fieldPosition="0">
        <references count="1">
          <reference field="0" count="1">
            <x v="8"/>
          </reference>
        </references>
      </pivotArea>
    </format>
    <format dxfId="899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99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99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99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99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9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8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988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8987">
      <pivotArea dataOnly="0" labelOnly="1" fieldPosition="0">
        <references count="1">
          <reference field="0" count="1">
            <x v="8"/>
          </reference>
        </references>
      </pivotArea>
    </format>
    <format dxfId="898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98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98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983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98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8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8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97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978">
      <pivotArea dataOnly="0" labelOnly="1" fieldPosition="0">
        <references count="1">
          <reference field="0" count="1">
            <x v="10"/>
          </reference>
        </references>
      </pivotArea>
    </format>
    <format dxfId="897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97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97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97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97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7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7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70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969">
      <pivotArea dataOnly="0" labelOnly="1" fieldPosition="0">
        <references count="1">
          <reference field="0" count="1">
            <x v="10"/>
          </reference>
        </references>
      </pivotArea>
    </format>
    <format dxfId="8968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967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96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965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964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63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6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6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96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95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95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95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95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95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95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95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95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951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950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949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948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94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946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945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944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943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94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941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940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93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93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93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93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93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3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93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93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93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93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92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92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27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926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925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92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92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22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2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2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91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91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91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91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1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1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1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912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91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910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90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0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0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0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90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90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90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90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0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0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9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89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89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896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89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89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89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9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89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89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88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88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88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88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8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884">
      <pivotArea dataOnly="0" labelOnly="1" fieldPosition="0">
        <references count="1">
          <reference field="0" count="0"/>
        </references>
      </pivotArea>
    </format>
    <format dxfId="888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8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88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88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87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87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87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87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87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87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87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87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87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87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86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86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86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86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86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86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86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86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86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86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85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85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85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85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85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85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85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85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85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85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84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84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84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84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84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84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884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84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84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84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83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83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83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883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83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883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83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3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83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3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882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2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82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2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82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2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82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2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882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2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81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1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81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1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1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81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881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1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1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81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0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80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80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0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0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80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0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80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880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0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9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9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79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9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79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9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793">
      <pivotArea dataOnly="0" labelOnly="1" fieldPosition="0">
        <references count="1">
          <reference field="0" count="0"/>
        </references>
      </pivotArea>
    </format>
    <format dxfId="879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79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79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78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78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78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78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78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78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78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78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78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78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77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77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77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77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77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77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77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77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77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77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76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76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76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76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76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76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76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76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76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76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75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75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75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75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75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75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75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875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75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75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74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74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74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74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874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74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874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74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4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74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3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873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3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73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3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73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3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73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3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873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2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72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2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72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2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2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72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872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2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2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71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1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71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71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1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1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71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1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71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871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0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0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0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70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0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70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70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702">
      <pivotArea dataOnly="0" labelOnly="1" fieldPosition="0">
        <references count="1">
          <reference field="0" count="0"/>
        </references>
      </pivotArea>
    </format>
    <format dxfId="870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70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69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69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69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69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69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69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69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69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69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69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68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68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68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68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68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68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68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68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68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68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67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67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67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67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67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67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67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67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67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67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66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66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66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66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66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66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66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66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866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66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65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65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65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65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65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865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65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865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65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65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64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64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864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64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64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64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64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4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64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4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863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3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63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3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63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3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3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63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863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3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2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62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2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62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62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2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2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62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2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62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861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1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1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1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61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1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61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1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611">
      <pivotArea dataOnly="0" labelOnly="1" fieldPosition="0">
        <references count="1">
          <reference field="0" count="0"/>
        </references>
      </pivotArea>
    </format>
    <format dxfId="861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60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60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60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60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60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60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60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60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60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60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9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59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59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59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59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59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59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59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59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59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58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58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58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58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58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58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58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58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58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58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57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57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57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57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57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57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57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57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57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857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56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56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56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56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56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56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856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56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856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56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5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55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5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855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5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55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5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55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5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55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4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854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4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54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4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54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4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4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54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854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3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3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53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3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53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53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3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3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53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3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52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852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2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2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2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52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2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52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21">
      <pivotArea outline="0" collapsedLevelsAreSubtotals="1" fieldPosition="0"/>
    </format>
    <format dxfId="8520">
      <pivotArea outline="0" collapsedLevelsAreSubtotals="1" fieldPosition="0"/>
    </format>
    <format dxfId="851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51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51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51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51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514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13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1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1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1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09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08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07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50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505">
      <pivotArea dataOnly="0" labelOnly="1" fieldPosition="0">
        <references count="1">
          <reference field="0" count="1">
            <x v="0"/>
          </reference>
        </references>
      </pivotArea>
    </format>
    <format dxfId="850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50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50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50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50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9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9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97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496">
      <pivotArea dataOnly="0" labelOnly="1" fieldPosition="0">
        <references count="1">
          <reference field="0" count="1">
            <x v="0"/>
          </reference>
        </references>
      </pivotArea>
    </format>
    <format dxfId="849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49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49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49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9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9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8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8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8487">
      <pivotArea dataOnly="0" labelOnly="1" fieldPosition="0">
        <references count="1">
          <reference field="0" count="1">
            <x v="2"/>
          </reference>
        </references>
      </pivotArea>
    </format>
    <format dxfId="848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48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48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48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8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8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8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479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8478">
      <pivotArea dataOnly="0" labelOnly="1" fieldPosition="0">
        <references count="1">
          <reference field="0" count="1">
            <x v="2"/>
          </reference>
        </references>
      </pivotArea>
    </format>
    <format dxfId="847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47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47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47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7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7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7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47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469">
      <pivotArea dataOnly="0" labelOnly="1" fieldPosition="0">
        <references count="1">
          <reference field="0" count="1">
            <x v="4"/>
          </reference>
        </references>
      </pivotArea>
    </format>
    <format dxfId="846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46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46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46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6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46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46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61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460">
      <pivotArea dataOnly="0" labelOnly="1" fieldPosition="0">
        <references count="1">
          <reference field="0" count="1">
            <x v="4"/>
          </reference>
        </references>
      </pivotArea>
    </format>
    <format dxfId="845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45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45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45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5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45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45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5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8451">
      <pivotArea dataOnly="0" labelOnly="1" fieldPosition="0">
        <references count="1">
          <reference field="0" count="1">
            <x v="6"/>
          </reference>
        </references>
      </pivotArea>
    </format>
    <format dxfId="845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44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44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44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4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4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4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443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8442">
      <pivotArea dataOnly="0" labelOnly="1" fieldPosition="0">
        <references count="1">
          <reference field="0" count="1">
            <x v="6"/>
          </reference>
        </references>
      </pivotArea>
    </format>
    <format dxfId="844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44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43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43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3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3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3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43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8433">
      <pivotArea dataOnly="0" labelOnly="1" fieldPosition="0">
        <references count="1">
          <reference field="0" count="1">
            <x v="8"/>
          </reference>
        </references>
      </pivotArea>
    </format>
    <format dxfId="843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43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43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42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2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2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2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425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8424">
      <pivotArea dataOnly="0" labelOnly="1" fieldPosition="0">
        <references count="1">
          <reference field="0" count="1">
            <x v="8"/>
          </reference>
        </references>
      </pivotArea>
    </format>
    <format dxfId="842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42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42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42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1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1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1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41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415">
      <pivotArea dataOnly="0" labelOnly="1" fieldPosition="0">
        <references count="1">
          <reference field="0" count="1">
            <x v="10"/>
          </reference>
        </references>
      </pivotArea>
    </format>
    <format dxfId="841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41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41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41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1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0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0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07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406">
      <pivotArea dataOnly="0" labelOnly="1" fieldPosition="0">
        <references count="1">
          <reference field="0" count="1">
            <x v="10"/>
          </reference>
        </references>
      </pivotArea>
    </format>
    <format dxfId="840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40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40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40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0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0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9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9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39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39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39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39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393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392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39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39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38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388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387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386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385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38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383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382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381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380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37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378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377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37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375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37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37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37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71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370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36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36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36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36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36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64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363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362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361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36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5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5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57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356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355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35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35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52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5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5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349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34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347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346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45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4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4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342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34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340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33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3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3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3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33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33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333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33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33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33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2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32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32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326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32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32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32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2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321">
      <pivotArea dataOnly="0" labelOnly="1" fieldPosition="0">
        <references count="1">
          <reference field="0" count="0"/>
        </references>
      </pivotArea>
    </format>
    <format dxfId="832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31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31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31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31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31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31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31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31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31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31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30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30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30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30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30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30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30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30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30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30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29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29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29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29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29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29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29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29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29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29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28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28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28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28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28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28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28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28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28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828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27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27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27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27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27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27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827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27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827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27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6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26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6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826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6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26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6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26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6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26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5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825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25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5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2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5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5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25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825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4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2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24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24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4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24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4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23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82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3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3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23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3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2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230">
      <pivotArea dataOnly="0" labelOnly="1" fieldPosition="0">
        <references count="1">
          <reference field="0" count="0"/>
        </references>
      </pivotArea>
    </format>
    <format dxfId="82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2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2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2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2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2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2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2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2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22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21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2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2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2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2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2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2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2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2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2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2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20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20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2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2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2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2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2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2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2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1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1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1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1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1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1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19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19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19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19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818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18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18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18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18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18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18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818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18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818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17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17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17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17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817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17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17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17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17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7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16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6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816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6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16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6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16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6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6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16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815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5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5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15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5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15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15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5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5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15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4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14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814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4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4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4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14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4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14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4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139">
      <pivotArea dataOnly="0" labelOnly="1" fieldPosition="0">
        <references count="1">
          <reference field="0" count="0"/>
        </references>
      </pivotArea>
    </format>
    <format dxfId="813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13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13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13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13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13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13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13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13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12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12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12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12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12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12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12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12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12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12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11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11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11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11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11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11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11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11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11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11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10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10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10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10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10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10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10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10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10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10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09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809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09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09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09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09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09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09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809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809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808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808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8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808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8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808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8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08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8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808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7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07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7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807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7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07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7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07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7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7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06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806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6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6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06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6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06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806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6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6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05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5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05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805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5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5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5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05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5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805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4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048">
      <pivotArea dataOnly="0" labelOnly="1" fieldPosition="0">
        <references count="1">
          <reference field="0" count="0"/>
        </references>
      </pivotArea>
    </format>
    <format dxfId="804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04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04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04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04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04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04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04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03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03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803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803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03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03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03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03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03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03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02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02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02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02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02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02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02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02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02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02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01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01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01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01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01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01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01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801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01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01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800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00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800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00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00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00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00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00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800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800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99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799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99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9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99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9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799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9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99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9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98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8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98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8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98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8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98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8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98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8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7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97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797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7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7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97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7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97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97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7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6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96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6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96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796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6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6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6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96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6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95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58">
      <pivotArea outline="0" collapsedLevelsAreSubtotals="1" fieldPosition="0"/>
    </format>
    <format dxfId="7957">
      <pivotArea outline="0" collapsedLevelsAreSubtotals="1" fieldPosition="0"/>
    </format>
    <format dxfId="795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95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95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95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95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951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950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94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94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94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946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945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94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943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942">
      <pivotArea dataOnly="0" labelOnly="1" fieldPosition="0">
        <references count="1">
          <reference field="0" count="1">
            <x v="0"/>
          </reference>
        </references>
      </pivotArea>
    </format>
    <format dxfId="794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94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93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93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93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3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3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34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933">
      <pivotArea dataOnly="0" labelOnly="1" fieldPosition="0">
        <references count="1">
          <reference field="0" count="1">
            <x v="0"/>
          </reference>
        </references>
      </pivotArea>
    </format>
    <format dxfId="793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93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93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92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92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2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2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25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7924">
      <pivotArea dataOnly="0" labelOnly="1" fieldPosition="0">
        <references count="1">
          <reference field="0" count="1">
            <x v="2"/>
          </reference>
        </references>
      </pivotArea>
    </format>
    <format dxfId="7923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922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92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92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919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18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1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916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7915">
      <pivotArea dataOnly="0" labelOnly="1" fieldPosition="0">
        <references count="1">
          <reference field="0" count="1">
            <x v="2"/>
          </reference>
        </references>
      </pivotArea>
    </format>
    <format dxfId="7914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913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91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91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910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09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0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907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906">
      <pivotArea dataOnly="0" labelOnly="1" fieldPosition="0">
        <references count="1">
          <reference field="0" count="1">
            <x v="4"/>
          </reference>
        </references>
      </pivotArea>
    </format>
    <format dxfId="790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90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90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902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90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90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89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98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897">
      <pivotArea dataOnly="0" labelOnly="1" fieldPosition="0">
        <references count="1">
          <reference field="0" count="1">
            <x v="4"/>
          </reference>
        </references>
      </pivotArea>
    </format>
    <format dxfId="789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89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89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893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89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89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89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89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7888">
      <pivotArea dataOnly="0" labelOnly="1" fieldPosition="0">
        <references count="1">
          <reference field="0" count="1">
            <x v="6"/>
          </reference>
        </references>
      </pivotArea>
    </format>
    <format dxfId="788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88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885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884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883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82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8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880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7879">
      <pivotArea dataOnly="0" labelOnly="1" fieldPosition="0">
        <references count="1">
          <reference field="0" count="1">
            <x v="6"/>
          </reference>
        </references>
      </pivotArea>
    </format>
    <format dxfId="787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87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876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875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874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73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7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871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7870">
      <pivotArea dataOnly="0" labelOnly="1" fieldPosition="0">
        <references count="1">
          <reference field="0" count="1">
            <x v="8"/>
          </reference>
        </references>
      </pivotArea>
    </format>
    <format dxfId="7869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868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86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866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865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64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6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862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7861">
      <pivotArea dataOnly="0" labelOnly="1" fieldPosition="0">
        <references count="1">
          <reference field="0" count="1">
            <x v="8"/>
          </reference>
        </references>
      </pivotArea>
    </format>
    <format dxfId="7860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859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85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857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856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55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5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853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852">
      <pivotArea dataOnly="0" labelOnly="1" fieldPosition="0">
        <references count="1">
          <reference field="0" count="1">
            <x v="10"/>
          </reference>
        </references>
      </pivotArea>
    </format>
    <format dxfId="7851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85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84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848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847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46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4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44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843">
      <pivotArea dataOnly="0" labelOnly="1" fieldPosition="0">
        <references count="1">
          <reference field="0" count="1">
            <x v="10"/>
          </reference>
        </references>
      </pivotArea>
    </format>
    <format dxfId="7842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841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84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839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838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37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3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35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834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83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83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83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830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829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82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82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82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825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824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823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822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82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820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819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818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817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81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815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814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81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812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81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81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80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08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807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80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805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80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80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80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01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800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799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798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797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96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9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94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793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792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791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79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8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8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8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786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78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784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783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82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8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8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779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77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777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776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75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7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7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77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77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770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76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76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76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6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76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76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763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76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76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76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5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758">
      <pivotArea dataOnly="0" labelOnly="1" fieldPosition="0">
        <references count="1">
          <reference field="0" count="0"/>
        </references>
      </pivotArea>
    </format>
    <format dxfId="77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7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75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75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75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75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75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75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774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74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74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74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7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74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774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74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74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774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73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73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773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73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73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7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73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73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773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73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772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72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72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72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772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72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772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72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772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72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71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71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771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71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771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71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71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71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71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771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70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770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70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0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70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0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770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0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70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0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69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69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69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69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69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69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69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69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69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9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8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68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768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8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8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68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8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68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68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8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7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67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7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67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767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7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7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7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67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7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66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66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667">
      <pivotArea dataOnly="0" labelOnly="1" fieldPosition="0">
        <references count="1">
          <reference field="0" count="0"/>
        </references>
      </pivotArea>
    </format>
    <format dxfId="766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66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66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66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66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66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66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65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765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65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65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65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65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65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765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65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65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764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64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64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764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64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64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64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64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64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764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63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763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63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63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63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763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63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763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63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763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62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62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62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762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62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762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62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62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62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62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761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61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761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61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61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61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61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761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61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61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60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60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60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60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60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60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60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60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60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60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9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9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59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759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9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9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59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9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59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59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8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8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58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8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58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758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8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8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8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58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7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57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7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576">
      <pivotArea dataOnly="0" labelOnly="1" fieldPosition="0">
        <references count="1">
          <reference field="0" count="0"/>
        </references>
      </pivotArea>
    </format>
    <format dxfId="757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57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57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57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57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57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56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56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756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56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56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56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56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56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756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56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55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755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55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55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755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55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55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55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55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55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754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54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754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54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54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54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754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54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754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54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753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53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53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53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753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53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753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53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53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53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52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752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52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752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52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52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52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52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752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52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51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51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51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51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51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51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51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51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51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51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50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0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0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50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750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0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0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50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50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50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49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9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9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49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9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49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749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9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9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9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48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8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48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8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485">
      <pivotArea dataOnly="0" labelOnly="1" fieldPosition="0">
        <references count="1">
          <reference field="0" count="0"/>
        </references>
      </pivotArea>
    </format>
    <format dxfId="748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48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48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48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48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47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47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47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747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47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47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47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47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47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747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46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46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746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46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46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746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46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46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46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46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45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745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45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745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45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45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45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745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45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745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44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744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44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44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44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744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44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744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44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44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43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43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743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43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743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43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43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43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43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743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42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42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42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42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42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42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42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42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42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42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41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41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1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1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41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741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1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1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41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1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40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40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0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0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40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0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40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740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0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40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9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39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9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39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95">
      <pivotArea outline="0" collapsedLevelsAreSubtotals="1" fieldPosition="0"/>
    </format>
    <format dxfId="7394">
      <pivotArea outline="0" collapsedLevelsAreSubtotals="1" fieldPosition="0"/>
    </format>
    <format dxfId="739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39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39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39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38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388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387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38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38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38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38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38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38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380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379">
      <pivotArea dataOnly="0" labelOnly="1" fieldPosition="0">
        <references count="1">
          <reference field="0" count="1">
            <x v="0"/>
          </reference>
        </references>
      </pivotArea>
    </format>
    <format dxfId="737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37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3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37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7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7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7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71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370">
      <pivotArea dataOnly="0" labelOnly="1" fieldPosition="0">
        <references count="1">
          <reference field="0" count="1">
            <x v="0"/>
          </reference>
        </references>
      </pivotArea>
    </format>
    <format dxfId="736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36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36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366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65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64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6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62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7361">
      <pivotArea dataOnly="0" labelOnly="1" fieldPosition="0">
        <references count="1">
          <reference field="0" count="1">
            <x v="2"/>
          </reference>
        </references>
      </pivotArea>
    </format>
    <format dxfId="7360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359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35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35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56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55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5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353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7352">
      <pivotArea dataOnly="0" labelOnly="1" fieldPosition="0">
        <references count="1">
          <reference field="0" count="1">
            <x v="2"/>
          </reference>
        </references>
      </pivotArea>
    </format>
    <format dxfId="7351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350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34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348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47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46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4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344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343">
      <pivotArea dataOnly="0" labelOnly="1" fieldPosition="0">
        <references count="1">
          <reference field="0" count="1">
            <x v="4"/>
          </reference>
        </references>
      </pivotArea>
    </format>
    <format dxfId="734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34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34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339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3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33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33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35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334">
      <pivotArea dataOnly="0" labelOnly="1" fieldPosition="0">
        <references count="1">
          <reference field="0" count="1">
            <x v="4"/>
          </reference>
        </references>
      </pivotArea>
    </format>
    <format dxfId="733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33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33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330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2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32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32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26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7325">
      <pivotArea dataOnly="0" labelOnly="1" fieldPosition="0">
        <references count="1">
          <reference field="0" count="1">
            <x v="6"/>
          </reference>
        </references>
      </pivotArea>
    </format>
    <format dxfId="732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32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322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321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20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19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1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317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7316">
      <pivotArea dataOnly="0" labelOnly="1" fieldPosition="0">
        <references count="1">
          <reference field="0" count="1">
            <x v="6"/>
          </reference>
        </references>
      </pivotArea>
    </format>
    <format dxfId="7315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314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313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312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11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10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0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308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7307">
      <pivotArea dataOnly="0" labelOnly="1" fieldPosition="0">
        <references count="1">
          <reference field="0" count="1">
            <x v="8"/>
          </reference>
        </references>
      </pivotArea>
    </format>
    <format dxfId="730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30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30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303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30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0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0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299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7298">
      <pivotArea dataOnly="0" labelOnly="1" fieldPosition="0">
        <references count="1">
          <reference field="0" count="1">
            <x v="8"/>
          </reference>
        </references>
      </pivotArea>
    </format>
    <format dxfId="729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29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29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294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293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292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9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290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289">
      <pivotArea dataOnly="0" labelOnly="1" fieldPosition="0">
        <references count="1">
          <reference field="0" count="1">
            <x v="10"/>
          </reference>
        </references>
      </pivotArea>
    </format>
    <format dxfId="7288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287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28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285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284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283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8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81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7280">
      <pivotArea dataOnly="0" labelOnly="1" fieldPosition="0">
        <references count="1">
          <reference field="0" count="1">
            <x v="10"/>
          </reference>
        </references>
      </pivotArea>
    </format>
    <format dxfId="7279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278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27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276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275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274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7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72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271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27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26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26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267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266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26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26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2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262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261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260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259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25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257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256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255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254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25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252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251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25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24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24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24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24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45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244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24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242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24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24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23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38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237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236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23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234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233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3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31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230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229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228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227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226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2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2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223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22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221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220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219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1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1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216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21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214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213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212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1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1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20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20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207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20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20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20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0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20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20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200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19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19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19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9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195">
      <pivotArea dataOnly="0" labelOnly="1" fieldPosition="0">
        <references count="1">
          <reference field="0" count="0"/>
        </references>
      </pivotArea>
    </format>
    <format dxfId="719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19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19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19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19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18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18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18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718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18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18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18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18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18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718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17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17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717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17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17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717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17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17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17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17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16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716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16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716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16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16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16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716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16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716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15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715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15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15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15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715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15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715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15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15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14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14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714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14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714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14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14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14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14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714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13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13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13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13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13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13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13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13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13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13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12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12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2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2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12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712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2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2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12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2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11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11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1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1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11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1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11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711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1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1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0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10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0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10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0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104">
      <pivotArea dataOnly="0" labelOnly="1" fieldPosition="0">
        <references count="1">
          <reference field="0" count="0"/>
        </references>
      </pivotArea>
    </format>
    <format dxfId="710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10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10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10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09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09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09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09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709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09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09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09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09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09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708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08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08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708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08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08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708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08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08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08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07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07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707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07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707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07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07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07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707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07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706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706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706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06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706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06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706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06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706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06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05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05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705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705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705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705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705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05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705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05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704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04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04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04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704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04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04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04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04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04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03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03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03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3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3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03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703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3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3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03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2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02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702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2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2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02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2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02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702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2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1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1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01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1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701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1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013">
      <pivotArea dataOnly="0" labelOnly="1" fieldPosition="0">
        <references count="1">
          <reference field="0" count="0"/>
        </references>
      </pivotArea>
    </format>
    <format dxfId="701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01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01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00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00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00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00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00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700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00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700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700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00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99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699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99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99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699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99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99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699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99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99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98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98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98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698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98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698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98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98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98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698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97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697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97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697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97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97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97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697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97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697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96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96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96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96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696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96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696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96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96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96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95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695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95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95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95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95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95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95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95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695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94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94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94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94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4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4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94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694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4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4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93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3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93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93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3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3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93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3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93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693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2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2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2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92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2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92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2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922">
      <pivotArea dataOnly="0" labelOnly="1" fieldPosition="0">
        <references count="1">
          <reference field="0" count="0"/>
        </references>
      </pivotArea>
    </format>
    <format dxfId="692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92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91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91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91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91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91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91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691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91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91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91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90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90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690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90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90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690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90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90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690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90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89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89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89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89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689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89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689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89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89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89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688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88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688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88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688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88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88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88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688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88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687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87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87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87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87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687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87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687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87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87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86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86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686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86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86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86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86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86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86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86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685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85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85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85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85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5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5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85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685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5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4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84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4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84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84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4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4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84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4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84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683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3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3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3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83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3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83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32">
      <pivotArea outline="0" collapsedLevelsAreSubtotals="1" fieldPosition="0"/>
    </format>
    <format dxfId="6831">
      <pivotArea outline="0" collapsedLevelsAreSubtotals="1" fieldPosition="0"/>
    </format>
    <format dxfId="683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8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82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82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82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825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824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82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82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82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82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819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818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817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816">
      <pivotArea dataOnly="0" labelOnly="1" fieldPosition="0">
        <references count="1">
          <reference field="0" count="1">
            <x v="0"/>
          </reference>
        </references>
      </pivotArea>
    </format>
    <format dxfId="681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81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81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81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81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81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80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80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807">
      <pivotArea dataOnly="0" labelOnly="1" fieldPosition="0">
        <references count="1">
          <reference field="0" count="1">
            <x v="0"/>
          </reference>
        </references>
      </pivotArea>
    </format>
    <format dxfId="680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80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80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80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80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80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80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799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6798">
      <pivotArea dataOnly="0" labelOnly="1" fieldPosition="0">
        <references count="1">
          <reference field="0" count="1">
            <x v="2"/>
          </reference>
        </references>
      </pivotArea>
    </format>
    <format dxfId="679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79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79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79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9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79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79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79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6789">
      <pivotArea dataOnly="0" labelOnly="1" fieldPosition="0">
        <references count="1">
          <reference field="0" count="1">
            <x v="2"/>
          </reference>
        </references>
      </pivotArea>
    </format>
    <format dxfId="678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78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78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78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8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78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78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781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780">
      <pivotArea dataOnly="0" labelOnly="1" fieldPosition="0">
        <references count="1">
          <reference field="0" count="1">
            <x v="4"/>
          </reference>
        </references>
      </pivotArea>
    </format>
    <format dxfId="677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77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77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77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7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77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77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77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771">
      <pivotArea dataOnly="0" labelOnly="1" fieldPosition="0">
        <references count="1">
          <reference field="0" count="1">
            <x v="4"/>
          </reference>
        </references>
      </pivotArea>
    </format>
    <format dxfId="677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76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76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76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6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76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76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763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6762">
      <pivotArea dataOnly="0" labelOnly="1" fieldPosition="0">
        <references count="1">
          <reference field="0" count="1">
            <x v="6"/>
          </reference>
        </references>
      </pivotArea>
    </format>
    <format dxfId="676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76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75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75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5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75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75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75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6753">
      <pivotArea dataOnly="0" labelOnly="1" fieldPosition="0">
        <references count="1">
          <reference field="0" count="1">
            <x v="6"/>
          </reference>
        </references>
      </pivotArea>
    </format>
    <format dxfId="675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75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75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74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4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74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74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745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6744">
      <pivotArea dataOnly="0" labelOnly="1" fieldPosition="0">
        <references count="1">
          <reference field="0" count="1">
            <x v="8"/>
          </reference>
        </references>
      </pivotArea>
    </format>
    <format dxfId="674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74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74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74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3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73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73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73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6735">
      <pivotArea dataOnly="0" labelOnly="1" fieldPosition="0">
        <references count="1">
          <reference field="0" count="1">
            <x v="8"/>
          </reference>
        </references>
      </pivotArea>
    </format>
    <format dxfId="673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73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73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73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3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72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72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727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726">
      <pivotArea dataOnly="0" labelOnly="1" fieldPosition="0">
        <references count="1">
          <reference field="0" count="1">
            <x v="10"/>
          </reference>
        </references>
      </pivotArea>
    </format>
    <format dxfId="672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72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72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72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2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72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71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71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717">
      <pivotArea dataOnly="0" labelOnly="1" fieldPosition="0">
        <references count="1">
          <reference field="0" count="1">
            <x v="10"/>
          </reference>
        </references>
      </pivotArea>
    </format>
    <format dxfId="671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71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71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71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71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71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71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70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70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70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70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70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704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703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70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70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70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699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698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697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696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69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694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693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692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691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69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689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688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68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686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68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68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68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682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681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68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67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67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67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67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675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674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673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67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67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67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66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668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667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666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66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664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663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66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66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660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65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658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657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656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65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65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653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65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651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650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649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64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64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64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64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644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64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64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64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64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63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63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637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63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63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63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63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632">
      <pivotArea dataOnly="0" labelOnly="1" fieldPosition="0">
        <references count="1">
          <reference field="0" count="0"/>
        </references>
      </pivotArea>
    </format>
    <format dxfId="663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63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62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62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62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62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62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62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662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62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62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62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61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61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661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61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61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661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61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61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661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61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60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60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60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60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660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60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660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60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60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60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659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59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659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59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659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59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59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59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659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59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658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58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58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58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58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658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58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658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58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58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57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57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657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57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57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57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57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57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57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57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656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56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56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56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56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6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6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56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656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6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5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55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5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55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55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5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5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55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5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55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654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4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4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4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54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4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54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54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541">
      <pivotArea dataOnly="0" labelOnly="1" fieldPosition="0">
        <references count="1">
          <reference field="0" count="0"/>
        </references>
      </pivotArea>
    </format>
    <format dxfId="654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53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53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53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53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53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53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53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653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53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53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52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52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52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652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52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52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652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52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52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652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51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51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51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51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51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651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51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651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51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51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50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650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50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650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50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650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50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50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50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650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49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649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49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49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49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49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649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49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649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49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48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48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48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648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48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48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48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48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48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48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47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647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47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47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47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47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7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7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47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647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6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6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46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6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46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46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6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6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46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6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45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645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5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5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5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45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5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45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45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450">
      <pivotArea dataOnly="0" labelOnly="1" fieldPosition="0">
        <references count="1">
          <reference field="0" count="0"/>
        </references>
      </pivotArea>
    </format>
    <format dxfId="644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44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44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44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44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44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44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44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644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44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43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43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43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43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643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43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43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643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43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43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642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42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42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42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42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42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642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42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642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42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41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41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641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41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641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41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641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41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41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41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640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40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640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40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40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40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40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640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40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640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39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9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39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9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639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9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39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9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39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39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38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38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638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38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38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38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38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8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8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38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637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7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7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37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7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37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37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7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7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37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6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36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636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6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6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6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36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6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36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36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359">
      <pivotArea dataOnly="0" labelOnly="1" fieldPosition="0">
        <references count="1">
          <reference field="0" count="0"/>
        </references>
      </pivotArea>
    </format>
    <format dxfId="635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35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35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35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35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35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35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35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635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34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34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34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34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34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634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34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34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634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34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33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633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33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33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33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33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33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633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33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633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32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32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32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632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32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632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32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632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32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32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31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631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31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631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31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31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31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31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631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31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630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30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0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30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0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630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0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30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0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30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9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29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9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629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9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29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9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29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9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9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28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628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8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8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28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8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28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28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8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8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27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7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27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627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7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7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7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27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7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27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69">
      <pivotArea outline="0" collapsedLevelsAreSubtotals="1" fieldPosition="0"/>
    </format>
    <format dxfId="6268">
      <pivotArea outline="0" collapsedLevelsAreSubtotals="1" fieldPosition="0"/>
    </format>
    <format dxfId="626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26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26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26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26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262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261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26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25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25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257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256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255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254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253">
      <pivotArea dataOnly="0" labelOnly="1" fieldPosition="0">
        <references count="1">
          <reference field="0" count="1">
            <x v="0"/>
          </reference>
        </references>
      </pivotArea>
    </format>
    <format dxfId="625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25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25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24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24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24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4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4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244">
      <pivotArea dataOnly="0" labelOnly="1" fieldPosition="0">
        <references count="1">
          <reference field="0" count="1">
            <x v="0"/>
          </reference>
        </references>
      </pivotArea>
    </format>
    <format dxfId="624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24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24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24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23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23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3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36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6235">
      <pivotArea dataOnly="0" labelOnly="1" fieldPosition="0">
        <references count="1">
          <reference field="0" count="1">
            <x v="2"/>
          </reference>
        </references>
      </pivotArea>
    </format>
    <format dxfId="6234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233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23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23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230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229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2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22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6226">
      <pivotArea dataOnly="0" labelOnly="1" fieldPosition="0">
        <references count="1">
          <reference field="0" count="1">
            <x v="2"/>
          </reference>
        </references>
      </pivotArea>
    </format>
    <format dxfId="6225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224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22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22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22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22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1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6218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217">
      <pivotArea dataOnly="0" labelOnly="1" fieldPosition="0">
        <references count="1">
          <reference field="0" count="1">
            <x v="4"/>
          </reference>
        </references>
      </pivotArea>
    </format>
    <format dxfId="621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21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21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213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21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21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21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0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208">
      <pivotArea dataOnly="0" labelOnly="1" fieldPosition="0">
        <references count="1">
          <reference field="0" count="1">
            <x v="4"/>
          </reference>
        </references>
      </pivotArea>
    </format>
    <format dxfId="620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20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20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20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20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20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20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200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6199">
      <pivotArea dataOnly="0" labelOnly="1" fieldPosition="0">
        <references count="1">
          <reference field="0" count="1">
            <x v="6"/>
          </reference>
        </references>
      </pivotArea>
    </format>
    <format dxfId="619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19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196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195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194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193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9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19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6190">
      <pivotArea dataOnly="0" labelOnly="1" fieldPosition="0">
        <references count="1">
          <reference field="0" count="1">
            <x v="6"/>
          </reference>
        </references>
      </pivotArea>
    </format>
    <format dxfId="618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18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187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18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185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184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8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6182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6181">
      <pivotArea dataOnly="0" labelOnly="1" fieldPosition="0">
        <references count="1">
          <reference field="0" count="1">
            <x v="8"/>
          </reference>
        </references>
      </pivotArea>
    </format>
    <format dxfId="6180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179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17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177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176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175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7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17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6172">
      <pivotArea dataOnly="0" labelOnly="1" fieldPosition="0">
        <references count="1">
          <reference field="0" count="1">
            <x v="8"/>
          </reference>
        </references>
      </pivotArea>
    </format>
    <format dxfId="617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17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16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16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167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16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6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6164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163">
      <pivotArea dataOnly="0" labelOnly="1" fieldPosition="0">
        <references count="1">
          <reference field="0" count="1">
            <x v="10"/>
          </reference>
        </references>
      </pivotArea>
    </format>
    <format dxfId="6162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161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16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159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158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157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5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15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6154">
      <pivotArea dataOnly="0" labelOnly="1" fieldPosition="0">
        <references count="1">
          <reference field="0" count="1">
            <x v="10"/>
          </reference>
        </references>
      </pivotArea>
    </format>
    <format dxfId="6153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15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15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15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149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148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4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14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14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14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14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1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14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14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13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13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13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6136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135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134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133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13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131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130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129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128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12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6126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125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12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123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12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12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12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119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118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11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116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11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11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11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112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111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110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109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108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107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0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105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104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103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10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10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10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09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09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097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09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095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094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093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09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09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090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08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088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087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086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08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08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08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08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081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08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07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07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07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07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07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074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07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07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07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07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069">
      <pivotArea dataOnly="0" labelOnly="1" fieldPosition="0">
        <references count="1">
          <reference field="0" count="0"/>
        </references>
      </pivotArea>
    </format>
    <format dxfId="606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06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606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606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06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06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06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06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606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605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605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605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605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605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605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605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605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605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605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604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604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04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04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04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04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04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604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04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604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03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603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603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603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603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603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603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603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603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603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602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602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602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602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602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602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602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602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602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602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601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601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01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601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01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601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01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01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01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601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00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600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00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600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00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00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00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00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00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00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99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599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9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9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99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9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99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99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9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9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98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8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98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598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8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8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8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98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8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98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7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978">
      <pivotArea dataOnly="0" labelOnly="1" fieldPosition="0">
        <references count="1">
          <reference field="0" count="0"/>
        </references>
      </pivotArea>
    </format>
    <format dxfId="59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97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97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97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97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97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97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97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596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96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96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96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96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96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596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96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96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596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95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95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595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95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95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95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95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95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595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95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594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94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9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94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594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94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594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94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594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94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93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93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593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93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593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93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93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93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93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593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92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592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92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92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92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92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592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92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92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92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91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91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91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91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591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91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91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91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91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1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0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90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590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0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0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90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0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90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90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0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9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89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9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89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589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9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9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9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89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9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88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8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887">
      <pivotArea dataOnly="0" labelOnly="1" fieldPosition="0">
        <references count="1">
          <reference field="0" count="0"/>
        </references>
      </pivotArea>
    </format>
    <format dxfId="58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88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88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88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88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88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88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87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587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87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87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87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8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87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587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87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87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586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86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86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586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86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86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86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8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86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586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85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585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85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85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85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585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85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585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85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585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84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84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84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584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84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584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84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84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84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84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583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83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583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83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83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83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83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583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83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83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82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82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82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82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82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582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82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82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82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82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1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1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81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581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1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1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81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1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81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81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0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0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80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0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80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580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0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0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80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80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9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79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9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796">
      <pivotArea dataOnly="0" labelOnly="1" fieldPosition="0">
        <references count="1">
          <reference field="0" count="0"/>
        </references>
      </pivotArea>
    </format>
    <format dxfId="579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79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79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79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79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79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78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78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578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78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78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78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78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78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578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78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77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577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77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77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577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77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77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77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77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77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576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76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576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76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76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76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576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76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576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76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575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75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75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75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575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75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575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75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75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75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74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574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74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574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74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74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74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74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574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74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73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73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73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73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73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73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573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73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73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73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72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2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2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72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572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2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2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72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2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72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71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1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1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71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1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71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571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1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1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1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70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0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70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706">
      <pivotArea outline="0" collapsedLevelsAreSubtotals="1" fieldPosition="0"/>
    </format>
    <format dxfId="5705">
      <pivotArea outline="0" collapsedLevelsAreSubtotals="1" fieldPosition="0"/>
    </format>
    <format dxfId="570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70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70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70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70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699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698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69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69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69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69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69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69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691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690">
      <pivotArea dataOnly="0" labelOnly="1" fieldPosition="0">
        <references count="1">
          <reference field="0" count="1">
            <x v="0"/>
          </reference>
        </references>
      </pivotArea>
    </format>
    <format dxfId="568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6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68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686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85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84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8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682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681">
      <pivotArea dataOnly="0" labelOnly="1" fieldPosition="0">
        <references count="1">
          <reference field="0" count="1">
            <x v="0"/>
          </reference>
        </references>
      </pivotArea>
    </format>
    <format dxfId="568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67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67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677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76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75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7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673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5672">
      <pivotArea dataOnly="0" labelOnly="1" fieldPosition="0">
        <references count="1">
          <reference field="0" count="1">
            <x v="2"/>
          </reference>
        </references>
      </pivotArea>
    </format>
    <format dxfId="5671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670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66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668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67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66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6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664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5663">
      <pivotArea dataOnly="0" labelOnly="1" fieldPosition="0">
        <references count="1">
          <reference field="0" count="1">
            <x v="2"/>
          </reference>
        </references>
      </pivotArea>
    </format>
    <format dxfId="5662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661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66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659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58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57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5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655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654">
      <pivotArea dataOnly="0" labelOnly="1" fieldPosition="0">
        <references count="1">
          <reference field="0" count="1">
            <x v="4"/>
          </reference>
        </references>
      </pivotArea>
    </format>
    <format dxfId="565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65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65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650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4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64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64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646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645">
      <pivotArea dataOnly="0" labelOnly="1" fieldPosition="0">
        <references count="1">
          <reference field="0" count="1">
            <x v="4"/>
          </reference>
        </references>
      </pivotArea>
    </format>
    <format dxfId="564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64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64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641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4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63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63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637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5636">
      <pivotArea dataOnly="0" labelOnly="1" fieldPosition="0">
        <references count="1">
          <reference field="0" count="1">
            <x v="6"/>
          </reference>
        </references>
      </pivotArea>
    </format>
    <format dxfId="5635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634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633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632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31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30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2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628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5627">
      <pivotArea dataOnly="0" labelOnly="1" fieldPosition="0">
        <references count="1">
          <reference field="0" count="1">
            <x v="6"/>
          </reference>
        </references>
      </pivotArea>
    </format>
    <format dxfId="5626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625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624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623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22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21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2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619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5618">
      <pivotArea dataOnly="0" labelOnly="1" fieldPosition="0">
        <references count="1">
          <reference field="0" count="1">
            <x v="8"/>
          </reference>
        </references>
      </pivotArea>
    </format>
    <format dxfId="561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61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61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614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13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12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1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610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5609">
      <pivotArea dataOnly="0" labelOnly="1" fieldPosition="0">
        <references count="1">
          <reference field="0" count="1">
            <x v="8"/>
          </reference>
        </references>
      </pivotArea>
    </format>
    <format dxfId="5608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607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60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605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04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03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0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601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600">
      <pivotArea dataOnly="0" labelOnly="1" fieldPosition="0">
        <references count="1">
          <reference field="0" count="1">
            <x v="10"/>
          </reference>
        </references>
      </pivotArea>
    </format>
    <format dxfId="5599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598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5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596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595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594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59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92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591">
      <pivotArea dataOnly="0" labelOnly="1" fieldPosition="0">
        <references count="1">
          <reference field="0" count="1">
            <x v="10"/>
          </reference>
        </references>
      </pivotArea>
    </format>
    <format dxfId="5590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58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58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587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586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585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58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83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582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58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58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57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57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57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57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57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57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573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572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571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570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56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568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567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566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565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56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563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562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56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560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55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55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55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56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555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55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553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55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55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55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49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548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547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546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545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544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54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42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541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540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539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538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537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5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3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534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53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532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531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530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52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2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527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52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525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524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523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52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2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52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51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518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51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51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51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1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51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51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511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51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50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50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0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506">
      <pivotArea dataOnly="0" labelOnly="1" fieldPosition="0">
        <references count="1">
          <reference field="0" count="0"/>
        </references>
      </pivotArea>
    </format>
    <format dxfId="550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50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50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50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50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50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49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49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549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49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49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49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49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49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549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49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48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548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48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48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548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48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48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48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48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48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547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47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547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47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47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47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547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47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547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47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546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46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46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46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546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46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546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46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46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46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45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545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45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545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45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45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45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45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545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45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44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44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44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44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44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44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544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44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44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44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43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3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3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43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543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3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3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43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3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43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42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2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2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42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2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42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542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2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2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2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41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1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41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41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415">
      <pivotArea dataOnly="0" labelOnly="1" fieldPosition="0">
        <references count="1">
          <reference field="0" count="0"/>
        </references>
      </pivotArea>
    </format>
    <format dxfId="541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41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41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41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41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40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40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40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540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40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40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40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40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40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540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39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39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539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39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39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539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39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39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39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39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38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538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38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538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38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38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38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538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38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538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37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537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37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37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37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537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37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537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37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37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36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36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536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36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536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36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36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36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36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536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35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35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35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35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35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35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35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535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35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35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34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34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4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4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34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534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4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4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34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4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33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33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3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3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33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3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33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533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3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3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2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32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2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32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2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324">
      <pivotArea dataOnly="0" labelOnly="1" fieldPosition="0">
        <references count="1">
          <reference field="0" count="0"/>
        </references>
      </pivotArea>
    </format>
    <format dxfId="532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32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32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32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31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31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31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31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531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31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31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31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31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31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530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30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30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530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30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30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530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30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30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30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29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29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529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29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529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29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29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29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529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29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528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28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528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28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28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28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528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28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528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28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27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27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27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527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27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527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27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27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27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27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526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26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26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26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26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26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26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26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526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26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25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25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25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5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5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25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525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5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5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25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4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24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24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4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4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24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4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24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524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4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3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3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23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3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23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3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233">
      <pivotArea dataOnly="0" labelOnly="1" fieldPosition="0">
        <references count="1">
          <reference field="0" count="0"/>
        </references>
      </pivotArea>
    </format>
    <format dxfId="523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23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23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22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22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22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22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22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522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22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522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22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522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21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521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21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21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521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21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21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521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21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521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520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520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20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520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20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520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20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20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20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520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19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519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19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519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19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519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19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519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519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519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518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18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18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18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518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518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518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518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18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18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17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517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17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17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17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517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7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17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7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517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6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16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6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516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6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6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16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516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6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6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15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5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15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15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5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5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15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5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15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515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4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4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4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14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4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14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43">
      <pivotArea outline="0" collapsedLevelsAreSubtotals="1" fieldPosition="0"/>
    </format>
    <format dxfId="5142">
      <pivotArea outline="0" collapsedLevelsAreSubtotals="1" fieldPosition="0"/>
    </format>
    <format dxfId="514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14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13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13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13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136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135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13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13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13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13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13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129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512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127">
      <pivotArea dataOnly="0" labelOnly="1" fieldPosition="0">
        <references count="1">
          <reference field="0" count="1">
            <x v="0"/>
          </reference>
        </references>
      </pivotArea>
    </format>
    <format dxfId="512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12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12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12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12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12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2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1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118">
      <pivotArea dataOnly="0" labelOnly="1" fieldPosition="0">
        <references count="1">
          <reference field="0" count="1">
            <x v="0"/>
          </reference>
        </references>
      </pivotArea>
    </format>
    <format dxfId="511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11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11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11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11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11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1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1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5109">
      <pivotArea dataOnly="0" labelOnly="1" fieldPosition="0">
        <references count="1">
          <reference field="0" count="1">
            <x v="2"/>
          </reference>
        </references>
      </pivotArea>
    </format>
    <format dxfId="510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10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10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10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10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10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0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10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5100">
      <pivotArea dataOnly="0" labelOnly="1" fieldPosition="0">
        <references count="1">
          <reference field="0" count="1">
            <x v="2"/>
          </reference>
        </references>
      </pivotArea>
    </format>
    <format dxfId="509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09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09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09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9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09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09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09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091">
      <pivotArea dataOnly="0" labelOnly="1" fieldPosition="0">
        <references count="1">
          <reference field="0" count="1">
            <x v="4"/>
          </reference>
        </references>
      </pivotArea>
    </format>
    <format dxfId="509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08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08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08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8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08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08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08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082">
      <pivotArea dataOnly="0" labelOnly="1" fieldPosition="0">
        <references count="1">
          <reference field="0" count="1">
            <x v="4"/>
          </reference>
        </references>
      </pivotArea>
    </format>
    <format dxfId="508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08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07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07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7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507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07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07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5073">
      <pivotArea dataOnly="0" labelOnly="1" fieldPosition="0">
        <references count="1">
          <reference field="0" count="1">
            <x v="6"/>
          </reference>
        </references>
      </pivotArea>
    </format>
    <format dxfId="507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07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07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06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6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06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06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06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5064">
      <pivotArea dataOnly="0" labelOnly="1" fieldPosition="0">
        <references count="1">
          <reference field="0" count="1">
            <x v="6"/>
          </reference>
        </references>
      </pivotArea>
    </format>
    <format dxfId="506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06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06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06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5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05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05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05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5055">
      <pivotArea dataOnly="0" labelOnly="1" fieldPosition="0">
        <references count="1">
          <reference field="0" count="1">
            <x v="8"/>
          </reference>
        </references>
      </pivotArea>
    </format>
    <format dxfId="505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05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05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05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5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04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04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04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5046">
      <pivotArea dataOnly="0" labelOnly="1" fieldPosition="0">
        <references count="1">
          <reference field="0" count="1">
            <x v="8"/>
          </reference>
        </references>
      </pivotArea>
    </format>
    <format dxfId="504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04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04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04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4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04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03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503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037">
      <pivotArea dataOnly="0" labelOnly="1" fieldPosition="0">
        <references count="1">
          <reference field="0" count="1">
            <x v="10"/>
          </reference>
        </references>
      </pivotArea>
    </format>
    <format dxfId="503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03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03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03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3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03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03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02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5028">
      <pivotArea dataOnly="0" labelOnly="1" fieldPosition="0">
        <references count="1">
          <reference field="0" count="1">
            <x v="10"/>
          </reference>
        </references>
      </pivotArea>
    </format>
    <format dxfId="502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502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502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02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2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02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02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020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019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01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01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01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015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014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01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501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501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5010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009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008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007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00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005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5004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5003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002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500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5000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999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99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997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99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99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99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93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992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99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990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98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98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98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86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985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984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983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982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981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98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79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978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977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976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975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974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97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7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971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97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969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968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967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96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6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964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96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962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961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960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95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5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95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95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955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95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95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95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5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95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94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948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94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94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94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4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943">
      <pivotArea dataOnly="0" labelOnly="1" fieldPosition="0">
        <references count="1">
          <reference field="0" count="0"/>
        </references>
      </pivotArea>
    </format>
    <format dxfId="494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94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94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93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93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93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93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93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93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93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93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93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93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92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492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92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92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492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92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92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492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92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92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91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91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91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491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91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491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91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9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91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491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90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490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90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90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90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90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90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490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90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90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89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89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89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89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489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89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489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89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89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89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88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488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88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88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88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88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88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88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88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488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87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87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87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87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7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7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87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487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7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7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86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6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86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86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6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6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86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6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86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486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5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5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5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85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5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85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85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852">
      <pivotArea dataOnly="0" labelOnly="1" fieldPosition="0">
        <references count="1">
          <reference field="0" count="0"/>
        </references>
      </pivotArea>
    </format>
    <format dxfId="485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85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84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84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84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84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84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84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84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84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84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84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83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83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483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83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83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483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83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83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483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83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82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82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82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82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482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82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482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82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82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82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481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81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481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81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81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81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81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81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481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81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80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80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80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80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80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480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80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480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80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80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79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79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479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79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79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79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79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79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79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79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478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78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78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78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78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8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8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78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478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8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7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77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7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77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77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7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7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77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7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77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476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6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6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6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76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6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76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6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761">
      <pivotArea dataOnly="0" labelOnly="1" fieldPosition="0">
        <references count="1">
          <reference field="0" count="0"/>
        </references>
      </pivotArea>
    </format>
    <format dxfId="476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75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75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75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75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75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75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75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75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75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75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74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74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74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474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74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74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474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74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74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474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73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73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73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73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73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473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73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473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73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73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72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472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72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472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72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72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72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72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72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472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71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71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71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71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71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71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471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71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471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71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70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70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70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470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70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70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70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70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70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70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69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469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69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69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69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69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9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9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69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469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8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8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68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8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68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68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8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8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68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8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67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467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7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7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7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67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7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67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7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670">
      <pivotArea dataOnly="0" labelOnly="1" fieldPosition="0">
        <references count="1">
          <reference field="0" count="0"/>
        </references>
      </pivotArea>
    </format>
    <format dxfId="466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66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66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66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66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66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66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66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66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66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65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65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6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65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465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65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65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465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65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65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464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64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64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64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64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64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464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64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464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64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63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63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463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63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463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63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63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63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63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63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462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62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62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62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62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62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62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462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62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462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61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61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61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61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461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61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61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61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61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61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60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60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460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60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60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60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60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0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0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60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459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9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9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59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9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59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59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9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9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59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8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58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458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8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8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8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58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8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58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80">
      <pivotArea outline="0" collapsedLevelsAreSubtotals="1" fieldPosition="0"/>
    </format>
    <format dxfId="457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578">
      <pivotArea dataOnly="0" labelOnly="1" fieldPosition="0">
        <references count="1">
          <reference field="0" count="0"/>
        </references>
      </pivotArea>
    </format>
    <format dxfId="45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57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57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57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57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57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57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57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56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56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56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56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56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56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456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56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56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456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55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55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455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55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55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55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55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55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455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55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454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54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5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54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454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54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454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54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54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54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53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53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453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53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53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53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53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53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53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453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52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452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52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52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52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52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452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52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52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52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51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51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51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51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451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51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51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51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51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1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0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50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450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0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0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50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0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50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50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0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9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49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9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49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449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9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9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9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49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9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48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88">
      <pivotArea outline="0" collapsedLevelsAreSubtotals="1" fieldPosition="0"/>
    </format>
    <format dxfId="448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4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48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48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48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48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481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80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79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7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7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7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75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7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7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472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4471">
      <pivotArea dataOnly="0" labelOnly="1" fieldPosition="0">
        <references count="1">
          <reference field="0" count="1">
            <x v="0"/>
          </reference>
        </references>
      </pivotArea>
    </format>
    <format dxfId="447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46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46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467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466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465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46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63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4462">
      <pivotArea dataOnly="0" labelOnly="1" fieldPosition="0">
        <references count="1">
          <reference field="0" count="1">
            <x v="0"/>
          </reference>
        </references>
      </pivotArea>
    </format>
    <format dxfId="446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46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45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45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45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45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45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54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4453">
      <pivotArea dataOnly="0" labelOnly="1" fieldPosition="0">
        <references count="1">
          <reference field="0" count="1">
            <x v="2"/>
          </reference>
        </references>
      </pivotArea>
    </format>
    <format dxfId="4452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451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45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449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448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447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44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445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4444">
      <pivotArea dataOnly="0" labelOnly="1" fieldPosition="0">
        <references count="1">
          <reference field="0" count="1">
            <x v="2"/>
          </reference>
        </references>
      </pivotArea>
    </format>
    <format dxfId="4443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442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44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44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439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438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43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436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4435">
      <pivotArea dataOnly="0" labelOnly="1" fieldPosition="0">
        <references count="1">
          <reference field="0" count="1">
            <x v="4"/>
          </reference>
        </references>
      </pivotArea>
    </format>
    <format dxfId="443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43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43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431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43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42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42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27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4426">
      <pivotArea dataOnly="0" labelOnly="1" fieldPosition="0">
        <references count="1">
          <reference field="0" count="1">
            <x v="4"/>
          </reference>
        </references>
      </pivotArea>
    </format>
    <format dxfId="442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42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42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422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42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42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41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418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4417">
      <pivotArea dataOnly="0" labelOnly="1" fieldPosition="0">
        <references count="1">
          <reference field="0" count="1">
            <x v="6"/>
          </reference>
        </references>
      </pivotArea>
    </format>
    <format dxfId="4416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415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414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413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412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411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41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409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4408">
      <pivotArea dataOnly="0" labelOnly="1" fieldPosition="0">
        <references count="1">
          <reference field="0" count="1">
            <x v="6"/>
          </reference>
        </references>
      </pivotArea>
    </format>
    <format dxfId="440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40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405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404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403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402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40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400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4399">
      <pivotArea dataOnly="0" labelOnly="1" fieldPosition="0">
        <references count="1">
          <reference field="0" count="1">
            <x v="8"/>
          </reference>
        </references>
      </pivotArea>
    </format>
    <format dxfId="4398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397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39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395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394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93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39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391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4390">
      <pivotArea dataOnly="0" labelOnly="1" fieldPosition="0">
        <references count="1">
          <reference field="0" count="1">
            <x v="8"/>
          </reference>
        </references>
      </pivotArea>
    </format>
    <format dxfId="4389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388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38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386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385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84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38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382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4381">
      <pivotArea dataOnly="0" labelOnly="1" fieldPosition="0">
        <references count="1">
          <reference field="0" count="1">
            <x v="10"/>
          </reference>
        </references>
      </pivotArea>
    </format>
    <format dxfId="4380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37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37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377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376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75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37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373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4372">
      <pivotArea dataOnly="0" labelOnly="1" fieldPosition="0">
        <references count="1">
          <reference field="0" count="1">
            <x v="10"/>
          </reference>
        </references>
      </pivotArea>
    </format>
    <format dxfId="4371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37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36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368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367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66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36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364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363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36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36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36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35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35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35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35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35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354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353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352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351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35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349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348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347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346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34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34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34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34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34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34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33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3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33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33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33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33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33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33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33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33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32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32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32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32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2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32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32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32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32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32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31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1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31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31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31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31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31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31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1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31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30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30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30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30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30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0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30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30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30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30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29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29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29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29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9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29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29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29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29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29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28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8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287">
      <pivotArea dataOnly="0" labelOnly="1" fieldPosition="0">
        <references count="1">
          <reference field="0" count="0"/>
        </references>
      </pivotArea>
    </format>
    <format dxfId="42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28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28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28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28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28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28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27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27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27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27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27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2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27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427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27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27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426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26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26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426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26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26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26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2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26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426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25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425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25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25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25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425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25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425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25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25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24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24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24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424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24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24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24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24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24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24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423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23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423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23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23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23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23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423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23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23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22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22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22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22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22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422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22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22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22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22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1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1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21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421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1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1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21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1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21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21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0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0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20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0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20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420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0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0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0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20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9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19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9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196">
      <pivotArea dataOnly="0" labelOnly="1" fieldPosition="0">
        <references count="1">
          <reference field="0" count="0"/>
        </references>
      </pivotArea>
    </format>
    <format dxfId="419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19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19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19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19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19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18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18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18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18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18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18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18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18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418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18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17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417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17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17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417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17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17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17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17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17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416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16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416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16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16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16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416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16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416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16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15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15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15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15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415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15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15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15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15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15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14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414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14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414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14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14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14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14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414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14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13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13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13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13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13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13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413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13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13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13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12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2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2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12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412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2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2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12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2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12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11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1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1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11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1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11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411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1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1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1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10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0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10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0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105">
      <pivotArea dataOnly="0" labelOnly="1" fieldPosition="0">
        <references count="1">
          <reference field="0" count="0"/>
        </references>
      </pivotArea>
    </format>
    <format dxfId="410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10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10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10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10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09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09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09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09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09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09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09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09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09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409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408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408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408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08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08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408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08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08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408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408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407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407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407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407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407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407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07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407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07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407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406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06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406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406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06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406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06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06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06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06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05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405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405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405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405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405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05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405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05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405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04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04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04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404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04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404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04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404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04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04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03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03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3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3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403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403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3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3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403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3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02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402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2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2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02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2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02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402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2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2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1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01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1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401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1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014">
      <pivotArea dataOnly="0" labelOnly="1" fieldPosition="0">
        <references count="1">
          <reference field="0" count="0"/>
        </references>
      </pivotArea>
    </format>
    <format dxfId="401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01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401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401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400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00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00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00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400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00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400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400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400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400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399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99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99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399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99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99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399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99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99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99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98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98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398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98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398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98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98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98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398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98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397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97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397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97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97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97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397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97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397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97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96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96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96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396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96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396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96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96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96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96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395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95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95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95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95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95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95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95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95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95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94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94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94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4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4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94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394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4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4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94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3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93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93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3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3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93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3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93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393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3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2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2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92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2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92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24">
      <pivotArea outline="0" collapsedLevelsAreSubtotals="1" fieldPosition="0"/>
    </format>
    <format dxfId="3923">
      <pivotArea outline="0" collapsedLevelsAreSubtotals="1" fieldPosition="0"/>
    </format>
    <format dxfId="392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92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92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91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91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917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916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91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91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91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91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91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91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90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908">
      <pivotArea dataOnly="0" labelOnly="1" fieldPosition="0">
        <references count="1">
          <reference field="0" count="1">
            <x v="0"/>
          </reference>
        </references>
      </pivotArea>
    </format>
    <format dxfId="390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90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9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90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90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90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90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00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899">
      <pivotArea dataOnly="0" labelOnly="1" fieldPosition="0">
        <references count="1">
          <reference field="0" count="1">
            <x v="0"/>
          </reference>
        </references>
      </pivotArea>
    </format>
    <format dxfId="389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8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89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89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9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9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9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89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3890">
      <pivotArea dataOnly="0" labelOnly="1" fieldPosition="0">
        <references count="1">
          <reference field="0" count="1">
            <x v="2"/>
          </reference>
        </references>
      </pivotArea>
    </format>
    <format dxfId="388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88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88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88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8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8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8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882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3881">
      <pivotArea dataOnly="0" labelOnly="1" fieldPosition="0">
        <references count="1">
          <reference field="0" count="1">
            <x v="2"/>
          </reference>
        </references>
      </pivotArea>
    </format>
    <format dxfId="3880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879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87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87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76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75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7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87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872">
      <pivotArea dataOnly="0" labelOnly="1" fieldPosition="0">
        <references count="1">
          <reference field="0" count="1">
            <x v="4"/>
          </reference>
        </references>
      </pivotArea>
    </format>
    <format dxfId="387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87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86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86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6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86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86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864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863">
      <pivotArea dataOnly="0" labelOnly="1" fieldPosition="0">
        <references count="1">
          <reference field="0" count="1">
            <x v="4"/>
          </reference>
        </references>
      </pivotArea>
    </format>
    <format dxfId="386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86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86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859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5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85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85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85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3854">
      <pivotArea dataOnly="0" labelOnly="1" fieldPosition="0">
        <references count="1">
          <reference field="0" count="1">
            <x v="6"/>
          </reference>
        </references>
      </pivotArea>
    </format>
    <format dxfId="385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85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85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85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4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4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4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846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3845">
      <pivotArea dataOnly="0" labelOnly="1" fieldPosition="0">
        <references count="1">
          <reference field="0" count="1">
            <x v="6"/>
          </reference>
        </references>
      </pivotArea>
    </format>
    <format dxfId="384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84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842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841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40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39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3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83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3836">
      <pivotArea dataOnly="0" labelOnly="1" fieldPosition="0">
        <references count="1">
          <reference field="0" count="1">
            <x v="8"/>
          </reference>
        </references>
      </pivotArea>
    </format>
    <format dxfId="383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83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83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83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3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3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2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828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3827">
      <pivotArea dataOnly="0" labelOnly="1" fieldPosition="0">
        <references count="1">
          <reference field="0" count="1">
            <x v="8"/>
          </reference>
        </references>
      </pivotArea>
    </format>
    <format dxfId="382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82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82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823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2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2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2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81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818">
      <pivotArea dataOnly="0" labelOnly="1" fieldPosition="0">
        <references count="1">
          <reference field="0" count="1">
            <x v="10"/>
          </reference>
        </references>
      </pivotArea>
    </format>
    <format dxfId="381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81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81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81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1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1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1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810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809">
      <pivotArea dataOnly="0" labelOnly="1" fieldPosition="0">
        <references count="1">
          <reference field="0" count="1">
            <x v="10"/>
          </reference>
        </references>
      </pivotArea>
    </format>
    <format dxfId="3808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807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80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805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804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03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0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80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80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79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79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79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79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79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79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79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79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791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790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789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788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78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786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785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784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783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78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781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780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77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77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77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77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77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7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77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77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77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77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76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76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67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766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765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76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76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762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76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6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75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75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75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75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75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75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5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752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75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750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74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74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74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4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74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74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74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74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74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74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3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73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73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736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73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73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73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3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73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73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72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72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72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72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2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724">
      <pivotArea dataOnly="0" labelOnly="1" fieldPosition="0">
        <references count="1">
          <reference field="0" count="0"/>
        </references>
      </pivotArea>
    </format>
    <format dxfId="372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72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72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72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71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71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71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71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371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71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71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71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71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71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370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70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70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370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70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70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370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70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70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70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69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69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369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69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369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69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69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69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369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69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368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68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368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68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68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68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368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68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368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68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67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67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67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367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67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367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67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67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67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67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366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66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66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66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66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66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66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66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66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66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65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65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65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5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5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65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365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5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5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65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4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64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64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4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4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64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4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64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364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4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3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3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63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3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63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3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633">
      <pivotArea dataOnly="0" labelOnly="1" fieldPosition="0">
        <references count="1">
          <reference field="0" count="0"/>
        </references>
      </pivotArea>
    </format>
    <format dxfId="363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63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63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62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62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62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62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62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362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62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62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62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62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61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361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61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61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361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61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61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361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61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61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60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60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60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360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60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360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60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60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60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360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59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359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59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359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59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59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59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359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59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359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58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58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58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58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358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58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358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58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58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58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57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357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57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57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57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57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57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57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57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57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56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56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56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56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6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6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56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356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6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6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55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5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55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55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5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5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55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5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55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355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4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4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4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54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4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54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54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542">
      <pivotArea dataOnly="0" labelOnly="1" fieldPosition="0">
        <references count="1">
          <reference field="0" count="0"/>
        </references>
      </pivotArea>
    </format>
    <format dxfId="354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54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53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53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53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53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53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53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353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53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53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53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52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52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352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52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52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352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52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52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352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52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51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51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51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51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351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51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351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51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51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51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350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50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350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50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350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50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50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50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350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50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349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49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49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49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49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349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49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349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49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49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48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48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348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48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48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48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48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48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48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48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47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47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47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47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47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7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7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47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347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7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6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46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6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46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46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6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46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6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46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345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5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5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5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45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5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45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45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451">
      <pivotArea dataOnly="0" labelOnly="1" fieldPosition="0">
        <references count="1">
          <reference field="0" count="0"/>
        </references>
      </pivotArea>
    </format>
    <format dxfId="345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44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44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44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44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44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44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44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344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44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44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43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43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43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343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43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43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343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43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43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343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42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42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42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42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42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342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42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342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42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42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41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341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41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341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41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341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41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41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41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341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40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340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40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40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40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40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340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40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340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40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9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39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9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339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9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39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9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39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9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39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8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38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8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38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8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38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8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8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38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338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7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7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37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7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37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37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7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7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37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7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36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336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6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6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6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36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6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36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61">
      <pivotArea outline="0" collapsedLevelsAreSubtotals="1" fieldPosition="0"/>
    </format>
    <format dxfId="3360">
      <pivotArea outline="0" collapsedLevelsAreSubtotals="1" fieldPosition="0"/>
    </format>
    <format dxfId="335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35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3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3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35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354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353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35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35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35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349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348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347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34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345">
      <pivotArea dataOnly="0" labelOnly="1" fieldPosition="0">
        <references count="1">
          <reference field="0" count="1">
            <x v="0"/>
          </reference>
        </references>
      </pivotArea>
    </format>
    <format dxfId="334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34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34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34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34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3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3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37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336">
      <pivotArea dataOnly="0" labelOnly="1" fieldPosition="0">
        <references count="1">
          <reference field="0" count="1">
            <x v="0"/>
          </reference>
        </references>
      </pivotArea>
    </format>
    <format dxfId="333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33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33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33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33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3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2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2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3327">
      <pivotArea dataOnly="0" labelOnly="1" fieldPosition="0">
        <references count="1">
          <reference field="0" count="1">
            <x v="2"/>
          </reference>
        </references>
      </pivotArea>
    </format>
    <format dxfId="332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32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32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32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32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2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2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319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3318">
      <pivotArea dataOnly="0" labelOnly="1" fieldPosition="0">
        <references count="1">
          <reference field="0" count="1">
            <x v="2"/>
          </reference>
        </references>
      </pivotArea>
    </format>
    <format dxfId="331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31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31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31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31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1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1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31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309">
      <pivotArea dataOnly="0" labelOnly="1" fieldPosition="0">
        <references count="1">
          <reference field="0" count="1">
            <x v="4"/>
          </reference>
        </references>
      </pivotArea>
    </format>
    <format dxfId="330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30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30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30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30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30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30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301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300">
      <pivotArea dataOnly="0" labelOnly="1" fieldPosition="0">
        <references count="1">
          <reference field="0" count="1">
            <x v="4"/>
          </reference>
        </references>
      </pivotArea>
    </format>
    <format dxfId="329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29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29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29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29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29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29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29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3291">
      <pivotArea dataOnly="0" labelOnly="1" fieldPosition="0">
        <references count="1">
          <reference field="0" count="1">
            <x v="6"/>
          </reference>
        </references>
      </pivotArea>
    </format>
    <format dxfId="329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28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28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28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28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28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8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283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3282">
      <pivotArea dataOnly="0" labelOnly="1" fieldPosition="0">
        <references count="1">
          <reference field="0" count="1">
            <x v="6"/>
          </reference>
        </references>
      </pivotArea>
    </format>
    <format dxfId="328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28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27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27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27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27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7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27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3273">
      <pivotArea dataOnly="0" labelOnly="1" fieldPosition="0">
        <references count="1">
          <reference field="0" count="1">
            <x v="8"/>
          </reference>
        </references>
      </pivotArea>
    </format>
    <format dxfId="327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27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27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26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26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26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6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265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3264">
      <pivotArea dataOnly="0" labelOnly="1" fieldPosition="0">
        <references count="1">
          <reference field="0" count="1">
            <x v="8"/>
          </reference>
        </references>
      </pivotArea>
    </format>
    <format dxfId="326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26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26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26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25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25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5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25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255">
      <pivotArea dataOnly="0" labelOnly="1" fieldPosition="0">
        <references count="1">
          <reference field="0" count="1">
            <x v="10"/>
          </reference>
        </references>
      </pivotArea>
    </format>
    <format dxfId="325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25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25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25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25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24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4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247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3246">
      <pivotArea dataOnly="0" labelOnly="1" fieldPosition="0">
        <references count="1">
          <reference field="0" count="1">
            <x v="10"/>
          </reference>
        </references>
      </pivotArea>
    </format>
    <format dxfId="324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24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24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24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24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24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3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23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23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23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23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23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233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232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23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23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22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228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227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226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225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22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223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222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221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220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21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218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217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21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215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21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21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21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211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210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20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20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20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20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20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204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203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202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201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20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9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9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197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196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195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19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19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92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9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19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189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18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187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186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85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8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18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182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18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180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17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7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7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17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17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17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173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17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17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17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16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16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16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166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16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16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16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16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161">
      <pivotArea dataOnly="0" labelOnly="1" fieldPosition="0">
        <references count="1">
          <reference field="0" count="0"/>
        </references>
      </pivotArea>
    </format>
    <format dxfId="316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15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15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15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15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15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15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15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315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15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15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14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14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14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314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14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14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314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14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14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314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13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13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13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13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13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313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13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313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13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13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12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312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12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312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12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312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12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12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12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312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11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311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11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11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11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11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311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11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311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11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0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10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0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310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0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10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0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10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0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10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9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09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9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09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9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09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9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9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09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309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8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8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308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8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08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308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8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8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08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8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07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307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7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7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7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307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7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307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7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070">
      <pivotArea dataOnly="0" labelOnly="1" fieldPosition="0">
        <references count="1">
          <reference field="0" count="0"/>
        </references>
      </pivotArea>
    </format>
    <format dxfId="306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06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06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06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06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06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06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06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306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06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305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305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0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05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305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05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05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305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05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05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304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04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04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04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04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04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304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04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304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04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03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03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303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03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303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303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303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03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303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03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302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02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302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02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02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02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302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302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302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302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301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01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301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01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301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01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01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01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301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1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00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0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00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0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00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0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00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0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0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300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99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9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9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99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9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99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99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9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9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99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8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98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98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8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8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8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98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8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98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8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979">
      <pivotArea dataOnly="0" labelOnly="1" fieldPosition="0">
        <references count="1">
          <reference field="0" count="0"/>
        </references>
      </pivotArea>
    </format>
    <format dxfId="297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97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97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97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97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97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97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97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97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96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96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96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96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96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96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96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96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96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96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95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95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95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95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95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95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95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95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95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95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94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94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94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94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94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94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94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94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94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94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93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93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93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93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93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93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93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93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93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93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92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92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92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92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92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92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92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92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92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92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91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91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91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91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91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91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91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91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1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1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90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90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0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0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90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0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90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90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0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0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89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9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89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89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9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9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9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89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9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89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8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888">
      <pivotArea dataOnly="0" labelOnly="1" fieldPosition="0">
        <references count="1">
          <reference field="0" count="0"/>
        </references>
      </pivotArea>
    </format>
    <format dxfId="288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88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88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88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88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88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88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88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87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87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87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87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87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87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87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87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87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87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86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86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86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86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86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86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86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86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86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86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85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85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85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85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85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85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85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85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85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85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84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84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84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84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84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84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84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84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84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84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83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83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83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83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83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83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83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83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83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83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82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82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82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82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82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82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82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82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82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2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1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81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81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1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1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81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1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81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81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1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0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80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0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80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80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0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0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0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80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0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79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98">
      <pivotArea outline="0" collapsedLevelsAreSubtotals="1" fieldPosition="0"/>
    </format>
    <format dxfId="2797">
      <pivotArea outline="0" collapsedLevelsAreSubtotals="1" fieldPosition="0">
        <references count="8">
          <reference field="0" count="11" selected="0"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  <reference field="1" count="4" selected="0">
            <x v="1"/>
            <x v="2"/>
            <x v="4"/>
            <x v="6"/>
          </reference>
          <reference field="2" count="4" selected="0">
            <x v="255"/>
            <x v="256"/>
            <x v="258"/>
            <x v="260"/>
          </reference>
          <reference field="3" count="9" selected="0">
            <x v="4"/>
            <x v="6"/>
            <x v="7"/>
            <x v="8"/>
            <x v="9"/>
            <x v="12"/>
            <x v="13"/>
            <x v="17"/>
            <x v="18"/>
          </reference>
          <reference field="4" count="2" selected="0">
            <x v="4"/>
            <x v="5"/>
          </reference>
          <reference field="5" count="2" selected="0">
            <x v="3"/>
            <x v="5"/>
          </reference>
          <reference field="7" count="4" selected="0">
            <x v="0"/>
            <x v="1"/>
            <x v="2"/>
            <x v="7"/>
          </reference>
          <reference field="9" count="0" selected="0"/>
        </references>
      </pivotArea>
    </format>
    <format dxfId="2796">
      <pivotArea dataOnly="0" labelOnly="1" fieldPosition="0">
        <references count="1">
          <reference field="0" count="11"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279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79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79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9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79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79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78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78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78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78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78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78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78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78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78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78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77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77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77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77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77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77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77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772">
      <pivotArea dataOnly="0" labelOnly="1" offset="IV5:IV256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77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77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76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768">
      <pivotArea dataOnly="0" labelOnly="1" offset="IV5:IV256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76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76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76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76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76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6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76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76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5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5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5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75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5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75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53">
      <pivotArea outline="0" collapsedLevelsAreSubtotals="1" fieldPosition="0"/>
    </format>
    <format dxfId="275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75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75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74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74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747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46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45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4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4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4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4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4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39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3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737">
      <pivotArea dataOnly="0" labelOnly="1" fieldPosition="0">
        <references count="1">
          <reference field="0" count="1">
            <x v="0"/>
          </reference>
        </references>
      </pivotArea>
    </format>
    <format dxfId="273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73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73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73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73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73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73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2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728">
      <pivotArea dataOnly="0" labelOnly="1" fieldPosition="0">
        <references count="1">
          <reference field="0" count="1">
            <x v="0"/>
          </reference>
        </references>
      </pivotArea>
    </format>
    <format dxfId="272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72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72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72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72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72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72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2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719">
      <pivotArea dataOnly="0" labelOnly="1" fieldPosition="0">
        <references count="1">
          <reference field="0" count="1">
            <x v="2"/>
          </reference>
        </references>
      </pivotArea>
    </format>
    <format dxfId="271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71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71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71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71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71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71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71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710">
      <pivotArea dataOnly="0" labelOnly="1" fieldPosition="0">
        <references count="1">
          <reference field="0" count="1">
            <x v="2"/>
          </reference>
        </references>
      </pivotArea>
    </format>
    <format dxfId="270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70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70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70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70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70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70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70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701">
      <pivotArea dataOnly="0" labelOnly="1" fieldPosition="0">
        <references count="1">
          <reference field="0" count="1">
            <x v="4"/>
          </reference>
        </references>
      </pivotArea>
    </format>
    <format dxfId="270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9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9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9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69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69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69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69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692">
      <pivotArea dataOnly="0" labelOnly="1" fieldPosition="0">
        <references count="1">
          <reference field="0" count="1">
            <x v="4"/>
          </reference>
        </references>
      </pivotArea>
    </format>
    <format dxfId="269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9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8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8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68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68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68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68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683">
      <pivotArea dataOnly="0" labelOnly="1" fieldPosition="0">
        <references count="1">
          <reference field="0" count="1">
            <x v="6"/>
          </reference>
        </references>
      </pivotArea>
    </format>
    <format dxfId="268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8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8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7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67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7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7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67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674">
      <pivotArea dataOnly="0" labelOnly="1" fieldPosition="0">
        <references count="1">
          <reference field="0" count="1">
            <x v="6"/>
          </reference>
        </references>
      </pivotArea>
    </format>
    <format dxfId="267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7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7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7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66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6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6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66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665">
      <pivotArea dataOnly="0" labelOnly="1" fieldPosition="0">
        <references count="1">
          <reference field="0" count="1">
            <x v="8"/>
          </reference>
        </references>
      </pivotArea>
    </format>
    <format dxfId="266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6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6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6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66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5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5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65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656">
      <pivotArea dataOnly="0" labelOnly="1" fieldPosition="0">
        <references count="1">
          <reference field="0" count="1">
            <x v="8"/>
          </reference>
        </references>
      </pivotArea>
    </format>
    <format dxfId="265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5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5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5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65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5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4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64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647">
      <pivotArea dataOnly="0" labelOnly="1" fieldPosition="0">
        <references count="1">
          <reference field="0" count="1">
            <x v="10"/>
          </reference>
        </references>
      </pivotArea>
    </format>
    <format dxfId="264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4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4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4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64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4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4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63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638">
      <pivotArea dataOnly="0" labelOnly="1" fieldPosition="0">
        <references count="1">
          <reference field="0" count="1">
            <x v="10"/>
          </reference>
        </references>
      </pivotArea>
    </format>
    <format dxfId="263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3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3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3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63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3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3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630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2629">
      <pivotArea dataOnly="0" labelOnly="1" fieldPosition="0">
        <references count="1">
          <reference field="0" count="1">
            <x v="12"/>
          </reference>
        </references>
      </pivotArea>
    </format>
    <format dxfId="262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2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2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2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624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23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2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621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2620">
      <pivotArea dataOnly="0" labelOnly="1" fieldPosition="0">
        <references count="1">
          <reference field="0" count="1">
            <x v="12"/>
          </reference>
        </references>
      </pivotArea>
    </format>
    <format dxfId="261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1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1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1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615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14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1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612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2611">
      <pivotArea dataOnly="0" labelOnly="1" fieldPosition="0">
        <references count="1">
          <reference field="0" count="1">
            <x v="14"/>
          </reference>
        </references>
      </pivotArea>
    </format>
    <format dxfId="2610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09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08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607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606">
      <pivotArea dataOnly="0" labelOnly="1" offset="IV7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605">
      <pivotArea dataOnly="0" labelOnly="1" offset="IV7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60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603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2602">
      <pivotArea dataOnly="0" labelOnly="1" fieldPosition="0">
        <references count="1">
          <reference field="0" count="1">
            <x v="14"/>
          </reference>
        </references>
      </pivotArea>
    </format>
    <format dxfId="2601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00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99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598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597">
      <pivotArea dataOnly="0" labelOnly="1" offset="IV7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96">
      <pivotArea dataOnly="0" labelOnly="1" offset="IV7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9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594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593">
      <pivotArea dataOnly="0" labelOnly="1" fieldPosition="0">
        <references count="1">
          <reference field="0" count="1">
            <x v="16"/>
          </reference>
        </references>
      </pivotArea>
    </format>
    <format dxfId="2592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91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9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8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58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8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8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85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584">
      <pivotArea dataOnly="0" labelOnly="1" fieldPosition="0">
        <references count="1">
          <reference field="0" count="1">
            <x v="16"/>
          </reference>
        </references>
      </pivotArea>
    </format>
    <format dxfId="2583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82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8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80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57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7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7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76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575">
      <pivotArea dataOnly="0" labelOnly="1" fieldPosition="0">
        <references count="1">
          <reference field="0" count="1">
            <x v="18"/>
          </reference>
        </references>
      </pivotArea>
    </format>
    <format dxfId="2574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73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72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71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57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6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6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67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566">
      <pivotArea dataOnly="0" labelOnly="1" fieldPosition="0">
        <references count="1">
          <reference field="0" count="1">
            <x v="18"/>
          </reference>
        </references>
      </pivotArea>
    </format>
    <format dxfId="2565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64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63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6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56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6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5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58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557">
      <pivotArea dataOnly="0" labelOnly="1" fieldPosition="0">
        <references count="1">
          <reference field="0" count="1">
            <x v="20"/>
          </reference>
        </references>
      </pivotArea>
    </format>
    <format dxfId="255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5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5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5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55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5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5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49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548">
      <pivotArea dataOnly="0" labelOnly="1" fieldPosition="0">
        <references count="1">
          <reference field="0" count="1">
            <x v="20"/>
          </reference>
        </references>
      </pivotArea>
    </format>
    <format dxfId="254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46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4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44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543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42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4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40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539">
      <pivotArea dataOnly="0" labelOnly="1" fieldPosition="0">
        <references count="1">
          <reference field="0" count="1">
            <x v="22"/>
          </reference>
        </references>
      </pivotArea>
    </format>
    <format dxfId="253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3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3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35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53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3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31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530">
      <pivotArea dataOnly="0" labelOnly="1" fieldPosition="0">
        <references count="1">
          <reference field="0" count="1">
            <x v="22"/>
          </reference>
        </references>
      </pivotArea>
    </format>
    <format dxfId="252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2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2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26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52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2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2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2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21">
      <pivotArea dataOnly="0" labelOnly="1" fieldPosition="0">
        <references count="1">
          <reference field="0" count="0"/>
        </references>
      </pivotArea>
    </format>
    <format dxfId="252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1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1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1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1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1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1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1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1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1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1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0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0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0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0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0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0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0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0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0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0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9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9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9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9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9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9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9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9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9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9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8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8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8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8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8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8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48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8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8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8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7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7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7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7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7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7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7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7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7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7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6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6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6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6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6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6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6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6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6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6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5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5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5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5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5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5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4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4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4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3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3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30">
      <pivotArea dataOnly="0" labelOnly="1" fieldPosition="0">
        <references count="1">
          <reference field="0" count="0"/>
        </references>
      </pivotArea>
    </format>
    <format dxfId="24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2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1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0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0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9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39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9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9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8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8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8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8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8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8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8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8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8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8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7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7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7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7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7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7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6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6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6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6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6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5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5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5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5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5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4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4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4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4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39">
      <pivotArea dataOnly="0" labelOnly="1" fieldPosition="0">
        <references count="1">
          <reference field="0" count="0"/>
        </references>
      </pivotArea>
    </format>
    <format dxfId="233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3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3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3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3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3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3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3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3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2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2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2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2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2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2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2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2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2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2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1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1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1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1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1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1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1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1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1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1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0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0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0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0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0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0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0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0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30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0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9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9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9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9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9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9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9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9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9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9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8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8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8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8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8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8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8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8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8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8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7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7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7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7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7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7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7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7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6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6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6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6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6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5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5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5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5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5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4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48">
      <pivotArea dataOnly="0" labelOnly="1" fieldPosition="0">
        <references count="1">
          <reference field="0" count="0"/>
        </references>
      </pivotArea>
    </format>
    <format dxfId="224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4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4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4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4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4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4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4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3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3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3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3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3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3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3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3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3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3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2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2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2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2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2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2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2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2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2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2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1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1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1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1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1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1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1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1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1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21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0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0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0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0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0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0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0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0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0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0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9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19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9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9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19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9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8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8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18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8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8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8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7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17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7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7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7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6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6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16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6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5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8">
      <pivotArea outline="0" collapsedLevelsAreSubtotals="1" fieldPosition="0"/>
    </format>
    <format dxfId="2157">
      <pivotArea outline="0" collapsedLevelsAreSubtotals="1" fieldPosition="0"/>
    </format>
    <format dxfId="215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5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5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5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5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51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2150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2149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2148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2147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2146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214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44">
      <pivotArea dataOnly="0" labelOnly="1" fieldPosition="0">
        <references count="1">
          <reference field="0" count="1">
            <x v="0"/>
          </reference>
        </references>
      </pivotArea>
    </format>
    <format dxfId="214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4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4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4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3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35">
      <pivotArea dataOnly="0" labelOnly="1" fieldPosition="0">
        <references count="1">
          <reference field="0" count="1">
            <x v="0"/>
          </reference>
        </references>
      </pivotArea>
    </format>
    <format dxfId="213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3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3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3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3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2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2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2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126">
      <pivotArea dataOnly="0" labelOnly="1" fieldPosition="0">
        <references count="1">
          <reference field="0" count="1">
            <x v="2"/>
          </reference>
        </references>
      </pivotArea>
    </format>
    <format dxfId="2125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24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2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2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2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1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1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117">
      <pivotArea dataOnly="0" labelOnly="1" fieldPosition="0">
        <references count="1">
          <reference field="0" count="1">
            <x v="2"/>
          </reference>
        </references>
      </pivotArea>
    </format>
    <format dxfId="211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1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1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1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1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1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1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0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08">
      <pivotArea dataOnly="0" labelOnly="1" fieldPosition="0">
        <references count="1">
          <reference field="0" count="1">
            <x v="4"/>
          </reference>
        </references>
      </pivotArea>
    </format>
    <format dxfId="210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0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0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0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0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210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0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99">
      <pivotArea dataOnly="0" labelOnly="1" fieldPosition="0">
        <references count="1">
          <reference field="0" count="1">
            <x v="4"/>
          </reference>
        </references>
      </pivotArea>
    </format>
    <format dxfId="209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9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9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9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9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209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9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090">
      <pivotArea dataOnly="0" labelOnly="1" fieldPosition="0">
        <references count="1">
          <reference field="0" count="1">
            <x v="6"/>
          </reference>
        </references>
      </pivotArea>
    </format>
    <format dxfId="208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8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87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8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85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84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8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8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081">
      <pivotArea dataOnly="0" labelOnly="1" fieldPosition="0">
        <references count="1">
          <reference field="0" count="1">
            <x v="6"/>
          </reference>
        </references>
      </pivotArea>
    </format>
    <format dxfId="208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7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7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7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7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7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7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8"/>
          </reference>
          <reference field="9" count="1" selected="0">
            <x v="1"/>
          </reference>
        </references>
      </pivotArea>
    </format>
    <format dxfId="2072">
      <pivotArea dataOnly="0" labelOnly="1" fieldPosition="0">
        <references count="1">
          <reference field="0" count="1">
            <x v="8"/>
          </reference>
        </references>
      </pivotArea>
    </format>
    <format dxfId="207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7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6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6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67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206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8"/>
          </reference>
          <reference field="9" count="1" selected="0">
            <x v="1"/>
          </reference>
        </references>
      </pivotArea>
    </format>
    <format dxfId="2063">
      <pivotArea dataOnly="0" labelOnly="1" fieldPosition="0">
        <references count="1">
          <reference field="0" count="1">
            <x v="8"/>
          </reference>
        </references>
      </pivotArea>
    </format>
    <format dxfId="206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6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6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5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5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5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5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205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54">
      <pivotArea dataOnly="0" labelOnly="1" fieldPosition="0">
        <references count="1">
          <reference field="0" count="1">
            <x v="10"/>
          </reference>
        </references>
      </pivotArea>
    </format>
    <format dxfId="2053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5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5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5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49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48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4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45">
      <pivotArea dataOnly="0" labelOnly="1" fieldPosition="0">
        <references count="1">
          <reference field="0" count="1">
            <x v="10"/>
          </reference>
        </references>
      </pivotArea>
    </format>
    <format dxfId="204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4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4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4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4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3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3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7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36">
      <pivotArea dataOnly="0" labelOnly="1" fieldPosition="0">
        <references count="1">
          <reference field="0" count="1">
            <x v="12"/>
          </reference>
        </references>
      </pivotArea>
    </format>
    <format dxfId="2035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34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3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032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31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30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2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8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27">
      <pivotArea dataOnly="0" labelOnly="1" fieldPosition="0">
        <references count="1">
          <reference field="0" count="1">
            <x v="12"/>
          </reference>
        </references>
      </pivotArea>
    </format>
    <format dxfId="202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2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2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023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22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21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2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19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2018">
      <pivotArea dataOnly="0" labelOnly="1" fieldPosition="0">
        <references count="1">
          <reference field="0" count="1">
            <x v="14"/>
          </reference>
        </references>
      </pivotArea>
    </format>
    <format dxfId="2017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2016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15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2014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13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2012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201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10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2009">
      <pivotArea dataOnly="0" labelOnly="1" fieldPosition="0">
        <references count="1">
          <reference field="0" count="1">
            <x v="14"/>
          </reference>
        </references>
      </pivotArea>
    </format>
    <format dxfId="2008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2007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06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2005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04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2003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2002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01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00">
      <pivotArea dataOnly="0" labelOnly="1" fieldPosition="0">
        <references count="1">
          <reference field="0" count="1">
            <x v="16"/>
          </reference>
        </references>
      </pivotArea>
    </format>
    <format dxfId="1999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998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97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96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99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99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9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2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91">
      <pivotArea dataOnly="0" labelOnly="1" fieldPosition="0">
        <references count="1">
          <reference field="0" count="1">
            <x v="16"/>
          </reference>
        </references>
      </pivotArea>
    </format>
    <format dxfId="1990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989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88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87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98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98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8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3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1982">
      <pivotArea dataOnly="0" labelOnly="1" fieldPosition="0">
        <references count="1">
          <reference field="0" count="1">
            <x v="18"/>
          </reference>
        </references>
      </pivotArea>
    </format>
    <format dxfId="1981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980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79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78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977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76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7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974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1973">
      <pivotArea dataOnly="0" labelOnly="1" fieldPosition="0">
        <references count="1">
          <reference field="0" count="1">
            <x v="18"/>
          </reference>
        </references>
      </pivotArea>
    </format>
    <format dxfId="1972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971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70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69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968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67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965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64">
      <pivotArea dataOnly="0" labelOnly="1" fieldPosition="0">
        <references count="1">
          <reference field="0" count="1">
            <x v="20"/>
          </reference>
        </references>
      </pivotArea>
    </format>
    <format dxfId="1963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962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6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60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95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5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5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56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55">
      <pivotArea dataOnly="0" labelOnly="1" fieldPosition="0">
        <references count="1">
          <reference field="0" count="1">
            <x v="20"/>
          </reference>
        </references>
      </pivotArea>
    </format>
    <format dxfId="1954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953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5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51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950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49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4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47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46">
      <pivotArea dataOnly="0" labelOnly="1" fieldPosition="0">
        <references count="1">
          <reference field="0" count="1">
            <x v="22"/>
          </reference>
        </references>
      </pivotArea>
    </format>
    <format dxfId="194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4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4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4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94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94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3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8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37">
      <pivotArea dataOnly="0" labelOnly="1" fieldPosition="0">
        <references count="1">
          <reference field="0" count="1">
            <x v="22"/>
          </reference>
        </references>
      </pivotArea>
    </format>
    <format dxfId="193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3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3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33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93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93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3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928">
      <pivotArea dataOnly="0" labelOnly="1" fieldPosition="0">
        <references count="1">
          <reference field="0" count="0"/>
        </references>
      </pivotArea>
    </format>
    <format dxfId="192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2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2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2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2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92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2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2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91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1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91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91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1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1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91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1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1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91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0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0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90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0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0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0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0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0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90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0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9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9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9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9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9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9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9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9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9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89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88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8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8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8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8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8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8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88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8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88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7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87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7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87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87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87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7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87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7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7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6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6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6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86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86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6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6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6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5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85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5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85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85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84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4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84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84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84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38">
      <pivotArea dataOnly="0" labelOnly="1" fieldPosition="0">
        <references count="1">
          <reference field="0" count="0"/>
        </references>
      </pivotArea>
    </format>
    <format dxfId="183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3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3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3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3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3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3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3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2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2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82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82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2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2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2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2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2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2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1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1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1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1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1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1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1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1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1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1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0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0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0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0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0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0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0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0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0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80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79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9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9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79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9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9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9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79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9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79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78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78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78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78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78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8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77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77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77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7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7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6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76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6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76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76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75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5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75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75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75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748">
      <pivotArea dataOnly="0" labelOnly="1" fieldPosition="0">
        <references count="1">
          <reference field="0" count="0"/>
        </references>
      </pivotArea>
    </format>
    <format dxfId="174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4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4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4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4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4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4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4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3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3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73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73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3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3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73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3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3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73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2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2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72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2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2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2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2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2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72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2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71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1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1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1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71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1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71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71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1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71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70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0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0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70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0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0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0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70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0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70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9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69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9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69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69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69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9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69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9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9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68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68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68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8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8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7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67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7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67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67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66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6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66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66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66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658">
      <pivotArea dataOnly="0" labelOnly="1" fieldPosition="0">
        <references count="1">
          <reference field="0" count="0"/>
        </references>
      </pivotArea>
    </format>
    <format dxfId="16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5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5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5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5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5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5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64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4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64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64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4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4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4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4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4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3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3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63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3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3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3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3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63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3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62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2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2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2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2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2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2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2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2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62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61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1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1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1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1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1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1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61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61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0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60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0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60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60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60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0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60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0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0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9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9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9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59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59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9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9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9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8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8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8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58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58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57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7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57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57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57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9">
      <pivotArea outline="0" collapsedLevelsAreSubtotals="1" fieldPosition="0"/>
    </format>
    <format dxfId="156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67">
      <pivotArea dataOnly="0" labelOnly="1" fieldPosition="0">
        <references count="1">
          <reference field="0" count="0"/>
        </references>
      </pivotArea>
    </format>
    <format dxfId="156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6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6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6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6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6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6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5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5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57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556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55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5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5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5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5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5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4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4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4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4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45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44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4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4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4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4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3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3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3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3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3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3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3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3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3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30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52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52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2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2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2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2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23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2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52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2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51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51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6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515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51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51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51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1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0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0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6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505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50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0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0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9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9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9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49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49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487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8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48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482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47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8">
      <pivotArea outline="0" collapsedLevelsAreSubtotals="1" fieldPosition="0"/>
    </format>
    <format dxfId="14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7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7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7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7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7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71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470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469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468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467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466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46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64">
      <pivotArea dataOnly="0" labelOnly="1" fieldPosition="0">
        <references count="1">
          <reference field="0" count="1">
            <x v="0"/>
          </reference>
        </references>
      </pivotArea>
    </format>
    <format dxfId="146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6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6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6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5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5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5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55">
      <pivotArea dataOnly="0" labelOnly="1" fieldPosition="0">
        <references count="1">
          <reference field="0" count="1">
            <x v="0"/>
          </reference>
        </references>
      </pivotArea>
    </format>
    <format dxfId="145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5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5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5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5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4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446">
      <pivotArea dataOnly="0" labelOnly="1" fieldPosition="0">
        <references count="1">
          <reference field="0" count="1">
            <x v="2"/>
          </reference>
        </references>
      </pivotArea>
    </format>
    <format dxfId="1445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44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4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4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3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3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437">
      <pivotArea dataOnly="0" labelOnly="1" fieldPosition="0">
        <references count="1">
          <reference field="0" count="1">
            <x v="2"/>
          </reference>
        </references>
      </pivotArea>
    </format>
    <format dxfId="143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3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3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3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3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3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3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2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28">
      <pivotArea dataOnly="0" labelOnly="1" fieldPosition="0">
        <references count="1">
          <reference field="0" count="1">
            <x v="4"/>
          </reference>
        </references>
      </pivotArea>
    </format>
    <format dxfId="142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2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2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2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2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42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2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19">
      <pivotArea dataOnly="0" labelOnly="1" fieldPosition="0">
        <references count="1">
          <reference field="0" count="1">
            <x v="4"/>
          </reference>
        </references>
      </pivotArea>
    </format>
    <format dxfId="141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1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1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1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1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41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1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410">
      <pivotArea dataOnly="0" labelOnly="1" fieldPosition="0">
        <references count="1">
          <reference field="0" count="1">
            <x v="6"/>
          </reference>
        </references>
      </pivotArea>
    </format>
    <format dxfId="140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0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07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0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05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4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0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401">
      <pivotArea dataOnly="0" labelOnly="1" fieldPosition="0">
        <references count="1">
          <reference field="0" count="1">
            <x v="6"/>
          </reference>
        </references>
      </pivotArea>
    </format>
    <format dxfId="140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9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9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9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9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9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8"/>
          </reference>
          <reference field="9" count="1" selected="0">
            <x v="1"/>
          </reference>
        </references>
      </pivotArea>
    </format>
    <format dxfId="1392">
      <pivotArea dataOnly="0" labelOnly="1" fieldPosition="0">
        <references count="1">
          <reference field="0" count="1">
            <x v="8"/>
          </reference>
        </references>
      </pivotArea>
    </format>
    <format dxfId="139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9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8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8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7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38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8"/>
          </reference>
          <reference field="9" count="1" selected="0">
            <x v="1"/>
          </reference>
        </references>
      </pivotArea>
    </format>
    <format dxfId="1383">
      <pivotArea dataOnly="0" labelOnly="1" fieldPosition="0">
        <references count="1">
          <reference field="0" count="1">
            <x v="8"/>
          </reference>
        </references>
      </pivotArea>
    </format>
    <format dxfId="138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8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8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7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7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37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4">
      <pivotArea dataOnly="0" labelOnly="1" fieldPosition="0">
        <references count="1">
          <reference field="0" count="1">
            <x v="10"/>
          </reference>
        </references>
      </pivotArea>
    </format>
    <format dxfId="1373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7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7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7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69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8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65">
      <pivotArea dataOnly="0" labelOnly="1" fieldPosition="0">
        <references count="1">
          <reference field="0" count="1">
            <x v="10"/>
          </reference>
        </references>
      </pivotArea>
    </format>
    <format dxfId="136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6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6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6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6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7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56">
      <pivotArea dataOnly="0" labelOnly="1" fieldPosition="0">
        <references count="1">
          <reference field="0" count="1">
            <x v="12"/>
          </reference>
        </references>
      </pivotArea>
    </format>
    <format dxfId="1355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54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5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52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51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0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8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47">
      <pivotArea dataOnly="0" labelOnly="1" fieldPosition="0">
        <references count="1">
          <reference field="0" count="1">
            <x v="12"/>
          </reference>
        </references>
      </pivotArea>
    </format>
    <format dxfId="134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4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4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43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42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1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9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1338">
      <pivotArea dataOnly="0" labelOnly="1" fieldPosition="0">
        <references count="1">
          <reference field="0" count="1">
            <x v="14"/>
          </reference>
        </references>
      </pivotArea>
    </format>
    <format dxfId="1337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36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35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334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33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332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33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30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1329">
      <pivotArea dataOnly="0" labelOnly="1" fieldPosition="0">
        <references count="1">
          <reference field="0" count="1">
            <x v="14"/>
          </reference>
        </references>
      </pivotArea>
    </format>
    <format dxfId="1328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27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26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325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24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323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322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21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20">
      <pivotArea dataOnly="0" labelOnly="1" fieldPosition="0">
        <references count="1">
          <reference field="0" count="1">
            <x v="16"/>
          </reference>
        </references>
      </pivotArea>
    </format>
    <format dxfId="1319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18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17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16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1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31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1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2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11">
      <pivotArea dataOnly="0" labelOnly="1" fieldPosition="0">
        <references count="1">
          <reference field="0" count="1">
            <x v="16"/>
          </reference>
        </references>
      </pivotArea>
    </format>
    <format dxfId="1310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09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08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07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0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30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0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3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1302">
      <pivotArea dataOnly="0" labelOnly="1" fieldPosition="0">
        <references count="1">
          <reference field="0" count="1">
            <x v="18"/>
          </reference>
        </references>
      </pivotArea>
    </format>
    <format dxfId="1301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00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99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98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97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6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94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1293">
      <pivotArea dataOnly="0" labelOnly="1" fieldPosition="0">
        <references count="1">
          <reference field="0" count="1">
            <x v="18"/>
          </reference>
        </references>
      </pivotArea>
    </format>
    <format dxfId="1292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91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90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89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88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7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85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84">
      <pivotArea dataOnly="0" labelOnly="1" fieldPosition="0">
        <references count="1">
          <reference field="0" count="1">
            <x v="20"/>
          </reference>
        </references>
      </pivotArea>
    </format>
    <format dxfId="1283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82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8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80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7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6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75">
      <pivotArea dataOnly="0" labelOnly="1" fieldPosition="0">
        <references count="1">
          <reference field="0" count="1">
            <x v="20"/>
          </reference>
        </references>
      </pivotArea>
    </format>
    <format dxfId="1274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73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7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71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70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9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7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66">
      <pivotArea dataOnly="0" labelOnly="1" fieldPosition="0">
        <references count="1">
          <reference field="0" count="1">
            <x v="22"/>
          </reference>
        </references>
      </pivotArea>
    </format>
    <format dxfId="126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6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6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6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6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6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5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8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57">
      <pivotArea dataOnly="0" labelOnly="1" fieldPosition="0">
        <references count="1">
          <reference field="0" count="1">
            <x v="22"/>
          </reference>
        </references>
      </pivotArea>
    </format>
    <format dxfId="125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5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5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53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5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5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5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48">
      <pivotArea dataOnly="0" labelOnly="1" fieldPosition="0">
        <references count="1">
          <reference field="0" count="0"/>
        </references>
      </pivotArea>
    </format>
    <format dxfId="124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4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4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4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4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4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4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4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3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3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3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3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3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3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3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3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3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3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2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2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2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2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2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2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2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2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2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2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1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1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1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1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1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1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1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1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1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1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0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0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0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0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0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0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0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0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0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9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9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19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9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9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9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8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8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8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8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8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7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7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7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7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7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6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6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16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6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6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58">
      <pivotArea dataOnly="0" labelOnly="1" fieldPosition="0">
        <references count="1">
          <reference field="0" count="0"/>
        </references>
      </pivotArea>
    </format>
    <format dxfId="11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5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5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5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5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5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5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4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4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4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4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4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4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4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4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4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3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3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3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3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3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3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3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3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3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2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2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2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2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2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2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2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2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12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2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1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1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1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1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1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1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1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1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1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0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0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10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0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0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0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9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09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09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9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9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08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08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8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08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08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07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07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07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7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07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68">
      <pivotArea dataOnly="0" labelOnly="1" fieldPosition="0">
        <references count="1">
          <reference field="0" count="0"/>
        </references>
      </pivotArea>
    </format>
    <format dxfId="106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6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06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06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6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06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6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06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05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05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05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05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05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05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05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05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05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05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04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04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04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04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04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04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04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04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04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04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03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03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03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03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03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03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03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03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03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03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02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02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02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02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02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02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2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02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02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01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01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01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01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01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01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00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00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00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0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00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9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9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9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99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99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98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8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98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8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98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78">
      <pivotArea dataOnly="0" labelOnly="1" fieldPosition="0">
        <references count="1">
          <reference field="0" count="0"/>
        </references>
      </pivotArea>
    </format>
    <format dxfId="9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7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97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97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97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97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7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97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96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96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96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96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96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96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96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96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96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96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95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95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95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95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95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95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95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95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95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95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94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94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9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94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94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94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94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94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94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94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93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93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93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93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93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93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93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93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93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92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92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92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92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92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92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91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91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91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1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91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90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90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90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90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90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89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9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89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9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89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9">
      <pivotArea outline="0" collapsedLevelsAreSubtotals="1" fieldPosition="0"/>
    </format>
    <format dxfId="88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887">
      <pivotArea dataOnly="0" labelOnly="1" fieldPosition="0">
        <references count="1">
          <reference field="0" count="0"/>
        </references>
      </pivotArea>
    </format>
    <format dxfId="8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8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8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8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8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8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7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7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77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876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87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8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87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87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87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87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86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86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86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86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865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864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86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8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86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86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85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85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85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85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85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85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85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85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85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850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84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84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84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84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84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84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843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84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84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83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83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6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835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83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83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83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82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82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6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825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82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2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82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81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81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81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81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81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807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80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80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02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79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8">
      <pivotArea dataOnly="0" labelOnly="1" fieldPosition="0">
        <references count="1">
          <reference field="0" count="0"/>
        </references>
      </pivotArea>
    </format>
    <format dxfId="79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9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79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79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79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9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9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79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78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788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787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78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8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8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78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8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8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78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7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7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77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77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775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77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77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77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77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77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76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76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76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76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76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76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76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76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76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76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75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75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75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75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75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754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75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75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5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75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4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74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4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746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74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74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4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74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4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4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3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73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73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3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3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3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3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72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72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72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72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72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2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71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71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71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713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71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0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70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0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70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04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703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70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70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0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699">
      <pivotArea dataOnly="0" labelOnly="1" fieldPosition="0">
        <references count="1">
          <reference field="0" count="18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698">
      <pivotArea dataOnly="0" labelOnly="1" fieldPosition="0">
        <references count="1">
          <reference field="0" count="5">
            <x v="0"/>
            <x v="1"/>
            <x v="2"/>
            <x v="3"/>
            <x v="4"/>
          </reference>
        </references>
      </pivotArea>
    </format>
    <format dxfId="590">
      <pivotArea outline="0" collapsedLevelsAreSubtotals="1" fieldPosition="0">
        <references count="1">
          <reference field="6" count="0" selected="0"/>
        </references>
      </pivotArea>
    </format>
    <format dxfId="58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8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8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8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8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8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583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582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581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580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579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578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577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576">
      <pivotArea dataOnly="0" labelOnly="1" fieldPosition="0">
        <references count="1">
          <reference field="0" count="1">
            <x v="0"/>
          </reference>
        </references>
      </pivotArea>
    </format>
    <format dxfId="57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7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7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7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7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68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567">
      <pivotArea dataOnly="0" labelOnly="1" fieldPosition="0">
        <references count="1">
          <reference field="0" count="1">
            <x v="0"/>
          </reference>
        </references>
      </pivotArea>
    </format>
    <format dxfId="56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6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56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56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6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6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6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59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3"/>
          </reference>
          <reference field="9" count="1" selected="0">
            <x v="1"/>
          </reference>
        </references>
      </pivotArea>
    </format>
    <format dxfId="558">
      <pivotArea dataOnly="0" labelOnly="1" fieldPosition="0">
        <references count="1">
          <reference field="0" count="1">
            <x v="2"/>
          </reference>
        </references>
      </pivotArea>
    </format>
    <format dxfId="55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5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5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5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5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5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5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50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3"/>
          </reference>
          <reference field="9" count="1" selected="0">
            <x v="1"/>
          </reference>
        </references>
      </pivotArea>
    </format>
    <format dxfId="549">
      <pivotArea dataOnly="0" labelOnly="1" fieldPosition="0">
        <references count="1">
          <reference field="0" count="1">
            <x v="2"/>
          </reference>
        </references>
      </pivotArea>
    </format>
    <format dxfId="54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54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54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54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4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4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4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541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540">
      <pivotArea dataOnly="0" labelOnly="1" fieldPosition="0">
        <references count="1">
          <reference field="0" count="1">
            <x v="4"/>
          </reference>
        </references>
      </pivotArea>
    </format>
    <format dxfId="53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3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3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3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3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53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3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32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531">
      <pivotArea dataOnly="0" labelOnly="1" fieldPosition="0">
        <references count="1">
          <reference field="0" count="1">
            <x v="4"/>
          </reference>
        </references>
      </pivotArea>
    </format>
    <format dxfId="53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2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52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52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2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52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52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23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5"/>
          </reference>
          <reference field="9" count="1" selected="0">
            <x v="1"/>
          </reference>
        </references>
      </pivotArea>
    </format>
    <format dxfId="522">
      <pivotArea dataOnly="0" labelOnly="1" fieldPosition="0">
        <references count="1">
          <reference field="0" count="1">
            <x v="6"/>
          </reference>
        </references>
      </pivotArea>
    </format>
    <format dxfId="52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2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1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1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1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1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14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5"/>
          </reference>
          <reference field="9" count="1" selected="0">
            <x v="1"/>
          </reference>
        </references>
      </pivotArea>
    </format>
    <format dxfId="513">
      <pivotArea dataOnly="0" labelOnly="1" fieldPosition="0">
        <references count="1">
          <reference field="0" count="1">
            <x v="6"/>
          </reference>
        </references>
      </pivotArea>
    </format>
    <format dxfId="51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1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1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0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50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0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0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505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8"/>
          </reference>
          <reference field="9" count="1" selected="0">
            <x v="1"/>
          </reference>
        </references>
      </pivotArea>
    </format>
    <format dxfId="504">
      <pivotArea dataOnly="0" labelOnly="1" fieldPosition="0">
        <references count="1">
          <reference field="0" count="1">
            <x v="8"/>
          </reference>
        </references>
      </pivotArea>
    </format>
    <format dxfId="50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0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50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0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9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9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9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496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8"/>
          </reference>
          <reference field="9" count="1" selected="0">
            <x v="1"/>
          </reference>
        </references>
      </pivotArea>
    </format>
    <format dxfId="495">
      <pivotArea dataOnly="0" labelOnly="1" fieldPosition="0">
        <references count="1">
          <reference field="0" count="1">
            <x v="8"/>
          </reference>
        </references>
      </pivotArea>
    </format>
    <format dxfId="49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9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49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49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9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8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8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487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486">
      <pivotArea dataOnly="0" labelOnly="1" fieldPosition="0">
        <references count="1">
          <reference field="0" count="1">
            <x v="10"/>
          </reference>
        </references>
      </pivotArea>
    </format>
    <format dxfId="48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8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8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8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8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8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7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78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477">
      <pivotArea dataOnly="0" labelOnly="1" fieldPosition="0">
        <references count="1">
          <reference field="0" count="1">
            <x v="10"/>
          </reference>
        </references>
      </pivotArea>
    </format>
    <format dxfId="47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7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47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47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7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7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7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9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468">
      <pivotArea dataOnly="0" labelOnly="1" fieldPosition="0">
        <references count="1">
          <reference field="0" count="1">
            <x v="12"/>
          </reference>
        </references>
      </pivotArea>
    </format>
    <format dxfId="467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66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6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64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63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62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6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60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459">
      <pivotArea dataOnly="0" labelOnly="1" fieldPosition="0">
        <references count="1">
          <reference field="0" count="1">
            <x v="12"/>
          </reference>
        </references>
      </pivotArea>
    </format>
    <format dxfId="45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45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45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455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54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53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5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51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6" count="0" selected="0"/>
          <reference field="7" count="1" selected="0">
            <x v="7"/>
          </reference>
          <reference field="9" count="1" selected="0">
            <x v="2"/>
          </reference>
        </references>
      </pivotArea>
    </format>
    <format dxfId="450">
      <pivotArea dataOnly="0" labelOnly="1" fieldPosition="0">
        <references count="1">
          <reference field="0" count="1">
            <x v="14"/>
          </reference>
        </references>
      </pivotArea>
    </format>
    <format dxfId="449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448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47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446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45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444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443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42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6" count="0" selected="0"/>
          <reference field="7" count="1" selected="0">
            <x v="7"/>
          </reference>
          <reference field="9" count="1" selected="0">
            <x v="2"/>
          </reference>
        </references>
      </pivotArea>
    </format>
    <format dxfId="441">
      <pivotArea dataOnly="0" labelOnly="1" fieldPosition="0">
        <references count="1">
          <reference field="0" count="1">
            <x v="14"/>
          </reference>
        </references>
      </pivotArea>
    </format>
    <format dxfId="440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439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38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437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36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435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434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433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432">
      <pivotArea dataOnly="0" labelOnly="1" fieldPosition="0">
        <references count="1">
          <reference field="0" count="1">
            <x v="16"/>
          </reference>
        </references>
      </pivotArea>
    </format>
    <format dxfId="431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430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29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2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42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42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2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24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423">
      <pivotArea dataOnly="0" labelOnly="1" fieldPosition="0">
        <references count="1">
          <reference field="0" count="1">
            <x v="16"/>
          </reference>
        </references>
      </pivotArea>
    </format>
    <format dxfId="422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421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20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1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41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41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41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5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414">
      <pivotArea dataOnly="0" labelOnly="1" fieldPosition="0">
        <references count="1">
          <reference field="0" count="1">
            <x v="18"/>
          </reference>
        </references>
      </pivotArea>
    </format>
    <format dxfId="413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412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11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10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40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0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0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406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405">
      <pivotArea dataOnly="0" labelOnly="1" fieldPosition="0">
        <references count="1">
          <reference field="0" count="1">
            <x v="18"/>
          </reference>
        </references>
      </pivotArea>
    </format>
    <format dxfId="404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403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402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401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40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9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9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397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396">
      <pivotArea dataOnly="0" labelOnly="1" fieldPosition="0">
        <references count="1">
          <reference field="0" count="1">
            <x v="20"/>
          </reference>
        </references>
      </pivotArea>
    </format>
    <format dxfId="395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394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9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92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391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90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88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387">
      <pivotArea dataOnly="0" labelOnly="1" fieldPosition="0">
        <references count="1">
          <reference field="0" count="1">
            <x v="20"/>
          </reference>
        </references>
      </pivotArea>
    </format>
    <format dxfId="386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385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8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83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38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8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8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9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378">
      <pivotArea dataOnly="0" labelOnly="1" fieldPosition="0">
        <references count="1">
          <reference field="0" count="1">
            <x v="22"/>
          </reference>
        </references>
      </pivotArea>
    </format>
    <format dxfId="37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7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7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7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37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37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7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70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369">
      <pivotArea dataOnly="0" labelOnly="1" fieldPosition="0">
        <references count="1">
          <reference field="0" count="1">
            <x v="22"/>
          </reference>
        </references>
      </pivotArea>
    </format>
    <format dxfId="36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6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6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6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36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36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36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6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60">
      <pivotArea dataOnly="0" labelOnly="1" fieldPosition="0">
        <references count="1">
          <reference field="0" count="0"/>
        </references>
      </pivotArea>
    </format>
    <format dxfId="35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5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35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35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35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5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5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5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35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5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34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34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34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34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34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34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34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34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34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34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33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33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33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33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33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33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33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33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33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33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32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32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32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32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32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32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32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32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32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32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31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31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31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31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31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31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31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1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31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0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30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30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30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0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30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0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0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0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9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29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29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9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9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9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9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9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8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28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28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8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28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7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27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27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27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7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70">
      <pivotArea dataOnly="0" labelOnly="1" fieldPosition="0">
        <references count="1">
          <reference field="0" count="0"/>
        </references>
      </pivotArea>
    </format>
    <format dxfId="26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25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25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3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23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22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22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22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21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21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21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21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1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20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20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9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9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9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8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8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8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0">
      <pivotArea dataOnly="0" labelOnly="1" fieldPosition="0">
        <references count="1">
          <reference field="0" count="0"/>
        </references>
      </pivotArea>
    </format>
    <format dxfId="17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6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6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4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4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3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3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0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0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0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0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9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9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0">
      <pivotArea dataOnly="0" labelOnly="1" fieldPosition="0">
        <references count="1">
          <reference field="0" count="0"/>
        </references>
      </pivotArea>
    </format>
    <format dxfId="8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8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8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8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8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7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7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7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7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7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7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7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7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7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7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6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6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6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6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6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6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6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6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6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6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5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5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5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5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5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5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5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5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5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5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4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4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4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4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4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4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4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4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3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3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3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3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3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3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2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2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">
      <pivotArea outline="0" collapsedLevelsAreSubtotals="1" fieldPosition="0">
        <references count="1">
          <reference field="6" count="0" selected="0"/>
        </references>
      </pivotArea>
    </format>
    <format dxfId="0">
      <pivotArea field="9" grandCol="1" outline="0" collapsedLevelsAreSubtotals="1" axis="axisRow" fieldPosition="4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348B3C-44CC-4F33-B951-73DE6B6B83D3}" name="Tableau croisé dynamique3" cacheId="53" applyNumberFormats="0" applyBorderFormats="0" applyFontFormats="0" applyPatternFormats="0" applyAlignmentFormats="0" applyWidthHeightFormats="1" dataCaption=" " updatedVersion="6" minRefreshableVersion="3" asteriskTotals="1" showCalcMbrs="0" useAutoFormatting="1" itemPrintTitles="1" createdVersion="3" indent="0" outline="1" outlineData="1" multipleFieldFilters="0">
  <location ref="D16:G19" firstHeaderRow="1" firstDataRow="2" firstDataCol="1"/>
  <pivotFields count="4">
    <pivotField axis="axisRow" showAll="0">
      <items count="10">
        <item sd="0" x="0"/>
        <item m="1" x="8"/>
        <item m="1" x="1"/>
        <item m="1" x="4"/>
        <item m="1" x="6"/>
        <item m="1" x="5"/>
        <item m="1" x="2"/>
        <item m="1" x="7"/>
        <item m="1" x="3"/>
        <item t="default"/>
      </items>
    </pivotField>
    <pivotField dataField="1" showAll="0" defaultSubtotal="0"/>
    <pivotField dataField="1" numFmtId="2" showAll="0"/>
    <pivotField dataField="1" numFmtId="2" showAll="0"/>
  </pivotFields>
  <rowFields count="1">
    <field x="0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tc" fld="1" baseField="0" baseItem="0"/>
    <dataField name="Somme de ht" fld="2" baseField="0" baseItem="0" numFmtId="2"/>
    <dataField name="Somme de tva" fld="3" baseField="0" baseItem="0" numFmtId="4"/>
  </dataFields>
  <formats count="86">
    <format dxfId="697">
      <pivotArea type="all" dataOnly="0" outline="0" fieldPosition="0"/>
    </format>
    <format dxfId="696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695">
      <pivotArea field="0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694">
      <pivotArea type="origin" dataOnly="0" labelOnly="1" outline="0" fieldPosition="0"/>
    </format>
    <format dxfId="693">
      <pivotArea field="0" type="button" dataOnly="0" labelOnly="1" outline="0" axis="axisRow" fieldPosition="0"/>
    </format>
    <format dxfId="692">
      <pivotArea field="-2" type="button" dataOnly="0" labelOnly="1" outline="0" axis="axisCol" fieldPosition="0"/>
    </format>
    <format dxfId="691">
      <pivotArea type="topRight" dataOnly="0" labelOnly="1" outline="0" fieldPosition="0"/>
    </format>
    <format dxfId="69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89">
      <pivotArea field="-2" type="button" dataOnly="0" labelOnly="1" outline="0" axis="axisCol" fieldPosition="0"/>
    </format>
    <format dxfId="688">
      <pivotArea type="topRight" dataOnly="0" labelOnly="1" outline="0" fieldPosition="0"/>
    </format>
    <format dxfId="68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86">
      <pivotArea type="origin" dataOnly="0" labelOnly="1" outline="0" fieldPosition="0"/>
    </format>
    <format dxfId="685">
      <pivotArea field="0" type="button" dataOnly="0" labelOnly="1" outline="0" axis="axisRow" fieldPosition="0"/>
    </format>
    <format dxfId="684">
      <pivotArea field="-2" type="button" dataOnly="0" labelOnly="1" outline="0" axis="axisCol" fieldPosition="0"/>
    </format>
    <format dxfId="683">
      <pivotArea type="topRight" dataOnly="0" labelOnly="1" outline="0" fieldPosition="0"/>
    </format>
    <format dxfId="68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81">
      <pivotArea field="0" type="button" dataOnly="0" labelOnly="1" outline="0" axis="axisRow" fieldPosition="0"/>
    </format>
    <format dxfId="68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79">
      <pivotArea type="origin" dataOnly="0" labelOnly="1" outline="0" fieldPosition="0"/>
    </format>
    <format dxfId="678">
      <pivotArea field="0" type="button" dataOnly="0" labelOnly="1" outline="0" axis="axisRow" fieldPosition="0"/>
    </format>
    <format dxfId="677">
      <pivotArea field="-2" type="button" dataOnly="0" labelOnly="1" outline="0" axis="axisCol" fieldPosition="0"/>
    </format>
    <format dxfId="676">
      <pivotArea type="topRight" dataOnly="0" labelOnly="1" outline="0" fieldPosition="0"/>
    </format>
    <format dxfId="67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74">
      <pivotArea type="origin" dataOnly="0" labelOnly="1" outline="0" fieldPosition="0"/>
    </format>
    <format dxfId="673">
      <pivotArea field="0" type="button" dataOnly="0" labelOnly="1" outline="0" axis="axisRow" fieldPosition="0"/>
    </format>
    <format dxfId="672">
      <pivotArea field="-2" type="button" dataOnly="0" labelOnly="1" outline="0" axis="axisCol" fieldPosition="0"/>
    </format>
    <format dxfId="671">
      <pivotArea type="topRight" dataOnly="0" labelOnly="1" outline="0" fieldPosition="0"/>
    </format>
    <format dxfId="67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69">
      <pivotArea type="origin" dataOnly="0" labelOnly="1" outline="0" fieldPosition="0"/>
    </format>
    <format dxfId="668">
      <pivotArea field="0" type="button" dataOnly="0" labelOnly="1" outline="0" axis="axisRow" fieldPosition="0"/>
    </format>
    <format dxfId="667">
      <pivotArea field="-2" type="button" dataOnly="0" labelOnly="1" outline="0" axis="axisCol" fieldPosition="0"/>
    </format>
    <format dxfId="666">
      <pivotArea type="topRight" dataOnly="0" labelOnly="1" outline="0" fieldPosition="0"/>
    </format>
    <format dxfId="66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64">
      <pivotArea field="0" type="button" dataOnly="0" labelOnly="1" outline="0" axis="axisRow" fieldPosition="0"/>
    </format>
    <format dxfId="66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62">
      <pivotArea field="0" type="button" dataOnly="0" labelOnly="1" outline="0" axis="axisRow" fieldPosition="0"/>
    </format>
    <format dxfId="66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60">
      <pivotArea type="origin" dataOnly="0" labelOnly="1" outline="0" fieldPosition="0"/>
    </format>
    <format dxfId="659">
      <pivotArea field="-2" type="button" dataOnly="0" labelOnly="1" outline="0" axis="axisCol" fieldPosition="0"/>
    </format>
    <format dxfId="658">
      <pivotArea type="topRight" dataOnly="0" labelOnly="1" outline="0" fieldPosition="0"/>
    </format>
    <format dxfId="657">
      <pivotArea grandRow="1" outline="0" collapsedLevelsAreSubtotals="1" fieldPosition="0"/>
    </format>
    <format dxfId="656">
      <pivotArea dataOnly="0" labelOnly="1" grandRow="1" outline="0" fieldPosition="0"/>
    </format>
    <format dxfId="655">
      <pivotArea grandRow="1" outline="0" collapsedLevelsAreSubtotals="1" fieldPosition="0"/>
    </format>
    <format dxfId="654">
      <pivotArea dataOnly="0" labelOnly="1" grandRow="1" outline="0" fieldPosition="0"/>
    </format>
    <format dxfId="653">
      <pivotArea grandRow="1" outline="0" collapsedLevelsAreSubtotals="1" fieldPosition="0"/>
    </format>
    <format dxfId="652">
      <pivotArea dataOnly="0" labelOnly="1" grandRow="1" outline="0" fieldPosition="0"/>
    </format>
    <format dxfId="651">
      <pivotArea grandRow="1" outline="0" collapsedLevelsAreSubtotals="1" fieldPosition="0"/>
    </format>
    <format dxfId="650">
      <pivotArea dataOnly="0" labelOnly="1" grandRow="1" outline="0" fieldPosition="0"/>
    </format>
    <format dxfId="649">
      <pivotArea grandRow="1" outline="0" collapsedLevelsAreSubtotals="1" fieldPosition="0"/>
    </format>
    <format dxfId="648">
      <pivotArea dataOnly="0" labelOnly="1" grandRow="1" outline="0" fieldPosition="0"/>
    </format>
    <format dxfId="647">
      <pivotArea grandRow="1" outline="0" collapsedLevelsAreSubtotals="1" fieldPosition="0"/>
    </format>
    <format dxfId="646">
      <pivotArea dataOnly="0" labelOnly="1" grandRow="1" outline="0" fieldPosition="0"/>
    </format>
    <format dxfId="645">
      <pivotArea grandRow="1" outline="0" collapsedLevelsAreSubtotals="1" fieldPosition="0"/>
    </format>
    <format dxfId="644">
      <pivotArea dataOnly="0" labelOnly="1" grandRow="1" outline="0" fieldPosition="0"/>
    </format>
    <format dxfId="643">
      <pivotArea grandRow="1" outline="0" collapsedLevelsAreSubtotals="1" fieldPosition="0"/>
    </format>
    <format dxfId="642">
      <pivotArea dataOnly="0" labelOnly="1" grandRow="1" outline="0" fieldPosition="0"/>
    </format>
    <format dxfId="641">
      <pivotArea grandRow="1" outline="0" collapsedLevelsAreSubtotals="1" fieldPosition="0"/>
    </format>
    <format dxfId="640">
      <pivotArea dataOnly="0" labelOnly="1" grandRow="1" outline="0" fieldPosition="0"/>
    </format>
    <format dxfId="639">
      <pivotArea grandRow="1" outline="0" collapsedLevelsAreSubtotals="1" fieldPosition="0"/>
    </format>
    <format dxfId="638">
      <pivotArea dataOnly="0" labelOnly="1" grandRow="1" outline="0" fieldPosition="0"/>
    </format>
    <format dxfId="637">
      <pivotArea grandRow="1" outline="0" collapsedLevelsAreSubtotals="1" fieldPosition="0"/>
    </format>
    <format dxfId="636">
      <pivotArea dataOnly="0" labelOnly="1" grandRow="1" outline="0" fieldPosition="0"/>
    </format>
    <format dxfId="635">
      <pivotArea grandRow="1" outline="0" collapsedLevelsAreSubtotals="1" fieldPosition="0"/>
    </format>
    <format dxfId="634">
      <pivotArea dataOnly="0" labelOnly="1" grandRow="1" outline="0" fieldPosition="0"/>
    </format>
    <format dxfId="633">
      <pivotArea grandRow="1" outline="0" collapsedLevelsAreSubtotals="1" fieldPosition="0"/>
    </format>
    <format dxfId="632">
      <pivotArea dataOnly="0" labelOnly="1" grandRow="1" outline="0" fieldPosition="0"/>
    </format>
    <format dxfId="631">
      <pivotArea grandRow="1" outline="0" collapsedLevelsAreSubtotals="1" fieldPosition="0"/>
    </format>
    <format dxfId="630">
      <pivotArea dataOnly="0" labelOnly="1" grandRow="1" outline="0" fieldPosition="0"/>
    </format>
    <format dxfId="629">
      <pivotArea grandRow="1" outline="0" collapsedLevelsAreSubtotals="1" fieldPosition="0"/>
    </format>
    <format dxfId="628">
      <pivotArea dataOnly="0" labelOnly="1" grandRow="1" outline="0" fieldPosition="0"/>
    </format>
    <format dxfId="627">
      <pivotArea grandRow="1" outline="0" collapsedLevelsAreSubtotals="1" fieldPosition="0"/>
    </format>
    <format dxfId="626">
      <pivotArea dataOnly="0" labelOnly="1" grandRow="1" outline="0" fieldPosition="0"/>
    </format>
    <format dxfId="625">
      <pivotArea grandRow="1" outline="0" collapsedLevelsAreSubtotals="1" fieldPosition="0"/>
    </format>
    <format dxfId="624">
      <pivotArea dataOnly="0" labelOnly="1" grandRow="1" outline="0" fieldPosition="0"/>
    </format>
    <format dxfId="623">
      <pivotArea grandRow="1" outline="0" collapsedLevelsAreSubtotals="1" fieldPosition="0"/>
    </format>
    <format dxfId="622">
      <pivotArea dataOnly="0" labelOnly="1" grandRow="1" outline="0" fieldPosition="0"/>
    </format>
    <format dxfId="621">
      <pivotArea outline="0" collapsedLevelsAreSubtotals="1" fieldPosition="0"/>
    </format>
    <format dxfId="620">
      <pivotArea dataOnly="0" labelOnly="1" fieldPosition="0">
        <references count="1">
          <reference field="0" count="0"/>
        </references>
      </pivotArea>
    </format>
    <format dxfId="619">
      <pivotArea dataOnly="0" labelOnly="1" grandRow="1" outline="0" fieldPosition="0"/>
    </format>
    <format dxfId="618">
      <pivotArea outline="0" collapsedLevelsAreSubtotals="1" fieldPosition="0"/>
    </format>
    <format dxfId="617">
      <pivotArea dataOnly="0" labelOnly="1" fieldPosition="0">
        <references count="1">
          <reference field="0" count="0"/>
        </references>
      </pivotArea>
    </format>
    <format dxfId="616">
      <pivotArea dataOnly="0" labelOnly="1" grandRow="1" outline="0" fieldPosition="0"/>
    </format>
    <format dxfId="615">
      <pivotArea type="all" dataOnly="0" outline="0" fieldPosition="0"/>
    </format>
    <format dxfId="614">
      <pivotArea outline="0" collapsedLevelsAreSubtotals="1" fieldPosition="0"/>
    </format>
    <format dxfId="613">
      <pivotArea dataOnly="0" labelOnly="1" fieldPosition="0">
        <references count="1">
          <reference field="0" count="0"/>
        </references>
      </pivotArea>
    </format>
    <format dxfId="612">
      <pivotArea dataOnly="0" labelOnly="1" grandRow="1" outline="0" fieldPosition="0"/>
    </format>
  </formats>
  <pivotTableStyleInfo name="PivotStyleLight16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trlProp" Target="../ctrlProps/ctrlProp3.x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ctrlProp" Target="../ctrlProps/ctrlProp4.xml"/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omments" Target="../comments2.x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123"/>
  <sheetViews>
    <sheetView showGridLines="0" tabSelected="1" zoomScaleNormal="100" workbookViewId="0">
      <pane ySplit="20" topLeftCell="A21" activePane="bottomLeft" state="frozen"/>
      <selection pane="bottomLeft" activeCell="K9" sqref="K9"/>
    </sheetView>
  </sheetViews>
  <sheetFormatPr baseColWidth="10" defaultColWidth="11.42578125" defaultRowHeight="15" x14ac:dyDescent="0.25"/>
  <cols>
    <col min="1" max="1" width="4" style="10" customWidth="1"/>
    <col min="2" max="2" width="5.85546875" style="13" customWidth="1"/>
    <col min="3" max="3" width="12.140625" style="13" customWidth="1"/>
    <col min="4" max="4" width="22.5703125" style="10" customWidth="1"/>
    <col min="5" max="5" width="19.7109375" style="19" customWidth="1"/>
    <col min="6" max="6" width="9.85546875" style="13" customWidth="1"/>
    <col min="7" max="7" width="22.85546875" style="13" customWidth="1"/>
    <col min="8" max="8" width="47.140625" style="13" customWidth="1"/>
    <col min="9" max="9" width="11.5703125" style="10" bestFit="1" customWidth="1"/>
    <col min="10" max="10" width="11.5703125" style="10" customWidth="1"/>
    <col min="11" max="11" width="17.140625" style="13" bestFit="1" customWidth="1"/>
    <col min="12" max="12" width="13.28515625" style="13" customWidth="1"/>
    <col min="13" max="14" width="9.140625" style="13" customWidth="1"/>
    <col min="15" max="15" width="11.85546875" style="12" hidden="1" customWidth="1"/>
    <col min="16" max="16" width="11.42578125" style="12" hidden="1" customWidth="1"/>
    <col min="17" max="18" width="9.140625" style="13" customWidth="1"/>
    <col min="19" max="16384" width="11.42578125" style="12"/>
  </cols>
  <sheetData>
    <row r="1" spans="1:18" ht="18" x14ac:dyDescent="0.3">
      <c r="A1" s="34"/>
      <c r="B1" s="29"/>
      <c r="C1" s="29"/>
      <c r="D1" s="75" t="s">
        <v>151</v>
      </c>
      <c r="E1" s="30"/>
      <c r="F1" s="29"/>
      <c r="G1" s="38"/>
      <c r="H1" s="29"/>
      <c r="I1" s="29"/>
      <c r="J1" s="29"/>
      <c r="K1" s="29"/>
      <c r="L1" s="34"/>
      <c r="M1" s="54"/>
      <c r="N1" s="54"/>
      <c r="O1" s="12" t="s">
        <v>10</v>
      </c>
      <c r="Q1" s="54"/>
      <c r="R1" s="54"/>
    </row>
    <row r="2" spans="1:18" ht="22.5" customHeight="1" x14ac:dyDescent="0.3">
      <c r="A2" s="34"/>
      <c r="B2" s="32"/>
      <c r="C2" s="32"/>
      <c r="D2" s="75" t="s">
        <v>35</v>
      </c>
      <c r="E2" s="32"/>
      <c r="F2" s="31"/>
      <c r="G2" s="38"/>
      <c r="H2" s="33"/>
      <c r="I2" s="29"/>
      <c r="J2" s="29"/>
      <c r="K2" s="34"/>
      <c r="L2" s="34"/>
      <c r="M2" s="54"/>
      <c r="N2" s="54"/>
      <c r="O2" s="12" t="s">
        <v>9</v>
      </c>
      <c r="P2" s="15">
        <v>10</v>
      </c>
      <c r="Q2" s="54"/>
      <c r="R2" s="54"/>
    </row>
    <row r="3" spans="1:18" ht="21.75" customHeight="1" x14ac:dyDescent="0.3">
      <c r="A3" s="34"/>
      <c r="B3" s="32"/>
      <c r="C3" s="32"/>
      <c r="D3" s="75" t="s">
        <v>168</v>
      </c>
      <c r="E3" s="32"/>
      <c r="F3" s="31"/>
      <c r="G3" s="38"/>
      <c r="H3" s="33"/>
      <c r="I3" s="29"/>
      <c r="J3" s="29"/>
      <c r="K3" s="34"/>
      <c r="L3" s="34"/>
      <c r="M3" s="54"/>
      <c r="N3" s="54"/>
      <c r="O3" s="12" t="s">
        <v>0</v>
      </c>
      <c r="Q3" s="54"/>
      <c r="R3" s="54"/>
    </row>
    <row r="4" spans="1:18" ht="21.75" customHeight="1" x14ac:dyDescent="0.3">
      <c r="A4" s="58"/>
      <c r="B4" s="32"/>
      <c r="C4" s="32"/>
      <c r="D4" s="76">
        <v>923.59999999999991</v>
      </c>
      <c r="E4" s="32"/>
      <c r="F4" s="29"/>
      <c r="G4" s="29"/>
      <c r="H4" s="29"/>
      <c r="I4" s="29"/>
      <c r="J4" s="29"/>
      <c r="K4" s="34"/>
      <c r="L4" s="34"/>
      <c r="M4" s="54"/>
      <c r="N4" s="54"/>
      <c r="O4" s="12" t="s">
        <v>31</v>
      </c>
      <c r="Q4" s="54"/>
      <c r="R4" s="54"/>
    </row>
    <row r="5" spans="1:18" x14ac:dyDescent="0.25">
      <c r="A5" s="67" t="s">
        <v>30</v>
      </c>
      <c r="B5" s="67" t="s">
        <v>8</v>
      </c>
      <c r="C5" s="68" t="s">
        <v>2</v>
      </c>
      <c r="D5" s="67" t="s">
        <v>27</v>
      </c>
      <c r="E5" s="67" t="s">
        <v>4</v>
      </c>
      <c r="F5" s="67" t="s">
        <v>1</v>
      </c>
      <c r="G5" s="67" t="s">
        <v>26</v>
      </c>
      <c r="H5" s="67" t="s">
        <v>25</v>
      </c>
      <c r="I5" s="69" t="s">
        <v>5</v>
      </c>
      <c r="J5" s="69" t="s">
        <v>150</v>
      </c>
      <c r="K5" s="34"/>
      <c r="L5" s="34"/>
      <c r="M5" s="54"/>
      <c r="N5" s="54"/>
      <c r="O5" s="12" t="s">
        <v>6</v>
      </c>
      <c r="Q5" s="54"/>
      <c r="R5" s="54"/>
    </row>
    <row r="6" spans="1:18" ht="22.5" customHeight="1" x14ac:dyDescent="0.25">
      <c r="A6" s="154">
        <v>1</v>
      </c>
      <c r="B6" s="235" t="s">
        <v>28</v>
      </c>
      <c r="C6" s="155">
        <v>43330</v>
      </c>
      <c r="D6" s="154" t="s">
        <v>40</v>
      </c>
      <c r="E6" s="190"/>
      <c r="F6" s="190"/>
      <c r="G6" s="190"/>
      <c r="H6" s="190"/>
      <c r="I6" s="156">
        <v>19.600000000000001</v>
      </c>
      <c r="J6" s="157"/>
      <c r="K6" s="63"/>
      <c r="L6" s="34"/>
      <c r="M6" s="54"/>
      <c r="N6" s="54"/>
      <c r="O6" s="12" t="s">
        <v>29</v>
      </c>
      <c r="Q6" s="54"/>
      <c r="R6" s="54"/>
    </row>
    <row r="7" spans="1:18" ht="22.5" customHeight="1" x14ac:dyDescent="0.25">
      <c r="A7" s="158">
        <v>2</v>
      </c>
      <c r="B7" s="236" t="s">
        <v>34</v>
      </c>
      <c r="C7" s="159">
        <v>43331</v>
      </c>
      <c r="D7" s="158" t="s">
        <v>41</v>
      </c>
      <c r="E7" s="190"/>
      <c r="F7" s="190"/>
      <c r="G7" s="190"/>
      <c r="H7" s="190"/>
      <c r="I7" s="160">
        <v>10.58</v>
      </c>
      <c r="J7" s="161"/>
      <c r="K7" s="63"/>
      <c r="L7" s="34"/>
      <c r="M7" s="54"/>
      <c r="N7" s="54"/>
      <c r="O7" s="8"/>
      <c r="Q7" s="54"/>
      <c r="R7" s="54"/>
    </row>
    <row r="8" spans="1:18" ht="22.5" customHeight="1" x14ac:dyDescent="0.25">
      <c r="A8" s="158">
        <v>3</v>
      </c>
      <c r="B8" s="162" t="s">
        <v>11</v>
      </c>
      <c r="C8" s="159">
        <v>43332</v>
      </c>
      <c r="D8" s="158" t="s">
        <v>42</v>
      </c>
      <c r="E8" s="190"/>
      <c r="F8" s="190"/>
      <c r="G8" s="190"/>
      <c r="H8" s="190"/>
      <c r="I8" s="160">
        <v>7</v>
      </c>
      <c r="J8" s="161"/>
      <c r="K8" s="63"/>
      <c r="L8" s="34"/>
      <c r="M8" s="54"/>
      <c r="N8" s="54"/>
      <c r="O8" s="8"/>
      <c r="P8" s="15"/>
      <c r="Q8" s="54"/>
      <c r="R8" s="54"/>
    </row>
    <row r="9" spans="1:18" ht="22.5" customHeight="1" x14ac:dyDescent="0.25">
      <c r="A9" s="158">
        <v>4</v>
      </c>
      <c r="B9" s="162" t="s">
        <v>11</v>
      </c>
      <c r="C9" s="159">
        <v>43332</v>
      </c>
      <c r="D9" s="158" t="s">
        <v>43</v>
      </c>
      <c r="E9" s="190"/>
      <c r="F9" s="190"/>
      <c r="G9" s="190"/>
      <c r="H9" s="190"/>
      <c r="I9" s="160">
        <v>68.81</v>
      </c>
      <c r="J9" s="161"/>
      <c r="K9" s="63"/>
      <c r="L9" s="34"/>
      <c r="M9" s="54"/>
      <c r="N9" s="54"/>
      <c r="O9" s="8"/>
      <c r="Q9" s="54"/>
      <c r="R9" s="54"/>
    </row>
    <row r="10" spans="1:18" ht="22.5" customHeight="1" x14ac:dyDescent="0.25">
      <c r="A10" s="158">
        <v>5</v>
      </c>
      <c r="B10" s="162" t="s">
        <v>33</v>
      </c>
      <c r="C10" s="159">
        <v>43336</v>
      </c>
      <c r="D10" s="158" t="s">
        <v>44</v>
      </c>
      <c r="E10" s="190"/>
      <c r="F10" s="190"/>
      <c r="G10" s="190"/>
      <c r="H10" s="190"/>
      <c r="I10" s="160">
        <v>77.599999999999994</v>
      </c>
      <c r="J10" s="161"/>
      <c r="K10" s="83"/>
      <c r="L10" s="34"/>
      <c r="M10" s="54"/>
      <c r="N10" s="54"/>
      <c r="Q10" s="54"/>
      <c r="R10" s="54"/>
    </row>
    <row r="11" spans="1:18" ht="23.25" customHeight="1" x14ac:dyDescent="0.25">
      <c r="A11" s="59"/>
      <c r="B11" s="55"/>
      <c r="C11" s="56"/>
      <c r="D11" s="57"/>
      <c r="E11" s="55"/>
      <c r="F11" s="55"/>
      <c r="G11" s="55"/>
      <c r="H11" s="55"/>
      <c r="I11" s="54"/>
      <c r="J11" s="54"/>
      <c r="K11" s="29"/>
      <c r="L11" s="29"/>
      <c r="M11" s="54"/>
      <c r="N11" s="54"/>
      <c r="Q11" s="54"/>
      <c r="R11" s="54"/>
    </row>
    <row r="12" spans="1:18" ht="23.25" customHeight="1" x14ac:dyDescent="0.25">
      <c r="A12" s="59"/>
      <c r="B12" s="55"/>
      <c r="C12" s="74"/>
      <c r="D12" s="57"/>
      <c r="E12" s="55"/>
      <c r="F12" s="55"/>
      <c r="G12" s="55"/>
      <c r="H12" s="55"/>
      <c r="I12" s="54"/>
      <c r="J12" s="54"/>
      <c r="K12" s="34"/>
      <c r="L12" s="34"/>
      <c r="M12" s="54"/>
      <c r="N12" s="54"/>
      <c r="Q12" s="54"/>
      <c r="R12" s="54"/>
    </row>
    <row r="13" spans="1:18" ht="23.25" customHeight="1" x14ac:dyDescent="0.25">
      <c r="A13" s="59"/>
      <c r="B13" s="55"/>
      <c r="C13" s="56"/>
      <c r="D13" s="57"/>
      <c r="E13" s="55"/>
      <c r="F13" s="55"/>
      <c r="G13" s="55"/>
      <c r="H13" s="55"/>
      <c r="I13" s="54"/>
      <c r="J13" s="54"/>
      <c r="K13" s="34"/>
      <c r="L13" s="34"/>
      <c r="M13" s="54"/>
      <c r="N13" s="54"/>
      <c r="Q13" s="54"/>
      <c r="R13" s="54"/>
    </row>
    <row r="14" spans="1:18" x14ac:dyDescent="0.25">
      <c r="A14" s="59"/>
      <c r="B14" s="55"/>
      <c r="C14" s="56"/>
      <c r="D14" s="57"/>
      <c r="E14" s="55"/>
      <c r="F14" s="55"/>
      <c r="G14" s="55"/>
      <c r="H14" s="55"/>
      <c r="I14" s="54"/>
      <c r="J14" s="54"/>
      <c r="K14" s="34"/>
      <c r="L14" s="34"/>
      <c r="M14" s="54"/>
      <c r="N14" s="54"/>
      <c r="Q14" s="54"/>
      <c r="R14" s="54"/>
    </row>
    <row r="15" spans="1:18" x14ac:dyDescent="0.25">
      <c r="A15" s="59"/>
      <c r="B15" s="55"/>
      <c r="C15" s="56"/>
      <c r="D15" s="57"/>
      <c r="E15" s="55"/>
      <c r="F15" s="55"/>
      <c r="G15" s="55"/>
      <c r="H15" s="55"/>
      <c r="I15" s="54"/>
      <c r="J15" s="54"/>
      <c r="K15" s="34"/>
      <c r="L15" s="34"/>
      <c r="M15" s="54"/>
      <c r="N15" s="54"/>
      <c r="Q15" s="54"/>
      <c r="R15" s="54"/>
    </row>
    <row r="16" spans="1:18" x14ac:dyDescent="0.25">
      <c r="A16" s="59"/>
      <c r="B16" s="55"/>
      <c r="C16" s="56"/>
      <c r="D16" s="57"/>
      <c r="E16" s="55"/>
      <c r="F16" s="55"/>
      <c r="G16" s="55"/>
      <c r="H16" s="55"/>
      <c r="I16" s="54"/>
      <c r="J16" s="54"/>
      <c r="K16" s="63"/>
      <c r="L16" s="63"/>
      <c r="M16" s="54"/>
      <c r="N16" s="54"/>
      <c r="Q16" s="54"/>
      <c r="R16" s="54"/>
    </row>
    <row r="17" spans="1:18" x14ac:dyDescent="0.25">
      <c r="A17" s="59"/>
      <c r="B17" s="55"/>
      <c r="C17" s="56"/>
      <c r="D17" s="57"/>
      <c r="E17" s="55"/>
      <c r="F17" s="55"/>
      <c r="G17" s="55"/>
      <c r="H17" s="55"/>
      <c r="I17" s="54"/>
      <c r="J17" s="54"/>
      <c r="K17" s="63"/>
      <c r="L17" s="63"/>
      <c r="M17" s="29"/>
      <c r="N17" s="29"/>
      <c r="Q17" s="29"/>
      <c r="R17" s="29"/>
    </row>
    <row r="18" spans="1:18" x14ac:dyDescent="0.25">
      <c r="A18" s="59"/>
      <c r="B18" s="55"/>
      <c r="C18" s="56"/>
      <c r="D18" s="57"/>
      <c r="E18" s="55"/>
      <c r="F18" s="55"/>
      <c r="G18" s="55"/>
      <c r="H18" s="55"/>
      <c r="I18" s="54"/>
      <c r="J18" s="54"/>
      <c r="K18" s="54"/>
      <c r="L18" s="29"/>
      <c r="M18" s="29"/>
      <c r="N18" s="29"/>
      <c r="Q18" s="29"/>
      <c r="R18" s="29"/>
    </row>
    <row r="19" spans="1:18" x14ac:dyDescent="0.25">
      <c r="A19" s="60"/>
      <c r="B19" s="41"/>
      <c r="C19" s="42"/>
      <c r="D19" s="43"/>
      <c r="E19" s="41"/>
      <c r="F19" s="41"/>
      <c r="G19" s="41"/>
      <c r="H19" s="41"/>
      <c r="I19" s="39"/>
      <c r="J19" s="54"/>
      <c r="K19" s="35"/>
      <c r="L19" s="29"/>
      <c r="M19" s="29"/>
      <c r="N19" s="29"/>
      <c r="Q19" s="29"/>
      <c r="R19" s="29"/>
    </row>
    <row r="20" spans="1:18" x14ac:dyDescent="0.25">
      <c r="A20" s="60"/>
      <c r="B20" s="41"/>
      <c r="C20" s="42"/>
      <c r="D20" s="43"/>
      <c r="E20" s="9"/>
      <c r="F20" s="9"/>
      <c r="G20" s="9"/>
      <c r="H20" s="9"/>
      <c r="I20" s="39"/>
      <c r="J20" s="54"/>
      <c r="K20" s="35"/>
      <c r="L20" s="29"/>
      <c r="M20" s="29"/>
      <c r="N20" s="29"/>
      <c r="Q20" s="29"/>
      <c r="R20" s="29"/>
    </row>
    <row r="21" spans="1:18" x14ac:dyDescent="0.25">
      <c r="A21" s="60"/>
      <c r="B21" s="41"/>
      <c r="C21" s="42"/>
      <c r="D21" s="43"/>
      <c r="E21" s="9"/>
      <c r="F21" s="9"/>
      <c r="G21" s="9"/>
      <c r="H21" s="9"/>
      <c r="I21" s="39"/>
      <c r="J21" s="54"/>
      <c r="K21" s="35"/>
      <c r="L21" s="29"/>
      <c r="M21" s="29"/>
      <c r="N21" s="29"/>
      <c r="Q21" s="29"/>
      <c r="R21" s="29"/>
    </row>
    <row r="22" spans="1:18" x14ac:dyDescent="0.25">
      <c r="A22" s="60"/>
      <c r="B22" s="41"/>
      <c r="C22" s="42"/>
      <c r="D22" s="43"/>
      <c r="E22" s="9"/>
      <c r="F22" s="9"/>
      <c r="G22" s="9"/>
      <c r="H22" s="9"/>
      <c r="I22" s="39"/>
      <c r="J22" s="54"/>
      <c r="K22" s="35"/>
      <c r="L22" s="29"/>
      <c r="M22" s="29"/>
      <c r="N22" s="29"/>
      <c r="Q22" s="29"/>
      <c r="R22" s="29"/>
    </row>
    <row r="23" spans="1:18" x14ac:dyDescent="0.25">
      <c r="A23" s="60"/>
      <c r="B23" s="41"/>
      <c r="C23" s="42"/>
      <c r="D23" s="43"/>
      <c r="E23" s="9"/>
      <c r="F23" s="9"/>
      <c r="G23" s="9"/>
      <c r="H23" s="9"/>
      <c r="I23" s="39"/>
      <c r="J23" s="54"/>
      <c r="K23" s="35"/>
      <c r="L23" s="29"/>
      <c r="M23" s="29"/>
      <c r="N23" s="29"/>
      <c r="Q23" s="29"/>
      <c r="R23" s="29"/>
    </row>
    <row r="24" spans="1:18" x14ac:dyDescent="0.25">
      <c r="A24" s="60"/>
      <c r="B24" s="41"/>
      <c r="C24" s="42"/>
      <c r="D24" s="43"/>
      <c r="E24" s="9"/>
      <c r="F24" s="9"/>
      <c r="G24" s="9"/>
      <c r="H24" s="9"/>
      <c r="I24" s="39"/>
      <c r="J24" s="54"/>
      <c r="K24" s="35"/>
      <c r="L24" s="29"/>
      <c r="M24" s="29"/>
      <c r="N24" s="29"/>
      <c r="Q24" s="29"/>
      <c r="R24" s="29"/>
    </row>
    <row r="25" spans="1:18" x14ac:dyDescent="0.25">
      <c r="A25" s="60"/>
      <c r="B25" s="40"/>
      <c r="C25" s="42"/>
      <c r="D25" s="44"/>
      <c r="E25" s="9"/>
      <c r="F25" s="9"/>
      <c r="G25" s="26"/>
      <c r="H25" s="26"/>
      <c r="I25" s="39"/>
      <c r="J25" s="54"/>
      <c r="K25" s="35"/>
      <c r="L25" s="29"/>
      <c r="M25" s="29"/>
      <c r="N25" s="29"/>
      <c r="Q25" s="29"/>
      <c r="R25" s="29"/>
    </row>
    <row r="26" spans="1:18" x14ac:dyDescent="0.25">
      <c r="A26" s="60"/>
      <c r="B26" s="40"/>
      <c r="C26" s="42"/>
      <c r="D26" s="44"/>
      <c r="E26" s="9"/>
      <c r="F26" s="9"/>
      <c r="G26" s="26"/>
      <c r="H26" s="26"/>
      <c r="I26" s="39"/>
      <c r="J26" s="54"/>
      <c r="K26" s="35"/>
      <c r="L26" s="29"/>
      <c r="M26" s="29"/>
      <c r="N26" s="29"/>
      <c r="Q26" s="29"/>
      <c r="R26" s="29"/>
    </row>
    <row r="27" spans="1:18" x14ac:dyDescent="0.25">
      <c r="A27" s="42"/>
      <c r="B27" s="40"/>
      <c r="C27" s="42"/>
      <c r="D27" s="44"/>
      <c r="E27" s="9"/>
      <c r="F27" s="9"/>
      <c r="G27" s="26"/>
      <c r="H27" s="26"/>
      <c r="I27" s="39"/>
      <c r="J27" s="54"/>
      <c r="K27" s="35"/>
      <c r="L27" s="29"/>
      <c r="M27" s="29"/>
      <c r="N27" s="29"/>
      <c r="Q27" s="29"/>
      <c r="R27" s="29"/>
    </row>
    <row r="28" spans="1:18" x14ac:dyDescent="0.25">
      <c r="A28" s="60"/>
      <c r="B28" s="40"/>
      <c r="C28" s="42"/>
      <c r="D28" s="44"/>
      <c r="E28" s="9"/>
      <c r="F28" s="9"/>
      <c r="G28" s="26"/>
      <c r="H28" s="26"/>
      <c r="I28" s="39"/>
      <c r="J28" s="54"/>
      <c r="K28" s="36"/>
      <c r="L28" s="29"/>
      <c r="M28" s="29"/>
      <c r="N28" s="29"/>
      <c r="Q28" s="29"/>
      <c r="R28" s="29"/>
    </row>
    <row r="29" spans="1:18" x14ac:dyDescent="0.25">
      <c r="A29" s="61"/>
      <c r="B29" s="51"/>
      <c r="C29" s="45"/>
      <c r="D29" s="52"/>
      <c r="E29" s="20"/>
      <c r="F29" s="20"/>
      <c r="G29" s="27"/>
      <c r="H29" s="27"/>
      <c r="I29" s="21"/>
      <c r="J29" s="64"/>
      <c r="K29" s="37"/>
      <c r="L29" s="29"/>
      <c r="M29" s="29"/>
      <c r="N29" s="29"/>
      <c r="Q29" s="29"/>
      <c r="R29" s="29"/>
    </row>
    <row r="30" spans="1:18" x14ac:dyDescent="0.25">
      <c r="A30" s="60"/>
      <c r="B30" s="40"/>
      <c r="C30" s="28"/>
      <c r="D30" s="44"/>
      <c r="E30" s="9"/>
      <c r="F30" s="9"/>
      <c r="G30" s="26"/>
      <c r="H30" s="26"/>
      <c r="I30" s="7"/>
      <c r="J30" s="65"/>
      <c r="K30" s="35"/>
      <c r="L30" s="29"/>
      <c r="M30" s="29"/>
      <c r="N30" s="29"/>
      <c r="Q30" s="29"/>
      <c r="R30" s="29"/>
    </row>
    <row r="31" spans="1:18" x14ac:dyDescent="0.25">
      <c r="A31" s="60"/>
      <c r="B31" s="40"/>
      <c r="C31" s="28"/>
      <c r="D31" s="40"/>
      <c r="E31" s="9"/>
      <c r="F31" s="9"/>
      <c r="G31" s="26"/>
      <c r="H31" s="26"/>
      <c r="I31" s="7"/>
      <c r="J31" s="65"/>
      <c r="K31" s="35"/>
      <c r="L31" s="29"/>
      <c r="M31" s="29"/>
      <c r="N31" s="29"/>
      <c r="Q31" s="29"/>
      <c r="R31" s="29"/>
    </row>
    <row r="32" spans="1:18" x14ac:dyDescent="0.25">
      <c r="A32" s="60"/>
      <c r="B32" s="40"/>
      <c r="C32" s="28"/>
      <c r="D32" s="40"/>
      <c r="E32" s="9"/>
      <c r="F32" s="9"/>
      <c r="G32" s="9"/>
      <c r="H32" s="26"/>
      <c r="I32" s="7"/>
      <c r="J32" s="65"/>
      <c r="K32" s="36"/>
      <c r="L32" s="29"/>
      <c r="M32" s="29"/>
      <c r="N32" s="29"/>
      <c r="Q32" s="29"/>
      <c r="R32" s="29"/>
    </row>
    <row r="33" spans="1:18" x14ac:dyDescent="0.25">
      <c r="A33" s="60"/>
      <c r="B33" s="40"/>
      <c r="C33" s="28"/>
      <c r="D33" s="40"/>
      <c r="E33" s="9"/>
      <c r="F33" s="9"/>
      <c r="G33" s="26"/>
      <c r="H33" s="26"/>
      <c r="I33" s="7"/>
      <c r="J33" s="65"/>
      <c r="K33" s="35"/>
      <c r="L33" s="29"/>
      <c r="M33" s="29"/>
      <c r="N33" s="29"/>
      <c r="Q33" s="29"/>
      <c r="R33" s="29"/>
    </row>
    <row r="34" spans="1:18" x14ac:dyDescent="0.25">
      <c r="A34" s="60"/>
      <c r="B34" s="40"/>
      <c r="C34" s="28"/>
      <c r="D34" s="40"/>
      <c r="E34" s="9"/>
      <c r="F34" s="9"/>
      <c r="G34" s="26"/>
      <c r="H34" s="26"/>
      <c r="I34" s="7"/>
      <c r="J34" s="65"/>
      <c r="K34" s="35"/>
      <c r="L34" s="29"/>
      <c r="M34" s="29"/>
      <c r="N34" s="29"/>
      <c r="Q34" s="29"/>
      <c r="R34" s="29"/>
    </row>
    <row r="35" spans="1:18" x14ac:dyDescent="0.25">
      <c r="A35" s="60"/>
      <c r="B35" s="40"/>
      <c r="C35" s="28"/>
      <c r="D35" s="40"/>
      <c r="E35" s="9"/>
      <c r="F35" s="9"/>
      <c r="G35" s="9"/>
      <c r="H35" s="26"/>
      <c r="I35" s="7"/>
      <c r="J35" s="65"/>
      <c r="K35" s="36"/>
      <c r="L35" s="29"/>
      <c r="M35" s="29"/>
      <c r="N35" s="29"/>
      <c r="Q35" s="29"/>
      <c r="R35" s="29"/>
    </row>
    <row r="36" spans="1:18" x14ac:dyDescent="0.25">
      <c r="A36" s="62"/>
      <c r="B36" s="46"/>
      <c r="C36" s="47"/>
      <c r="D36" s="53"/>
      <c r="E36" s="48"/>
      <c r="F36" s="49"/>
      <c r="G36" s="48"/>
      <c r="H36" s="48"/>
      <c r="I36" s="50"/>
      <c r="J36" s="66"/>
      <c r="K36" s="35"/>
      <c r="L36" s="35"/>
      <c r="M36" s="35"/>
      <c r="N36" s="35"/>
      <c r="Q36" s="35"/>
      <c r="R36" s="35"/>
    </row>
    <row r="37" spans="1:18" x14ac:dyDescent="0.25">
      <c r="A37" s="62"/>
      <c r="B37" s="46"/>
      <c r="C37" s="47"/>
      <c r="D37" s="53"/>
      <c r="E37" s="48"/>
      <c r="F37" s="49"/>
      <c r="G37" s="48"/>
      <c r="H37" s="48"/>
      <c r="I37" s="50"/>
      <c r="J37" s="66"/>
      <c r="K37" s="35"/>
      <c r="L37" s="35"/>
      <c r="M37" s="35"/>
      <c r="N37" s="35"/>
      <c r="Q37" s="35"/>
      <c r="R37" s="35"/>
    </row>
    <row r="38" spans="1:18" x14ac:dyDescent="0.25">
      <c r="A38" s="62"/>
      <c r="B38" s="46"/>
      <c r="C38" s="47"/>
      <c r="D38" s="53"/>
      <c r="E38" s="48"/>
      <c r="F38" s="49"/>
      <c r="G38" s="48"/>
      <c r="H38" s="48"/>
      <c r="I38" s="50"/>
      <c r="J38" s="66"/>
      <c r="K38" s="35"/>
      <c r="L38" s="35"/>
      <c r="M38" s="35"/>
      <c r="N38" s="35"/>
      <c r="Q38" s="35"/>
      <c r="R38" s="35"/>
    </row>
    <row r="39" spans="1:18" x14ac:dyDescent="0.25">
      <c r="A39" s="62"/>
      <c r="B39" s="46"/>
      <c r="C39" s="47"/>
      <c r="D39" s="53"/>
      <c r="E39" s="48"/>
      <c r="F39" s="49"/>
      <c r="G39" s="48"/>
      <c r="H39" s="48"/>
      <c r="I39" s="50"/>
      <c r="J39" s="66"/>
      <c r="K39" s="35"/>
      <c r="L39" s="35"/>
      <c r="M39" s="35"/>
      <c r="N39" s="35"/>
      <c r="Q39" s="35"/>
      <c r="R39" s="35"/>
    </row>
    <row r="40" spans="1:18" x14ac:dyDescent="0.25">
      <c r="B40" s="22"/>
      <c r="C40" s="24"/>
      <c r="D40" s="23"/>
      <c r="E40" s="23"/>
      <c r="F40" s="25"/>
      <c r="G40" s="23"/>
      <c r="H40" s="23"/>
      <c r="I40" s="11"/>
      <c r="J40" s="11"/>
      <c r="K40" s="14"/>
    </row>
    <row r="41" spans="1:18" x14ac:dyDescent="0.25">
      <c r="B41" s="22"/>
      <c r="C41" s="24"/>
      <c r="D41" s="23"/>
      <c r="E41" s="23"/>
      <c r="F41" s="25"/>
      <c r="G41" s="23"/>
      <c r="H41" s="23"/>
      <c r="I41" s="11"/>
      <c r="J41" s="11"/>
      <c r="K41" s="14"/>
    </row>
    <row r="42" spans="1:18" x14ac:dyDescent="0.25">
      <c r="B42" s="22"/>
      <c r="C42" s="24"/>
      <c r="D42" s="23"/>
      <c r="E42" s="23"/>
      <c r="F42" s="25"/>
      <c r="G42" s="23"/>
      <c r="H42" s="23"/>
      <c r="I42" s="11"/>
      <c r="J42" s="11"/>
      <c r="K42" s="14"/>
    </row>
    <row r="43" spans="1:18" x14ac:dyDescent="0.25">
      <c r="B43" s="22"/>
      <c r="C43" s="24"/>
      <c r="D43" s="23"/>
      <c r="E43" s="23"/>
      <c r="F43" s="25"/>
      <c r="G43" s="23"/>
      <c r="H43" s="23"/>
      <c r="I43" s="11"/>
      <c r="J43" s="11"/>
      <c r="K43" s="14"/>
    </row>
    <row r="44" spans="1:18" x14ac:dyDescent="0.25">
      <c r="B44" s="22"/>
      <c r="C44" s="24"/>
      <c r="D44" s="23"/>
      <c r="E44" s="23"/>
      <c r="F44" s="25"/>
      <c r="G44" s="23"/>
      <c r="H44" s="23"/>
      <c r="I44" s="11"/>
      <c r="J44" s="11"/>
      <c r="K44" s="14"/>
    </row>
    <row r="45" spans="1:18" x14ac:dyDescent="0.25">
      <c r="B45" s="22"/>
      <c r="C45" s="24"/>
      <c r="D45" s="23"/>
      <c r="E45" s="23"/>
      <c r="F45" s="25"/>
      <c r="G45" s="23"/>
      <c r="H45" s="23"/>
      <c r="I45" s="11"/>
      <c r="J45" s="11"/>
      <c r="K45" s="14"/>
    </row>
    <row r="46" spans="1:18" x14ac:dyDescent="0.25">
      <c r="B46" s="22"/>
      <c r="C46" s="24"/>
      <c r="D46" s="23"/>
      <c r="E46" s="23"/>
      <c r="F46" s="25"/>
      <c r="G46" s="23"/>
      <c r="H46" s="23"/>
      <c r="I46" s="11"/>
      <c r="J46" s="11"/>
      <c r="K46" s="14"/>
    </row>
    <row r="47" spans="1:18" x14ac:dyDescent="0.25">
      <c r="B47" s="22"/>
      <c r="C47" s="24"/>
      <c r="D47" s="23"/>
      <c r="E47" s="23"/>
      <c r="F47" s="25"/>
      <c r="G47" s="23"/>
      <c r="H47" s="23"/>
      <c r="I47" s="11"/>
      <c r="J47" s="11"/>
      <c r="K47" s="14"/>
    </row>
    <row r="48" spans="1:18" x14ac:dyDescent="0.25">
      <c r="B48" s="22"/>
      <c r="C48" s="22"/>
      <c r="D48" s="23"/>
      <c r="E48" s="23"/>
      <c r="F48" s="23"/>
      <c r="G48" s="23"/>
      <c r="H48" s="23"/>
      <c r="I48" s="11"/>
      <c r="J48" s="11"/>
      <c r="K48" s="14"/>
    </row>
    <row r="49" spans="2:11" x14ac:dyDescent="0.25">
      <c r="B49" s="22"/>
      <c r="C49" s="22"/>
      <c r="D49" s="23"/>
      <c r="E49" s="23"/>
      <c r="F49" s="23"/>
      <c r="G49" s="23"/>
      <c r="H49" s="23"/>
      <c r="I49" s="11"/>
      <c r="J49" s="11"/>
      <c r="K49" s="14"/>
    </row>
    <row r="50" spans="2:11" x14ac:dyDescent="0.25">
      <c r="B50" s="22"/>
      <c r="C50" s="22"/>
      <c r="D50" s="23"/>
      <c r="E50" s="23"/>
      <c r="F50" s="23"/>
      <c r="G50" s="23"/>
      <c r="H50" s="23"/>
      <c r="I50" s="11"/>
      <c r="J50" s="11"/>
      <c r="K50" s="14"/>
    </row>
    <row r="51" spans="2:11" x14ac:dyDescent="0.25">
      <c r="B51" s="17"/>
      <c r="C51" s="17"/>
      <c r="D51" s="16"/>
      <c r="E51" s="18"/>
      <c r="F51" s="17"/>
      <c r="G51" s="17"/>
      <c r="H51" s="17"/>
      <c r="I51" s="16"/>
      <c r="J51" s="16"/>
      <c r="K51" s="14"/>
    </row>
    <row r="52" spans="2:11" x14ac:dyDescent="0.25">
      <c r="B52" s="17"/>
      <c r="C52" s="17"/>
      <c r="D52" s="16"/>
      <c r="E52" s="18"/>
      <c r="F52" s="17"/>
      <c r="G52" s="17"/>
      <c r="H52" s="17"/>
      <c r="I52" s="16"/>
      <c r="J52" s="16"/>
      <c r="K52" s="14"/>
    </row>
    <row r="53" spans="2:11" x14ac:dyDescent="0.25">
      <c r="B53" s="17"/>
      <c r="C53" s="17"/>
      <c r="D53" s="16"/>
      <c r="E53" s="18"/>
      <c r="F53" s="17"/>
      <c r="G53" s="17"/>
      <c r="H53" s="17"/>
      <c r="I53" s="16"/>
      <c r="J53" s="16"/>
      <c r="K53" s="14"/>
    </row>
    <row r="54" spans="2:11" x14ac:dyDescent="0.25">
      <c r="K54" s="14"/>
    </row>
    <row r="55" spans="2:11" x14ac:dyDescent="0.25">
      <c r="K55" s="14"/>
    </row>
    <row r="59" spans="2:11" x14ac:dyDescent="0.25">
      <c r="H59" s="13" t="str">
        <f t="shared" ref="H59:H69" si="0">IF(G59="divers","donnez des précisions !",IF(G59="resto bar accompagné","Nom des invités ou Initiales Ishida ?",""))</f>
        <v/>
      </c>
    </row>
    <row r="60" spans="2:11" x14ac:dyDescent="0.25">
      <c r="H60" s="13" t="str">
        <f t="shared" si="0"/>
        <v/>
      </c>
    </row>
    <row r="61" spans="2:11" x14ac:dyDescent="0.25">
      <c r="H61" s="13" t="str">
        <f t="shared" si="0"/>
        <v/>
      </c>
    </row>
    <row r="62" spans="2:11" x14ac:dyDescent="0.25">
      <c r="H62" s="13" t="str">
        <f t="shared" si="0"/>
        <v/>
      </c>
    </row>
    <row r="63" spans="2:11" x14ac:dyDescent="0.25">
      <c r="H63" s="13" t="str">
        <f t="shared" si="0"/>
        <v/>
      </c>
    </row>
    <row r="64" spans="2:11" x14ac:dyDescent="0.25">
      <c r="H64" s="13" t="str">
        <f t="shared" si="0"/>
        <v/>
      </c>
    </row>
    <row r="65" spans="8:8" x14ac:dyDescent="0.25">
      <c r="H65" s="13" t="str">
        <f t="shared" si="0"/>
        <v/>
      </c>
    </row>
    <row r="66" spans="8:8" x14ac:dyDescent="0.25">
      <c r="H66" s="13" t="str">
        <f t="shared" si="0"/>
        <v/>
      </c>
    </row>
    <row r="67" spans="8:8" x14ac:dyDescent="0.25">
      <c r="H67" s="13" t="str">
        <f t="shared" si="0"/>
        <v/>
      </c>
    </row>
    <row r="68" spans="8:8" x14ac:dyDescent="0.25">
      <c r="H68" s="13" t="str">
        <f t="shared" si="0"/>
        <v/>
      </c>
    </row>
    <row r="69" spans="8:8" x14ac:dyDescent="0.25">
      <c r="H69" s="13" t="str">
        <f t="shared" si="0"/>
        <v/>
      </c>
    </row>
    <row r="70" spans="8:8" x14ac:dyDescent="0.25">
      <c r="H70" s="13" t="str">
        <f t="shared" ref="H70:H123" si="1">IF(G70="divers","donnez des précisions !",IF(G70="resto bar accompagné","Nom des invités ou Initiales Ishida ?",""))</f>
        <v/>
      </c>
    </row>
    <row r="71" spans="8:8" x14ac:dyDescent="0.25">
      <c r="H71" s="13" t="str">
        <f t="shared" si="1"/>
        <v/>
      </c>
    </row>
    <row r="72" spans="8:8" x14ac:dyDescent="0.25">
      <c r="H72" s="13" t="str">
        <f t="shared" si="1"/>
        <v/>
      </c>
    </row>
    <row r="73" spans="8:8" x14ac:dyDescent="0.25">
      <c r="H73" s="13" t="str">
        <f t="shared" si="1"/>
        <v/>
      </c>
    </row>
    <row r="74" spans="8:8" x14ac:dyDescent="0.25">
      <c r="H74" s="13" t="str">
        <f t="shared" si="1"/>
        <v/>
      </c>
    </row>
    <row r="75" spans="8:8" x14ac:dyDescent="0.25">
      <c r="H75" s="13" t="str">
        <f t="shared" si="1"/>
        <v/>
      </c>
    </row>
    <row r="76" spans="8:8" x14ac:dyDescent="0.25">
      <c r="H76" s="13" t="str">
        <f t="shared" si="1"/>
        <v/>
      </c>
    </row>
    <row r="77" spans="8:8" x14ac:dyDescent="0.25">
      <c r="H77" s="13" t="str">
        <f t="shared" si="1"/>
        <v/>
      </c>
    </row>
    <row r="78" spans="8:8" x14ac:dyDescent="0.25">
      <c r="H78" s="13" t="str">
        <f t="shared" si="1"/>
        <v/>
      </c>
    </row>
    <row r="79" spans="8:8" x14ac:dyDescent="0.25">
      <c r="H79" s="13" t="str">
        <f t="shared" si="1"/>
        <v/>
      </c>
    </row>
    <row r="80" spans="8:8" x14ac:dyDescent="0.25">
      <c r="H80" s="13" t="str">
        <f t="shared" si="1"/>
        <v/>
      </c>
    </row>
    <row r="81" spans="8:8" x14ac:dyDescent="0.25">
      <c r="H81" s="13" t="str">
        <f t="shared" si="1"/>
        <v/>
      </c>
    </row>
    <row r="82" spans="8:8" x14ac:dyDescent="0.25">
      <c r="H82" s="13" t="str">
        <f t="shared" si="1"/>
        <v/>
      </c>
    </row>
    <row r="83" spans="8:8" x14ac:dyDescent="0.25">
      <c r="H83" s="13" t="str">
        <f t="shared" si="1"/>
        <v/>
      </c>
    </row>
    <row r="84" spans="8:8" x14ac:dyDescent="0.25">
      <c r="H84" s="13" t="str">
        <f t="shared" si="1"/>
        <v/>
      </c>
    </row>
    <row r="85" spans="8:8" x14ac:dyDescent="0.25">
      <c r="H85" s="13" t="str">
        <f t="shared" si="1"/>
        <v/>
      </c>
    </row>
    <row r="86" spans="8:8" x14ac:dyDescent="0.25">
      <c r="H86" s="13" t="str">
        <f t="shared" si="1"/>
        <v/>
      </c>
    </row>
    <row r="87" spans="8:8" x14ac:dyDescent="0.25">
      <c r="H87" s="13" t="str">
        <f t="shared" si="1"/>
        <v/>
      </c>
    </row>
    <row r="88" spans="8:8" x14ac:dyDescent="0.25">
      <c r="H88" s="13" t="str">
        <f t="shared" si="1"/>
        <v/>
      </c>
    </row>
    <row r="89" spans="8:8" x14ac:dyDescent="0.25">
      <c r="H89" s="13" t="str">
        <f t="shared" si="1"/>
        <v/>
      </c>
    </row>
    <row r="90" spans="8:8" x14ac:dyDescent="0.25">
      <c r="H90" s="13" t="str">
        <f t="shared" si="1"/>
        <v/>
      </c>
    </row>
    <row r="91" spans="8:8" x14ac:dyDescent="0.25">
      <c r="H91" s="13" t="str">
        <f t="shared" si="1"/>
        <v/>
      </c>
    </row>
    <row r="92" spans="8:8" x14ac:dyDescent="0.25">
      <c r="H92" s="13" t="str">
        <f t="shared" si="1"/>
        <v/>
      </c>
    </row>
    <row r="93" spans="8:8" x14ac:dyDescent="0.25">
      <c r="H93" s="13" t="str">
        <f t="shared" si="1"/>
        <v/>
      </c>
    </row>
    <row r="94" spans="8:8" x14ac:dyDescent="0.25">
      <c r="H94" s="13" t="str">
        <f t="shared" si="1"/>
        <v/>
      </c>
    </row>
    <row r="95" spans="8:8" x14ac:dyDescent="0.25">
      <c r="H95" s="13" t="str">
        <f t="shared" si="1"/>
        <v/>
      </c>
    </row>
    <row r="96" spans="8:8" x14ac:dyDescent="0.25">
      <c r="H96" s="13" t="str">
        <f t="shared" si="1"/>
        <v/>
      </c>
    </row>
    <row r="97" spans="8:8" x14ac:dyDescent="0.25">
      <c r="H97" s="13" t="str">
        <f t="shared" si="1"/>
        <v/>
      </c>
    </row>
    <row r="98" spans="8:8" x14ac:dyDescent="0.25">
      <c r="H98" s="13" t="str">
        <f t="shared" si="1"/>
        <v/>
      </c>
    </row>
    <row r="99" spans="8:8" x14ac:dyDescent="0.25">
      <c r="H99" s="13" t="str">
        <f t="shared" si="1"/>
        <v/>
      </c>
    </row>
    <row r="100" spans="8:8" x14ac:dyDescent="0.25">
      <c r="H100" s="13" t="str">
        <f t="shared" si="1"/>
        <v/>
      </c>
    </row>
    <row r="101" spans="8:8" x14ac:dyDescent="0.25">
      <c r="H101" s="13" t="str">
        <f t="shared" si="1"/>
        <v/>
      </c>
    </row>
    <row r="102" spans="8:8" x14ac:dyDescent="0.25">
      <c r="H102" s="13" t="str">
        <f t="shared" si="1"/>
        <v/>
      </c>
    </row>
    <row r="103" spans="8:8" x14ac:dyDescent="0.25">
      <c r="H103" s="13" t="str">
        <f t="shared" si="1"/>
        <v/>
      </c>
    </row>
    <row r="104" spans="8:8" x14ac:dyDescent="0.25">
      <c r="H104" s="13" t="str">
        <f t="shared" si="1"/>
        <v/>
      </c>
    </row>
    <row r="105" spans="8:8" x14ac:dyDescent="0.25">
      <c r="H105" s="13" t="str">
        <f t="shared" si="1"/>
        <v/>
      </c>
    </row>
    <row r="106" spans="8:8" x14ac:dyDescent="0.25">
      <c r="H106" s="13" t="str">
        <f t="shared" si="1"/>
        <v/>
      </c>
    </row>
    <row r="107" spans="8:8" x14ac:dyDescent="0.25">
      <c r="H107" s="13" t="str">
        <f t="shared" si="1"/>
        <v/>
      </c>
    </row>
    <row r="108" spans="8:8" x14ac:dyDescent="0.25">
      <c r="H108" s="13" t="str">
        <f t="shared" si="1"/>
        <v/>
      </c>
    </row>
    <row r="109" spans="8:8" x14ac:dyDescent="0.25">
      <c r="H109" s="13" t="str">
        <f t="shared" si="1"/>
        <v/>
      </c>
    </row>
    <row r="110" spans="8:8" x14ac:dyDescent="0.25">
      <c r="H110" s="13" t="str">
        <f t="shared" si="1"/>
        <v/>
      </c>
    </row>
    <row r="111" spans="8:8" x14ac:dyDescent="0.25">
      <c r="H111" s="13" t="str">
        <f t="shared" si="1"/>
        <v/>
      </c>
    </row>
    <row r="112" spans="8:8" x14ac:dyDescent="0.25">
      <c r="H112" s="13" t="str">
        <f t="shared" si="1"/>
        <v/>
      </c>
    </row>
    <row r="113" spans="8:8" x14ac:dyDescent="0.25">
      <c r="H113" s="13" t="str">
        <f t="shared" si="1"/>
        <v/>
      </c>
    </row>
    <row r="114" spans="8:8" x14ac:dyDescent="0.25">
      <c r="H114" s="13" t="str">
        <f t="shared" si="1"/>
        <v/>
      </c>
    </row>
    <row r="115" spans="8:8" x14ac:dyDescent="0.25">
      <c r="H115" s="13" t="str">
        <f t="shared" si="1"/>
        <v/>
      </c>
    </row>
    <row r="116" spans="8:8" x14ac:dyDescent="0.25">
      <c r="H116" s="13" t="str">
        <f t="shared" si="1"/>
        <v/>
      </c>
    </row>
    <row r="117" spans="8:8" x14ac:dyDescent="0.25">
      <c r="H117" s="13" t="str">
        <f t="shared" si="1"/>
        <v/>
      </c>
    </row>
    <row r="118" spans="8:8" x14ac:dyDescent="0.25">
      <c r="H118" s="13" t="str">
        <f t="shared" si="1"/>
        <v/>
      </c>
    </row>
    <row r="119" spans="8:8" x14ac:dyDescent="0.25">
      <c r="H119" s="13" t="str">
        <f t="shared" si="1"/>
        <v/>
      </c>
    </row>
    <row r="120" spans="8:8" x14ac:dyDescent="0.25">
      <c r="H120" s="13" t="str">
        <f t="shared" si="1"/>
        <v/>
      </c>
    </row>
    <row r="121" spans="8:8" x14ac:dyDescent="0.25">
      <c r="H121" s="13" t="str">
        <f t="shared" si="1"/>
        <v/>
      </c>
    </row>
    <row r="122" spans="8:8" x14ac:dyDescent="0.25">
      <c r="H122" s="13" t="str">
        <f t="shared" si="1"/>
        <v/>
      </c>
    </row>
    <row r="123" spans="8:8" x14ac:dyDescent="0.25">
      <c r="H123" s="13" t="str">
        <f t="shared" si="1"/>
        <v/>
      </c>
    </row>
  </sheetData>
  <phoneticPr fontId="2" type="noConversion"/>
  <conditionalFormatting sqref="A6:D10 I6:J10">
    <cfRule type="expression" dxfId="611" priority="15">
      <formula>$P$2=ROW()</formula>
    </cfRule>
  </conditionalFormatting>
  <conditionalFormatting sqref="E6:H10">
    <cfRule type="expression" dxfId="610" priority="1">
      <formula>#REF!=ROW()</formula>
    </cfRule>
  </conditionalFormatting>
  <dataValidations count="2">
    <dataValidation type="list" allowBlank="1" showInputMessage="1" showErrorMessage="1" sqref="G19:G78" xr:uid="{00000000-0002-0000-0100-000000000000}">
      <formula1>$P$1:$P$7</formula1>
    </dataValidation>
    <dataValidation type="list" allowBlank="1" showInputMessage="1" showErrorMessage="1" sqref="G6:G10" xr:uid="{2713998C-95D7-482F-B28E-9EDA80C5AC46}">
      <formula1>$O$1:$O$6</formula1>
    </dataValidation>
  </dataValidation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3095" r:id="rId4" name="TextBoxCptKms1">
          <controlPr defaultSize="0" autoLine="0" r:id="rId5">
            <anchor moveWithCells="1">
              <from>
                <xdr:col>6</xdr:col>
                <xdr:colOff>647700</xdr:colOff>
                <xdr:row>1</xdr:row>
                <xdr:rowOff>0</xdr:rowOff>
              </from>
              <to>
                <xdr:col>6</xdr:col>
                <xdr:colOff>1143000</xdr:colOff>
                <xdr:row>1</xdr:row>
                <xdr:rowOff>247650</xdr:rowOff>
              </to>
            </anchor>
          </controlPr>
        </control>
      </mc:Choice>
      <mc:Fallback>
        <control shapeId="3095" r:id="rId4" name="TextBoxCptKms1"/>
      </mc:Fallback>
    </mc:AlternateContent>
    <mc:AlternateContent xmlns:mc="http://schemas.openxmlformats.org/markup-compatibility/2006">
      <mc:Choice Requires="x14">
        <control shapeId="3096" r:id="rId6" name="TextBoxCptKms2">
          <controlPr locked="0" defaultSize="0" autoLine="0" autoPict="0" r:id="rId7">
            <anchor moveWithCells="1">
              <from>
                <xdr:col>6</xdr:col>
                <xdr:colOff>647700</xdr:colOff>
                <xdr:row>2</xdr:row>
                <xdr:rowOff>0</xdr:rowOff>
              </from>
              <to>
                <xdr:col>6</xdr:col>
                <xdr:colOff>1133475</xdr:colOff>
                <xdr:row>2</xdr:row>
                <xdr:rowOff>219075</xdr:rowOff>
              </to>
            </anchor>
          </controlPr>
        </control>
      </mc:Choice>
      <mc:Fallback>
        <control shapeId="3096" r:id="rId6" name="TextBoxCptKms2"/>
      </mc:Fallback>
    </mc:AlternateContent>
    <mc:AlternateContent xmlns:mc="http://schemas.openxmlformats.org/markup-compatibility/2006">
      <mc:Choice Requires="x14">
        <control shapeId="3098" r:id="rId8" name="TextBoxKmsPerso">
          <controlPr defaultSize="0" autoLine="0" r:id="rId9">
            <anchor moveWithCells="1">
              <from>
                <xdr:col>7</xdr:col>
                <xdr:colOff>771525</xdr:colOff>
                <xdr:row>2</xdr:row>
                <xdr:rowOff>0</xdr:rowOff>
              </from>
              <to>
                <xdr:col>7</xdr:col>
                <xdr:colOff>1238250</xdr:colOff>
                <xdr:row>2</xdr:row>
                <xdr:rowOff>228600</xdr:rowOff>
              </to>
            </anchor>
          </controlPr>
        </control>
      </mc:Choice>
      <mc:Fallback>
        <control shapeId="3098" r:id="rId8" name="TextBoxKmsPerso"/>
      </mc:Fallback>
    </mc:AlternateContent>
    <mc:AlternateContent xmlns:mc="http://schemas.openxmlformats.org/markup-compatibility/2006">
      <mc:Choice Requires="x14">
        <control shapeId="3099" r:id="rId10" name="TextBoxKmsTrav">
          <controlPr defaultSize="0" autoLine="0" r:id="rId11">
            <anchor moveWithCells="1">
              <from>
                <xdr:col>7</xdr:col>
                <xdr:colOff>771525</xdr:colOff>
                <xdr:row>1</xdr:row>
                <xdr:rowOff>0</xdr:rowOff>
              </from>
              <to>
                <xdr:col>7</xdr:col>
                <xdr:colOff>1247775</xdr:colOff>
                <xdr:row>1</xdr:row>
                <xdr:rowOff>209550</xdr:rowOff>
              </to>
            </anchor>
          </controlPr>
        </control>
      </mc:Choice>
      <mc:Fallback>
        <control shapeId="3099" r:id="rId10" name="TextBoxKmsTrav"/>
      </mc:Fallback>
    </mc:AlternateContent>
    <mc:AlternateContent xmlns:mc="http://schemas.openxmlformats.org/markup-compatibility/2006">
      <mc:Choice Requires="x14">
        <control shapeId="3103" r:id="rId12" name="Label1">
          <controlPr defaultSize="0" autoLine="0" r:id="rId13">
            <anchor moveWithCells="1">
              <from>
                <xdr:col>5</xdr:col>
                <xdr:colOff>209550</xdr:colOff>
                <xdr:row>1</xdr:row>
                <xdr:rowOff>0</xdr:rowOff>
              </from>
              <to>
                <xdr:col>6</xdr:col>
                <xdr:colOff>581025</xdr:colOff>
                <xdr:row>1</xdr:row>
                <xdr:rowOff>238125</xdr:rowOff>
              </to>
            </anchor>
          </controlPr>
        </control>
      </mc:Choice>
      <mc:Fallback>
        <control shapeId="3103" r:id="rId12" name="Label1"/>
      </mc:Fallback>
    </mc:AlternateContent>
    <mc:AlternateContent xmlns:mc="http://schemas.openxmlformats.org/markup-compatibility/2006">
      <mc:Choice Requires="x14">
        <control shapeId="3105" r:id="rId14" name="Label2">
          <controlPr defaultSize="0" autoLine="0" r:id="rId15">
            <anchor moveWithCells="1">
              <from>
                <xdr:col>5</xdr:col>
                <xdr:colOff>209550</xdr:colOff>
                <xdr:row>2</xdr:row>
                <xdr:rowOff>0</xdr:rowOff>
              </from>
              <to>
                <xdr:col>6</xdr:col>
                <xdr:colOff>542925</xdr:colOff>
                <xdr:row>2</xdr:row>
                <xdr:rowOff>219075</xdr:rowOff>
              </to>
            </anchor>
          </controlPr>
        </control>
      </mc:Choice>
      <mc:Fallback>
        <control shapeId="3105" r:id="rId14" name="Label2"/>
      </mc:Fallback>
    </mc:AlternateContent>
    <mc:AlternateContent xmlns:mc="http://schemas.openxmlformats.org/markup-compatibility/2006">
      <mc:Choice Requires="x14">
        <control shapeId="3107" r:id="rId16" name="Label3">
          <controlPr defaultSize="0" autoLine="0" r:id="rId17">
            <anchor moveWithCells="1">
              <from>
                <xdr:col>7</xdr:col>
                <xdr:colOff>38100</xdr:colOff>
                <xdr:row>1</xdr:row>
                <xdr:rowOff>0</xdr:rowOff>
              </from>
              <to>
                <xdr:col>7</xdr:col>
                <xdr:colOff>561975</xdr:colOff>
                <xdr:row>1</xdr:row>
                <xdr:rowOff>190500</xdr:rowOff>
              </to>
            </anchor>
          </controlPr>
        </control>
      </mc:Choice>
      <mc:Fallback>
        <control shapeId="3107" r:id="rId16" name="Label3"/>
      </mc:Fallback>
    </mc:AlternateContent>
    <mc:AlternateContent xmlns:mc="http://schemas.openxmlformats.org/markup-compatibility/2006">
      <mc:Choice Requires="x14">
        <control shapeId="3108" r:id="rId18" name="Label4">
          <controlPr defaultSize="0" autoLine="0" r:id="rId19">
            <anchor moveWithCells="1">
              <from>
                <xdr:col>7</xdr:col>
                <xdr:colOff>38100</xdr:colOff>
                <xdr:row>1</xdr:row>
                <xdr:rowOff>200025</xdr:rowOff>
              </from>
              <to>
                <xdr:col>7</xdr:col>
                <xdr:colOff>742950</xdr:colOff>
                <xdr:row>2</xdr:row>
                <xdr:rowOff>133350</xdr:rowOff>
              </to>
            </anchor>
          </controlPr>
        </control>
      </mc:Choice>
      <mc:Fallback>
        <control shapeId="3108" r:id="rId18" name="Label4"/>
      </mc:Fallback>
    </mc:AlternateContent>
    <mc:AlternateContent xmlns:mc="http://schemas.openxmlformats.org/markup-compatibility/2006">
      <mc:Choice Requires="x14">
        <control shapeId="3109" r:id="rId20" name="Label5">
          <controlPr defaultSize="0" autoLine="0" r:id="rId21">
            <anchor moveWithCells="1">
              <from>
                <xdr:col>7</xdr:col>
                <xdr:colOff>1771650</xdr:colOff>
                <xdr:row>1</xdr:row>
                <xdr:rowOff>38100</xdr:rowOff>
              </from>
              <to>
                <xdr:col>7</xdr:col>
                <xdr:colOff>2762250</xdr:colOff>
                <xdr:row>1</xdr:row>
                <xdr:rowOff>257175</xdr:rowOff>
              </to>
            </anchor>
          </controlPr>
        </control>
      </mc:Choice>
      <mc:Fallback>
        <control shapeId="3109" r:id="rId20" name="Label5"/>
      </mc:Fallback>
    </mc:AlternateContent>
    <mc:AlternateContent xmlns:mc="http://schemas.openxmlformats.org/markup-compatibility/2006">
      <mc:Choice Requires="x14">
        <control shapeId="3110" r:id="rId22" name="TextBoxGazole">
          <controlPr defaultSize="0" autoLine="0" r:id="rId23">
            <anchor moveWithCells="1">
              <from>
                <xdr:col>7</xdr:col>
                <xdr:colOff>1933575</xdr:colOff>
                <xdr:row>2</xdr:row>
                <xdr:rowOff>104775</xdr:rowOff>
              </from>
              <to>
                <xdr:col>7</xdr:col>
                <xdr:colOff>2447925</xdr:colOff>
                <xdr:row>3</xdr:row>
                <xdr:rowOff>66675</xdr:rowOff>
              </to>
            </anchor>
          </controlPr>
        </control>
      </mc:Choice>
      <mc:Fallback>
        <control shapeId="3110" r:id="rId22" name="TextBoxGazole"/>
      </mc:Fallback>
    </mc:AlternateContent>
    <mc:AlternateContent xmlns:mc="http://schemas.openxmlformats.org/markup-compatibility/2006">
      <mc:Choice Requires="x14">
        <control shapeId="3111" r:id="rId24" name="Label6">
          <controlPr defaultSize="0" autoFill="0" autoLine="0" r:id="rId25">
            <anchor moveWithCells="1">
              <from>
                <xdr:col>6</xdr:col>
                <xdr:colOff>342900</xdr:colOff>
                <xdr:row>0</xdr:row>
                <xdr:rowOff>38100</xdr:rowOff>
              </from>
              <to>
                <xdr:col>6</xdr:col>
                <xdr:colOff>1352550</xdr:colOff>
                <xdr:row>1</xdr:row>
                <xdr:rowOff>0</xdr:rowOff>
              </to>
            </anchor>
          </controlPr>
        </control>
      </mc:Choice>
      <mc:Fallback>
        <control shapeId="3111" r:id="rId24" name="Label6"/>
      </mc:Fallback>
    </mc:AlternateContent>
    <mc:AlternateContent xmlns:mc="http://schemas.openxmlformats.org/markup-compatibility/2006">
      <mc:Choice Requires="x14">
        <control shapeId="3114" r:id="rId26" name="Label_total">
          <controlPr defaultSize="0" autoLine="0" r:id="rId27">
            <anchor moveWithCells="1">
              <from>
                <xdr:col>5</xdr:col>
                <xdr:colOff>228600</xdr:colOff>
                <xdr:row>2</xdr:row>
                <xdr:rowOff>247650</xdr:rowOff>
              </from>
              <to>
                <xdr:col>6</xdr:col>
                <xdr:colOff>133350</xdr:colOff>
                <xdr:row>3</xdr:row>
                <xdr:rowOff>152400</xdr:rowOff>
              </to>
            </anchor>
          </controlPr>
        </control>
      </mc:Choice>
      <mc:Fallback>
        <control shapeId="3114" r:id="rId26" name="Label_total"/>
      </mc:Fallback>
    </mc:AlternateContent>
    <mc:AlternateContent xmlns:mc="http://schemas.openxmlformats.org/markup-compatibility/2006">
      <mc:Choice Requires="x14">
        <control shapeId="3116" r:id="rId28" name="TextBoxTotal2">
          <controlPr defaultSize="0" autoLine="0" r:id="rId29">
            <anchor moveWithCells="1">
              <from>
                <xdr:col>7</xdr:col>
                <xdr:colOff>771525</xdr:colOff>
                <xdr:row>2</xdr:row>
                <xdr:rowOff>228600</xdr:rowOff>
              </from>
              <to>
                <xdr:col>7</xdr:col>
                <xdr:colOff>1247775</xdr:colOff>
                <xdr:row>3</xdr:row>
                <xdr:rowOff>190500</xdr:rowOff>
              </to>
            </anchor>
          </controlPr>
        </control>
      </mc:Choice>
      <mc:Fallback>
        <control shapeId="3116" r:id="rId28" name="TextBoxTotal2"/>
      </mc:Fallback>
    </mc:AlternateContent>
    <mc:AlternateContent xmlns:mc="http://schemas.openxmlformats.org/markup-compatibility/2006">
      <mc:Choice Requires="x14">
        <control shapeId="3117" r:id="rId30" name="TextBoxTotal1">
          <controlPr defaultSize="0" autoLine="0" r:id="rId31">
            <anchor moveWithCells="1">
              <from>
                <xdr:col>6</xdr:col>
                <xdr:colOff>657225</xdr:colOff>
                <xdr:row>2</xdr:row>
                <xdr:rowOff>247650</xdr:rowOff>
              </from>
              <to>
                <xdr:col>6</xdr:col>
                <xdr:colOff>1123950</xdr:colOff>
                <xdr:row>3</xdr:row>
                <xdr:rowOff>190500</xdr:rowOff>
              </to>
            </anchor>
          </controlPr>
        </control>
      </mc:Choice>
      <mc:Fallback>
        <control shapeId="3117" r:id="rId30" name="TextBoxTotal1"/>
      </mc:Fallback>
    </mc:AlternateContent>
    <mc:AlternateContent xmlns:mc="http://schemas.openxmlformats.org/markup-compatibility/2006">
      <mc:Choice Requires="x14">
        <control shapeId="3120" r:id="rId32" name="Label7">
          <controlPr defaultSize="0" autoLine="0" r:id="rId33">
            <anchor moveWithCells="1">
              <from>
                <xdr:col>7</xdr:col>
                <xdr:colOff>57150</xdr:colOff>
                <xdr:row>2</xdr:row>
                <xdr:rowOff>228600</xdr:rowOff>
              </from>
              <to>
                <xdr:col>7</xdr:col>
                <xdr:colOff>561975</xdr:colOff>
                <xdr:row>3</xdr:row>
                <xdr:rowOff>161925</xdr:rowOff>
              </to>
            </anchor>
          </controlPr>
        </control>
      </mc:Choice>
      <mc:Fallback>
        <control shapeId="3120" r:id="rId32" name="Label7"/>
      </mc:Fallback>
    </mc:AlternateContent>
    <mc:AlternateContent xmlns:mc="http://schemas.openxmlformats.org/markup-compatibility/2006">
      <mc:Choice Requires="x14">
        <control shapeId="3134" r:id="rId34" name="SpinButton_lignes">
          <controlPr defaultSize="0" autoLine="0" r:id="rId35">
            <anchor moveWithCells="1">
              <from>
                <xdr:col>9</xdr:col>
                <xdr:colOff>419100</xdr:colOff>
                <xdr:row>5</xdr:row>
                <xdr:rowOff>38100</xdr:rowOff>
              </from>
              <to>
                <xdr:col>10</xdr:col>
                <xdr:colOff>38100</xdr:colOff>
                <xdr:row>10</xdr:row>
                <xdr:rowOff>38100</xdr:rowOff>
              </to>
            </anchor>
          </controlPr>
        </control>
      </mc:Choice>
      <mc:Fallback>
        <control shapeId="3134" r:id="rId34" name="SpinButton_lignes"/>
      </mc:Fallback>
    </mc:AlternateContent>
    <mc:AlternateContent xmlns:mc="http://schemas.openxmlformats.org/markup-compatibility/2006">
      <mc:Choice Requires="x14">
        <control shapeId="3185" r:id="rId36" name="CommandButton_enregistrer">
          <controlPr defaultSize="0" autoLine="0" r:id="rId37">
            <anchor moveWithCells="1">
              <from>
                <xdr:col>5</xdr:col>
                <xdr:colOff>542925</xdr:colOff>
                <xdr:row>10</xdr:row>
                <xdr:rowOff>228600</xdr:rowOff>
              </from>
              <to>
                <xdr:col>7</xdr:col>
                <xdr:colOff>933450</xdr:colOff>
                <xdr:row>12</xdr:row>
                <xdr:rowOff>200025</xdr:rowOff>
              </to>
            </anchor>
          </controlPr>
        </control>
      </mc:Choice>
      <mc:Fallback>
        <control shapeId="3185" r:id="rId36" name="CommandButton_enregistrer"/>
      </mc:Fallback>
    </mc:AlternateContent>
    <mc:AlternateContent xmlns:mc="http://schemas.openxmlformats.org/markup-compatibility/2006">
      <mc:Choice Requires="x14">
        <control shapeId="3187" r:id="rId38" name="Label8">
          <controlPr defaultSize="0" autoFill="0" autoLine="0" r:id="rId39">
            <anchor moveWithCells="1">
              <from>
                <xdr:col>7</xdr:col>
                <xdr:colOff>819150</xdr:colOff>
                <xdr:row>0</xdr:row>
                <xdr:rowOff>38100</xdr:rowOff>
              </from>
              <to>
                <xdr:col>7</xdr:col>
                <xdr:colOff>1209675</xdr:colOff>
                <xdr:row>1</xdr:row>
                <xdr:rowOff>0</xdr:rowOff>
              </to>
            </anchor>
          </controlPr>
        </control>
      </mc:Choice>
      <mc:Fallback>
        <control shapeId="3187" r:id="rId38" name="Label8"/>
      </mc:Fallback>
    </mc:AlternateContent>
    <mc:AlternateContent xmlns:mc="http://schemas.openxmlformats.org/markup-compatibility/2006">
      <mc:Choice Requires="x14">
        <control shapeId="3082" r:id="rId40" name="Bouton_inserer">
          <controlPr defaultSize="0" print="0" autoFill="0" autoPict="0" macro="[0]!inserer_ligne">
            <anchor moveWithCells="1" sizeWithCells="1">
              <from>
                <xdr:col>3</xdr:col>
                <xdr:colOff>104775</xdr:colOff>
                <xdr:row>11</xdr:row>
                <xdr:rowOff>38100</xdr:rowOff>
              </from>
              <to>
                <xdr:col>4</xdr:col>
                <xdr:colOff>485775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41" name="Button 10">
          <controlPr defaultSize="0" print="0" autoFill="0" autoPict="0" macro="[0]!Feuil1.ouvreUF">
            <anchor moveWithCells="1" sizeWithCells="1">
              <from>
                <xdr:col>8</xdr:col>
                <xdr:colOff>238125</xdr:colOff>
                <xdr:row>10</xdr:row>
                <xdr:rowOff>190500</xdr:rowOff>
              </from>
              <to>
                <xdr:col>10</xdr:col>
                <xdr:colOff>76200</xdr:colOff>
                <xdr:row>12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88" r:id="rId42" name="Bouton_supprimer">
          <controlPr defaultSize="0" print="0" autoFill="0" autoPict="0" macro="[0]!supprimer_ligne">
            <anchor moveWithCells="1" sizeWithCells="1">
              <from>
                <xdr:col>8</xdr:col>
                <xdr:colOff>219075</xdr:colOff>
                <xdr:row>12</xdr:row>
                <xdr:rowOff>209550</xdr:rowOff>
              </from>
              <to>
                <xdr:col>10</xdr:col>
                <xdr:colOff>85725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207" r:id="rId43" name="Button 135">
          <controlPr defaultSize="0" print="0" autoFill="0" autoPict="0" macro="[0]!TCD_2">
            <anchor moveWithCells="1" sizeWithCells="1">
              <from>
                <xdr:col>9</xdr:col>
                <xdr:colOff>419100</xdr:colOff>
                <xdr:row>1</xdr:row>
                <xdr:rowOff>57150</xdr:rowOff>
              </from>
              <to>
                <xdr:col>10</xdr:col>
                <xdr:colOff>628650</xdr:colOff>
                <xdr:row>2</xdr:row>
                <xdr:rowOff>257175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9E03D-43CB-495A-920E-3EC1EBA47713}">
  <sheetPr codeName="Feuil4"/>
  <dimension ref="A1:O24"/>
  <sheetViews>
    <sheetView showGridLines="0" workbookViewId="0">
      <pane ySplit="1" topLeftCell="A2" activePane="bottomLeft" state="frozen"/>
      <selection pane="bottomLeft" activeCell="I1" sqref="I1:I1048576"/>
    </sheetView>
  </sheetViews>
  <sheetFormatPr baseColWidth="10" defaultRowHeight="15" x14ac:dyDescent="0.25"/>
  <cols>
    <col min="1" max="1" width="3.28515625" style="113" bestFit="1" customWidth="1"/>
    <col min="2" max="2" width="5.140625" style="113" bestFit="1" customWidth="1"/>
    <col min="3" max="3" width="11.28515625" style="113" bestFit="1" customWidth="1"/>
    <col min="4" max="4" width="22.85546875" style="113" bestFit="1" customWidth="1"/>
    <col min="5" max="5" width="14.85546875" style="113" customWidth="1"/>
    <col min="6" max="6" width="6.140625" style="113" bestFit="1" customWidth="1"/>
    <col min="7" max="7" width="22.42578125" style="113" bestFit="1" customWidth="1"/>
    <col min="8" max="8" width="32.140625" style="113" customWidth="1"/>
    <col min="9" max="9" width="9.7109375" style="195" bestFit="1" customWidth="1"/>
    <col min="10" max="10" width="9.7109375" style="113" bestFit="1" customWidth="1"/>
    <col min="11" max="11" width="9.140625" style="113" customWidth="1"/>
    <col min="12" max="12" width="7" style="113" customWidth="1"/>
    <col min="13" max="14" width="7.42578125" style="113" customWidth="1"/>
    <col min="15" max="15" width="8.7109375" style="113" customWidth="1"/>
    <col min="16" max="16384" width="11.42578125" style="113"/>
  </cols>
  <sheetData>
    <row r="1" spans="1:15" ht="32.25" customHeight="1" x14ac:dyDescent="0.25">
      <c r="A1" s="147" t="s">
        <v>3</v>
      </c>
      <c r="B1" s="147" t="s">
        <v>8</v>
      </c>
      <c r="C1" s="148" t="s">
        <v>2</v>
      </c>
      <c r="D1" s="147" t="s">
        <v>27</v>
      </c>
      <c r="E1" s="147" t="s">
        <v>4</v>
      </c>
      <c r="F1" s="147" t="s">
        <v>1</v>
      </c>
      <c r="G1" s="147" t="s">
        <v>26</v>
      </c>
      <c r="H1" s="147" t="s">
        <v>25</v>
      </c>
      <c r="I1" s="149" t="s">
        <v>5</v>
      </c>
      <c r="J1" s="234" t="s">
        <v>32</v>
      </c>
      <c r="K1" s="166">
        <f>SUMIF($J$1:$J$59,"",$I$1:$I$60)</f>
        <v>772.24999999999989</v>
      </c>
      <c r="L1" s="167">
        <f>SUMIF($J$2:$J$59,"perso",$I$2:$I$60)</f>
        <v>0</v>
      </c>
      <c r="M1" s="152">
        <v>0</v>
      </c>
      <c r="N1" s="153">
        <v>0</v>
      </c>
      <c r="O1" s="167">
        <f>SUMIF($G$2:$G$60,"gazole",$I$2:$I$60)</f>
        <v>0</v>
      </c>
    </row>
    <row r="2" spans="1:15" x14ac:dyDescent="0.25">
      <c r="A2" s="77">
        <v>1</v>
      </c>
      <c r="B2" s="84" t="s">
        <v>28</v>
      </c>
      <c r="C2" s="146">
        <v>43330</v>
      </c>
      <c r="D2" s="145" t="s">
        <v>40</v>
      </c>
      <c r="E2" s="77"/>
      <c r="F2" s="77"/>
      <c r="G2" s="77"/>
      <c r="H2" s="77"/>
      <c r="I2" s="193">
        <v>19.600000000000001</v>
      </c>
      <c r="J2" s="78"/>
      <c r="K2" s="169"/>
      <c r="L2" s="168"/>
    </row>
    <row r="3" spans="1:15" x14ac:dyDescent="0.25">
      <c r="A3" s="77">
        <v>2</v>
      </c>
      <c r="B3" s="84" t="s">
        <v>34</v>
      </c>
      <c r="C3" s="146">
        <v>43331</v>
      </c>
      <c r="D3" s="145" t="s">
        <v>41</v>
      </c>
      <c r="E3" s="77"/>
      <c r="F3" s="77"/>
      <c r="G3" s="77"/>
      <c r="H3" s="77"/>
      <c r="I3" s="193">
        <v>10.58</v>
      </c>
      <c r="J3" s="78"/>
      <c r="K3" s="169"/>
      <c r="L3" s="168"/>
    </row>
    <row r="4" spans="1:15" x14ac:dyDescent="0.25">
      <c r="A4" s="77">
        <v>3</v>
      </c>
      <c r="B4" s="77" t="s">
        <v>11</v>
      </c>
      <c r="C4" s="146">
        <v>43332</v>
      </c>
      <c r="D4" s="145" t="s">
        <v>42</v>
      </c>
      <c r="E4" s="77"/>
      <c r="F4" s="77"/>
      <c r="G4" s="77"/>
      <c r="H4" s="77"/>
      <c r="I4" s="194">
        <v>7</v>
      </c>
      <c r="J4" s="82"/>
      <c r="K4" s="169"/>
      <c r="L4" s="168"/>
    </row>
    <row r="5" spans="1:15" x14ac:dyDescent="0.25">
      <c r="A5" s="77">
        <v>4</v>
      </c>
      <c r="B5" s="77" t="s">
        <v>11</v>
      </c>
      <c r="C5" s="146">
        <v>43332</v>
      </c>
      <c r="D5" s="145" t="s">
        <v>43</v>
      </c>
      <c r="E5" s="77"/>
      <c r="F5" s="77"/>
      <c r="G5" s="77"/>
      <c r="H5" s="77"/>
      <c r="I5" s="194">
        <v>68.81</v>
      </c>
      <c r="J5" s="82"/>
      <c r="K5" s="169"/>
      <c r="L5" s="168"/>
    </row>
    <row r="6" spans="1:15" x14ac:dyDescent="0.25">
      <c r="A6" s="79">
        <v>5</v>
      </c>
      <c r="B6" s="77" t="s">
        <v>33</v>
      </c>
      <c r="C6" s="146">
        <v>43336</v>
      </c>
      <c r="D6" s="145" t="s">
        <v>44</v>
      </c>
      <c r="E6" s="150"/>
      <c r="F6" s="150"/>
      <c r="G6" s="150"/>
      <c r="H6" s="150"/>
      <c r="I6" s="82">
        <v>77.599999999999994</v>
      </c>
      <c r="J6" s="233"/>
      <c r="K6" s="169"/>
      <c r="L6" s="168"/>
    </row>
    <row r="7" spans="1:15" x14ac:dyDescent="0.25">
      <c r="A7" s="79">
        <v>6</v>
      </c>
      <c r="B7" s="77" t="s">
        <v>12</v>
      </c>
      <c r="C7" s="146">
        <v>43347</v>
      </c>
      <c r="D7" s="145" t="s">
        <v>14</v>
      </c>
      <c r="E7" s="150"/>
      <c r="F7" s="150"/>
      <c r="G7" s="150"/>
      <c r="H7" s="150"/>
      <c r="I7" s="82">
        <v>69.7</v>
      </c>
      <c r="J7" s="233"/>
      <c r="K7" s="169"/>
      <c r="L7" s="168"/>
    </row>
    <row r="8" spans="1:15" x14ac:dyDescent="0.25">
      <c r="A8" s="79">
        <v>7</v>
      </c>
      <c r="B8" s="81" t="s">
        <v>7</v>
      </c>
      <c r="C8" s="151">
        <v>43349</v>
      </c>
      <c r="D8" s="80" t="s">
        <v>14</v>
      </c>
      <c r="E8" s="81"/>
      <c r="F8" s="81"/>
      <c r="G8" s="81"/>
      <c r="H8" s="81"/>
      <c r="I8" s="82">
        <v>10</v>
      </c>
      <c r="J8" s="233"/>
      <c r="K8" s="169"/>
      <c r="L8" s="168"/>
    </row>
    <row r="9" spans="1:15" x14ac:dyDescent="0.25">
      <c r="A9" s="79">
        <v>8</v>
      </c>
      <c r="B9" s="81" t="s">
        <v>7</v>
      </c>
      <c r="C9" s="151">
        <v>43349</v>
      </c>
      <c r="D9" s="80" t="s">
        <v>14</v>
      </c>
      <c r="E9" s="81"/>
      <c r="F9" s="81"/>
      <c r="G9" s="81"/>
      <c r="H9" s="81"/>
      <c r="I9" s="82">
        <v>29</v>
      </c>
      <c r="J9" s="233"/>
      <c r="K9" s="169"/>
      <c r="L9" s="168"/>
    </row>
    <row r="10" spans="1:15" x14ac:dyDescent="0.25">
      <c r="A10" s="79">
        <v>9</v>
      </c>
      <c r="B10" s="81" t="s">
        <v>7</v>
      </c>
      <c r="C10" s="151">
        <v>43349</v>
      </c>
      <c r="D10" s="80" t="s">
        <v>15</v>
      </c>
      <c r="E10" s="81"/>
      <c r="F10" s="81"/>
      <c r="G10" s="81"/>
      <c r="H10" s="81"/>
      <c r="I10" s="82">
        <v>4.9000000000000004</v>
      </c>
      <c r="J10" s="233"/>
      <c r="K10" s="169"/>
      <c r="L10" s="168"/>
    </row>
    <row r="11" spans="1:15" x14ac:dyDescent="0.25">
      <c r="A11" s="79">
        <v>10</v>
      </c>
      <c r="B11" s="81" t="s">
        <v>33</v>
      </c>
      <c r="C11" s="151">
        <v>43350</v>
      </c>
      <c r="D11" s="80" t="s">
        <v>16</v>
      </c>
      <c r="E11" s="81"/>
      <c r="F11" s="81"/>
      <c r="G11" s="81"/>
      <c r="H11" s="81"/>
      <c r="I11" s="82">
        <v>64.599999999999994</v>
      </c>
      <c r="J11" s="233"/>
      <c r="K11" s="169"/>
      <c r="L11" s="168"/>
    </row>
    <row r="12" spans="1:15" x14ac:dyDescent="0.25">
      <c r="A12" s="79">
        <v>11</v>
      </c>
      <c r="B12" s="81" t="s">
        <v>33</v>
      </c>
      <c r="C12" s="151">
        <v>43350</v>
      </c>
      <c r="D12" s="80" t="s">
        <v>17</v>
      </c>
      <c r="E12" s="81"/>
      <c r="F12" s="81"/>
      <c r="G12" s="81"/>
      <c r="H12" s="81"/>
      <c r="I12" s="82">
        <v>78.33</v>
      </c>
      <c r="J12" s="233"/>
      <c r="K12" s="169"/>
      <c r="L12" s="168"/>
    </row>
    <row r="13" spans="1:15" x14ac:dyDescent="0.25">
      <c r="A13" s="79">
        <v>12</v>
      </c>
      <c r="B13" s="81" t="s">
        <v>12</v>
      </c>
      <c r="C13" s="151">
        <v>43354</v>
      </c>
      <c r="D13" s="80" t="s">
        <v>45</v>
      </c>
      <c r="E13" s="81"/>
      <c r="F13" s="81"/>
      <c r="G13" s="81"/>
      <c r="H13" s="81"/>
      <c r="I13" s="82">
        <v>64.8</v>
      </c>
      <c r="J13" s="233"/>
      <c r="K13" s="169"/>
      <c r="L13" s="168"/>
    </row>
    <row r="14" spans="1:15" x14ac:dyDescent="0.25">
      <c r="A14" s="79">
        <v>13</v>
      </c>
      <c r="B14" s="81" t="s">
        <v>13</v>
      </c>
      <c r="C14" s="151">
        <v>43355</v>
      </c>
      <c r="D14" s="80" t="s">
        <v>18</v>
      </c>
      <c r="E14" s="81"/>
      <c r="F14" s="81"/>
      <c r="G14" s="81"/>
      <c r="H14" s="81"/>
      <c r="I14" s="82">
        <v>100.6</v>
      </c>
      <c r="J14" s="233"/>
      <c r="K14" s="169"/>
      <c r="L14" s="168"/>
    </row>
    <row r="15" spans="1:15" x14ac:dyDescent="0.25">
      <c r="A15" s="79">
        <v>14</v>
      </c>
      <c r="B15" s="81" t="s">
        <v>13</v>
      </c>
      <c r="C15" s="151">
        <v>43355</v>
      </c>
      <c r="D15" s="80" t="s">
        <v>19</v>
      </c>
      <c r="E15" s="81"/>
      <c r="F15" s="81"/>
      <c r="G15" s="81"/>
      <c r="H15" s="81"/>
      <c r="I15" s="82">
        <v>3</v>
      </c>
      <c r="J15" s="233"/>
      <c r="K15" s="170"/>
      <c r="L15" s="106"/>
    </row>
    <row r="16" spans="1:15" x14ac:dyDescent="0.25">
      <c r="A16" s="79">
        <v>15</v>
      </c>
      <c r="B16" s="81" t="s">
        <v>7</v>
      </c>
      <c r="C16" s="151">
        <v>43356</v>
      </c>
      <c r="D16" s="80" t="s">
        <v>20</v>
      </c>
      <c r="E16" s="81"/>
      <c r="F16" s="81"/>
      <c r="G16" s="81"/>
      <c r="H16" s="81"/>
      <c r="I16" s="82">
        <v>10</v>
      </c>
      <c r="J16" s="233"/>
      <c r="K16" s="170"/>
      <c r="L16" s="106"/>
    </row>
    <row r="17" spans="1:10" x14ac:dyDescent="0.25">
      <c r="A17" s="79">
        <v>16</v>
      </c>
      <c r="B17" s="81" t="s">
        <v>7</v>
      </c>
      <c r="C17" s="151">
        <v>43356</v>
      </c>
      <c r="D17" s="80" t="s">
        <v>21</v>
      </c>
      <c r="E17" s="81"/>
      <c r="F17" s="81"/>
      <c r="G17" s="81"/>
      <c r="H17" s="81"/>
      <c r="I17" s="82">
        <v>7</v>
      </c>
      <c r="J17" s="233"/>
    </row>
    <row r="18" spans="1:10" x14ac:dyDescent="0.25">
      <c r="A18" s="79">
        <v>17</v>
      </c>
      <c r="B18" s="81" t="s">
        <v>7</v>
      </c>
      <c r="C18" s="151">
        <v>43356</v>
      </c>
      <c r="D18" s="80" t="s">
        <v>22</v>
      </c>
      <c r="E18" s="81"/>
      <c r="F18" s="81"/>
      <c r="G18" s="81"/>
      <c r="H18" s="81"/>
      <c r="I18" s="82">
        <v>25.5</v>
      </c>
      <c r="J18" s="233"/>
    </row>
    <row r="19" spans="1:10" x14ac:dyDescent="0.25">
      <c r="A19" s="79">
        <v>18</v>
      </c>
      <c r="B19" s="232" t="s">
        <v>28</v>
      </c>
      <c r="C19" s="151">
        <v>43358</v>
      </c>
      <c r="D19" s="80" t="s">
        <v>45</v>
      </c>
      <c r="E19" s="81"/>
      <c r="F19" s="81"/>
      <c r="G19" s="81"/>
      <c r="H19" s="81"/>
      <c r="I19" s="82">
        <v>31.8</v>
      </c>
      <c r="J19" s="233"/>
    </row>
    <row r="20" spans="1:10" x14ac:dyDescent="0.25">
      <c r="A20" s="79">
        <v>19</v>
      </c>
      <c r="B20" s="232" t="s">
        <v>28</v>
      </c>
      <c r="C20" s="151">
        <v>43358</v>
      </c>
      <c r="D20" s="80" t="s">
        <v>23</v>
      </c>
      <c r="E20" s="81"/>
      <c r="F20" s="81"/>
      <c r="G20" s="81"/>
      <c r="H20" s="81"/>
      <c r="I20" s="82">
        <v>57.43</v>
      </c>
      <c r="J20" s="233"/>
    </row>
    <row r="21" spans="1:10" x14ac:dyDescent="0.25">
      <c r="A21" s="79">
        <v>20</v>
      </c>
      <c r="B21" s="81" t="s">
        <v>11</v>
      </c>
      <c r="C21" s="151">
        <v>43360</v>
      </c>
      <c r="D21" s="80" t="s">
        <v>24</v>
      </c>
      <c r="E21" s="81"/>
      <c r="F21" s="81"/>
      <c r="G21" s="81"/>
      <c r="H21" s="81"/>
      <c r="I21" s="82">
        <v>32</v>
      </c>
      <c r="J21" s="233"/>
    </row>
    <row r="22" spans="1:10" x14ac:dyDescent="0.25">
      <c r="A22" s="79"/>
      <c r="B22" s="81"/>
      <c r="C22" s="151"/>
      <c r="D22" s="80"/>
      <c r="E22" s="81"/>
      <c r="F22" s="81"/>
      <c r="G22" s="81"/>
      <c r="H22" s="81"/>
      <c r="I22" s="194"/>
      <c r="J22" s="82"/>
    </row>
    <row r="23" spans="1:10" x14ac:dyDescent="0.25">
      <c r="A23" s="79"/>
      <c r="B23" s="81"/>
      <c r="C23" s="151"/>
      <c r="D23" s="80"/>
      <c r="E23" s="81"/>
      <c r="F23" s="81"/>
      <c r="G23" s="81"/>
      <c r="H23" s="81"/>
      <c r="I23" s="194"/>
      <c r="J23" s="82"/>
    </row>
    <row r="24" spans="1:10" x14ac:dyDescent="0.25">
      <c r="A24" s="79"/>
      <c r="B24" s="81"/>
      <c r="C24" s="151"/>
      <c r="D24" s="80"/>
      <c r="E24" s="81"/>
      <c r="F24" s="81"/>
      <c r="G24" s="81"/>
      <c r="H24" s="81"/>
      <c r="I24" s="194"/>
      <c r="J24" s="82"/>
    </row>
  </sheetData>
  <sheetProtection insertRows="0" deleteRows="0" pivotTables="0"/>
  <sortState ref="A13:I21">
    <sortCondition ref="C13:C21"/>
  </sortState>
  <conditionalFormatting sqref="B14 B12:I13 C14:I17 B18:I21 B11:G11 I11">
    <cfRule type="expression" dxfId="609" priority="44">
      <formula>#REF!=ROW()</formula>
    </cfRule>
  </conditionalFormatting>
  <conditionalFormatting sqref="B15:B17">
    <cfRule type="expression" dxfId="608" priority="39">
      <formula>#REF!=ROW()</formula>
    </cfRule>
  </conditionalFormatting>
  <conditionalFormatting sqref="B10:I10 B9:H9 H11">
    <cfRule type="expression" dxfId="607" priority="35">
      <formula>#REF!=ROW()</formula>
    </cfRule>
  </conditionalFormatting>
  <conditionalFormatting sqref="B8:H8 J11:J21">
    <cfRule type="expression" dxfId="606" priority="31">
      <formula>#REF!=ROW()</formula>
    </cfRule>
  </conditionalFormatting>
  <conditionalFormatting sqref="I8:I9">
    <cfRule type="expression" dxfId="605" priority="27">
      <formula>#REF!=ROW()</formula>
    </cfRule>
  </conditionalFormatting>
  <conditionalFormatting sqref="I6:I7">
    <cfRule type="expression" dxfId="604" priority="29">
      <formula>#REF!=ROW()</formula>
    </cfRule>
  </conditionalFormatting>
  <conditionalFormatting sqref="I5">
    <cfRule type="expression" dxfId="603" priority="28">
      <formula>#REF!=ROW()</formula>
    </cfRule>
  </conditionalFormatting>
  <conditionalFormatting sqref="I4">
    <cfRule type="expression" dxfId="602" priority="26">
      <formula>#REF!=ROW()</formula>
    </cfRule>
  </conditionalFormatting>
  <conditionalFormatting sqref="B22:I22 B24:D24 B23:G23 I23 F24:I24">
    <cfRule type="expression" dxfId="601" priority="13">
      <formula>#REF!=ROW()</formula>
    </cfRule>
  </conditionalFormatting>
  <conditionalFormatting sqref="J10">
    <cfRule type="expression" dxfId="600" priority="8">
      <formula>#REF!=ROW()</formula>
    </cfRule>
  </conditionalFormatting>
  <conditionalFormatting sqref="J8:J9">
    <cfRule type="expression" dxfId="599" priority="5">
      <formula>#REF!=ROW()</formula>
    </cfRule>
  </conditionalFormatting>
  <conditionalFormatting sqref="J6:J7">
    <cfRule type="expression" dxfId="598" priority="7">
      <formula>#REF!=ROW()</formula>
    </cfRule>
  </conditionalFormatting>
  <conditionalFormatting sqref="J5">
    <cfRule type="expression" dxfId="597" priority="6">
      <formula>#REF!=ROW()</formula>
    </cfRule>
  </conditionalFormatting>
  <conditionalFormatting sqref="J4">
    <cfRule type="expression" dxfId="596" priority="4">
      <formula>#REF!=ROW()</formula>
    </cfRule>
  </conditionalFormatting>
  <conditionalFormatting sqref="J22:J24">
    <cfRule type="expression" dxfId="595" priority="3">
      <formula>#REF!=ROW()</formula>
    </cfRule>
  </conditionalFormatting>
  <conditionalFormatting sqref="H23">
    <cfRule type="expression" dxfId="594" priority="2">
      <formula>#REF!=ROW()</formula>
    </cfRule>
  </conditionalFormatting>
  <conditionalFormatting sqref="E24">
    <cfRule type="expression" dxfId="593" priority="1">
      <formula>#REF!=ROW()</formula>
    </cfRule>
  </conditionalFormatting>
  <dataValidations disablePrompts="1" count="1">
    <dataValidation type="list" allowBlank="1" showInputMessage="1" showErrorMessage="1" sqref="G22:G24" xr:uid="{B9ECD551-B62A-47C7-AD13-714D83083D80}">
      <formula1>$O$1:$O$6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385B1-0377-4C19-BEB8-BEB3AD4761F4}">
  <sheetPr codeName="Feuil2"/>
  <dimension ref="A1:F27"/>
  <sheetViews>
    <sheetView showGridLines="0" workbookViewId="0">
      <selection sqref="A1:A5"/>
    </sheetView>
  </sheetViews>
  <sheetFormatPr baseColWidth="10" defaultRowHeight="15" x14ac:dyDescent="0.25"/>
  <cols>
    <col min="1" max="1" width="13.5703125" style="1" customWidth="1"/>
    <col min="2" max="2" width="62" style="6" bestFit="1" customWidth="1"/>
    <col min="3" max="3" width="11.42578125" style="6" bestFit="1"/>
    <col min="4" max="4" width="11.42578125" style="6"/>
    <col min="5" max="5" width="12.5703125" style="6" customWidth="1"/>
  </cols>
  <sheetData>
    <row r="1" spans="1:6" ht="18" x14ac:dyDescent="0.3">
      <c r="A1" s="70" t="s">
        <v>151</v>
      </c>
    </row>
    <row r="3" spans="1:6" ht="18" x14ac:dyDescent="0.3">
      <c r="A3" s="70" t="s">
        <v>35</v>
      </c>
    </row>
    <row r="5" spans="1:6" ht="18" x14ac:dyDescent="0.3">
      <c r="A5" s="70" t="s">
        <v>46</v>
      </c>
    </row>
    <row r="7" spans="1:6" ht="30" x14ac:dyDescent="0.25">
      <c r="A7" s="2" t="s">
        <v>36</v>
      </c>
      <c r="B7" s="2" t="s">
        <v>37</v>
      </c>
      <c r="C7" s="2" t="s">
        <v>38</v>
      </c>
      <c r="D7" s="2" t="s">
        <v>39</v>
      </c>
      <c r="E7" s="2">
        <v>0</v>
      </c>
    </row>
    <row r="8" spans="1:6" x14ac:dyDescent="0.25">
      <c r="A8" s="3">
        <v>43330</v>
      </c>
      <c r="B8" s="4" t="s">
        <v>40</v>
      </c>
      <c r="C8" s="5">
        <v>19.600000000000001</v>
      </c>
      <c r="D8" s="2"/>
      <c r="E8" s="5">
        <v>19.600000000000001</v>
      </c>
    </row>
    <row r="9" spans="1:6" x14ac:dyDescent="0.25">
      <c r="A9" s="3">
        <v>43331</v>
      </c>
      <c r="B9" s="4" t="s">
        <v>41</v>
      </c>
      <c r="C9" s="5">
        <v>10.58</v>
      </c>
      <c r="D9" s="2"/>
      <c r="E9" s="5">
        <v>30.18</v>
      </c>
    </row>
    <row r="10" spans="1:6" x14ac:dyDescent="0.25">
      <c r="A10" s="3">
        <v>43332</v>
      </c>
      <c r="B10" s="4" t="s">
        <v>42</v>
      </c>
      <c r="C10" s="5">
        <v>7</v>
      </c>
      <c r="D10" s="2"/>
      <c r="E10" s="5">
        <v>37.18</v>
      </c>
      <c r="F10" s="6"/>
    </row>
    <row r="11" spans="1:6" x14ac:dyDescent="0.25">
      <c r="A11" s="3">
        <v>43332</v>
      </c>
      <c r="B11" s="4" t="s">
        <v>43</v>
      </c>
      <c r="C11" s="5">
        <v>68.81</v>
      </c>
      <c r="D11" s="2"/>
      <c r="E11" s="5">
        <v>105.99000000000001</v>
      </c>
      <c r="F11" s="6"/>
    </row>
    <row r="12" spans="1:6" x14ac:dyDescent="0.25">
      <c r="A12" s="3">
        <v>43336</v>
      </c>
      <c r="B12" s="4" t="s">
        <v>44</v>
      </c>
      <c r="C12" s="5">
        <v>77.599999999999994</v>
      </c>
      <c r="D12" s="2"/>
      <c r="E12" s="5">
        <v>183.59</v>
      </c>
      <c r="F12" s="6"/>
    </row>
    <row r="13" spans="1:6" x14ac:dyDescent="0.25">
      <c r="A13" s="3">
        <v>43347</v>
      </c>
      <c r="B13" s="71" t="s">
        <v>14</v>
      </c>
      <c r="C13" s="72">
        <v>69.7</v>
      </c>
      <c r="D13" s="73"/>
      <c r="E13" s="5">
        <v>253.29000000000002</v>
      </c>
      <c r="F13" s="6"/>
    </row>
    <row r="14" spans="1:6" x14ac:dyDescent="0.25">
      <c r="A14" s="3">
        <v>43349</v>
      </c>
      <c r="B14" s="4" t="s">
        <v>14</v>
      </c>
      <c r="C14" s="5">
        <v>10</v>
      </c>
      <c r="D14" s="2"/>
      <c r="E14" s="5">
        <v>263.29000000000002</v>
      </c>
      <c r="F14" s="6"/>
    </row>
    <row r="15" spans="1:6" x14ac:dyDescent="0.25">
      <c r="A15" s="3">
        <v>43349</v>
      </c>
      <c r="B15" s="4" t="s">
        <v>14</v>
      </c>
      <c r="C15" s="5">
        <v>29</v>
      </c>
      <c r="D15" s="2"/>
      <c r="E15" s="5">
        <v>292.29000000000002</v>
      </c>
      <c r="F15" s="6"/>
    </row>
    <row r="16" spans="1:6" x14ac:dyDescent="0.25">
      <c r="A16" s="3">
        <v>43349</v>
      </c>
      <c r="B16" s="4" t="s">
        <v>15</v>
      </c>
      <c r="C16" s="5">
        <v>4.9000000000000004</v>
      </c>
      <c r="D16" s="2"/>
      <c r="E16" s="5">
        <v>297.19</v>
      </c>
      <c r="F16" s="6"/>
    </row>
    <row r="17" spans="1:6" x14ac:dyDescent="0.25">
      <c r="A17" s="3">
        <v>43350</v>
      </c>
      <c r="B17" s="4" t="s">
        <v>16</v>
      </c>
      <c r="C17" s="5">
        <v>64.599999999999994</v>
      </c>
      <c r="D17" s="2"/>
      <c r="E17" s="5">
        <v>361.78999999999996</v>
      </c>
      <c r="F17" s="6"/>
    </row>
    <row r="18" spans="1:6" x14ac:dyDescent="0.25">
      <c r="A18" s="3">
        <v>43350</v>
      </c>
      <c r="B18" s="4" t="s">
        <v>17</v>
      </c>
      <c r="C18" s="5">
        <v>78.33</v>
      </c>
      <c r="D18" s="2"/>
      <c r="E18" s="5">
        <v>440.11999999999995</v>
      </c>
      <c r="F18" s="6"/>
    </row>
    <row r="19" spans="1:6" x14ac:dyDescent="0.25">
      <c r="A19" s="3">
        <v>43354</v>
      </c>
      <c r="B19" s="4" t="s">
        <v>45</v>
      </c>
      <c r="C19" s="5">
        <v>64.8</v>
      </c>
      <c r="D19" s="2"/>
      <c r="E19" s="5">
        <v>504.91999999999996</v>
      </c>
      <c r="F19" s="6"/>
    </row>
    <row r="20" spans="1:6" x14ac:dyDescent="0.25">
      <c r="A20" s="3">
        <v>43355</v>
      </c>
      <c r="B20" s="4" t="s">
        <v>18</v>
      </c>
      <c r="C20" s="5">
        <v>100.6</v>
      </c>
      <c r="D20" s="2"/>
      <c r="E20" s="5">
        <v>605.52</v>
      </c>
      <c r="F20" s="6"/>
    </row>
    <row r="21" spans="1:6" x14ac:dyDescent="0.25">
      <c r="A21" s="3">
        <v>43355</v>
      </c>
      <c r="B21" s="4" t="s">
        <v>19</v>
      </c>
      <c r="C21" s="5">
        <v>3</v>
      </c>
      <c r="D21" s="2"/>
      <c r="E21" s="5">
        <v>608.52</v>
      </c>
      <c r="F21" s="6"/>
    </row>
    <row r="22" spans="1:6" x14ac:dyDescent="0.25">
      <c r="A22" s="3">
        <v>43356</v>
      </c>
      <c r="B22" s="4" t="s">
        <v>20</v>
      </c>
      <c r="C22" s="5">
        <v>103.65</v>
      </c>
      <c r="D22" s="2"/>
      <c r="E22" s="5">
        <v>712.17</v>
      </c>
      <c r="F22" s="6"/>
    </row>
    <row r="23" spans="1:6" x14ac:dyDescent="0.25">
      <c r="A23" s="3">
        <v>43356</v>
      </c>
      <c r="B23" s="4" t="s">
        <v>21</v>
      </c>
      <c r="C23" s="5">
        <v>64.7</v>
      </c>
      <c r="D23" s="2"/>
      <c r="E23" s="5">
        <v>776.87</v>
      </c>
      <c r="F23" s="6"/>
    </row>
    <row r="24" spans="1:6" x14ac:dyDescent="0.25">
      <c r="A24" s="3">
        <v>43356</v>
      </c>
      <c r="B24" s="4" t="s">
        <v>22</v>
      </c>
      <c r="C24" s="5">
        <v>25.5</v>
      </c>
      <c r="D24" s="2"/>
      <c r="E24" s="5">
        <v>802.37</v>
      </c>
      <c r="F24" s="6"/>
    </row>
    <row r="25" spans="1:6" x14ac:dyDescent="0.25">
      <c r="A25" s="3">
        <v>43358</v>
      </c>
      <c r="B25" s="4" t="s">
        <v>45</v>
      </c>
      <c r="C25" s="5">
        <v>31.8</v>
      </c>
      <c r="D25" s="2"/>
      <c r="E25" s="5">
        <v>834.17</v>
      </c>
      <c r="F25" s="6"/>
    </row>
    <row r="26" spans="1:6" x14ac:dyDescent="0.25">
      <c r="A26" s="3">
        <v>43358</v>
      </c>
      <c r="B26" s="4" t="s">
        <v>23</v>
      </c>
      <c r="C26" s="5">
        <v>57.43</v>
      </c>
      <c r="D26" s="2"/>
      <c r="E26" s="5">
        <v>891.59999999999991</v>
      </c>
      <c r="F26" s="6"/>
    </row>
    <row r="27" spans="1:6" x14ac:dyDescent="0.25">
      <c r="A27" s="3">
        <v>43360</v>
      </c>
      <c r="B27" s="4" t="s">
        <v>24</v>
      </c>
      <c r="C27" s="5">
        <v>32</v>
      </c>
      <c r="D27" s="2"/>
      <c r="E27" s="5">
        <v>923.59999999999991</v>
      </c>
      <c r="F27" s="6"/>
    </row>
  </sheetData>
  <sortState ref="A8:C27">
    <sortCondition ref="A8:A27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85">
              <controlPr defaultSize="0" print="0" autoFill="0" autoPict="0" macro="[0]!BD_1">
                <anchor moveWithCells="1" sizeWithCells="1">
                  <from>
                    <xdr:col>7</xdr:col>
                    <xdr:colOff>723900</xdr:colOff>
                    <xdr:row>3</xdr:row>
                    <xdr:rowOff>57150</xdr:rowOff>
                  </from>
                  <to>
                    <xdr:col>9</xdr:col>
                    <xdr:colOff>9525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C8041-9A41-4518-8A9C-DD41D9F3D154}">
  <sheetPr codeName="Feuil3"/>
  <dimension ref="A1:B57"/>
  <sheetViews>
    <sheetView showGridLines="0" workbookViewId="0">
      <pane ySplit="1" topLeftCell="A2" activePane="bottomLeft" state="frozen"/>
      <selection pane="bottomLeft" activeCell="E8" sqref="E8"/>
    </sheetView>
  </sheetViews>
  <sheetFormatPr baseColWidth="10" defaultColWidth="11.42578125" defaultRowHeight="15" x14ac:dyDescent="0.25"/>
  <cols>
    <col min="1" max="1" width="58" style="6" bestFit="1" customWidth="1"/>
    <col min="2" max="2" width="44.140625" style="6" bestFit="1" customWidth="1"/>
    <col min="3" max="16384" width="11.42578125" style="6"/>
  </cols>
  <sheetData>
    <row r="1" spans="1:2" x14ac:dyDescent="0.25">
      <c r="A1" s="85" t="s">
        <v>47</v>
      </c>
    </row>
    <row r="2" spans="1:2" s="88" customFormat="1" ht="18.75" x14ac:dyDescent="0.3">
      <c r="A2" s="86" t="s">
        <v>48</v>
      </c>
      <c r="B2" s="87" t="s">
        <v>49</v>
      </c>
    </row>
    <row r="3" spans="1:2" s="88" customFormat="1" ht="18.75" x14ac:dyDescent="0.3">
      <c r="A3" s="86" t="s">
        <v>50</v>
      </c>
      <c r="B3" s="88" t="s">
        <v>51</v>
      </c>
    </row>
    <row r="4" spans="1:2" s="88" customFormat="1" ht="18.75" x14ac:dyDescent="0.3">
      <c r="A4" s="89" t="s">
        <v>52</v>
      </c>
      <c r="B4" s="88" t="s">
        <v>53</v>
      </c>
    </row>
    <row r="5" spans="1:2" s="88" customFormat="1" ht="18.75" x14ac:dyDescent="0.3">
      <c r="A5" s="89" t="s">
        <v>54</v>
      </c>
    </row>
    <row r="6" spans="1:2" s="88" customFormat="1" ht="18.75" x14ac:dyDescent="0.3">
      <c r="A6" s="90"/>
    </row>
    <row r="7" spans="1:2" s="88" customFormat="1" ht="18.75" x14ac:dyDescent="0.3">
      <c r="A7" s="88" t="s">
        <v>142</v>
      </c>
    </row>
    <row r="8" spans="1:2" s="88" customFormat="1" ht="18.75" x14ac:dyDescent="0.3">
      <c r="A8" s="90"/>
    </row>
    <row r="9" spans="1:2" s="88" customFormat="1" ht="18.75" x14ac:dyDescent="0.3">
      <c r="A9" s="91" t="s">
        <v>55</v>
      </c>
    </row>
    <row r="10" spans="1:2" s="88" customFormat="1" ht="18.75" x14ac:dyDescent="0.3">
      <c r="A10" s="92" t="s">
        <v>56</v>
      </c>
      <c r="B10" s="93"/>
    </row>
    <row r="11" spans="1:2" s="88" customFormat="1" ht="18.75" x14ac:dyDescent="0.3">
      <c r="A11" s="92" t="s">
        <v>57</v>
      </c>
      <c r="B11" s="94"/>
    </row>
    <row r="12" spans="1:2" s="88" customFormat="1" ht="18.75" x14ac:dyDescent="0.3">
      <c r="A12" s="95" t="s">
        <v>58</v>
      </c>
    </row>
    <row r="13" spans="1:2" s="88" customFormat="1" ht="18.75" x14ac:dyDescent="0.3">
      <c r="A13" s="96" t="s">
        <v>143</v>
      </c>
    </row>
    <row r="14" spans="1:2" s="88" customFormat="1" ht="18.75" x14ac:dyDescent="0.3">
      <c r="A14" s="96"/>
    </row>
    <row r="15" spans="1:2" s="88" customFormat="1" ht="18.75" x14ac:dyDescent="0.3">
      <c r="A15" s="97" t="s">
        <v>59</v>
      </c>
    </row>
    <row r="16" spans="1:2" s="88" customFormat="1" ht="18.75" x14ac:dyDescent="0.3">
      <c r="A16" s="97"/>
    </row>
    <row r="17" spans="1:1" s="88" customFormat="1" ht="18.75" x14ac:dyDescent="0.3">
      <c r="A17" s="91" t="s">
        <v>60</v>
      </c>
    </row>
    <row r="18" spans="1:1" s="88" customFormat="1" ht="18.75" x14ac:dyDescent="0.3">
      <c r="A18" s="90" t="s">
        <v>144</v>
      </c>
    </row>
    <row r="19" spans="1:1" s="88" customFormat="1" ht="18.75" x14ac:dyDescent="0.3">
      <c r="A19" s="90" t="s">
        <v>61</v>
      </c>
    </row>
    <row r="20" spans="1:1" s="88" customFormat="1" ht="18.75" x14ac:dyDescent="0.3">
      <c r="A20" s="90" t="s">
        <v>62</v>
      </c>
    </row>
    <row r="21" spans="1:1" s="88" customFormat="1" ht="18.75" x14ac:dyDescent="0.3"/>
    <row r="22" spans="1:1" s="88" customFormat="1" ht="18.75" x14ac:dyDescent="0.3">
      <c r="A22" s="98" t="s">
        <v>63</v>
      </c>
    </row>
    <row r="23" spans="1:1" s="88" customFormat="1" ht="18.75" x14ac:dyDescent="0.3">
      <c r="A23" s="99" t="s">
        <v>64</v>
      </c>
    </row>
    <row r="24" spans="1:1" s="88" customFormat="1" ht="18.75" x14ac:dyDescent="0.3">
      <c r="A24" s="99" t="s">
        <v>65</v>
      </c>
    </row>
    <row r="25" spans="1:1" s="88" customFormat="1" ht="18.75" x14ac:dyDescent="0.3">
      <c r="A25" s="99" t="s">
        <v>66</v>
      </c>
    </row>
    <row r="26" spans="1:1" s="88" customFormat="1" ht="18.75" x14ac:dyDescent="0.3">
      <c r="A26" s="99" t="s">
        <v>67</v>
      </c>
    </row>
    <row r="27" spans="1:1" s="88" customFormat="1" ht="18.75" x14ac:dyDescent="0.3">
      <c r="A27" s="99" t="s">
        <v>68</v>
      </c>
    </row>
    <row r="28" spans="1:1" s="88" customFormat="1" ht="18.75" x14ac:dyDescent="0.3">
      <c r="A28" s="99" t="s">
        <v>69</v>
      </c>
    </row>
    <row r="29" spans="1:1" s="88" customFormat="1" ht="18.75" x14ac:dyDescent="0.3">
      <c r="A29" s="99" t="s">
        <v>70</v>
      </c>
    </row>
    <row r="30" spans="1:1" s="88" customFormat="1" ht="18.75" x14ac:dyDescent="0.3">
      <c r="A30" s="100" t="s">
        <v>71</v>
      </c>
    </row>
    <row r="31" spans="1:1" s="88" customFormat="1" ht="18.75" x14ac:dyDescent="0.3">
      <c r="A31" s="100"/>
    </row>
    <row r="32" spans="1:1" s="88" customFormat="1" ht="18.75" x14ac:dyDescent="0.3">
      <c r="A32" s="99" t="s">
        <v>72</v>
      </c>
    </row>
    <row r="33" spans="1:1" s="88" customFormat="1" ht="18.75" x14ac:dyDescent="0.3">
      <c r="A33" s="99" t="s">
        <v>145</v>
      </c>
    </row>
    <row r="34" spans="1:1" s="88" customFormat="1" ht="18.75" x14ac:dyDescent="0.3">
      <c r="A34" s="98" t="s">
        <v>73</v>
      </c>
    </row>
    <row r="35" spans="1:1" s="88" customFormat="1" ht="18.75" x14ac:dyDescent="0.3">
      <c r="A35" s="99"/>
    </row>
    <row r="36" spans="1:1" s="88" customFormat="1" ht="18.75" x14ac:dyDescent="0.3">
      <c r="A36" s="98" t="s">
        <v>146</v>
      </c>
    </row>
    <row r="37" spans="1:1" ht="18.75" x14ac:dyDescent="0.25">
      <c r="A37" s="101"/>
    </row>
    <row r="38" spans="1:1" ht="18.75" x14ac:dyDescent="0.25">
      <c r="A38" s="102" t="s">
        <v>147</v>
      </c>
    </row>
    <row r="40" spans="1:1" ht="18.75" x14ac:dyDescent="0.25">
      <c r="A40" s="98" t="s">
        <v>74</v>
      </c>
    </row>
    <row r="41" spans="1:1" ht="18.75" x14ac:dyDescent="0.25">
      <c r="A41" s="99" t="s">
        <v>75</v>
      </c>
    </row>
    <row r="42" spans="1:1" ht="18.75" x14ac:dyDescent="0.25">
      <c r="A42" s="99" t="s">
        <v>76</v>
      </c>
    </row>
    <row r="44" spans="1:1" x14ac:dyDescent="0.25">
      <c r="A44" s="103" t="s">
        <v>77</v>
      </c>
    </row>
    <row r="45" spans="1:1" ht="18.75" x14ac:dyDescent="0.25">
      <c r="A45" s="98" t="s">
        <v>148</v>
      </c>
    </row>
    <row r="46" spans="1:1" ht="33" customHeight="1" x14ac:dyDescent="0.25">
      <c r="A46" s="99" t="s">
        <v>78</v>
      </c>
    </row>
    <row r="47" spans="1:1" ht="18.75" x14ac:dyDescent="0.25">
      <c r="A47" s="99" t="s">
        <v>79</v>
      </c>
    </row>
    <row r="48" spans="1:1" ht="18.75" x14ac:dyDescent="0.25">
      <c r="A48" s="98" t="s">
        <v>80</v>
      </c>
    </row>
    <row r="50" spans="1:1" ht="18.75" x14ac:dyDescent="0.25">
      <c r="A50" s="99" t="s">
        <v>81</v>
      </c>
    </row>
    <row r="52" spans="1:1" ht="18.75" x14ac:dyDescent="0.25">
      <c r="A52" s="102" t="s">
        <v>82</v>
      </c>
    </row>
    <row r="53" spans="1:1" ht="18.75" x14ac:dyDescent="0.25">
      <c r="A53" s="99" t="s">
        <v>83</v>
      </c>
    </row>
    <row r="54" spans="1:1" ht="18.75" x14ac:dyDescent="0.25">
      <c r="A54" s="99" t="s">
        <v>84</v>
      </c>
    </row>
    <row r="55" spans="1:1" ht="18.75" x14ac:dyDescent="0.25">
      <c r="A55" s="99" t="s">
        <v>85</v>
      </c>
    </row>
    <row r="56" spans="1:1" ht="18.75" x14ac:dyDescent="0.25">
      <c r="A56" s="99" t="s">
        <v>152</v>
      </c>
    </row>
    <row r="57" spans="1:1" ht="18.75" x14ac:dyDescent="0.25">
      <c r="A57" s="99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CE5A6-19E0-4B94-93D2-725E02E7CCAB}">
  <sheetPr codeName="Feuil10"/>
  <dimension ref="A1:R38"/>
  <sheetViews>
    <sheetView showGridLines="0" zoomScale="85" zoomScaleNormal="85" workbookViewId="0">
      <pane ySplit="6" topLeftCell="A19" activePane="bottomLeft" state="frozen"/>
      <selection pane="bottomLeft" activeCell="Q35" sqref="Q35"/>
    </sheetView>
  </sheetViews>
  <sheetFormatPr baseColWidth="10" defaultRowHeight="15" x14ac:dyDescent="0.25"/>
  <cols>
    <col min="1" max="1" width="5.42578125" customWidth="1"/>
    <col min="2" max="2" width="7" bestFit="1" customWidth="1"/>
    <col min="3" max="3" width="9.7109375" bestFit="1" customWidth="1"/>
    <col min="4" max="4" width="21.140625" bestFit="1" customWidth="1"/>
    <col min="5" max="5" width="11.42578125" bestFit="1" customWidth="1"/>
    <col min="6" max="6" width="17.140625" style="105" bestFit="1" customWidth="1"/>
    <col min="7" max="7" width="8.140625" style="105" bestFit="1" customWidth="1"/>
    <col min="8" max="8" width="17.28515625" style="109" bestFit="1" customWidth="1"/>
    <col min="9" max="13" width="7.7109375" style="109" customWidth="1"/>
    <col min="14" max="14" width="11.5703125" customWidth="1"/>
    <col min="15" max="15" width="19.42578125" bestFit="1" customWidth="1"/>
    <col min="16" max="16" width="21.42578125" bestFit="1" customWidth="1"/>
    <col min="17" max="17" width="24.42578125" bestFit="1" customWidth="1"/>
    <col min="18" max="18" width="26.42578125" bestFit="1" customWidth="1"/>
  </cols>
  <sheetData>
    <row r="1" spans="1:14" x14ac:dyDescent="0.25">
      <c r="A1" s="104"/>
      <c r="B1" s="104"/>
      <c r="C1" s="104"/>
      <c r="D1" s="104" t="str">
        <f>CONCATENATE(RIGHT(saisie!$A$2,7))</f>
        <v/>
      </c>
      <c r="E1" s="112"/>
      <c r="F1" s="6"/>
      <c r="I1" s="109" t="s">
        <v>140</v>
      </c>
      <c r="K1" s="182">
        <f>+BD!M1</f>
        <v>0</v>
      </c>
      <c r="L1" s="109" t="s">
        <v>87</v>
      </c>
      <c r="N1" s="6"/>
    </row>
    <row r="2" spans="1:14" ht="18.75" x14ac:dyDescent="0.3">
      <c r="A2" s="104"/>
      <c r="C2" s="178" t="s">
        <v>131</v>
      </c>
      <c r="E2" s="192" t="str">
        <f>cb!A1</f>
        <v>Mr Edouard Reno</v>
      </c>
      <c r="F2" s="6"/>
      <c r="I2" s="109" t="s">
        <v>141</v>
      </c>
      <c r="K2" s="189">
        <f>+BD!N1</f>
        <v>0</v>
      </c>
      <c r="N2" s="6"/>
    </row>
    <row r="3" spans="1:14" ht="20.25" x14ac:dyDescent="0.3">
      <c r="A3" s="104"/>
      <c r="C3" s="172" t="str">
        <f>CONCATENATE(RIGHT(cb!A5,7))</f>
        <v>09/2018</v>
      </c>
      <c r="E3" s="107"/>
      <c r="F3" s="6"/>
      <c r="I3" s="109" t="s">
        <v>88</v>
      </c>
      <c r="K3" s="182">
        <v>0</v>
      </c>
      <c r="N3" s="6"/>
    </row>
    <row r="4" spans="1:14" ht="18" x14ac:dyDescent="0.25">
      <c r="A4" s="104"/>
      <c r="B4" s="104"/>
      <c r="C4" s="108"/>
      <c r="D4" s="108"/>
      <c r="E4" s="107"/>
      <c r="F4" s="6"/>
      <c r="N4" s="6"/>
    </row>
    <row r="5" spans="1:14" x14ac:dyDescent="0.25">
      <c r="A5" s="171" t="s">
        <v>89</v>
      </c>
      <c r="B5" s="163"/>
      <c r="C5" s="163"/>
      <c r="D5" s="163"/>
      <c r="E5" s="163"/>
      <c r="F5" s="163"/>
      <c r="G5" s="130"/>
      <c r="H5" s="131"/>
      <c r="I5" s="144" t="s">
        <v>160</v>
      </c>
      <c r="J5" s="131"/>
      <c r="K5" s="131"/>
      <c r="L5" s="131"/>
      <c r="M5" s="131"/>
      <c r="N5" s="131"/>
    </row>
    <row r="6" spans="1:14" x14ac:dyDescent="0.25">
      <c r="A6" s="205" t="s">
        <v>3</v>
      </c>
      <c r="B6" s="205" t="s">
        <v>8</v>
      </c>
      <c r="C6" s="205" t="s">
        <v>2</v>
      </c>
      <c r="D6" s="205" t="s">
        <v>27</v>
      </c>
      <c r="E6" s="220" t="s">
        <v>138</v>
      </c>
      <c r="F6" s="205" t="s">
        <v>4</v>
      </c>
      <c r="G6" s="206" t="s">
        <v>1</v>
      </c>
      <c r="H6" s="207" t="s">
        <v>25</v>
      </c>
      <c r="I6" s="110" t="s">
        <v>29</v>
      </c>
      <c r="J6" s="110" t="s">
        <v>31</v>
      </c>
      <c r="K6" s="110" t="s">
        <v>0</v>
      </c>
      <c r="L6" s="110" t="s">
        <v>9</v>
      </c>
      <c r="M6" s="110" t="s">
        <v>10</v>
      </c>
      <c r="N6" s="110" t="s">
        <v>90</v>
      </c>
    </row>
    <row r="7" spans="1:14" x14ac:dyDescent="0.25">
      <c r="A7" s="216">
        <v>1</v>
      </c>
      <c r="B7" s="219" t="s">
        <v>28</v>
      </c>
      <c r="C7" s="219" t="s">
        <v>119</v>
      </c>
      <c r="D7" s="219" t="s">
        <v>40</v>
      </c>
      <c r="E7" s="219" t="s">
        <v>91</v>
      </c>
      <c r="F7" s="219" t="s">
        <v>91</v>
      </c>
      <c r="G7" s="216" t="s">
        <v>91</v>
      </c>
      <c r="H7" s="219"/>
      <c r="I7" s="219"/>
      <c r="J7" s="219">
        <v>19.600000000000001</v>
      </c>
      <c r="K7" s="219"/>
      <c r="L7" s="219"/>
      <c r="M7" s="219"/>
      <c r="N7" s="210">
        <v>19.600000000000001</v>
      </c>
    </row>
    <row r="8" spans="1:14" x14ac:dyDescent="0.25">
      <c r="A8" s="202">
        <v>2</v>
      </c>
      <c r="B8" s="221" t="s">
        <v>34</v>
      </c>
      <c r="C8" s="191" t="s">
        <v>120</v>
      </c>
      <c r="D8" s="191" t="s">
        <v>41</v>
      </c>
      <c r="E8" s="222" t="s">
        <v>91</v>
      </c>
      <c r="F8" s="222" t="s">
        <v>91</v>
      </c>
      <c r="G8" s="223" t="s">
        <v>91</v>
      </c>
      <c r="H8" s="191"/>
      <c r="I8" s="191"/>
      <c r="J8" s="191"/>
      <c r="K8" s="191"/>
      <c r="L8" s="191"/>
      <c r="M8" s="191">
        <v>10.58</v>
      </c>
      <c r="N8" s="191">
        <v>10.58</v>
      </c>
    </row>
    <row r="9" spans="1:14" x14ac:dyDescent="0.25">
      <c r="A9" s="217">
        <v>3</v>
      </c>
      <c r="B9" s="208" t="s">
        <v>11</v>
      </c>
      <c r="C9" s="208" t="s">
        <v>121</v>
      </c>
      <c r="D9" s="208" t="s">
        <v>42</v>
      </c>
      <c r="E9" s="224" t="s">
        <v>91</v>
      </c>
      <c r="F9" s="224" t="s">
        <v>91</v>
      </c>
      <c r="G9" s="225" t="s">
        <v>91</v>
      </c>
      <c r="H9" s="208" t="s">
        <v>116</v>
      </c>
      <c r="I9" s="208">
        <v>7</v>
      </c>
      <c r="J9" s="208"/>
      <c r="K9" s="208"/>
      <c r="L9" s="208"/>
      <c r="M9" s="208"/>
      <c r="N9" s="191">
        <v>7</v>
      </c>
    </row>
    <row r="10" spans="1:14" x14ac:dyDescent="0.25">
      <c r="A10" s="202">
        <v>4</v>
      </c>
      <c r="B10" s="222" t="s">
        <v>11</v>
      </c>
      <c r="C10" s="226" t="s">
        <v>121</v>
      </c>
      <c r="D10" s="191" t="s">
        <v>43</v>
      </c>
      <c r="E10" s="222" t="s">
        <v>91</v>
      </c>
      <c r="F10" s="222" t="s">
        <v>91</v>
      </c>
      <c r="G10" s="223" t="s">
        <v>91</v>
      </c>
      <c r="H10" s="191" t="s">
        <v>117</v>
      </c>
      <c r="I10" s="191">
        <v>68.81</v>
      </c>
      <c r="J10" s="191"/>
      <c r="K10" s="191"/>
      <c r="L10" s="191"/>
      <c r="M10" s="191"/>
      <c r="N10" s="191">
        <v>68.81</v>
      </c>
    </row>
    <row r="11" spans="1:14" x14ac:dyDescent="0.25">
      <c r="A11" s="217">
        <v>5</v>
      </c>
      <c r="B11" s="208" t="s">
        <v>33</v>
      </c>
      <c r="C11" s="208" t="s">
        <v>122</v>
      </c>
      <c r="D11" s="208" t="s">
        <v>44</v>
      </c>
      <c r="E11" s="224" t="s">
        <v>91</v>
      </c>
      <c r="F11" s="208" t="s">
        <v>156</v>
      </c>
      <c r="G11" s="217">
        <v>500</v>
      </c>
      <c r="H11" s="208"/>
      <c r="I11" s="208"/>
      <c r="J11" s="208"/>
      <c r="K11" s="208">
        <v>77.599999999999994</v>
      </c>
      <c r="L11" s="208"/>
      <c r="M11" s="208"/>
      <c r="N11" s="191">
        <v>77.599999999999994</v>
      </c>
    </row>
    <row r="12" spans="1:14" x14ac:dyDescent="0.25">
      <c r="A12" s="202">
        <v>6</v>
      </c>
      <c r="B12" s="191" t="s">
        <v>12</v>
      </c>
      <c r="C12" s="191" t="s">
        <v>123</v>
      </c>
      <c r="D12" s="191" t="s">
        <v>14</v>
      </c>
      <c r="E12" s="222" t="s">
        <v>91</v>
      </c>
      <c r="F12" s="191" t="s">
        <v>91</v>
      </c>
      <c r="G12" s="202" t="s">
        <v>91</v>
      </c>
      <c r="H12" s="191"/>
      <c r="I12" s="191"/>
      <c r="J12" s="191"/>
      <c r="K12" s="191"/>
      <c r="L12" s="191"/>
      <c r="M12" s="191">
        <v>69.7</v>
      </c>
      <c r="N12" s="191">
        <v>69.7</v>
      </c>
    </row>
    <row r="13" spans="1:14" x14ac:dyDescent="0.25">
      <c r="A13" s="217">
        <v>7</v>
      </c>
      <c r="B13" s="208" t="s">
        <v>7</v>
      </c>
      <c r="C13" s="208" t="s">
        <v>124</v>
      </c>
      <c r="D13" s="224" t="s">
        <v>14</v>
      </c>
      <c r="E13" s="224" t="s">
        <v>91</v>
      </c>
      <c r="F13" s="224" t="s">
        <v>91</v>
      </c>
      <c r="G13" s="225" t="s">
        <v>91</v>
      </c>
      <c r="H13" s="208" t="s">
        <v>118</v>
      </c>
      <c r="I13" s="208"/>
      <c r="J13" s="208">
        <v>10</v>
      </c>
      <c r="K13" s="208"/>
      <c r="L13" s="208"/>
      <c r="M13" s="208"/>
      <c r="N13" s="191">
        <v>10</v>
      </c>
    </row>
    <row r="14" spans="1:14" x14ac:dyDescent="0.25">
      <c r="A14" s="202">
        <v>8</v>
      </c>
      <c r="B14" s="222" t="s">
        <v>7</v>
      </c>
      <c r="C14" s="226" t="s">
        <v>124</v>
      </c>
      <c r="D14" s="222" t="s">
        <v>14</v>
      </c>
      <c r="E14" s="222" t="s">
        <v>91</v>
      </c>
      <c r="F14" s="191" t="s">
        <v>156</v>
      </c>
      <c r="G14" s="202">
        <v>1080</v>
      </c>
      <c r="H14" s="191"/>
      <c r="I14" s="191"/>
      <c r="J14" s="191"/>
      <c r="K14" s="191">
        <v>29</v>
      </c>
      <c r="L14" s="191"/>
      <c r="M14" s="191"/>
      <c r="N14" s="191">
        <v>29</v>
      </c>
    </row>
    <row r="15" spans="1:14" x14ac:dyDescent="0.25">
      <c r="A15" s="217">
        <v>9</v>
      </c>
      <c r="B15" s="224" t="s">
        <v>7</v>
      </c>
      <c r="C15" s="227" t="s">
        <v>124</v>
      </c>
      <c r="D15" s="208" t="s">
        <v>15</v>
      </c>
      <c r="E15" s="224" t="s">
        <v>91</v>
      </c>
      <c r="F15" s="208" t="s">
        <v>91</v>
      </c>
      <c r="G15" s="217" t="s">
        <v>91</v>
      </c>
      <c r="H15" s="208" t="s">
        <v>157</v>
      </c>
      <c r="I15" s="208"/>
      <c r="J15" s="208"/>
      <c r="K15" s="208"/>
      <c r="L15" s="208">
        <v>4.9000000000000004</v>
      </c>
      <c r="M15" s="208"/>
      <c r="N15" s="191">
        <v>4.9000000000000004</v>
      </c>
    </row>
    <row r="16" spans="1:14" x14ac:dyDescent="0.25">
      <c r="A16" s="202">
        <v>10</v>
      </c>
      <c r="B16" s="191" t="s">
        <v>33</v>
      </c>
      <c r="C16" s="191" t="s">
        <v>125</v>
      </c>
      <c r="D16" s="191" t="s">
        <v>16</v>
      </c>
      <c r="E16" s="222" t="s">
        <v>91</v>
      </c>
      <c r="F16" s="222" t="s">
        <v>91</v>
      </c>
      <c r="G16" s="223" t="s">
        <v>91</v>
      </c>
      <c r="H16" s="191" t="s">
        <v>157</v>
      </c>
      <c r="I16" s="191"/>
      <c r="J16" s="191"/>
      <c r="K16" s="191"/>
      <c r="L16" s="191">
        <v>64.599999999999994</v>
      </c>
      <c r="M16" s="191"/>
      <c r="N16" s="191">
        <v>64.599999999999994</v>
      </c>
    </row>
    <row r="17" spans="1:18" x14ac:dyDescent="0.25">
      <c r="A17" s="217">
        <v>11</v>
      </c>
      <c r="B17" s="224" t="s">
        <v>33</v>
      </c>
      <c r="C17" s="227" t="s">
        <v>125</v>
      </c>
      <c r="D17" s="208" t="s">
        <v>17</v>
      </c>
      <c r="E17" s="224" t="s">
        <v>91</v>
      </c>
      <c r="F17" s="224" t="s">
        <v>91</v>
      </c>
      <c r="G17" s="225" t="s">
        <v>91</v>
      </c>
      <c r="H17" s="208"/>
      <c r="I17" s="208"/>
      <c r="J17" s="208">
        <v>78.33</v>
      </c>
      <c r="K17" s="208"/>
      <c r="L17" s="208"/>
      <c r="M17" s="208"/>
      <c r="N17" s="191">
        <v>78.33</v>
      </c>
    </row>
    <row r="18" spans="1:18" x14ac:dyDescent="0.25">
      <c r="A18" s="202">
        <v>12</v>
      </c>
      <c r="B18" s="191" t="s">
        <v>12</v>
      </c>
      <c r="C18" s="191" t="s">
        <v>126</v>
      </c>
      <c r="D18" s="191" t="s">
        <v>45</v>
      </c>
      <c r="E18" s="222" t="s">
        <v>91</v>
      </c>
      <c r="F18" s="222" t="s">
        <v>91</v>
      </c>
      <c r="G18" s="223" t="s">
        <v>91</v>
      </c>
      <c r="H18" s="191"/>
      <c r="I18" s="191"/>
      <c r="J18" s="191">
        <v>64.8</v>
      </c>
      <c r="K18" s="191"/>
      <c r="L18" s="191"/>
      <c r="M18" s="191"/>
      <c r="N18" s="191">
        <v>64.8</v>
      </c>
    </row>
    <row r="19" spans="1:18" x14ac:dyDescent="0.25">
      <c r="A19" s="217">
        <v>13</v>
      </c>
      <c r="B19" s="208" t="s">
        <v>13</v>
      </c>
      <c r="C19" s="208" t="s">
        <v>127</v>
      </c>
      <c r="D19" s="208" t="s">
        <v>18</v>
      </c>
      <c r="E19" s="224" t="s">
        <v>91</v>
      </c>
      <c r="F19" s="224" t="s">
        <v>91</v>
      </c>
      <c r="G19" s="225" t="s">
        <v>91</v>
      </c>
      <c r="H19" s="208"/>
      <c r="I19" s="208"/>
      <c r="J19" s="208"/>
      <c r="K19" s="208"/>
      <c r="L19" s="208"/>
      <c r="M19" s="208">
        <v>100.6</v>
      </c>
      <c r="N19" s="208">
        <v>100.6</v>
      </c>
    </row>
    <row r="20" spans="1:18" x14ac:dyDescent="0.25">
      <c r="A20" s="202">
        <v>14</v>
      </c>
      <c r="B20" s="222" t="s">
        <v>13</v>
      </c>
      <c r="C20" s="226" t="s">
        <v>127</v>
      </c>
      <c r="D20" s="191" t="s">
        <v>91</v>
      </c>
      <c r="E20" s="222" t="s">
        <v>91</v>
      </c>
      <c r="F20" s="222" t="s">
        <v>91</v>
      </c>
      <c r="G20" s="223" t="s">
        <v>91</v>
      </c>
      <c r="H20" s="191" t="s">
        <v>155</v>
      </c>
      <c r="I20" s="191"/>
      <c r="J20" s="191"/>
      <c r="K20" s="191">
        <v>3</v>
      </c>
      <c r="L20" s="191"/>
      <c r="M20" s="191"/>
      <c r="N20" s="191">
        <v>3</v>
      </c>
    </row>
    <row r="21" spans="1:18" x14ac:dyDescent="0.25">
      <c r="A21" s="217">
        <v>15</v>
      </c>
      <c r="B21" s="208" t="s">
        <v>7</v>
      </c>
      <c r="C21" s="208" t="s">
        <v>128</v>
      </c>
      <c r="D21" s="208" t="s">
        <v>153</v>
      </c>
      <c r="E21" s="208" t="s">
        <v>149</v>
      </c>
      <c r="F21" s="208" t="s">
        <v>154</v>
      </c>
      <c r="G21" s="217">
        <v>50</v>
      </c>
      <c r="H21" s="208" t="s">
        <v>91</v>
      </c>
      <c r="I21" s="208"/>
      <c r="J21" s="208"/>
      <c r="K21" s="208"/>
      <c r="L21" s="208"/>
      <c r="M21" s="208">
        <v>10</v>
      </c>
      <c r="N21" s="208">
        <v>10</v>
      </c>
    </row>
    <row r="22" spans="1:18" x14ac:dyDescent="0.25">
      <c r="A22" s="202">
        <v>16</v>
      </c>
      <c r="B22" s="228" t="s">
        <v>7</v>
      </c>
      <c r="C22" s="228" t="s">
        <v>128</v>
      </c>
      <c r="D22" s="191" t="s">
        <v>91</v>
      </c>
      <c r="E22" s="229" t="s">
        <v>149</v>
      </c>
      <c r="F22" s="191" t="s">
        <v>91</v>
      </c>
      <c r="G22" s="202" t="s">
        <v>91</v>
      </c>
      <c r="H22" s="191" t="s">
        <v>159</v>
      </c>
      <c r="I22" s="191">
        <v>7</v>
      </c>
      <c r="J22" s="191"/>
      <c r="K22" s="191"/>
      <c r="L22" s="191"/>
      <c r="M22" s="191"/>
      <c r="N22" s="191">
        <v>7</v>
      </c>
    </row>
    <row r="23" spans="1:18" x14ac:dyDescent="0.25">
      <c r="A23" s="217">
        <v>17</v>
      </c>
      <c r="B23" s="224" t="s">
        <v>7</v>
      </c>
      <c r="C23" s="227" t="s">
        <v>128</v>
      </c>
      <c r="D23" s="208" t="s">
        <v>22</v>
      </c>
      <c r="E23" s="208" t="s">
        <v>91</v>
      </c>
      <c r="F23" s="208" t="s">
        <v>158</v>
      </c>
      <c r="G23" s="217">
        <v>920</v>
      </c>
      <c r="H23" s="208"/>
      <c r="I23" s="208"/>
      <c r="J23" s="208">
        <v>103.65</v>
      </c>
      <c r="K23" s="208"/>
      <c r="L23" s="208"/>
      <c r="M23" s="208"/>
      <c r="N23" s="208">
        <v>103.65</v>
      </c>
    </row>
    <row r="24" spans="1:18" x14ac:dyDescent="0.25">
      <c r="A24" s="202">
        <v>18</v>
      </c>
      <c r="B24" s="222" t="s">
        <v>7</v>
      </c>
      <c r="C24" s="226" t="s">
        <v>128</v>
      </c>
      <c r="D24" s="224" t="s">
        <v>22</v>
      </c>
      <c r="E24" s="222" t="s">
        <v>91</v>
      </c>
      <c r="F24" s="191" t="s">
        <v>91</v>
      </c>
      <c r="G24" s="202" t="s">
        <v>91</v>
      </c>
      <c r="H24" s="191"/>
      <c r="I24" s="191"/>
      <c r="J24" s="191">
        <v>50</v>
      </c>
      <c r="K24" s="191"/>
      <c r="L24" s="191"/>
      <c r="M24" s="191"/>
      <c r="N24" s="191">
        <v>50</v>
      </c>
    </row>
    <row r="25" spans="1:18" x14ac:dyDescent="0.25">
      <c r="A25" s="217">
        <v>19</v>
      </c>
      <c r="B25" s="224" t="s">
        <v>7</v>
      </c>
      <c r="C25" s="227" t="s">
        <v>128</v>
      </c>
      <c r="D25" s="224" t="s">
        <v>22</v>
      </c>
      <c r="E25" s="224" t="s">
        <v>91</v>
      </c>
      <c r="F25" s="224" t="s">
        <v>91</v>
      </c>
      <c r="G25" s="225" t="s">
        <v>91</v>
      </c>
      <c r="H25" s="208" t="s">
        <v>91</v>
      </c>
      <c r="I25" s="208"/>
      <c r="J25" s="208"/>
      <c r="K25" s="208"/>
      <c r="L25" s="208"/>
      <c r="M25" s="208">
        <v>14.7</v>
      </c>
      <c r="N25" s="208">
        <v>14.7</v>
      </c>
    </row>
    <row r="26" spans="1:18" x14ac:dyDescent="0.25">
      <c r="A26" s="202">
        <v>20</v>
      </c>
      <c r="B26" s="222" t="s">
        <v>7</v>
      </c>
      <c r="C26" s="226" t="s">
        <v>128</v>
      </c>
      <c r="D26" s="222" t="s">
        <v>22</v>
      </c>
      <c r="E26" s="222" t="s">
        <v>91</v>
      </c>
      <c r="F26" s="222" t="s">
        <v>91</v>
      </c>
      <c r="G26" s="223" t="s">
        <v>91</v>
      </c>
      <c r="H26" s="191"/>
      <c r="I26" s="191"/>
      <c r="J26" s="191">
        <v>25.5</v>
      </c>
      <c r="K26" s="191"/>
      <c r="L26" s="191"/>
      <c r="M26" s="191"/>
      <c r="N26" s="191">
        <v>25.5</v>
      </c>
    </row>
    <row r="27" spans="1:18" x14ac:dyDescent="0.25">
      <c r="A27" s="217">
        <v>21</v>
      </c>
      <c r="B27" s="208" t="s">
        <v>28</v>
      </c>
      <c r="C27" s="208" t="s">
        <v>129</v>
      </c>
      <c r="D27" s="208" t="s">
        <v>45</v>
      </c>
      <c r="E27" s="224" t="s">
        <v>91</v>
      </c>
      <c r="F27" s="224" t="s">
        <v>91</v>
      </c>
      <c r="G27" s="225" t="s">
        <v>91</v>
      </c>
      <c r="H27" s="208"/>
      <c r="I27" s="208"/>
      <c r="J27" s="208"/>
      <c r="K27" s="208"/>
      <c r="L27" s="208"/>
      <c r="M27" s="208">
        <v>31.8</v>
      </c>
      <c r="N27" s="208">
        <v>31.8</v>
      </c>
    </row>
    <row r="28" spans="1:18" x14ac:dyDescent="0.25">
      <c r="A28" s="202">
        <v>22</v>
      </c>
      <c r="B28" s="230" t="s">
        <v>28</v>
      </c>
      <c r="C28" s="226" t="s">
        <v>129</v>
      </c>
      <c r="D28" s="191" t="s">
        <v>23</v>
      </c>
      <c r="E28" s="222" t="s">
        <v>91</v>
      </c>
      <c r="F28" s="222" t="s">
        <v>91</v>
      </c>
      <c r="G28" s="223" t="s">
        <v>91</v>
      </c>
      <c r="H28" s="191" t="s">
        <v>155</v>
      </c>
      <c r="I28" s="191"/>
      <c r="J28" s="191"/>
      <c r="K28" s="191">
        <v>57.43</v>
      </c>
      <c r="L28" s="191"/>
      <c r="M28" s="191"/>
      <c r="N28" s="191">
        <v>57.43</v>
      </c>
    </row>
    <row r="29" spans="1:18" x14ac:dyDescent="0.25">
      <c r="A29" s="218">
        <v>23</v>
      </c>
      <c r="B29" s="209" t="s">
        <v>11</v>
      </c>
      <c r="C29" s="209" t="s">
        <v>130</v>
      </c>
      <c r="D29" s="209" t="s">
        <v>24</v>
      </c>
      <c r="E29" s="231" t="s">
        <v>91</v>
      </c>
      <c r="F29" s="209" t="s">
        <v>158</v>
      </c>
      <c r="G29" s="218">
        <v>920</v>
      </c>
      <c r="H29" s="209"/>
      <c r="I29" s="209"/>
      <c r="J29" s="209">
        <v>32</v>
      </c>
      <c r="K29" s="209"/>
      <c r="L29" s="209"/>
      <c r="M29" s="209"/>
      <c r="N29" s="209">
        <v>32</v>
      </c>
    </row>
    <row r="30" spans="1:18" x14ac:dyDescent="0.25">
      <c r="A30" s="211" t="s">
        <v>90</v>
      </c>
      <c r="B30" s="104"/>
      <c r="C30" s="104"/>
      <c r="D30" s="104"/>
      <c r="E30" s="104"/>
      <c r="F30" s="104"/>
      <c r="G30" s="112"/>
      <c r="H30" s="214"/>
      <c r="I30" s="212">
        <v>82.81</v>
      </c>
      <c r="J30" s="213">
        <v>383.88</v>
      </c>
      <c r="K30" s="213">
        <v>167.03</v>
      </c>
      <c r="L30" s="213">
        <v>69.5</v>
      </c>
      <c r="M30" s="213">
        <v>237.38</v>
      </c>
      <c r="N30" s="214">
        <v>940.59999999999991</v>
      </c>
    </row>
    <row r="31" spans="1:18" x14ac:dyDescent="0.25">
      <c r="A31" s="164"/>
      <c r="B31" s="164"/>
      <c r="C31" s="164"/>
      <c r="D31" s="164"/>
      <c r="E31" s="164"/>
      <c r="F31" s="165"/>
      <c r="G31" s="165"/>
      <c r="H31" s="179"/>
      <c r="I31" s="179"/>
      <c r="J31" s="179"/>
      <c r="K31" s="179"/>
      <c r="L31" s="179"/>
      <c r="M31" s="179"/>
      <c r="N31" s="164"/>
      <c r="O31" s="106"/>
      <c r="P31" s="106"/>
      <c r="Q31" s="106"/>
      <c r="R31" s="106"/>
    </row>
    <row r="32" spans="1:18" x14ac:dyDescent="0.25">
      <c r="D32" s="104"/>
      <c r="E32" s="109"/>
      <c r="F32" s="185" t="s">
        <v>132</v>
      </c>
      <c r="G32" s="215">
        <f>SUM(G7:G29)</f>
        <v>3470</v>
      </c>
      <c r="I32" s="126"/>
      <c r="J32" s="180">
        <v>332.7</v>
      </c>
      <c r="N32" s="110" t="s">
        <v>139</v>
      </c>
    </row>
    <row r="33" spans="3:14" x14ac:dyDescent="0.25">
      <c r="D33" s="104"/>
      <c r="E33" s="109"/>
      <c r="F33" s="186" t="s">
        <v>133</v>
      </c>
      <c r="G33" s="173">
        <v>680</v>
      </c>
      <c r="I33" s="126"/>
      <c r="J33" s="181">
        <v>51.18</v>
      </c>
      <c r="N33" s="111">
        <v>923.59999999999991</v>
      </c>
    </row>
    <row r="34" spans="3:14" x14ac:dyDescent="0.25">
      <c r="C34" s="203"/>
      <c r="D34" s="104"/>
      <c r="E34" s="204"/>
      <c r="F34" s="187" t="s">
        <v>134</v>
      </c>
      <c r="G34" s="174">
        <v>9.2501204819277108E-2</v>
      </c>
      <c r="I34" s="126"/>
      <c r="N34" s="109"/>
    </row>
    <row r="35" spans="3:14" x14ac:dyDescent="0.25">
      <c r="D35" s="104"/>
      <c r="E35" s="109"/>
      <c r="F35" s="188" t="s">
        <v>135</v>
      </c>
      <c r="G35" s="175">
        <v>62.9</v>
      </c>
      <c r="N35" s="110" t="s">
        <v>149</v>
      </c>
    </row>
    <row r="36" spans="3:14" x14ac:dyDescent="0.25">
      <c r="D36" s="104"/>
      <c r="E36" s="109"/>
      <c r="F36" s="183" t="s">
        <v>137</v>
      </c>
      <c r="G36" s="176">
        <v>54.51</v>
      </c>
      <c r="N36" s="111">
        <v>17</v>
      </c>
    </row>
    <row r="37" spans="3:14" x14ac:dyDescent="0.25">
      <c r="D37" s="104"/>
      <c r="E37" s="109"/>
      <c r="F37" s="184" t="s">
        <v>136</v>
      </c>
      <c r="G37" s="177">
        <v>8.39</v>
      </c>
    </row>
    <row r="38" spans="3:14" x14ac:dyDescent="0.25">
      <c r="E38" s="106"/>
    </row>
  </sheetData>
  <pageMargins left="0.23000000000000004" right="0.3" top="0.16" bottom="0.27" header="0.23000000000000004" footer="0.19"/>
  <pageSetup paperSize="9" orientation="landscape" verticalDpi="0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7B482-62E8-4A52-9088-D268D01AFEFB}">
  <sheetPr codeName="Feuil6"/>
  <dimension ref="A1:U40"/>
  <sheetViews>
    <sheetView showGridLines="0" zoomScale="85" zoomScaleNormal="85" workbookViewId="0">
      <pane ySplit="1" topLeftCell="A2" activePane="bottomLeft" state="frozen"/>
      <selection pane="bottomLeft" activeCell="T2" sqref="T2:U40"/>
    </sheetView>
  </sheetViews>
  <sheetFormatPr baseColWidth="10" defaultColWidth="11.42578125" defaultRowHeight="15" x14ac:dyDescent="0.25"/>
  <cols>
    <col min="1" max="1" width="10.42578125" style="6" bestFit="1" customWidth="1"/>
    <col min="2" max="2" width="11.42578125" style="6" hidden="1" customWidth="1"/>
    <col min="3" max="3" width="21" style="6" customWidth="1"/>
    <col min="4" max="4" width="23.28515625" style="6" bestFit="1" customWidth="1"/>
    <col min="5" max="5" width="13.140625" style="6" bestFit="1" customWidth="1"/>
    <col min="6" max="6" width="12.7109375" style="6" bestFit="1" customWidth="1"/>
    <col min="7" max="7" width="13.5703125" style="6" customWidth="1"/>
    <col min="8" max="8" width="5.28515625" style="6" customWidth="1"/>
    <col min="9" max="9" width="8.28515625" style="6" customWidth="1"/>
    <col min="10" max="10" width="4.5703125" style="6" customWidth="1"/>
    <col min="11" max="11" width="3.42578125" style="6" bestFit="1" customWidth="1"/>
    <col min="12" max="12" width="8.7109375" style="105" customWidth="1"/>
    <col min="13" max="13" width="5.140625" style="6" customWidth="1"/>
    <col min="14" max="14" width="18.140625" style="6" customWidth="1"/>
    <col min="15" max="15" width="4.42578125" style="6" customWidth="1"/>
    <col min="16" max="16" width="7.7109375" style="6" bestFit="1" customWidth="1"/>
    <col min="17" max="18" width="9.85546875" style="6" customWidth="1"/>
    <col min="19" max="19" width="4.140625" style="123" customWidth="1"/>
    <col min="20" max="21" width="11.42578125" style="6"/>
    <col min="22" max="22" width="6" style="6" customWidth="1"/>
    <col min="23" max="16384" width="11.42578125" style="6"/>
  </cols>
  <sheetData>
    <row r="1" spans="1:21" x14ac:dyDescent="0.25">
      <c r="A1" s="103" t="s">
        <v>92</v>
      </c>
      <c r="B1" s="105">
        <v>467100</v>
      </c>
      <c r="C1" s="115" t="s">
        <v>93</v>
      </c>
      <c r="D1" s="115" t="s">
        <v>94</v>
      </c>
      <c r="E1" s="116" t="s">
        <v>95</v>
      </c>
      <c r="F1" s="117" t="s">
        <v>96</v>
      </c>
      <c r="G1" s="117" t="s">
        <v>97</v>
      </c>
      <c r="I1" s="104">
        <v>1</v>
      </c>
      <c r="J1" s="104">
        <v>2</v>
      </c>
      <c r="K1" s="104">
        <v>3</v>
      </c>
      <c r="L1" s="112">
        <v>4</v>
      </c>
      <c r="M1" s="104">
        <v>5</v>
      </c>
      <c r="N1" s="104">
        <v>6</v>
      </c>
      <c r="O1" s="104">
        <v>7</v>
      </c>
      <c r="P1" s="104">
        <v>8</v>
      </c>
      <c r="Q1" s="104">
        <v>9</v>
      </c>
      <c r="R1" s="104">
        <v>10</v>
      </c>
      <c r="S1" s="104">
        <v>11</v>
      </c>
      <c r="T1" s="105" t="s">
        <v>98</v>
      </c>
      <c r="U1" s="105" t="s">
        <v>98</v>
      </c>
    </row>
    <row r="2" spans="1:21" x14ac:dyDescent="0.25">
      <c r="B2" s="105" t="s">
        <v>99</v>
      </c>
      <c r="C2" s="196" t="s">
        <v>116</v>
      </c>
      <c r="D2" s="196">
        <v>606300</v>
      </c>
      <c r="E2" s="116"/>
      <c r="F2" s="116">
        <v>5.83</v>
      </c>
      <c r="G2" s="116">
        <v>1.17</v>
      </c>
      <c r="I2" s="127">
        <f ca="1">TODAY()</f>
        <v>43610</v>
      </c>
      <c r="J2" s="104" t="s">
        <v>165</v>
      </c>
      <c r="K2" s="104" t="s">
        <v>167</v>
      </c>
      <c r="L2" s="112">
        <v>606300</v>
      </c>
      <c r="M2" s="104" t="s">
        <v>101</v>
      </c>
      <c r="N2" s="104" t="s">
        <v>161</v>
      </c>
      <c r="O2" s="104"/>
      <c r="P2" s="104"/>
      <c r="Q2" s="128">
        <v>5.83</v>
      </c>
      <c r="R2" s="104"/>
      <c r="S2" s="129" t="s">
        <v>100</v>
      </c>
      <c r="T2" s="124">
        <f t="shared" ref="T2:T13" si="0">IF(S2="G",ROUND(Q2,2),"")</f>
        <v>5.83</v>
      </c>
      <c r="U2" s="124">
        <f t="shared" ref="U2:U13" si="1">IF(S2="G",ROUND(-R2,2),"")</f>
        <v>0</v>
      </c>
    </row>
    <row r="3" spans="1:21" x14ac:dyDescent="0.25">
      <c r="B3" s="105">
        <v>606300</v>
      </c>
      <c r="C3" s="197" t="s">
        <v>117</v>
      </c>
      <c r="D3" s="197">
        <v>606300</v>
      </c>
      <c r="E3" s="198"/>
      <c r="F3" s="198">
        <v>57.34</v>
      </c>
      <c r="G3" s="198">
        <v>11.469999999999999</v>
      </c>
      <c r="I3" s="127">
        <f ca="1">TODAY()</f>
        <v>43610</v>
      </c>
      <c r="J3" s="104" t="s">
        <v>165</v>
      </c>
      <c r="K3" s="104" t="s">
        <v>167</v>
      </c>
      <c r="L3" s="112">
        <v>606300</v>
      </c>
      <c r="M3" s="104" t="s">
        <v>101</v>
      </c>
      <c r="N3" s="104" t="s">
        <v>162</v>
      </c>
      <c r="O3" s="104"/>
      <c r="P3" s="104"/>
      <c r="Q3" s="128">
        <v>57.34</v>
      </c>
      <c r="R3" s="128"/>
      <c r="S3" s="129" t="s">
        <v>100</v>
      </c>
      <c r="T3" s="124">
        <f t="shared" ref="T3:T40" si="2">IF(S3="G",ROUND(Q3,2),"")</f>
        <v>57.34</v>
      </c>
      <c r="U3" s="124">
        <f t="shared" ref="U3:U40" si="3">IF(S3="G",ROUND(-R3,2),"")</f>
        <v>0</v>
      </c>
    </row>
    <row r="4" spans="1:21" x14ac:dyDescent="0.25">
      <c r="B4" s="105">
        <v>606400</v>
      </c>
      <c r="C4" s="120" t="s">
        <v>159</v>
      </c>
      <c r="D4" s="120">
        <v>606300</v>
      </c>
      <c r="E4" s="121"/>
      <c r="F4" s="121">
        <v>5.83</v>
      </c>
      <c r="G4" s="121">
        <v>1.17</v>
      </c>
      <c r="I4" s="127">
        <f ca="1">TODAY()</f>
        <v>43610</v>
      </c>
      <c r="J4" s="104" t="s">
        <v>165</v>
      </c>
      <c r="K4" s="104" t="s">
        <v>167</v>
      </c>
      <c r="L4" s="112">
        <v>606300</v>
      </c>
      <c r="M4" s="104" t="s">
        <v>101</v>
      </c>
      <c r="N4" s="104" t="s">
        <v>163</v>
      </c>
      <c r="O4" s="104"/>
      <c r="P4" s="104"/>
      <c r="Q4" s="128">
        <v>5.83</v>
      </c>
      <c r="R4" s="128"/>
      <c r="S4" s="129" t="s">
        <v>100</v>
      </c>
      <c r="T4" s="124">
        <f t="shared" si="2"/>
        <v>5.83</v>
      </c>
      <c r="U4" s="124">
        <f t="shared" si="3"/>
        <v>0</v>
      </c>
    </row>
    <row r="5" spans="1:21" x14ac:dyDescent="0.25">
      <c r="B5" s="105">
        <v>606501</v>
      </c>
      <c r="C5" s="106"/>
      <c r="D5" s="126"/>
      <c r="E5" s="126"/>
      <c r="F5" s="126"/>
      <c r="G5" s="126"/>
      <c r="I5" s="127">
        <f ca="1">TODAY()</f>
        <v>43610</v>
      </c>
      <c r="J5" s="104" t="s">
        <v>165</v>
      </c>
      <c r="K5" s="104" t="s">
        <v>167</v>
      </c>
      <c r="L5" s="112">
        <v>606300</v>
      </c>
      <c r="M5" s="104" t="s">
        <v>101</v>
      </c>
      <c r="N5" s="104" t="s">
        <v>161</v>
      </c>
      <c r="O5" s="104">
        <v>1</v>
      </c>
      <c r="P5" s="104">
        <v>200000</v>
      </c>
      <c r="Q5" s="128">
        <v>5.83</v>
      </c>
      <c r="R5" s="128"/>
      <c r="S5" s="129" t="s">
        <v>102</v>
      </c>
      <c r="T5" s="124" t="str">
        <f t="shared" si="2"/>
        <v/>
      </c>
      <c r="U5" s="124" t="str">
        <f t="shared" si="3"/>
        <v/>
      </c>
    </row>
    <row r="6" spans="1:21" x14ac:dyDescent="0.25">
      <c r="B6" s="105">
        <v>606660</v>
      </c>
      <c r="C6" s="106"/>
      <c r="D6" s="126"/>
      <c r="E6" s="126"/>
      <c r="F6" s="126"/>
      <c r="G6" s="126"/>
      <c r="I6" s="127">
        <f ca="1">TODAY()</f>
        <v>43610</v>
      </c>
      <c r="J6" s="104" t="s">
        <v>165</v>
      </c>
      <c r="K6" s="104" t="s">
        <v>167</v>
      </c>
      <c r="L6" s="112">
        <v>606300</v>
      </c>
      <c r="M6" s="104" t="s">
        <v>101</v>
      </c>
      <c r="N6" s="104" t="s">
        <v>162</v>
      </c>
      <c r="O6" s="104">
        <v>1</v>
      </c>
      <c r="P6" s="104">
        <v>200000</v>
      </c>
      <c r="Q6" s="128">
        <v>57.34</v>
      </c>
      <c r="R6" s="128"/>
      <c r="S6" s="129" t="s">
        <v>102</v>
      </c>
      <c r="T6" s="124" t="str">
        <f t="shared" si="2"/>
        <v/>
      </c>
      <c r="U6" s="124" t="str">
        <f t="shared" si="3"/>
        <v/>
      </c>
    </row>
    <row r="7" spans="1:21" x14ac:dyDescent="0.25">
      <c r="B7" s="105">
        <v>608000</v>
      </c>
      <c r="C7" s="106"/>
      <c r="D7" s="126"/>
      <c r="E7" s="106"/>
      <c r="F7" s="106"/>
      <c r="G7" s="106"/>
      <c r="I7" s="127">
        <f ca="1">TODAY()</f>
        <v>43610</v>
      </c>
      <c r="J7" s="104" t="s">
        <v>165</v>
      </c>
      <c r="K7" s="104" t="s">
        <v>167</v>
      </c>
      <c r="L7" s="112">
        <v>606300</v>
      </c>
      <c r="M7" s="104" t="s">
        <v>101</v>
      </c>
      <c r="N7" s="104" t="s">
        <v>163</v>
      </c>
      <c r="O7" s="104">
        <v>1</v>
      </c>
      <c r="P7" s="104">
        <v>200000</v>
      </c>
      <c r="Q7" s="128">
        <v>5.83</v>
      </c>
      <c r="R7" s="104"/>
      <c r="S7" s="129" t="s">
        <v>102</v>
      </c>
      <c r="T7" s="124" t="str">
        <f t="shared" si="2"/>
        <v/>
      </c>
      <c r="U7" s="124" t="str">
        <f t="shared" si="3"/>
        <v/>
      </c>
    </row>
    <row r="8" spans="1:21" x14ac:dyDescent="0.25">
      <c r="B8" s="105" t="s">
        <v>103</v>
      </c>
      <c r="C8" s="106"/>
      <c r="D8" s="126"/>
      <c r="E8" s="106"/>
      <c r="F8" s="106"/>
      <c r="G8" s="106"/>
      <c r="I8" s="199">
        <f ca="1">TODAY()</f>
        <v>43610</v>
      </c>
      <c r="J8" s="118" t="s">
        <v>165</v>
      </c>
      <c r="K8" s="118" t="s">
        <v>167</v>
      </c>
      <c r="L8" s="119">
        <v>445660</v>
      </c>
      <c r="M8" s="118" t="s">
        <v>101</v>
      </c>
      <c r="N8" s="118" t="s">
        <v>164</v>
      </c>
      <c r="O8" s="118"/>
      <c r="P8" s="118"/>
      <c r="Q8" s="200">
        <v>13.809999999999999</v>
      </c>
      <c r="R8" s="200"/>
      <c r="S8" s="201" t="s">
        <v>100</v>
      </c>
      <c r="T8" s="124">
        <f t="shared" si="2"/>
        <v>13.81</v>
      </c>
      <c r="U8" s="124">
        <f t="shared" si="3"/>
        <v>0</v>
      </c>
    </row>
    <row r="9" spans="1:21" x14ac:dyDescent="0.25">
      <c r="B9" s="105" t="s">
        <v>104</v>
      </c>
      <c r="C9" s="106"/>
      <c r="D9" s="126"/>
      <c r="E9" s="106"/>
      <c r="F9" s="106"/>
      <c r="G9" s="106"/>
      <c r="I9" s="127">
        <f ca="1">TODAY()</f>
        <v>43610</v>
      </c>
      <c r="J9" s="104" t="s">
        <v>165</v>
      </c>
      <c r="K9" s="104" t="s">
        <v>167</v>
      </c>
      <c r="L9" s="112">
        <v>606150</v>
      </c>
      <c r="M9" s="104" t="s">
        <v>101</v>
      </c>
      <c r="N9" s="104" t="s">
        <v>164</v>
      </c>
      <c r="O9" s="104"/>
      <c r="P9" s="104"/>
      <c r="Q9" s="128">
        <v>332.7</v>
      </c>
      <c r="R9" s="128"/>
      <c r="S9" s="129" t="s">
        <v>100</v>
      </c>
      <c r="T9" s="124">
        <f t="shared" si="2"/>
        <v>332.7</v>
      </c>
      <c r="U9" s="124">
        <f t="shared" si="3"/>
        <v>0</v>
      </c>
    </row>
    <row r="10" spans="1:21" x14ac:dyDescent="0.25">
      <c r="B10" s="105" t="s">
        <v>105</v>
      </c>
      <c r="C10" s="106"/>
      <c r="D10" s="126"/>
      <c r="E10" s="106"/>
      <c r="F10" s="106"/>
      <c r="G10" s="106"/>
      <c r="I10" s="127">
        <f ca="1">TODAY()</f>
        <v>43610</v>
      </c>
      <c r="J10" s="104" t="s">
        <v>165</v>
      </c>
      <c r="K10" s="104" t="s">
        <v>167</v>
      </c>
      <c r="L10" s="112">
        <v>606150</v>
      </c>
      <c r="M10" s="104" t="s">
        <v>101</v>
      </c>
      <c r="N10" s="104" t="s">
        <v>164</v>
      </c>
      <c r="O10" s="104">
        <v>1</v>
      </c>
      <c r="P10" s="104">
        <v>200000</v>
      </c>
      <c r="Q10" s="128">
        <v>332.7</v>
      </c>
      <c r="R10" s="128"/>
      <c r="S10" s="129" t="s">
        <v>102</v>
      </c>
      <c r="T10" s="124" t="str">
        <f t="shared" si="2"/>
        <v/>
      </c>
      <c r="U10" s="124" t="str">
        <f t="shared" si="3"/>
        <v/>
      </c>
    </row>
    <row r="11" spans="1:21" x14ac:dyDescent="0.25">
      <c r="B11" s="105" t="s">
        <v>106</v>
      </c>
      <c r="C11" s="106"/>
      <c r="D11" s="126"/>
      <c r="E11" s="106"/>
      <c r="F11" s="106"/>
      <c r="G11" s="106"/>
      <c r="I11" s="127">
        <f ca="1">TODAY()</f>
        <v>43610</v>
      </c>
      <c r="J11" s="104" t="s">
        <v>165</v>
      </c>
      <c r="K11" s="104" t="s">
        <v>167</v>
      </c>
      <c r="L11" s="112">
        <v>625150</v>
      </c>
      <c r="M11" s="104" t="s">
        <v>101</v>
      </c>
      <c r="N11" s="104" t="s">
        <v>164</v>
      </c>
      <c r="O11" s="104"/>
      <c r="P11" s="104"/>
      <c r="Q11" s="128">
        <v>167.03</v>
      </c>
      <c r="R11" s="128"/>
      <c r="S11" s="129" t="s">
        <v>100</v>
      </c>
      <c r="T11" s="124">
        <f t="shared" si="2"/>
        <v>167.03</v>
      </c>
      <c r="U11" s="124">
        <f t="shared" si="3"/>
        <v>0</v>
      </c>
    </row>
    <row r="12" spans="1:21" x14ac:dyDescent="0.25">
      <c r="B12" s="105">
        <v>623400</v>
      </c>
      <c r="C12" s="106"/>
      <c r="D12" s="126"/>
      <c r="E12" s="106"/>
      <c r="F12" s="106"/>
      <c r="G12" s="106"/>
      <c r="I12" s="122">
        <f ca="1">TODAY()</f>
        <v>43610</v>
      </c>
      <c r="J12" s="6" t="s">
        <v>165</v>
      </c>
      <c r="K12" s="6" t="s">
        <v>167</v>
      </c>
      <c r="L12" s="105">
        <v>625150</v>
      </c>
      <c r="M12" s="6" t="s">
        <v>101</v>
      </c>
      <c r="N12" s="6" t="s">
        <v>164</v>
      </c>
      <c r="O12" s="6">
        <v>1</v>
      </c>
      <c r="P12" s="6">
        <v>200000</v>
      </c>
      <c r="Q12" s="8">
        <v>167.03</v>
      </c>
      <c r="S12" s="123" t="s">
        <v>102</v>
      </c>
      <c r="T12" s="124" t="str">
        <f t="shared" si="2"/>
        <v/>
      </c>
      <c r="U12" s="124" t="str">
        <f t="shared" si="3"/>
        <v/>
      </c>
    </row>
    <row r="13" spans="1:21" x14ac:dyDescent="0.25">
      <c r="B13" s="105">
        <v>624200</v>
      </c>
      <c r="C13" s="106"/>
      <c r="D13" s="106"/>
      <c r="E13" s="106"/>
      <c r="F13" s="106"/>
      <c r="G13" s="106"/>
      <c r="I13" s="122">
        <f ca="1">TODAY()</f>
        <v>43610</v>
      </c>
      <c r="J13" s="6" t="s">
        <v>165</v>
      </c>
      <c r="K13" s="6" t="s">
        <v>167</v>
      </c>
      <c r="L13" s="105">
        <v>625700</v>
      </c>
      <c r="M13" s="6" t="s">
        <v>101</v>
      </c>
      <c r="N13" s="6" t="s">
        <v>164</v>
      </c>
      <c r="Q13" s="8">
        <v>63.18</v>
      </c>
      <c r="R13" s="8"/>
      <c r="S13" s="123" t="s">
        <v>100</v>
      </c>
      <c r="T13" s="124">
        <f t="shared" si="2"/>
        <v>63.18</v>
      </c>
      <c r="U13" s="124">
        <f t="shared" si="3"/>
        <v>0</v>
      </c>
    </row>
    <row r="14" spans="1:21" x14ac:dyDescent="0.25">
      <c r="B14" s="105" t="s">
        <v>107</v>
      </c>
      <c r="C14" s="106"/>
      <c r="D14" s="126"/>
      <c r="E14" s="106"/>
      <c r="F14" s="106"/>
      <c r="G14" s="106"/>
      <c r="I14" s="122">
        <f ca="1">TODAY()</f>
        <v>43610</v>
      </c>
      <c r="J14" s="6" t="s">
        <v>165</v>
      </c>
      <c r="K14" s="6" t="s">
        <v>167</v>
      </c>
      <c r="L14" s="105">
        <v>625700</v>
      </c>
      <c r="M14" s="6" t="s">
        <v>101</v>
      </c>
      <c r="N14" s="6" t="s">
        <v>164</v>
      </c>
      <c r="O14" s="6">
        <v>1</v>
      </c>
      <c r="P14" s="6">
        <v>200000</v>
      </c>
      <c r="Q14" s="8">
        <v>63.18</v>
      </c>
      <c r="S14" s="123" t="s">
        <v>102</v>
      </c>
      <c r="T14" s="124" t="str">
        <f t="shared" si="2"/>
        <v/>
      </c>
      <c r="U14" s="124" t="str">
        <f t="shared" si="3"/>
        <v/>
      </c>
    </row>
    <row r="15" spans="1:21" x14ac:dyDescent="0.25">
      <c r="B15" s="105">
        <v>626300</v>
      </c>
      <c r="C15" s="106"/>
      <c r="D15" s="126"/>
      <c r="E15" s="106"/>
      <c r="F15" s="106"/>
      <c r="G15" s="106"/>
      <c r="I15" s="122">
        <f ca="1">TODAY()</f>
        <v>43610</v>
      </c>
      <c r="J15" s="6" t="s">
        <v>165</v>
      </c>
      <c r="K15" s="6" t="s">
        <v>167</v>
      </c>
      <c r="L15" s="105">
        <v>625100</v>
      </c>
      <c r="M15" s="6" t="s">
        <v>101</v>
      </c>
      <c r="N15" s="6" t="s">
        <v>164</v>
      </c>
      <c r="Q15" s="8">
        <v>237.38</v>
      </c>
      <c r="S15" s="123" t="s">
        <v>100</v>
      </c>
      <c r="T15" s="124">
        <f t="shared" si="2"/>
        <v>237.38</v>
      </c>
      <c r="U15" s="124">
        <f t="shared" si="3"/>
        <v>0</v>
      </c>
    </row>
    <row r="16" spans="1:21" x14ac:dyDescent="0.25">
      <c r="A16" s="103" t="s">
        <v>108</v>
      </c>
      <c r="B16" s="105" t="s">
        <v>109</v>
      </c>
      <c r="D16" s="130"/>
      <c r="E16" s="144" t="s">
        <v>101</v>
      </c>
      <c r="F16" s="131"/>
      <c r="G16" s="131"/>
      <c r="I16" s="122">
        <f ca="1">TODAY()</f>
        <v>43610</v>
      </c>
      <c r="J16" s="6" t="s">
        <v>165</v>
      </c>
      <c r="K16" s="6" t="s">
        <v>167</v>
      </c>
      <c r="L16" s="105">
        <v>625100</v>
      </c>
      <c r="M16" s="6" t="s">
        <v>101</v>
      </c>
      <c r="N16" s="6" t="s">
        <v>164</v>
      </c>
      <c r="O16" s="6">
        <v>1</v>
      </c>
      <c r="P16" s="6">
        <v>200000</v>
      </c>
      <c r="Q16" s="8">
        <v>237.38</v>
      </c>
      <c r="S16" s="123" t="s">
        <v>102</v>
      </c>
      <c r="T16" s="124" t="str">
        <f t="shared" si="2"/>
        <v/>
      </c>
      <c r="U16" s="124" t="str">
        <f t="shared" si="3"/>
        <v/>
      </c>
    </row>
    <row r="17" spans="1:21" x14ac:dyDescent="0.25">
      <c r="B17" s="105"/>
      <c r="D17" s="143" t="s">
        <v>110</v>
      </c>
      <c r="E17" s="131" t="s">
        <v>111</v>
      </c>
      <c r="F17" s="131" t="s">
        <v>112</v>
      </c>
      <c r="G17" s="131" t="s">
        <v>113</v>
      </c>
      <c r="H17" s="114"/>
      <c r="I17" s="122">
        <f ca="1">TODAY()</f>
        <v>43610</v>
      </c>
      <c r="J17" s="6" t="s">
        <v>165</v>
      </c>
      <c r="K17" s="6" t="s">
        <v>167</v>
      </c>
      <c r="L17" s="105">
        <v>445660</v>
      </c>
      <c r="M17" s="6" t="s">
        <v>101</v>
      </c>
      <c r="N17" s="6" t="s">
        <v>164</v>
      </c>
      <c r="Q17" s="8">
        <v>57.5</v>
      </c>
      <c r="S17" s="123" t="s">
        <v>100</v>
      </c>
      <c r="T17" s="124">
        <f t="shared" si="2"/>
        <v>57.5</v>
      </c>
      <c r="U17" s="124">
        <f t="shared" si="3"/>
        <v>0</v>
      </c>
    </row>
    <row r="18" spans="1:21" x14ac:dyDescent="0.25">
      <c r="C18" s="112"/>
      <c r="D18" s="130">
        <v>606300</v>
      </c>
      <c r="E18" s="132"/>
      <c r="F18" s="133">
        <v>69</v>
      </c>
      <c r="G18" s="131">
        <v>13.809999999999999</v>
      </c>
      <c r="H18" s="104"/>
      <c r="I18" s="122">
        <f ca="1">TODAY()</f>
        <v>43610</v>
      </c>
      <c r="J18" s="6" t="s">
        <v>165</v>
      </c>
      <c r="K18" s="6" t="s">
        <v>167</v>
      </c>
      <c r="L18" s="105">
        <v>467100</v>
      </c>
      <c r="M18" s="6" t="s">
        <v>165</v>
      </c>
      <c r="N18" s="6" t="s">
        <v>164</v>
      </c>
      <c r="R18" s="6">
        <v>923.59999999999991</v>
      </c>
      <c r="S18" s="123" t="s">
        <v>100</v>
      </c>
      <c r="T18" s="124">
        <f t="shared" si="2"/>
        <v>0</v>
      </c>
      <c r="U18" s="124">
        <f t="shared" si="3"/>
        <v>-923.6</v>
      </c>
    </row>
    <row r="19" spans="1:21" x14ac:dyDescent="0.25">
      <c r="A19" s="104"/>
      <c r="C19" s="112"/>
      <c r="D19" s="130" t="s">
        <v>90</v>
      </c>
      <c r="E19" s="132"/>
      <c r="F19" s="133">
        <v>69</v>
      </c>
      <c r="G19" s="134">
        <v>13.809999999999999</v>
      </c>
      <c r="I19" s="122">
        <f ca="1">TODAY()</f>
        <v>43610</v>
      </c>
      <c r="J19" s="6" t="s">
        <v>165</v>
      </c>
      <c r="K19" s="6" t="s">
        <v>167</v>
      </c>
      <c r="L19" s="105">
        <v>467100</v>
      </c>
      <c r="M19" s="6" t="s">
        <v>165</v>
      </c>
      <c r="N19" s="6" t="s">
        <v>166</v>
      </c>
      <c r="R19" s="6">
        <v>17</v>
      </c>
      <c r="S19" s="123" t="s">
        <v>100</v>
      </c>
      <c r="T19" s="124">
        <f t="shared" si="2"/>
        <v>0</v>
      </c>
      <c r="U19" s="124">
        <f t="shared" si="3"/>
        <v>-17</v>
      </c>
    </row>
    <row r="20" spans="1:21" x14ac:dyDescent="0.25">
      <c r="A20" s="104"/>
      <c r="C20" s="112"/>
      <c r="I20" s="122"/>
      <c r="T20" s="124" t="str">
        <f t="shared" si="2"/>
        <v/>
      </c>
      <c r="U20" s="124" t="str">
        <f t="shared" si="3"/>
        <v/>
      </c>
    </row>
    <row r="21" spans="1:21" x14ac:dyDescent="0.25">
      <c r="C21" s="112"/>
      <c r="I21" s="122"/>
      <c r="T21" s="124" t="str">
        <f t="shared" si="2"/>
        <v/>
      </c>
      <c r="U21" s="124" t="str">
        <f t="shared" si="3"/>
        <v/>
      </c>
    </row>
    <row r="22" spans="1:21" x14ac:dyDescent="0.25">
      <c r="C22" s="112"/>
      <c r="D22" s="112"/>
      <c r="E22" s="112"/>
      <c r="F22" s="112"/>
      <c r="G22" s="112"/>
      <c r="H22" s="104"/>
      <c r="I22" s="122"/>
      <c r="T22" s="124" t="str">
        <f t="shared" si="2"/>
        <v/>
      </c>
      <c r="U22" s="124" t="str">
        <f t="shared" si="3"/>
        <v/>
      </c>
    </row>
    <row r="23" spans="1:21" x14ac:dyDescent="0.25">
      <c r="C23" s="112"/>
      <c r="D23" s="112"/>
      <c r="E23" s="112"/>
      <c r="F23" s="112"/>
      <c r="G23" s="112"/>
      <c r="I23" s="122"/>
      <c r="T23" s="124" t="str">
        <f t="shared" si="2"/>
        <v/>
      </c>
      <c r="U23" s="124" t="str">
        <f t="shared" si="3"/>
        <v/>
      </c>
    </row>
    <row r="24" spans="1:21" x14ac:dyDescent="0.25">
      <c r="C24" s="112"/>
      <c r="D24" s="112"/>
      <c r="E24" s="112"/>
      <c r="F24" s="112"/>
      <c r="G24" s="112"/>
      <c r="H24" s="105"/>
      <c r="I24" s="122"/>
      <c r="T24" s="124" t="str">
        <f t="shared" si="2"/>
        <v/>
      </c>
      <c r="U24" s="124" t="str">
        <f t="shared" si="3"/>
        <v/>
      </c>
    </row>
    <row r="25" spans="1:21" x14ac:dyDescent="0.25">
      <c r="C25" s="112"/>
      <c r="D25" s="112"/>
      <c r="E25" s="112"/>
      <c r="F25" s="112"/>
      <c r="G25" s="112"/>
      <c r="H25" s="105"/>
      <c r="T25" s="124" t="str">
        <f t="shared" si="2"/>
        <v/>
      </c>
      <c r="U25" s="124" t="str">
        <f t="shared" si="3"/>
        <v/>
      </c>
    </row>
    <row r="26" spans="1:21" x14ac:dyDescent="0.25">
      <c r="C26" s="112"/>
      <c r="D26" s="112"/>
      <c r="E26" s="112"/>
      <c r="F26" s="112"/>
      <c r="G26" s="112"/>
      <c r="H26" s="105"/>
      <c r="T26" s="124" t="str">
        <f t="shared" si="2"/>
        <v/>
      </c>
      <c r="U26" s="124" t="str">
        <f t="shared" si="3"/>
        <v/>
      </c>
    </row>
    <row r="27" spans="1:21" x14ac:dyDescent="0.25">
      <c r="A27" s="104"/>
      <c r="C27" s="135"/>
      <c r="D27" s="135"/>
      <c r="E27" s="135"/>
      <c r="F27" s="135"/>
      <c r="G27" s="135"/>
      <c r="H27" s="105"/>
      <c r="T27" s="124" t="str">
        <f t="shared" si="2"/>
        <v/>
      </c>
      <c r="U27" s="124" t="str">
        <f t="shared" si="3"/>
        <v/>
      </c>
    </row>
    <row r="28" spans="1:21" x14ac:dyDescent="0.25">
      <c r="A28" s="103" t="s">
        <v>114</v>
      </c>
      <c r="C28" s="125"/>
      <c r="D28" s="125"/>
      <c r="E28" s="136"/>
      <c r="F28" s="136"/>
      <c r="G28" s="136"/>
      <c r="T28" s="124" t="str">
        <f t="shared" si="2"/>
        <v/>
      </c>
      <c r="U28" s="124" t="str">
        <f t="shared" si="3"/>
        <v/>
      </c>
    </row>
    <row r="29" spans="1:21" x14ac:dyDescent="0.25">
      <c r="A29" s="104"/>
      <c r="B29" s="105"/>
      <c r="C29" s="125"/>
      <c r="D29" s="125"/>
      <c r="E29" s="136"/>
      <c r="F29" s="136"/>
      <c r="G29" s="136"/>
      <c r="T29" s="124" t="str">
        <f t="shared" si="2"/>
        <v/>
      </c>
      <c r="U29" s="124" t="str">
        <f t="shared" si="3"/>
        <v/>
      </c>
    </row>
    <row r="30" spans="1:21" x14ac:dyDescent="0.25">
      <c r="B30" s="105"/>
      <c r="C30" s="137" t="s">
        <v>31</v>
      </c>
      <c r="D30" s="137">
        <v>606150</v>
      </c>
      <c r="E30" s="138"/>
      <c r="F30" s="138">
        <v>332.7</v>
      </c>
      <c r="G30" s="138">
        <v>51.18</v>
      </c>
      <c r="T30" s="124" t="str">
        <f t="shared" si="2"/>
        <v/>
      </c>
      <c r="U30" s="124" t="str">
        <f t="shared" si="3"/>
        <v/>
      </c>
    </row>
    <row r="31" spans="1:21" x14ac:dyDescent="0.25">
      <c r="B31" s="105"/>
      <c r="C31" s="139" t="s">
        <v>0</v>
      </c>
      <c r="D31" s="139">
        <v>625150</v>
      </c>
      <c r="E31" s="140">
        <v>167.03</v>
      </c>
      <c r="F31" s="140"/>
      <c r="G31" s="140"/>
      <c r="T31" s="124" t="str">
        <f t="shared" si="2"/>
        <v/>
      </c>
      <c r="U31" s="124" t="str">
        <f t="shared" si="3"/>
        <v/>
      </c>
    </row>
    <row r="32" spans="1:21" x14ac:dyDescent="0.25">
      <c r="B32" s="105"/>
      <c r="C32" s="139" t="s">
        <v>9</v>
      </c>
      <c r="D32" s="139">
        <v>625700</v>
      </c>
      <c r="E32" s="140"/>
      <c r="F32" s="140">
        <v>63.18</v>
      </c>
      <c r="G32" s="140">
        <v>6.32</v>
      </c>
      <c r="T32" s="124" t="str">
        <f t="shared" si="2"/>
        <v/>
      </c>
      <c r="U32" s="124" t="str">
        <f t="shared" si="3"/>
        <v/>
      </c>
    </row>
    <row r="33" spans="2:21" x14ac:dyDescent="0.25">
      <c r="B33" s="104"/>
      <c r="C33" s="139" t="s">
        <v>115</v>
      </c>
      <c r="D33" s="139">
        <v>625100</v>
      </c>
      <c r="E33" s="140">
        <v>237.38</v>
      </c>
      <c r="F33" s="140"/>
      <c r="G33" s="140"/>
      <c r="T33" s="124" t="str">
        <f t="shared" si="2"/>
        <v/>
      </c>
      <c r="U33" s="124" t="str">
        <f t="shared" si="3"/>
        <v/>
      </c>
    </row>
    <row r="34" spans="2:21" x14ac:dyDescent="0.25">
      <c r="B34" s="104"/>
      <c r="C34" s="141" t="s">
        <v>90</v>
      </c>
      <c r="D34" s="141"/>
      <c r="E34" s="142">
        <v>-940.59999999999991</v>
      </c>
      <c r="F34" s="142"/>
      <c r="G34" s="142">
        <f>SUM(G30:G33)</f>
        <v>57.5</v>
      </c>
      <c r="T34" s="124" t="str">
        <f t="shared" si="2"/>
        <v/>
      </c>
      <c r="U34" s="124" t="str">
        <f t="shared" si="3"/>
        <v/>
      </c>
    </row>
    <row r="35" spans="2:21" x14ac:dyDescent="0.25">
      <c r="C35" s="125"/>
      <c r="D35" s="125"/>
      <c r="E35" s="136"/>
      <c r="F35" s="136"/>
      <c r="G35" s="136"/>
      <c r="T35" s="124" t="str">
        <f t="shared" si="2"/>
        <v/>
      </c>
      <c r="U35" s="124" t="str">
        <f t="shared" si="3"/>
        <v/>
      </c>
    </row>
    <row r="36" spans="2:21" x14ac:dyDescent="0.25">
      <c r="T36" s="124" t="str">
        <f t="shared" si="2"/>
        <v/>
      </c>
      <c r="U36" s="124" t="str">
        <f t="shared" si="3"/>
        <v/>
      </c>
    </row>
    <row r="37" spans="2:21" x14ac:dyDescent="0.25">
      <c r="T37" s="124" t="str">
        <f t="shared" si="2"/>
        <v/>
      </c>
      <c r="U37" s="124" t="str">
        <f t="shared" si="3"/>
        <v/>
      </c>
    </row>
    <row r="38" spans="2:21" x14ac:dyDescent="0.25">
      <c r="T38" s="124" t="str">
        <f t="shared" si="2"/>
        <v/>
      </c>
      <c r="U38" s="124" t="str">
        <f t="shared" si="3"/>
        <v/>
      </c>
    </row>
    <row r="39" spans="2:21" x14ac:dyDescent="0.25">
      <c r="T39" s="124" t="str">
        <f t="shared" si="2"/>
        <v/>
      </c>
      <c r="U39" s="124" t="str">
        <f t="shared" si="3"/>
        <v/>
      </c>
    </row>
    <row r="40" spans="2:21" x14ac:dyDescent="0.25">
      <c r="T40" s="124" t="str">
        <f t="shared" si="2"/>
        <v/>
      </c>
      <c r="U40" s="124" t="str">
        <f t="shared" si="3"/>
        <v/>
      </c>
    </row>
  </sheetData>
  <conditionalFormatting sqref="D7">
    <cfRule type="expression" dxfId="592" priority="2">
      <formula>$D$4=ROW()</formula>
    </cfRule>
  </conditionalFormatting>
  <conditionalFormatting sqref="I15:S16">
    <cfRule type="expression" dxfId="591" priority="1">
      <formula>$C$4=ROW()</formula>
    </cfRule>
  </conditionalFormatting>
  <dataValidations count="5">
    <dataValidation type="list" allowBlank="1" showInputMessage="1" showErrorMessage="1" sqref="D2:D4 D15" xr:uid="{0EE7DA87-408C-499D-80AF-E9CC91F8C4E5}">
      <formula1>$B$1:$B$17</formula1>
    </dataValidation>
    <dataValidation type="list" allowBlank="1" showInputMessage="1" showErrorMessage="1" sqref="D1" xr:uid="{57F74D4D-12CE-4145-AE9B-689096A16D29}">
      <formula1>$B$2:$B$17</formula1>
    </dataValidation>
    <dataValidation type="list" allowBlank="1" showInputMessage="1" showErrorMessage="1" sqref="B16 D14 B2:B12 B14 D5:D12" xr:uid="{D54983B7-D453-45C5-84EA-215C75D4B300}">
      <formula1>$B$1:$B$16</formula1>
    </dataValidation>
    <dataValidation type="list" allowBlank="1" showInputMessage="1" showErrorMessage="1" sqref="W6" xr:uid="{5400B255-0310-4148-9751-FA3FC2B09530}">
      <formula1>$W$1:$W$5</formula1>
    </dataValidation>
    <dataValidation type="list" allowBlank="1" showInputMessage="1" showErrorMessage="1" sqref="F6" xr:uid="{E304B1BB-E3F2-47B5-8E3C-97FA00BE9FE9}">
      <formula1>$N$1:$N$1</formula1>
    </dataValidation>
  </dataValidation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22">
              <controlPr defaultSize="0" print="0" autoFill="0" autoPict="0" macro="[0]!TCD_divers_4">
                <anchor moveWithCells="1" sizeWithCells="1">
                  <from>
                    <xdr:col>0</xdr:col>
                    <xdr:colOff>314325</xdr:colOff>
                    <xdr:row>16</xdr:row>
                    <xdr:rowOff>133350</xdr:rowOff>
                  </from>
                  <to>
                    <xdr:col>2</xdr:col>
                    <xdr:colOff>1009650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7">
              <controlPr defaultSize="0" print="0" autoFill="0" autoPict="0" macro="[0]!Sage_5">
                <anchor moveWithCells="1" sizeWithCells="1">
                  <from>
                    <xdr:col>6</xdr:col>
                    <xdr:colOff>133350</xdr:colOff>
                    <xdr:row>21</xdr:row>
                    <xdr:rowOff>123825</xdr:rowOff>
                  </from>
                  <to>
                    <xdr:col>6</xdr:col>
                    <xdr:colOff>742950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29">
              <controlPr defaultSize="0" print="0" autoFill="0" autoPict="0" macro="[0]!divers_3">
                <anchor moveWithCells="1" sizeWithCells="1">
                  <from>
                    <xdr:col>0</xdr:col>
                    <xdr:colOff>276225</xdr:colOff>
                    <xdr:row>7</xdr:row>
                    <xdr:rowOff>123825</xdr:rowOff>
                  </from>
                  <to>
                    <xdr:col>2</xdr:col>
                    <xdr:colOff>381000</xdr:colOff>
                    <xdr:row>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saisie</vt:lpstr>
      <vt:lpstr>BD</vt:lpstr>
      <vt:lpstr>cb</vt:lpstr>
      <vt:lpstr>explications</vt:lpstr>
      <vt:lpstr>ndf</vt:lpstr>
      <vt:lpstr>cpt</vt:lpstr>
      <vt:lpstr>Graphique1</vt:lpstr>
      <vt:lpstr>ndf!Zone_d_impression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fp01</dc:creator>
  <cp:lastModifiedBy>franck</cp:lastModifiedBy>
  <cp:lastPrinted>2019-05-23T02:49:03Z</cp:lastPrinted>
  <dcterms:created xsi:type="dcterms:W3CDTF">2010-09-20T12:37:54Z</dcterms:created>
  <dcterms:modified xsi:type="dcterms:W3CDTF">2019-05-24T22:44:11Z</dcterms:modified>
</cp:coreProperties>
</file>