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P01\Box\FP01\_courant\absences\"/>
    </mc:Choice>
  </mc:AlternateContent>
  <bookViews>
    <workbookView xWindow="0" yWindow="0" windowWidth="20490" windowHeight="7545" activeTab="1"/>
  </bookViews>
  <sheets>
    <sheet name="soldes" sheetId="1" r:id="rId1"/>
    <sheet name="calend" sheetId="4" r:id="rId2"/>
    <sheet name="detail" sheetId="2" r:id="rId3"/>
    <sheet name="contrat" sheetId="3" r:id="rId4"/>
  </sheets>
  <definedNames>
    <definedName name="_xlnm._FilterDatabase" localSheetId="1" hidden="1">calend!$C$1:$AK$11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67" i="4" l="1"/>
  <c r="P367" i="4"/>
  <c r="Q367" i="4"/>
  <c r="R367" i="4"/>
  <c r="S367" i="4"/>
  <c r="T367" i="4"/>
  <c r="U367" i="4"/>
  <c r="V367" i="4"/>
  <c r="W367" i="4"/>
  <c r="X367" i="4"/>
  <c r="Y367" i="4"/>
  <c r="Z367" i="4"/>
  <c r="AA367" i="4"/>
  <c r="AB367" i="4"/>
  <c r="AC367" i="4"/>
  <c r="AD367" i="4"/>
  <c r="AE367" i="4"/>
  <c r="AF367" i="4"/>
  <c r="AG367" i="4"/>
  <c r="AH367" i="4"/>
  <c r="E367" i="4"/>
  <c r="G367" i="4"/>
  <c r="F367" i="4"/>
  <c r="H367" i="4"/>
  <c r="I367" i="4"/>
  <c r="J367" i="4"/>
  <c r="K367" i="4"/>
  <c r="L367" i="4"/>
  <c r="M367" i="4"/>
  <c r="N367" i="4"/>
  <c r="AM362" i="4" l="1"/>
  <c r="AM363" i="4"/>
  <c r="AM364" i="4"/>
  <c r="AM365" i="4"/>
  <c r="AM366" i="4"/>
  <c r="C367" i="4" l="1"/>
  <c r="AI367" i="4"/>
  <c r="AJ367" i="4"/>
  <c r="AK367" i="4"/>
  <c r="D367" i="4"/>
  <c r="AO1" i="4"/>
  <c r="AM367" i="4" l="1"/>
  <c r="AM2" i="4"/>
  <c r="AM5" i="4"/>
  <c r="AM6" i="4"/>
  <c r="AM7" i="4"/>
  <c r="AM8" i="4"/>
  <c r="AM9" i="4"/>
  <c r="AM12" i="4"/>
  <c r="AM13" i="4"/>
  <c r="AM14" i="4"/>
  <c r="AM15" i="4"/>
  <c r="AM16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M231" i="4"/>
  <c r="AM232" i="4"/>
  <c r="AM233" i="4"/>
  <c r="AM234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M263" i="4"/>
  <c r="AM264" i="4"/>
  <c r="AM265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M338" i="4"/>
  <c r="AM339" i="4"/>
  <c r="AM340" i="4"/>
  <c r="AM341" i="4"/>
  <c r="AM342" i="4"/>
  <c r="AM343" i="4"/>
  <c r="AM344" i="4"/>
  <c r="AM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77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31" i="4"/>
  <c r="AM32" i="4"/>
  <c r="AM33" i="4"/>
  <c r="H32" i="1" l="1"/>
  <c r="DC25" i="1" l="1"/>
  <c r="CW24" i="1" l="1"/>
  <c r="AF24" i="1"/>
  <c r="BA24" i="1" l="1"/>
  <c r="CT24" i="1" l="1"/>
  <c r="E31" i="3" l="1"/>
  <c r="E30" i="3"/>
  <c r="E29" i="3"/>
  <c r="E28" i="3"/>
  <c r="E27" i="3"/>
  <c r="B27" i="3"/>
  <c r="E26" i="3"/>
  <c r="E25" i="3"/>
  <c r="E24" i="3"/>
  <c r="E23" i="3"/>
  <c r="E22" i="3"/>
  <c r="B16" i="3"/>
  <c r="B17" i="3" s="1"/>
  <c r="B7" i="3"/>
  <c r="B8" i="3" s="1"/>
  <c r="B65" i="2"/>
  <c r="B56" i="2"/>
  <c r="N44" i="1"/>
  <c r="N43" i="1"/>
  <c r="N42" i="1"/>
  <c r="N41" i="1"/>
  <c r="N40" i="1"/>
  <c r="N39" i="1"/>
  <c r="N38" i="1"/>
  <c r="N37" i="1"/>
  <c r="BA32" i="1"/>
  <c r="AU32" i="1"/>
  <c r="K32" i="1"/>
  <c r="BM28" i="1"/>
  <c r="BJ28" i="1"/>
  <c r="BG28" i="1"/>
  <c r="DC24" i="1"/>
  <c r="BV24" i="1"/>
  <c r="BD24" i="1"/>
  <c r="AR24" i="1"/>
  <c r="BX22" i="1"/>
  <c r="BX21" i="1"/>
  <c r="BX20" i="1"/>
  <c r="BX19" i="1"/>
  <c r="BS19" i="1"/>
  <c r="AO19" i="1"/>
  <c r="BV15" i="1"/>
  <c r="DF14" i="1"/>
  <c r="DC14" i="1"/>
  <c r="CZ14" i="1"/>
  <c r="CN14" i="1"/>
  <c r="CK14" i="1"/>
  <c r="CE14" i="1"/>
  <c r="CN12" i="1"/>
  <c r="DF11" i="1"/>
  <c r="CZ11" i="1"/>
  <c r="CW11" i="1"/>
  <c r="CN11" i="1"/>
  <c r="BY11" i="1"/>
  <c r="CW10" i="1"/>
  <c r="CW9" i="1"/>
  <c r="CK5" i="1"/>
  <c r="CK4" i="1"/>
  <c r="BG19" i="1" l="1"/>
  <c r="DC32" i="1"/>
  <c r="CT17" i="1"/>
  <c r="W9" i="1"/>
  <c r="N11" i="1"/>
  <c r="N32" i="1" s="1"/>
  <c r="AO13" i="1"/>
  <c r="CH9" i="1"/>
  <c r="AR11" i="1"/>
  <c r="AR32" i="1" s="1"/>
  <c r="CZ32" i="1"/>
  <c r="BJ14" i="1"/>
  <c r="BJ32" i="1" s="1"/>
  <c r="CT14" i="1"/>
  <c r="AI15" i="1"/>
  <c r="W19" i="1"/>
  <c r="DF32" i="1"/>
  <c r="CN32" i="1"/>
  <c r="AF9" i="1"/>
  <c r="CW32" i="1"/>
  <c r="W11" i="1"/>
  <c r="BG11" i="1"/>
  <c r="CB11" i="1"/>
  <c r="CQ11" i="1"/>
  <c r="BS12" i="1"/>
  <c r="T14" i="1"/>
  <c r="T32" i="1" s="1"/>
  <c r="Q19" i="1"/>
  <c r="Q32" i="1" s="1"/>
  <c r="BM9" i="1"/>
  <c r="AC11" i="1"/>
  <c r="AC32" i="1" s="1"/>
  <c r="BM11" i="1"/>
  <c r="CE11" i="1"/>
  <c r="CE32" i="1" s="1"/>
  <c r="Z14" i="1"/>
  <c r="CT15" i="1"/>
  <c r="Z19" i="1"/>
  <c r="CK6" i="1"/>
  <c r="BY9" i="1"/>
  <c r="BY32" i="1" s="1"/>
  <c r="E11" i="1"/>
  <c r="E32" i="1" s="1"/>
  <c r="AF11" i="1"/>
  <c r="BP11" i="1"/>
  <c r="CK11" i="1"/>
  <c r="AI13" i="1"/>
  <c r="AO14" i="1"/>
  <c r="AI17" i="1"/>
  <c r="CB8" i="1"/>
  <c r="BV9" i="1"/>
  <c r="BV32" i="1" s="1"/>
  <c r="Z11" i="1"/>
  <c r="BD11" i="1"/>
  <c r="BD32" i="1" s="1"/>
  <c r="BS11" i="1"/>
  <c r="CH11" i="1"/>
  <c r="CT11" i="1"/>
  <c r="AL13" i="1"/>
  <c r="W14" i="1"/>
  <c r="BG14" i="1"/>
  <c r="AO15" i="1"/>
  <c r="CT16" i="1"/>
  <c r="CT18" i="1"/>
  <c r="CT20" i="1"/>
  <c r="AX13" i="1"/>
  <c r="AI14" i="1"/>
  <c r="BP14" i="1"/>
  <c r="CQ14" i="1"/>
  <c r="CQ15" i="1"/>
  <c r="AX17" i="1"/>
  <c r="Z32" i="1" l="1"/>
  <c r="AO32" i="1"/>
  <c r="BP32" i="1"/>
  <c r="CB32" i="1"/>
  <c r="CH32" i="1"/>
  <c r="CQ32" i="1"/>
  <c r="BG32" i="1"/>
  <c r="CK32" i="1"/>
  <c r="W32" i="1"/>
  <c r="BS32" i="1"/>
  <c r="BM32" i="1"/>
  <c r="AI32" i="1"/>
  <c r="AF32" i="1"/>
  <c r="AX32" i="1"/>
  <c r="AL32" i="1"/>
  <c r="CT32" i="1"/>
</calcChain>
</file>

<file path=xl/comments1.xml><?xml version="1.0" encoding="utf-8"?>
<comments xmlns="http://schemas.openxmlformats.org/spreadsheetml/2006/main">
  <authors>
    <author>Franck Pairaud</author>
  </authors>
  <commentList>
    <comment ref="CS16" authorId="0" shapeId="0">
      <text>
        <r>
          <rPr>
            <sz val="9"/>
            <color indexed="81"/>
            <rFont val="Tahoma"/>
            <family val="2"/>
          </rPr>
          <t xml:space="preserve">congé paternité
</t>
        </r>
      </text>
    </comment>
    <comment ref="CS17" authorId="0" shapeId="0">
      <text>
        <r>
          <rPr>
            <sz val="9"/>
            <color indexed="81"/>
            <rFont val="Tahoma"/>
            <family val="2"/>
          </rPr>
          <t xml:space="preserve">congé de naissance
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 xml:space="preserve">report congés SAV pas pris </t>
        </r>
      </text>
    </comment>
    <comment ref="T23" authorId="0" shapeId="0">
      <text>
        <r>
          <rPr>
            <sz val="9"/>
            <color indexed="81"/>
            <rFont val="Tahoma"/>
            <family val="2"/>
          </rPr>
          <t xml:space="preserve">Entrée le 17/01/17
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>perte de droits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8" authorId="0" shapeId="0">
      <text>
        <r>
          <rPr>
            <sz val="9"/>
            <color indexed="81"/>
            <rFont val="Tahoma"/>
            <family val="2"/>
          </rPr>
          <t xml:space="preserve">infos voir 
onglet détail
</t>
        </r>
      </text>
    </comment>
    <comment ref="T28" authorId="0" shapeId="0">
      <text>
        <r>
          <rPr>
            <sz val="9"/>
            <color indexed="81"/>
            <rFont val="Tahoma"/>
            <family val="2"/>
          </rPr>
          <t xml:space="preserve">infos voir 
onglet détail
</t>
        </r>
      </text>
    </comment>
    <comment ref="Z28" authorId="0" shapeId="0">
      <text>
        <r>
          <rPr>
            <sz val="9"/>
            <color indexed="81"/>
            <rFont val="Tahoma"/>
            <family val="2"/>
          </rPr>
          <t xml:space="preserve">infos voir 
onglet détail
</t>
        </r>
      </text>
    </comment>
    <comment ref="AL28" authorId="0" shapeId="0">
      <text>
        <r>
          <rPr>
            <sz val="9"/>
            <color indexed="81"/>
            <rFont val="Tahoma"/>
            <family val="2"/>
          </rPr>
          <t xml:space="preserve">entrée le 28/03/18
</t>
        </r>
      </text>
    </comment>
    <comment ref="AU28" authorId="0" shapeId="0">
      <text>
        <r>
          <rPr>
            <sz val="9"/>
            <color indexed="81"/>
            <rFont val="Tahoma"/>
            <family val="2"/>
          </rPr>
          <t>voir infos
onglet détail</t>
        </r>
      </text>
    </comment>
    <comment ref="BG28" authorId="0" shapeId="0">
      <text>
        <r>
          <rPr>
            <sz val="9"/>
            <color indexed="81"/>
            <rFont val="Tahoma"/>
            <family val="2"/>
          </rPr>
          <t xml:space="preserve">voir onglet détail solde cascade
</t>
        </r>
      </text>
    </comment>
    <comment ref="BJ28" authorId="0" shapeId="0">
      <text>
        <r>
          <rPr>
            <sz val="9"/>
            <color indexed="81"/>
            <rFont val="Tahoma"/>
            <family val="2"/>
          </rPr>
          <t xml:space="preserve">voir onglet détail
</t>
        </r>
      </text>
    </comment>
    <comment ref="BM28" authorId="0" shapeId="0">
      <text>
        <r>
          <rPr>
            <sz val="9"/>
            <color indexed="81"/>
            <rFont val="Tahoma"/>
            <family val="2"/>
          </rPr>
          <t xml:space="preserve">Voir explications en onglet détail
</t>
        </r>
      </text>
    </comment>
    <comment ref="A29" authorId="0" shapeId="0">
      <text>
        <r>
          <rPr>
            <sz val="9"/>
            <color indexed="81"/>
            <rFont val="Tahoma"/>
            <family val="2"/>
          </rPr>
          <t>Entitlement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</rPr>
          <t>voir onglet contrat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seniority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" authorId="0" shapeId="0">
      <text>
        <r>
          <rPr>
            <b/>
            <sz val="9"/>
            <color indexed="81"/>
            <rFont val="Tahoma"/>
            <family val="2"/>
          </rPr>
          <t>others: moving out, exceptional events..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1" authorId="0" shapeId="0">
      <text>
        <r>
          <rPr>
            <sz val="9"/>
            <color indexed="81"/>
            <rFont val="Tahoma"/>
            <family val="2"/>
          </rPr>
          <t xml:space="preserve">jours enfant malade
du 1 au 7/08+28/08
</t>
        </r>
      </text>
    </comment>
    <comment ref="AO31" authorId="0" shapeId="0">
      <text>
        <r>
          <rPr>
            <sz val="9"/>
            <color indexed="81"/>
            <rFont val="Tahoma"/>
            <family val="2"/>
          </rPr>
          <t>death of the father</t>
        </r>
      </text>
    </comment>
    <comment ref="CT31" authorId="0" shapeId="0">
      <text>
        <r>
          <rPr>
            <sz val="9"/>
            <color indexed="81"/>
            <rFont val="Tahoma"/>
            <family val="2"/>
          </rPr>
          <t>cgé naissance 3 + paternité 7</t>
        </r>
      </text>
    </comment>
    <comment ref="CZ31" authorId="0" shapeId="0">
      <text>
        <r>
          <rPr>
            <sz val="9"/>
            <color indexed="81"/>
            <rFont val="Tahoma"/>
            <family val="2"/>
          </rPr>
          <t xml:space="preserve">brother death event: 1 day on the 11/06
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remaining days left untill end of may 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V32" authorId="0" shapeId="0">
      <text>
        <r>
          <rPr>
            <b/>
            <sz val="9"/>
            <color indexed="81"/>
            <rFont val="Tahoma"/>
            <family val="2"/>
          </rPr>
          <t>15/08 cascade = férié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<sst xmlns="http://schemas.openxmlformats.org/spreadsheetml/2006/main" count="923" uniqueCount="168">
  <si>
    <t>SP</t>
  </si>
  <si>
    <t>MD</t>
  </si>
  <si>
    <t>JA</t>
  </si>
  <si>
    <t>LA</t>
  </si>
  <si>
    <t>BB</t>
  </si>
  <si>
    <t>RD</t>
  </si>
  <si>
    <t>ED</t>
  </si>
  <si>
    <t>GD</t>
  </si>
  <si>
    <t>BF</t>
  </si>
  <si>
    <t>PF</t>
  </si>
  <si>
    <t>MG</t>
  </si>
  <si>
    <t>AG</t>
  </si>
  <si>
    <t>BH</t>
  </si>
  <si>
    <t>SK</t>
  </si>
  <si>
    <t>AL</t>
  </si>
  <si>
    <t>MK</t>
  </si>
  <si>
    <t>IM</t>
  </si>
  <si>
    <t>PM</t>
  </si>
  <si>
    <t>KM</t>
  </si>
  <si>
    <t>MM</t>
  </si>
  <si>
    <t>XO</t>
  </si>
  <si>
    <t>PO</t>
  </si>
  <si>
    <t>KO</t>
  </si>
  <si>
    <t>RO</t>
  </si>
  <si>
    <t>FP</t>
  </si>
  <si>
    <t>LP</t>
  </si>
  <si>
    <t>PP</t>
  </si>
  <si>
    <t>TR</t>
  </si>
  <si>
    <t>SR</t>
  </si>
  <si>
    <t>ER</t>
  </si>
  <si>
    <t>MR</t>
  </si>
  <si>
    <t>GR</t>
  </si>
  <si>
    <t>SW</t>
  </si>
  <si>
    <t>MW</t>
  </si>
  <si>
    <t>JZ</t>
  </si>
  <si>
    <t>déb</t>
  </si>
  <si>
    <t>fin</t>
  </si>
  <si>
    <t>nbre</t>
  </si>
  <si>
    <t>PRISE</t>
  </si>
  <si>
    <t>DES</t>
  </si>
  <si>
    <t>CONGES</t>
  </si>
  <si>
    <t>T</t>
  </si>
  <si>
    <t>arrêts/sickness</t>
  </si>
  <si>
    <t>O</t>
  </si>
  <si>
    <t>A</t>
  </si>
  <si>
    <t>D</t>
  </si>
  <si>
    <t>TOTAL</t>
  </si>
  <si>
    <t>L</t>
  </si>
  <si>
    <t>R</t>
  </si>
  <si>
    <t>congés+Rtt</t>
  </si>
  <si>
    <t>DROITS</t>
  </si>
  <si>
    <t>contrat</t>
  </si>
  <si>
    <t>I</t>
  </si>
  <si>
    <t>ancienneté</t>
  </si>
  <si>
    <t>divers</t>
  </si>
  <si>
    <t>déménagt 18/06</t>
  </si>
  <si>
    <t>S</t>
  </si>
  <si>
    <t>SOLDE</t>
  </si>
  <si>
    <t>congés restants</t>
  </si>
  <si>
    <t>Cascade</t>
  </si>
  <si>
    <t>ok</t>
  </si>
  <si>
    <t>cdd</t>
  </si>
  <si>
    <t>Paye</t>
  </si>
  <si>
    <t>jours fériés /bank holidays</t>
  </si>
  <si>
    <t>droits RTT et congés :</t>
  </si>
  <si>
    <t>1ere année RTT, 2é année congés+solde RTT, 3é année 37 jrs non cadres ou 37jrs + selon forfait jours pour Cadres</t>
  </si>
  <si>
    <t>Ex : arrivée 01/01/N</t>
  </si>
  <si>
    <t>Avant :</t>
  </si>
  <si>
    <t>1ére année : le 01/01/N : 0 RTT</t>
  </si>
  <si>
    <r>
      <t xml:space="preserve">2é année : le 01/06/N : 5 RTT + (2.08*5) = 5 x 3.08 = </t>
    </r>
    <r>
      <rPr>
        <b/>
        <sz val="11"/>
        <color theme="1"/>
        <rFont val="Calibri"/>
        <family val="2"/>
        <scheme val="minor"/>
      </rPr>
      <t>15.4</t>
    </r>
  </si>
  <si>
    <t>3é année : le 01/06/N +1 : 12 RTT + 25 congés.</t>
  </si>
  <si>
    <t>Maintenant :</t>
  </si>
  <si>
    <r>
      <t xml:space="preserve">1ére année : le 01/01/N : 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RTT</t>
    </r>
  </si>
  <si>
    <r>
      <t>2é année : le 01/06/N : solde RTT + (2.08*5) = solde RTT+</t>
    </r>
    <r>
      <rPr>
        <b/>
        <sz val="11"/>
        <color theme="1"/>
        <rFont val="Calibri"/>
        <family val="2"/>
        <scheme val="minor"/>
      </rPr>
      <t>10.4</t>
    </r>
    <r>
      <rPr>
        <sz val="11"/>
        <color theme="1"/>
        <rFont val="Calibri"/>
        <family val="2"/>
        <scheme val="minor"/>
      </rPr>
      <t xml:space="preserve"> congés</t>
    </r>
  </si>
  <si>
    <t>3é année : le 01/06/N +1 : 12 RTT + 25 congés.</t>
  </si>
  <si>
    <t>période référence congés du 1/06/N à 31/05/N+1</t>
  </si>
  <si>
    <t>Ex : arrivée 01/05/N</t>
  </si>
  <si>
    <t>1ére année : le 01/05/N : 0 RTT</t>
  </si>
  <si>
    <r>
      <t xml:space="preserve">2é année : le 01/06/N : 1 RTT + (2.08*1) = 1 x 3.08 = </t>
    </r>
    <r>
      <rPr>
        <b/>
        <sz val="11"/>
        <color theme="1"/>
        <rFont val="Calibri"/>
        <family val="2"/>
        <scheme val="minor"/>
      </rPr>
      <t>3.08</t>
    </r>
  </si>
  <si>
    <r>
      <t xml:space="preserve">1ére année : le 01/05/N :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RTT</t>
    </r>
  </si>
  <si>
    <r>
      <t>2é année : le 01/06/N : solde RTT + (2.08*1) = solde RTT+</t>
    </r>
    <r>
      <rPr>
        <b/>
        <sz val="11"/>
        <color theme="1"/>
        <rFont val="Calibri"/>
        <family val="2"/>
        <scheme val="minor"/>
      </rPr>
      <t>2.08</t>
    </r>
    <r>
      <rPr>
        <sz val="11"/>
        <color theme="1"/>
        <rFont val="Calibri"/>
        <family val="2"/>
        <scheme val="minor"/>
      </rPr>
      <t xml:space="preserve"> congés</t>
    </r>
  </si>
  <si>
    <t>Ex : arrivée 01/07/N</t>
  </si>
  <si>
    <t>1ére année : le 01/07/N : 0 RTT</t>
  </si>
  <si>
    <r>
      <t xml:space="preserve">2é année : le 01/06/N+1 : 11 RTT + (2.08*11) = 11 x 3.08 = </t>
    </r>
    <r>
      <rPr>
        <b/>
        <sz val="11"/>
        <color theme="1"/>
        <rFont val="Calibri"/>
        <family val="2"/>
        <scheme val="minor"/>
      </rPr>
      <t>33.88</t>
    </r>
  </si>
  <si>
    <t>3é année : le 01/06/N+2 : 12 RTT + 25 congés = 37</t>
  </si>
  <si>
    <r>
      <t xml:space="preserve">1ére année : le 01/07/N : </t>
    </r>
    <r>
      <rPr>
        <b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 xml:space="preserve"> RTT</t>
    </r>
  </si>
  <si>
    <r>
      <t>2é année : le 01/06/N+1 : solde RTT + (2.08*11) = solde RTT+</t>
    </r>
    <r>
      <rPr>
        <b/>
        <sz val="11"/>
        <color theme="1"/>
        <rFont val="Calibri"/>
        <family val="2"/>
        <scheme val="minor"/>
      </rPr>
      <t>22.88</t>
    </r>
    <r>
      <rPr>
        <sz val="11"/>
        <color theme="1"/>
        <rFont val="Calibri"/>
        <family val="2"/>
        <scheme val="minor"/>
      </rPr>
      <t xml:space="preserve"> congés</t>
    </r>
  </si>
  <si>
    <t>3é année : le 01/06/N +2 :12 RTT + 25 congés.</t>
  </si>
  <si>
    <t>NOUVEAUX</t>
  </si>
  <si>
    <t>AL entrée le 20/08/18</t>
  </si>
  <si>
    <t>20/08/18 à 31/05/19 = 9,33 jrs RTT</t>
  </si>
  <si>
    <t>MD entré le 18/06/18</t>
  </si>
  <si>
    <t>période 06/18-05/19 = 11,5 mois</t>
  </si>
  <si>
    <t>GD entrée le 9/05/17</t>
  </si>
  <si>
    <t>période 19/05/17-31/05/17 = 0,67 Rtt, arrondi à 1Rtt</t>
  </si>
  <si>
    <t>période 06/17-05/18 = 0,67 x 2,08 = 1,4 congés</t>
  </si>
  <si>
    <t>période 06/18-05/19 = 0,67 x 2,08 = 1,4 congés</t>
  </si>
  <si>
    <t>MM Entrée le 16/04/18</t>
  </si>
  <si>
    <t>période 06/2017-05/2018 = 1,5 mois x 1 Rtt</t>
  </si>
  <si>
    <t>report 06/2017-05/2018 :-0,5 jrs</t>
  </si>
  <si>
    <t>période 06/18-05/19 = 1,5 mois de cgés</t>
  </si>
  <si>
    <t xml:space="preserve">1,5 x 2,08 =3,12 </t>
  </si>
  <si>
    <t>-0,5 + 3,12 = 2,62 jrs</t>
  </si>
  <si>
    <t>XO Entrée le 04/09/17</t>
  </si>
  <si>
    <t>période 06/2017-05/2018 = 9 mois</t>
  </si>
  <si>
    <t xml:space="preserve">9 x 2,08 =3,12 </t>
  </si>
  <si>
    <t>RD arrivée le 17/07/17</t>
  </si>
  <si>
    <t>15/07/17 à 31/05/18 = 10,5 mois = 10,5 RTT pour 2017/18</t>
  </si>
  <si>
    <t>15/07/17 à 31/05/18 = 10,5 mois = 10,5 x 2,08 = 21,84 congés pour 2018/19</t>
  </si>
  <si>
    <t>Autres</t>
  </si>
  <si>
    <t>report 2017/18 = -12,6</t>
  </si>
  <si>
    <t xml:space="preserve"> 38-12,6 =</t>
  </si>
  <si>
    <t>forfait jour Cadres 2016/17</t>
  </si>
  <si>
    <t>jours férié hors week end</t>
  </si>
  <si>
    <t>jours dans l'année</t>
  </si>
  <si>
    <t>jeudi 14 juillet</t>
  </si>
  <si>
    <t>fête nationale</t>
  </si>
  <si>
    <t>week end 52 semaines x 2</t>
  </si>
  <si>
    <t>lundi 15 aôut</t>
  </si>
  <si>
    <t>assomption</t>
  </si>
  <si>
    <t>jours féries hors week end</t>
  </si>
  <si>
    <t>mardi 1er novembre</t>
  </si>
  <si>
    <t>toussaint</t>
  </si>
  <si>
    <t>congés</t>
  </si>
  <si>
    <t>vendredi 11 novembre</t>
  </si>
  <si>
    <t>armistice 1918</t>
  </si>
  <si>
    <t>RTT</t>
  </si>
  <si>
    <t>lundi 17 avril</t>
  </si>
  <si>
    <t>Pâques</t>
  </si>
  <si>
    <t>nbre de jours travaillés</t>
  </si>
  <si>
    <t>ludi 1er mai</t>
  </si>
  <si>
    <t>fête du travail</t>
  </si>
  <si>
    <t>contrat 215 jours</t>
  </si>
  <si>
    <t>ludi 8 mai</t>
  </si>
  <si>
    <t>armistice 1945</t>
  </si>
  <si>
    <t>jeudi 25 mai</t>
  </si>
  <si>
    <t>ascension</t>
  </si>
  <si>
    <t>forfait jour Cadres 2017/18</t>
  </si>
  <si>
    <t>vendredi 14 juillet</t>
  </si>
  <si>
    <t>mardi 15 aôut</t>
  </si>
  <si>
    <t>mercredi 1er novembre</t>
  </si>
  <si>
    <t>lundi 25 décembre</t>
  </si>
  <si>
    <t>noël</t>
  </si>
  <si>
    <t>lundi 1er janvier</t>
  </si>
  <si>
    <t>jour de l'an</t>
  </si>
  <si>
    <t>lundi 2 avril</t>
  </si>
  <si>
    <t>mardi 1er mai</t>
  </si>
  <si>
    <t>mercredi 8 mai</t>
  </si>
  <si>
    <t>victoire 1945</t>
  </si>
  <si>
    <t>jeudi 10 mai</t>
  </si>
  <si>
    <t>ascenscion</t>
  </si>
  <si>
    <t>lundi 21 mai</t>
  </si>
  <si>
    <t>pentecôte/solidarité</t>
  </si>
  <si>
    <t>forfait jour Cadres 2018/19</t>
  </si>
  <si>
    <t>armistice 14-18</t>
  </si>
  <si>
    <t>nouv</t>
  </si>
  <si>
    <t>reports N-1</t>
  </si>
  <si>
    <t>CGE</t>
  </si>
  <si>
    <t>commerciaux</t>
  </si>
  <si>
    <t>projets</t>
  </si>
  <si>
    <t>SAV</t>
  </si>
  <si>
    <t>TOUS</t>
  </si>
  <si>
    <t>autres</t>
  </si>
  <si>
    <t>pr a cc en TR</t>
  </si>
  <si>
    <t>AUTRES A SAV EN SR</t>
  </si>
  <si>
    <t>PR A SAV EN SP</t>
  </si>
  <si>
    <t>PR A AUTRES EN LP</t>
  </si>
  <si>
    <t>sav à projets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</si>
</sst>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mmm\-yy;@"/>
    <numFmt numFmtId="165" formatCode="d/m;@"/>
    <numFmt numFmtId="166" formatCode="0.0"/>
    <numFmt numFmtId="167" formatCode="[$-40C]d\ mmmm\ yyyy;@"/>
    <numFmt numFmtId="168" formatCode="ddd"/>
    <numFmt numFmtId="169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double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/>
    <xf numFmtId="164" fontId="0" fillId="0" borderId="0" xfId="0" applyNumberFormat="1" applyFill="1"/>
    <xf numFmtId="165" fontId="0" fillId="0" borderId="15" xfId="0" applyNumberFormat="1" applyFont="1" applyFill="1" applyBorder="1"/>
    <xf numFmtId="165" fontId="0" fillId="0" borderId="16" xfId="0" applyNumberFormat="1" applyFont="1" applyFill="1" applyBorder="1"/>
    <xf numFmtId="165" fontId="0" fillId="0" borderId="17" xfId="0" applyNumberFormat="1" applyFont="1" applyFill="1" applyBorder="1"/>
    <xf numFmtId="0" fontId="0" fillId="0" borderId="18" xfId="0" applyFill="1" applyBorder="1"/>
    <xf numFmtId="0" fontId="0" fillId="0" borderId="17" xfId="0" applyFont="1" applyFill="1" applyBorder="1" applyAlignment="1">
      <alignment horizontal="center"/>
    </xf>
    <xf numFmtId="165" fontId="0" fillId="0" borderId="19" xfId="0" applyNumberFormat="1" applyFont="1" applyFill="1" applyBorder="1"/>
    <xf numFmtId="165" fontId="0" fillId="0" borderId="20" xfId="0" applyNumberFormat="1" applyFont="1" applyFill="1" applyBorder="1"/>
    <xf numFmtId="165" fontId="0" fillId="0" borderId="21" xfId="0" applyNumberFormat="1" applyFont="1" applyFill="1" applyBorder="1"/>
    <xf numFmtId="0" fontId="0" fillId="0" borderId="18" xfId="0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165" fontId="0" fillId="0" borderId="15" xfId="0" applyNumberFormat="1" applyFont="1" applyFill="1" applyBorder="1" applyAlignment="1">
      <alignment horizontal="center"/>
    </xf>
    <xf numFmtId="165" fontId="0" fillId="0" borderId="16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165" fontId="0" fillId="0" borderId="24" xfId="0" applyNumberFormat="1" applyFont="1" applyFill="1" applyBorder="1"/>
    <xf numFmtId="165" fontId="0" fillId="0" borderId="25" xfId="0" applyNumberFormat="1" applyFont="1" applyFill="1" applyBorder="1"/>
    <xf numFmtId="1" fontId="0" fillId="0" borderId="23" xfId="0" applyNumberFormat="1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165" fontId="0" fillId="0" borderId="24" xfId="0" applyNumberFormat="1" applyFont="1" applyFill="1" applyBorder="1" applyAlignment="1">
      <alignment horizontal="center"/>
    </xf>
    <xf numFmtId="165" fontId="0" fillId="0" borderId="25" xfId="0" applyNumberFormat="1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165" fontId="0" fillId="0" borderId="33" xfId="0" applyNumberFormat="1" applyFont="1" applyFill="1" applyBorder="1"/>
    <xf numFmtId="165" fontId="0" fillId="0" borderId="34" xfId="0" applyNumberFormat="1" applyFont="1" applyFill="1" applyBorder="1"/>
    <xf numFmtId="0" fontId="0" fillId="0" borderId="35" xfId="0" applyFont="1" applyFill="1" applyBorder="1" applyAlignment="1">
      <alignment horizontal="center"/>
    </xf>
    <xf numFmtId="0" fontId="0" fillId="0" borderId="36" xfId="0" applyFont="1" applyFill="1" applyBorder="1" applyAlignment="1">
      <alignment horizontal="center"/>
    </xf>
    <xf numFmtId="0" fontId="0" fillId="0" borderId="37" xfId="0" applyFont="1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165" fontId="0" fillId="0" borderId="38" xfId="0" applyNumberFormat="1" applyFont="1" applyFill="1" applyBorder="1"/>
    <xf numFmtId="165" fontId="0" fillId="0" borderId="39" xfId="0" applyNumberFormat="1" applyFont="1" applyFill="1" applyBorder="1"/>
    <xf numFmtId="0" fontId="0" fillId="0" borderId="40" xfId="0" applyFont="1" applyFill="1" applyBorder="1" applyAlignment="1">
      <alignment horizontal="center"/>
    </xf>
    <xf numFmtId="165" fontId="0" fillId="0" borderId="33" xfId="0" applyNumberFormat="1" applyFont="1" applyFill="1" applyBorder="1" applyAlignment="1">
      <alignment horizontal="center"/>
    </xf>
    <xf numFmtId="165" fontId="0" fillId="0" borderId="34" xfId="0" applyNumberFormat="1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165" fontId="0" fillId="0" borderId="41" xfId="0" applyNumberFormat="1" applyFont="1" applyFill="1" applyBorder="1"/>
    <xf numFmtId="165" fontId="0" fillId="0" borderId="42" xfId="0" applyNumberFormat="1" applyFont="1" applyFill="1" applyBorder="1"/>
    <xf numFmtId="0" fontId="0" fillId="0" borderId="36" xfId="0" applyFill="1" applyBorder="1"/>
    <xf numFmtId="165" fontId="0" fillId="0" borderId="33" xfId="0" applyNumberFormat="1" applyFont="1" applyFill="1" applyBorder="1" applyAlignment="1"/>
    <xf numFmtId="165" fontId="0" fillId="0" borderId="34" xfId="0" applyNumberFormat="1" applyFont="1" applyFill="1" applyBorder="1" applyAlignment="1"/>
    <xf numFmtId="165" fontId="0" fillId="0" borderId="31" xfId="0" applyNumberFormat="1" applyFont="1" applyFill="1" applyBorder="1"/>
    <xf numFmtId="0" fontId="0" fillId="0" borderId="26" xfId="0" applyFill="1" applyBorder="1"/>
    <xf numFmtId="165" fontId="0" fillId="0" borderId="38" xfId="0" applyNumberFormat="1" applyFont="1" applyFill="1" applyBorder="1" applyAlignment="1">
      <alignment horizontal="center"/>
    </xf>
    <xf numFmtId="165" fontId="0" fillId="0" borderId="39" xfId="0" applyNumberFormat="1" applyFont="1" applyFill="1" applyBorder="1" applyAlignment="1">
      <alignment horizontal="center"/>
    </xf>
    <xf numFmtId="17" fontId="0" fillId="0" borderId="0" xfId="0" applyNumberFormat="1" applyFill="1"/>
    <xf numFmtId="165" fontId="0" fillId="0" borderId="35" xfId="0" applyNumberFormat="1" applyFont="1" applyFill="1" applyBorder="1"/>
    <xf numFmtId="0" fontId="0" fillId="0" borderId="43" xfId="0" applyFill="1" applyBorder="1"/>
    <xf numFmtId="165" fontId="0" fillId="0" borderId="44" xfId="0" applyNumberFormat="1" applyFont="1" applyFill="1" applyBorder="1"/>
    <xf numFmtId="165" fontId="0" fillId="0" borderId="45" xfId="0" applyNumberFormat="1" applyFont="1" applyFill="1" applyBorder="1"/>
    <xf numFmtId="165" fontId="0" fillId="0" borderId="40" xfId="0" applyNumberFormat="1" applyFont="1" applyFill="1" applyBorder="1"/>
    <xf numFmtId="0" fontId="0" fillId="0" borderId="37" xfId="0" applyFill="1" applyBorder="1"/>
    <xf numFmtId="0" fontId="0" fillId="0" borderId="46" xfId="0" applyFill="1" applyBorder="1" applyAlignment="1">
      <alignment horizontal="center"/>
    </xf>
    <xf numFmtId="165" fontId="0" fillId="0" borderId="44" xfId="0" applyNumberFormat="1" applyFont="1" applyFill="1" applyBorder="1" applyAlignment="1">
      <alignment horizontal="center"/>
    </xf>
    <xf numFmtId="165" fontId="0" fillId="0" borderId="45" xfId="0" applyNumberFormat="1" applyFont="1" applyFill="1" applyBorder="1" applyAlignment="1">
      <alignment horizontal="center"/>
    </xf>
    <xf numFmtId="0" fontId="0" fillId="0" borderId="47" xfId="0" applyFill="1" applyBorder="1"/>
    <xf numFmtId="0" fontId="0" fillId="0" borderId="48" xfId="0" applyFill="1" applyBorder="1"/>
    <xf numFmtId="165" fontId="0" fillId="0" borderId="49" xfId="0" applyNumberFormat="1" applyFont="1" applyFill="1" applyBorder="1"/>
    <xf numFmtId="165" fontId="0" fillId="0" borderId="50" xfId="0" applyNumberFormat="1" applyFont="1" applyFill="1" applyBorder="1"/>
    <xf numFmtId="0" fontId="0" fillId="0" borderId="51" xfId="0" applyFont="1" applyFill="1" applyBorder="1" applyAlignment="1">
      <alignment horizontal="center"/>
    </xf>
    <xf numFmtId="165" fontId="0" fillId="0" borderId="51" xfId="0" applyNumberFormat="1" applyFont="1" applyFill="1" applyBorder="1"/>
    <xf numFmtId="166" fontId="0" fillId="0" borderId="51" xfId="0" applyNumberFormat="1" applyFont="1" applyFill="1" applyBorder="1" applyAlignment="1">
      <alignment horizontal="center"/>
    </xf>
    <xf numFmtId="165" fontId="0" fillId="0" borderId="52" xfId="0" applyNumberFormat="1" applyFont="1" applyFill="1" applyBorder="1"/>
    <xf numFmtId="165" fontId="0" fillId="0" borderId="53" xfId="0" applyNumberFormat="1" applyFont="1" applyFill="1" applyBorder="1"/>
    <xf numFmtId="165" fontId="0" fillId="0" borderId="49" xfId="0" applyNumberFormat="1" applyFont="1" applyFill="1" applyBorder="1" applyAlignment="1">
      <alignment horizontal="center"/>
    </xf>
    <xf numFmtId="165" fontId="0" fillId="0" borderId="50" xfId="0" applyNumberFormat="1" applyFont="1" applyFill="1" applyBorder="1" applyAlignment="1">
      <alignment horizontal="center"/>
    </xf>
    <xf numFmtId="0" fontId="0" fillId="0" borderId="54" xfId="0" applyFill="1" applyBorder="1"/>
    <xf numFmtId="0" fontId="0" fillId="0" borderId="14" xfId="0" applyFont="1" applyFill="1" applyBorder="1"/>
    <xf numFmtId="0" fontId="0" fillId="0" borderId="0" xfId="0" applyFont="1" applyFill="1"/>
    <xf numFmtId="165" fontId="0" fillId="0" borderId="55" xfId="0" applyNumberFormat="1" applyFont="1" applyFill="1" applyBorder="1"/>
    <xf numFmtId="165" fontId="0" fillId="0" borderId="56" xfId="0" applyNumberFormat="1" applyFont="1" applyFill="1" applyBorder="1"/>
    <xf numFmtId="0" fontId="0" fillId="0" borderId="28" xfId="0" applyFont="1" applyFill="1" applyBorder="1"/>
    <xf numFmtId="0" fontId="0" fillId="0" borderId="57" xfId="0" applyFont="1" applyFill="1" applyBorder="1" applyAlignment="1">
      <alignment horizontal="center"/>
    </xf>
    <xf numFmtId="165" fontId="0" fillId="0" borderId="29" xfId="0" applyNumberFormat="1" applyFont="1" applyFill="1" applyBorder="1"/>
    <xf numFmtId="2" fontId="0" fillId="0" borderId="27" xfId="0" applyNumberFormat="1" applyFont="1" applyFill="1" applyBorder="1" applyAlignment="1">
      <alignment horizontal="center"/>
    </xf>
    <xf numFmtId="165" fontId="0" fillId="0" borderId="55" xfId="0" applyNumberFormat="1" applyFont="1" applyFill="1" applyBorder="1" applyAlignment="1">
      <alignment horizontal="center"/>
    </xf>
    <xf numFmtId="2" fontId="3" fillId="0" borderId="27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6" xfId="0" applyFont="1" applyFill="1" applyBorder="1"/>
    <xf numFmtId="0" fontId="0" fillId="0" borderId="11" xfId="0" applyFont="1" applyFill="1" applyBorder="1" applyAlignment="1">
      <alignment horizontal="center"/>
    </xf>
    <xf numFmtId="165" fontId="0" fillId="0" borderId="31" xfId="0" applyNumberFormat="1" applyFont="1" applyFill="1" applyBorder="1" applyAlignment="1">
      <alignment horizontal="center"/>
    </xf>
    <xf numFmtId="0" fontId="4" fillId="0" borderId="0" xfId="0" applyFont="1" applyFill="1"/>
    <xf numFmtId="165" fontId="0" fillId="0" borderId="0" xfId="0" applyNumberFormat="1" applyFont="1" applyFill="1" applyBorder="1"/>
    <xf numFmtId="166" fontId="0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58" xfId="0" applyFill="1" applyBorder="1"/>
    <xf numFmtId="0" fontId="0" fillId="0" borderId="59" xfId="0" applyFill="1" applyBorder="1"/>
    <xf numFmtId="166" fontId="3" fillId="0" borderId="0" xfId="0" applyNumberFormat="1" applyFont="1" applyFill="1" applyBorder="1"/>
    <xf numFmtId="0" fontId="4" fillId="0" borderId="0" xfId="0" applyFont="1" applyFill="1" applyAlignment="1">
      <alignment horizontal="center"/>
    </xf>
    <xf numFmtId="0" fontId="1" fillId="0" borderId="0" xfId="0" applyFont="1" applyFill="1"/>
    <xf numFmtId="166" fontId="0" fillId="0" borderId="60" xfId="0" applyNumberFormat="1" applyFont="1" applyFill="1" applyBorder="1"/>
    <xf numFmtId="166" fontId="3" fillId="0" borderId="60" xfId="0" applyNumberFormat="1" applyFont="1" applyFill="1" applyBorder="1"/>
    <xf numFmtId="166" fontId="0" fillId="0" borderId="0" xfId="0" applyNumberFormat="1" applyFont="1" applyFill="1"/>
    <xf numFmtId="2" fontId="3" fillId="0" borderId="60" xfId="0" applyNumberFormat="1" applyFont="1" applyFill="1" applyBorder="1"/>
    <xf numFmtId="0" fontId="0" fillId="0" borderId="0" xfId="0" applyFont="1"/>
    <xf numFmtId="165" fontId="3" fillId="0" borderId="0" xfId="0" applyNumberFormat="1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3" fillId="0" borderId="0" xfId="0" applyFont="1" applyFill="1"/>
    <xf numFmtId="166" fontId="3" fillId="0" borderId="0" xfId="0" applyNumberFormat="1" applyFont="1" applyFill="1"/>
    <xf numFmtId="166" fontId="1" fillId="0" borderId="0" xfId="0" applyNumberFormat="1" applyFont="1" applyFill="1"/>
    <xf numFmtId="168" fontId="0" fillId="0" borderId="11" xfId="0" applyNumberFormat="1" applyFill="1" applyBorder="1"/>
    <xf numFmtId="0" fontId="6" fillId="0" borderId="0" xfId="0" applyFont="1" applyFill="1" applyBorder="1" applyAlignment="1">
      <alignment horizontal="center" vertical="center" wrapText="1"/>
    </xf>
    <xf numFmtId="169" fontId="0" fillId="0" borderId="0" xfId="0" applyNumberFormat="1" applyFill="1"/>
    <xf numFmtId="0" fontId="3" fillId="0" borderId="0" xfId="0" applyFont="1" applyAlignment="1">
      <alignment horizontal="center"/>
    </xf>
    <xf numFmtId="0" fontId="4" fillId="0" borderId="0" xfId="0" applyFont="1"/>
    <xf numFmtId="0" fontId="0" fillId="3" borderId="0" xfId="0" applyFill="1" applyAlignment="1">
      <alignment vertical="center"/>
    </xf>
    <xf numFmtId="0" fontId="0" fillId="3" borderId="0" xfId="0" applyFill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quotePrefix="1"/>
    <xf numFmtId="0" fontId="9" fillId="0" borderId="64" xfId="0" applyFont="1" applyBorder="1" applyAlignment="1">
      <alignment horizontal="left"/>
    </xf>
    <xf numFmtId="0" fontId="0" fillId="0" borderId="65" xfId="0" applyBorder="1"/>
    <xf numFmtId="0" fontId="10" fillId="0" borderId="0" xfId="0" applyFont="1"/>
    <xf numFmtId="0" fontId="11" fillId="0" borderId="66" xfId="0" applyFont="1" applyBorder="1"/>
    <xf numFmtId="0" fontId="0" fillId="0" borderId="0" xfId="0" applyBorder="1"/>
    <xf numFmtId="0" fontId="11" fillId="0" borderId="0" xfId="0" applyFont="1"/>
    <xf numFmtId="0" fontId="11" fillId="0" borderId="0" xfId="0" applyFont="1" applyBorder="1"/>
    <xf numFmtId="0" fontId="10" fillId="0" borderId="66" xfId="0" applyFont="1" applyBorder="1"/>
    <xf numFmtId="0" fontId="11" fillId="0" borderId="60" xfId="0" applyFont="1" applyBorder="1"/>
    <xf numFmtId="0" fontId="11" fillId="0" borderId="66" xfId="0" applyFont="1" applyFill="1" applyBorder="1"/>
    <xf numFmtId="0" fontId="0" fillId="0" borderId="59" xfId="0" applyBorder="1"/>
    <xf numFmtId="0" fontId="11" fillId="0" borderId="59" xfId="0" applyFont="1" applyBorder="1"/>
    <xf numFmtId="0" fontId="0" fillId="0" borderId="59" xfId="0" applyBorder="1" applyAlignment="1">
      <alignment horizontal="center"/>
    </xf>
    <xf numFmtId="0" fontId="1" fillId="0" borderId="0" xfId="0" applyFont="1"/>
    <xf numFmtId="0" fontId="12" fillId="0" borderId="0" xfId="0" applyFont="1"/>
    <xf numFmtId="0" fontId="10" fillId="0" borderId="65" xfId="0" applyFont="1" applyBorder="1"/>
    <xf numFmtId="0" fontId="0" fillId="0" borderId="65" xfId="0" applyBorder="1" applyAlignment="1">
      <alignment horizontal="center"/>
    </xf>
    <xf numFmtId="0" fontId="0" fillId="0" borderId="0" xfId="0" applyFill="1" applyBorder="1"/>
    <xf numFmtId="168" fontId="0" fillId="0" borderId="0" xfId="0" applyNumberFormat="1" applyFill="1" applyBorder="1" applyAlignment="1">
      <alignment horizontal="center"/>
    </xf>
    <xf numFmtId="14" fontId="0" fillId="0" borderId="0" xfId="0" applyNumberFormat="1"/>
    <xf numFmtId="0" fontId="11" fillId="0" borderId="0" xfId="0" applyFont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168" fontId="0" fillId="0" borderId="0" xfId="0" applyNumberFormat="1" applyFill="1" applyBorder="1"/>
    <xf numFmtId="0" fontId="5" fillId="0" borderId="0" xfId="0" applyFont="1" applyFill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165" fontId="3" fillId="0" borderId="31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13" fillId="0" borderId="67" xfId="0" applyNumberFormat="1" applyFont="1" applyFill="1" applyBorder="1"/>
    <xf numFmtId="0" fontId="0" fillId="2" borderId="51" xfId="0" applyFont="1" applyFill="1" applyBorder="1" applyAlignment="1">
      <alignment horizontal="center"/>
    </xf>
    <xf numFmtId="166" fontId="0" fillId="2" borderId="60" xfId="0" applyNumberFormat="1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2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166" fontId="0" fillId="2" borderId="0" xfId="0" applyNumberFormat="1" applyFont="1" applyFill="1" applyBorder="1"/>
    <xf numFmtId="1" fontId="0" fillId="2" borderId="0" xfId="0" applyNumberFormat="1" applyFont="1" applyFill="1" applyBorder="1" applyAlignment="1">
      <alignment horizontal="center"/>
    </xf>
    <xf numFmtId="0" fontId="3" fillId="2" borderId="0" xfId="0" applyFont="1" applyFill="1"/>
    <xf numFmtId="165" fontId="13" fillId="5" borderId="67" xfId="0" applyNumberFormat="1" applyFont="1" applyFill="1" applyBorder="1"/>
    <xf numFmtId="0" fontId="0" fillId="5" borderId="0" xfId="0" applyFill="1"/>
    <xf numFmtId="0" fontId="0" fillId="2" borderId="21" xfId="0" applyFont="1" applyFill="1" applyBorder="1" applyAlignment="1">
      <alignment horizontal="center"/>
    </xf>
    <xf numFmtId="165" fontId="0" fillId="2" borderId="17" xfId="0" applyNumberFormat="1" applyFont="1" applyFill="1" applyBorder="1"/>
    <xf numFmtId="0" fontId="0" fillId="2" borderId="35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2" borderId="31" xfId="0" applyFont="1" applyFill="1" applyBorder="1" applyAlignment="1">
      <alignment horizontal="center"/>
    </xf>
    <xf numFmtId="165" fontId="0" fillId="2" borderId="40" xfId="0" applyNumberFormat="1" applyFont="1" applyFill="1" applyBorder="1"/>
    <xf numFmtId="0" fontId="3" fillId="2" borderId="0" xfId="0" applyFont="1" applyFill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0" fontId="0" fillId="0" borderId="60" xfId="0" applyBorder="1"/>
    <xf numFmtId="0" fontId="0" fillId="0" borderId="11" xfId="0" applyFill="1" applyBorder="1" applyAlignment="1">
      <alignment horizontal="center"/>
    </xf>
    <xf numFmtId="167" fontId="0" fillId="0" borderId="61" xfId="0" applyNumberFormat="1" applyFill="1" applyBorder="1" applyAlignment="1">
      <alignment horizontal="center"/>
    </xf>
    <xf numFmtId="167" fontId="0" fillId="0" borderId="62" xfId="0" applyNumberFormat="1" applyFill="1" applyBorder="1" applyAlignment="1">
      <alignment horizontal="center"/>
    </xf>
    <xf numFmtId="167" fontId="0" fillId="0" borderId="63" xfId="0" applyNumberFormat="1" applyFill="1" applyBorder="1" applyAlignment="1">
      <alignment horizontal="center"/>
    </xf>
    <xf numFmtId="0" fontId="0" fillId="0" borderId="62" xfId="0" applyFill="1" applyBorder="1" applyAlignment="1">
      <alignment horizontal="center"/>
    </xf>
    <xf numFmtId="0" fontId="0" fillId="0" borderId="61" xfId="0" applyFill="1" applyBorder="1" applyAlignment="1">
      <alignment horizontal="center"/>
    </xf>
    <xf numFmtId="0" fontId="0" fillId="0" borderId="63" xfId="0" applyFill="1" applyBorder="1" applyAlignment="1">
      <alignment horizontal="center"/>
    </xf>
    <xf numFmtId="165" fontId="13" fillId="0" borderId="0" xfId="0" applyNumberFormat="1" applyFont="1" applyFill="1" applyBorder="1"/>
    <xf numFmtId="165" fontId="13" fillId="5" borderId="0" xfId="0" applyNumberFormat="1" applyFont="1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</cellXfs>
  <cellStyles count="1">
    <cellStyle name="Normal" xfId="0" builtinId="0"/>
  </cellStyles>
  <dxfs count="162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0</xdr:rowOff>
    </xdr:from>
    <xdr:to>
      <xdr:col>1</xdr:col>
      <xdr:colOff>857250</xdr:colOff>
      <xdr:row>3</xdr:row>
      <xdr:rowOff>9524</xdr:rowOff>
    </xdr:to>
    <xdr:sp macro="[0]!init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5249" y="0"/>
          <a:ext cx="1314451" cy="6000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INITIALES</a:t>
          </a:r>
        </a:p>
      </xdr:txBody>
    </xdr:sp>
    <xdr:clientData/>
  </xdr:twoCellAnchor>
  <xdr:twoCellAnchor>
    <xdr:from>
      <xdr:col>0</xdr:col>
      <xdr:colOff>304800</xdr:colOff>
      <xdr:row>18</xdr:row>
      <xdr:rowOff>161925</xdr:rowOff>
    </xdr:from>
    <xdr:to>
      <xdr:col>1</xdr:col>
      <xdr:colOff>762000</xdr:colOff>
      <xdr:row>20</xdr:row>
      <xdr:rowOff>171450</xdr:rowOff>
    </xdr:to>
    <xdr:sp macro="[0]!colsuiv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04800" y="3686175"/>
          <a:ext cx="1009650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161925</xdr:colOff>
      <xdr:row>16</xdr:row>
      <xdr:rowOff>57150</xdr:rowOff>
    </xdr:from>
    <xdr:to>
      <xdr:col>1</xdr:col>
      <xdr:colOff>619125</xdr:colOff>
      <xdr:row>18</xdr:row>
      <xdr:rowOff>76200</xdr:rowOff>
    </xdr:to>
    <xdr:sp macro="[0]!colprec" textlink="">
      <xdr:nvSpPr>
        <xdr:cNvPr id="4" name="Flèche gauch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61925" y="3190875"/>
          <a:ext cx="1009650" cy="4095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85724</xdr:rowOff>
    </xdr:from>
    <xdr:to>
      <xdr:col>7</xdr:col>
      <xdr:colOff>114299</xdr:colOff>
      <xdr:row>2</xdr:row>
      <xdr:rowOff>152400</xdr:rowOff>
    </xdr:to>
    <xdr:sp macro="[0]!calendri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04850" y="552449"/>
          <a:ext cx="1676399" cy="2571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Maj conges avec soldes</a:t>
          </a:r>
        </a:p>
      </xdr:txBody>
    </xdr:sp>
    <xdr:clientData/>
  </xdr:twoCellAnchor>
  <xdr:twoCellAnchor>
    <xdr:from>
      <xdr:col>37</xdr:col>
      <xdr:colOff>285751</xdr:colOff>
      <xdr:row>0</xdr:row>
      <xdr:rowOff>0</xdr:rowOff>
    </xdr:from>
    <xdr:to>
      <xdr:col>39</xdr:col>
      <xdr:colOff>66676</xdr:colOff>
      <xdr:row>1</xdr:row>
      <xdr:rowOff>66675</xdr:rowOff>
    </xdr:to>
    <xdr:sp macro="[0]!WE_et_feries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1811001" y="28575"/>
          <a:ext cx="571500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We &amp;</a:t>
          </a:r>
          <a:r>
            <a:rPr lang="fr-FR" sz="1100" baseline="0"/>
            <a:t> fériés</a:t>
          </a:r>
          <a:endParaRPr lang="fr-FR" sz="1100"/>
        </a:p>
      </xdr:txBody>
    </xdr:sp>
    <xdr:clientData/>
  </xdr:twoCellAnchor>
  <xdr:twoCellAnchor>
    <xdr:from>
      <xdr:col>40</xdr:col>
      <xdr:colOff>514350</xdr:colOff>
      <xdr:row>0</xdr:row>
      <xdr:rowOff>0</xdr:rowOff>
    </xdr:from>
    <xdr:to>
      <xdr:col>42</xdr:col>
      <xdr:colOff>180975</xdr:colOff>
      <xdr:row>0</xdr:row>
      <xdr:rowOff>247650</xdr:rowOff>
    </xdr:to>
    <xdr:sp macro="[0]!aller_date_aujourdhui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7905750" y="0"/>
          <a:ext cx="1009650" cy="247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aller 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L151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V30" sqref="V30"/>
    </sheetView>
  </sheetViews>
  <sheetFormatPr baseColWidth="10" defaultColWidth="11.42578125" defaultRowHeight="15" x14ac:dyDescent="0.25"/>
  <cols>
    <col min="1" max="1" width="8.28515625" customWidth="1"/>
    <col min="2" max="2" width="13.85546875" bestFit="1" customWidth="1"/>
    <col min="3" max="4" width="5.85546875" bestFit="1" customWidth="1"/>
    <col min="5" max="5" width="5.140625" bestFit="1" customWidth="1"/>
    <col min="6" max="7" width="5.85546875" bestFit="1" customWidth="1"/>
    <col min="8" max="8" width="5.140625" bestFit="1" customWidth="1"/>
    <col min="9" max="11" width="5.140625" customWidth="1"/>
    <col min="12" max="13" width="5.85546875" bestFit="1" customWidth="1"/>
    <col min="14" max="14" width="5.42578125" customWidth="1"/>
    <col min="15" max="16" width="5.85546875" customWidth="1"/>
    <col min="17" max="17" width="5.140625" customWidth="1"/>
    <col min="18" max="19" width="5.85546875" bestFit="1" customWidth="1"/>
    <col min="20" max="20" width="5.140625" customWidth="1"/>
    <col min="21" max="22" width="5.85546875" bestFit="1" customWidth="1"/>
    <col min="23" max="23" width="5.140625" bestFit="1" customWidth="1"/>
    <col min="24" max="25" width="5.85546875" bestFit="1" customWidth="1"/>
    <col min="26" max="26" width="5.140625" bestFit="1" customWidth="1"/>
    <col min="27" max="28" width="5.85546875" bestFit="1" customWidth="1"/>
    <col min="29" max="29" width="5.140625" bestFit="1" customWidth="1"/>
    <col min="30" max="31" width="5.85546875" bestFit="1" customWidth="1"/>
    <col min="32" max="32" width="5.140625" bestFit="1" customWidth="1"/>
    <col min="33" max="34" width="5.85546875" bestFit="1" customWidth="1"/>
    <col min="35" max="35" width="5.140625" bestFit="1" customWidth="1"/>
    <col min="36" max="37" width="5.85546875" bestFit="1" customWidth="1"/>
    <col min="38" max="38" width="5.140625" bestFit="1" customWidth="1"/>
    <col min="39" max="40" width="5.85546875" bestFit="1" customWidth="1"/>
    <col min="41" max="41" width="5.140625" bestFit="1" customWidth="1"/>
    <col min="42" max="43" width="5.85546875" bestFit="1" customWidth="1"/>
    <col min="44" max="44" width="5.28515625" customWidth="1"/>
    <col min="45" max="46" width="5.85546875" bestFit="1" customWidth="1"/>
    <col min="47" max="47" width="6" customWidth="1"/>
    <col min="48" max="49" width="5.85546875" bestFit="1" customWidth="1"/>
    <col min="50" max="50" width="6" customWidth="1"/>
    <col min="51" max="52" width="5.85546875" bestFit="1" customWidth="1"/>
    <col min="53" max="53" width="5.140625" bestFit="1" customWidth="1"/>
    <col min="54" max="54" width="5.5703125" customWidth="1"/>
    <col min="55" max="55" width="5.85546875" bestFit="1" customWidth="1"/>
    <col min="56" max="56" width="6.28515625" customWidth="1"/>
    <col min="57" max="58" width="5.85546875" bestFit="1" customWidth="1"/>
    <col min="59" max="59" width="6.28515625" bestFit="1" customWidth="1"/>
    <col min="60" max="61" width="5.85546875" bestFit="1" customWidth="1"/>
    <col min="62" max="62" width="5.140625" bestFit="1" customWidth="1"/>
    <col min="63" max="64" width="5.85546875" bestFit="1" customWidth="1"/>
    <col min="65" max="65" width="5.140625" bestFit="1" customWidth="1"/>
    <col min="66" max="66" width="5.85546875" bestFit="1" customWidth="1"/>
    <col min="67" max="67" width="6.140625" customWidth="1"/>
    <col min="68" max="68" width="5.140625" bestFit="1" customWidth="1"/>
    <col min="69" max="70" width="5.85546875" bestFit="1" customWidth="1"/>
    <col min="71" max="71" width="5.140625" bestFit="1" customWidth="1"/>
    <col min="72" max="73" width="5.85546875" bestFit="1" customWidth="1"/>
    <col min="74" max="74" width="5.140625" bestFit="1" customWidth="1"/>
    <col min="75" max="76" width="5.85546875" bestFit="1" customWidth="1"/>
    <col min="77" max="77" width="6.5703125" bestFit="1" customWidth="1"/>
    <col min="78" max="79" width="5.85546875" bestFit="1" customWidth="1"/>
    <col min="80" max="80" width="5.140625" bestFit="1" customWidth="1"/>
    <col min="81" max="82" width="5.85546875" bestFit="1" customWidth="1"/>
    <col min="83" max="83" width="6.140625" customWidth="1"/>
    <col min="84" max="85" width="5.85546875" bestFit="1" customWidth="1"/>
    <col min="86" max="86" width="5.140625" bestFit="1" customWidth="1"/>
    <col min="87" max="88" width="5.85546875" bestFit="1" customWidth="1"/>
    <col min="89" max="89" width="5.140625" customWidth="1"/>
    <col min="90" max="91" width="5.85546875" bestFit="1" customWidth="1"/>
    <col min="92" max="92" width="5.140625" bestFit="1" customWidth="1"/>
    <col min="93" max="94" width="5.85546875" bestFit="1" customWidth="1"/>
    <col min="95" max="95" width="5.140625" bestFit="1" customWidth="1"/>
    <col min="96" max="97" width="5.85546875" bestFit="1" customWidth="1"/>
    <col min="98" max="98" width="5.140625" bestFit="1" customWidth="1"/>
    <col min="99" max="100" width="5.85546875" style="101" bestFit="1" customWidth="1"/>
    <col min="101" max="101" width="5.28515625" style="121" bestFit="1" customWidth="1"/>
    <col min="102" max="103" width="5.85546875" bestFit="1" customWidth="1"/>
    <col min="104" max="104" width="5.140625" bestFit="1" customWidth="1"/>
    <col min="105" max="106" width="5.85546875" bestFit="1" customWidth="1"/>
    <col min="107" max="107" width="5.28515625" bestFit="1" customWidth="1"/>
    <col min="108" max="109" width="5.85546875" bestFit="1" customWidth="1"/>
    <col min="110" max="110" width="5.140625" bestFit="1" customWidth="1"/>
    <col min="111" max="112" width="5.85546875" bestFit="1" customWidth="1"/>
    <col min="113" max="113" width="5.140625" bestFit="1" customWidth="1"/>
    <col min="114" max="114" width="2.42578125" bestFit="1" customWidth="1"/>
  </cols>
  <sheetData>
    <row r="1" spans="1:116" ht="15.75" customHeight="1" thickBot="1" x14ac:dyDescent="0.3">
      <c r="A1" s="1" t="s">
        <v>11</v>
      </c>
      <c r="B1" s="2" t="s">
        <v>1</v>
      </c>
      <c r="C1" s="203" t="s">
        <v>2</v>
      </c>
      <c r="D1" s="204"/>
      <c r="E1" s="205"/>
      <c r="F1" s="196" t="s">
        <v>14</v>
      </c>
      <c r="G1" s="197"/>
      <c r="H1" s="198"/>
      <c r="I1" s="203" t="s">
        <v>3</v>
      </c>
      <c r="J1" s="204"/>
      <c r="K1" s="205"/>
      <c r="L1" s="203" t="s">
        <v>4</v>
      </c>
      <c r="M1" s="204"/>
      <c r="N1" s="205"/>
      <c r="O1" s="199" t="s">
        <v>1</v>
      </c>
      <c r="P1" s="200"/>
      <c r="Q1" s="201"/>
      <c r="R1" s="196" t="s">
        <v>5</v>
      </c>
      <c r="S1" s="197"/>
      <c r="T1" s="198"/>
      <c r="U1" s="199" t="s">
        <v>6</v>
      </c>
      <c r="V1" s="200"/>
      <c r="W1" s="201"/>
      <c r="X1" s="196" t="s">
        <v>7</v>
      </c>
      <c r="Y1" s="197"/>
      <c r="Z1" s="198"/>
      <c r="AA1" s="196" t="s">
        <v>8</v>
      </c>
      <c r="AB1" s="197"/>
      <c r="AC1" s="198"/>
      <c r="AD1" s="199" t="s">
        <v>9</v>
      </c>
      <c r="AE1" s="200"/>
      <c r="AF1" s="201"/>
      <c r="AG1" s="196" t="s">
        <v>10</v>
      </c>
      <c r="AH1" s="197"/>
      <c r="AI1" s="198"/>
      <c r="AJ1" s="196" t="s">
        <v>11</v>
      </c>
      <c r="AK1" s="197"/>
      <c r="AL1" s="198"/>
      <c r="AM1" s="196" t="s">
        <v>12</v>
      </c>
      <c r="AN1" s="197"/>
      <c r="AO1" s="198"/>
      <c r="AP1" s="196" t="s">
        <v>13</v>
      </c>
      <c r="AQ1" s="197"/>
      <c r="AR1" s="198"/>
      <c r="AS1" s="196" t="s">
        <v>14</v>
      </c>
      <c r="AT1" s="197"/>
      <c r="AU1" s="198"/>
      <c r="AV1" s="196" t="s">
        <v>15</v>
      </c>
      <c r="AW1" s="197"/>
      <c r="AX1" s="198"/>
      <c r="AY1" s="199" t="s">
        <v>16</v>
      </c>
      <c r="AZ1" s="200"/>
      <c r="BA1" s="201"/>
      <c r="BB1" s="196" t="s">
        <v>17</v>
      </c>
      <c r="BC1" s="197"/>
      <c r="BD1" s="198"/>
      <c r="BE1" s="196" t="s">
        <v>18</v>
      </c>
      <c r="BF1" s="197"/>
      <c r="BG1" s="198"/>
      <c r="BH1" s="199" t="s">
        <v>19</v>
      </c>
      <c r="BI1" s="200"/>
      <c r="BJ1" s="201"/>
      <c r="BK1" s="199" t="s">
        <v>20</v>
      </c>
      <c r="BL1" s="200"/>
      <c r="BM1" s="201"/>
      <c r="BN1" s="196" t="s">
        <v>21</v>
      </c>
      <c r="BO1" s="197"/>
      <c r="BP1" s="198"/>
      <c r="BQ1" s="196" t="s">
        <v>22</v>
      </c>
      <c r="BR1" s="197"/>
      <c r="BS1" s="198"/>
      <c r="BT1" s="199" t="s">
        <v>23</v>
      </c>
      <c r="BU1" s="200"/>
      <c r="BV1" s="201"/>
      <c r="BW1" s="196" t="s">
        <v>24</v>
      </c>
      <c r="BX1" s="197"/>
      <c r="BY1" s="198"/>
      <c r="BZ1" s="196" t="s">
        <v>0</v>
      </c>
      <c r="CA1" s="197"/>
      <c r="CB1" s="198"/>
      <c r="CC1" s="196" t="s">
        <v>25</v>
      </c>
      <c r="CD1" s="197"/>
      <c r="CE1" s="198"/>
      <c r="CF1" s="196" t="s">
        <v>26</v>
      </c>
      <c r="CG1" s="197"/>
      <c r="CH1" s="198"/>
      <c r="CI1" s="199" t="s">
        <v>27</v>
      </c>
      <c r="CJ1" s="200"/>
      <c r="CK1" s="201"/>
      <c r="CL1" s="196" t="s">
        <v>28</v>
      </c>
      <c r="CM1" s="197"/>
      <c r="CN1" s="198"/>
      <c r="CO1" s="196" t="s">
        <v>29</v>
      </c>
      <c r="CP1" s="197"/>
      <c r="CQ1" s="198"/>
      <c r="CR1" s="196" t="s">
        <v>30</v>
      </c>
      <c r="CS1" s="197"/>
      <c r="CT1" s="198"/>
      <c r="CU1" s="196" t="s">
        <v>31</v>
      </c>
      <c r="CV1" s="197"/>
      <c r="CW1" s="198"/>
      <c r="CX1" s="196" t="s">
        <v>32</v>
      </c>
      <c r="CY1" s="197"/>
      <c r="CZ1" s="198"/>
      <c r="DA1" s="196" t="s">
        <v>33</v>
      </c>
      <c r="DB1" s="197"/>
      <c r="DC1" s="198"/>
      <c r="DD1" s="196" t="s">
        <v>34</v>
      </c>
      <c r="DE1" s="197"/>
      <c r="DF1" s="198"/>
      <c r="DG1" s="3"/>
      <c r="DH1" s="3"/>
      <c r="DI1" s="3"/>
      <c r="DJ1" s="3"/>
      <c r="DK1" s="3"/>
      <c r="DL1" s="3"/>
    </row>
    <row r="2" spans="1:116" x14ac:dyDescent="0.25">
      <c r="A2" s="3">
        <v>1</v>
      </c>
      <c r="B2" s="2">
        <v>1</v>
      </c>
      <c r="C2" s="196"/>
      <c r="D2" s="197"/>
      <c r="E2" s="198"/>
      <c r="F2" s="196"/>
      <c r="G2" s="197"/>
      <c r="H2" s="198"/>
      <c r="I2" s="196"/>
      <c r="J2" s="197"/>
      <c r="K2" s="198"/>
      <c r="L2" s="196"/>
      <c r="M2" s="197"/>
      <c r="N2" s="198"/>
      <c r="O2" s="196"/>
      <c r="P2" s="197"/>
      <c r="Q2" s="198"/>
      <c r="R2" s="196"/>
      <c r="S2" s="197"/>
      <c r="T2" s="198"/>
      <c r="U2" s="196"/>
      <c r="V2" s="197"/>
      <c r="W2" s="198"/>
      <c r="X2" s="196"/>
      <c r="Y2" s="197"/>
      <c r="Z2" s="198"/>
      <c r="AA2" s="196"/>
      <c r="AB2" s="197"/>
      <c r="AC2" s="198"/>
      <c r="AD2" s="199"/>
      <c r="AE2" s="200"/>
      <c r="AF2" s="201"/>
      <c r="AG2" s="196"/>
      <c r="AH2" s="197"/>
      <c r="AI2" s="198"/>
      <c r="AJ2" s="196"/>
      <c r="AK2" s="197"/>
      <c r="AL2" s="198"/>
      <c r="AM2" s="196"/>
      <c r="AN2" s="197"/>
      <c r="AO2" s="198"/>
      <c r="AP2" s="196"/>
      <c r="AQ2" s="197"/>
      <c r="AR2" s="198"/>
      <c r="AS2" s="196"/>
      <c r="AT2" s="197"/>
      <c r="AU2" s="198"/>
      <c r="AV2" s="196"/>
      <c r="AW2" s="197"/>
      <c r="AX2" s="198"/>
      <c r="AY2" s="199"/>
      <c r="AZ2" s="200"/>
      <c r="BA2" s="201"/>
      <c r="BB2" s="196"/>
      <c r="BC2" s="197"/>
      <c r="BD2" s="198"/>
      <c r="BE2" s="196"/>
      <c r="BF2" s="197"/>
      <c r="BG2" s="198"/>
      <c r="BH2" s="199"/>
      <c r="BI2" s="200"/>
      <c r="BJ2" s="201"/>
      <c r="BK2" s="199"/>
      <c r="BL2" s="200"/>
      <c r="BM2" s="201"/>
      <c r="BN2" s="196"/>
      <c r="BO2" s="197"/>
      <c r="BP2" s="198"/>
      <c r="BQ2" s="196"/>
      <c r="BR2" s="197"/>
      <c r="BS2" s="198"/>
      <c r="BT2" s="199"/>
      <c r="BU2" s="200"/>
      <c r="BV2" s="201"/>
      <c r="BW2" s="196"/>
      <c r="BX2" s="197"/>
      <c r="BY2" s="198"/>
      <c r="BZ2" s="196"/>
      <c r="CA2" s="197"/>
      <c r="CB2" s="198"/>
      <c r="CC2" s="196"/>
      <c r="CD2" s="197"/>
      <c r="CE2" s="198"/>
      <c r="CF2" s="196"/>
      <c r="CG2" s="197"/>
      <c r="CH2" s="198"/>
      <c r="CI2" s="199"/>
      <c r="CJ2" s="200"/>
      <c r="CK2" s="201"/>
      <c r="CL2" s="196"/>
      <c r="CM2" s="197"/>
      <c r="CN2" s="198"/>
      <c r="CO2" s="196"/>
      <c r="CP2" s="197"/>
      <c r="CQ2" s="198"/>
      <c r="CR2" s="202"/>
      <c r="CS2" s="197"/>
      <c r="CT2" s="198"/>
      <c r="CU2" s="196"/>
      <c r="CV2" s="197"/>
      <c r="CW2" s="198"/>
      <c r="CX2" s="196"/>
      <c r="CY2" s="197"/>
      <c r="CZ2" s="198"/>
      <c r="DA2" s="196"/>
      <c r="DB2" s="197"/>
      <c r="DC2" s="198"/>
      <c r="DD2" s="196"/>
      <c r="DE2" s="197"/>
      <c r="DF2" s="198"/>
      <c r="DG2" s="3"/>
      <c r="DH2" s="3"/>
      <c r="DI2" s="3"/>
      <c r="DJ2" s="3"/>
      <c r="DK2" s="3"/>
      <c r="DL2" s="3"/>
    </row>
    <row r="3" spans="1:116" ht="15.75" thickBot="1" x14ac:dyDescent="0.3">
      <c r="A3" s="3"/>
      <c r="B3" s="2" t="s">
        <v>33</v>
      </c>
      <c r="C3" s="4" t="s">
        <v>35</v>
      </c>
      <c r="D3" s="187" t="s">
        <v>36</v>
      </c>
      <c r="E3" s="5" t="s">
        <v>37</v>
      </c>
      <c r="F3" s="4" t="s">
        <v>35</v>
      </c>
      <c r="G3" s="164" t="s">
        <v>36</v>
      </c>
      <c r="H3" s="5" t="s">
        <v>37</v>
      </c>
      <c r="I3" s="4" t="s">
        <v>35</v>
      </c>
      <c r="J3" s="187" t="s">
        <v>36</v>
      </c>
      <c r="K3" s="5" t="s">
        <v>37</v>
      </c>
      <c r="L3" s="4" t="s">
        <v>35</v>
      </c>
      <c r="M3" s="187" t="s">
        <v>36</v>
      </c>
      <c r="N3" s="5" t="s">
        <v>37</v>
      </c>
      <c r="O3" s="4" t="s">
        <v>35</v>
      </c>
      <c r="P3" s="164" t="s">
        <v>36</v>
      </c>
      <c r="Q3" s="5" t="s">
        <v>37</v>
      </c>
      <c r="R3" s="4" t="s">
        <v>35</v>
      </c>
      <c r="S3" s="164" t="s">
        <v>36</v>
      </c>
      <c r="T3" s="5" t="s">
        <v>37</v>
      </c>
      <c r="U3" s="4" t="s">
        <v>35</v>
      </c>
      <c r="V3" s="164" t="s">
        <v>36</v>
      </c>
      <c r="W3" s="5" t="s">
        <v>37</v>
      </c>
      <c r="X3" s="4" t="s">
        <v>35</v>
      </c>
      <c r="Y3" s="164" t="s">
        <v>36</v>
      </c>
      <c r="Z3" s="5" t="s">
        <v>37</v>
      </c>
      <c r="AA3" s="4" t="s">
        <v>35</v>
      </c>
      <c r="AB3" s="164" t="s">
        <v>36</v>
      </c>
      <c r="AC3" s="5" t="s">
        <v>37</v>
      </c>
      <c r="AD3" s="4" t="s">
        <v>35</v>
      </c>
      <c r="AE3" s="164" t="s">
        <v>36</v>
      </c>
      <c r="AF3" s="5" t="s">
        <v>37</v>
      </c>
      <c r="AG3" s="4" t="s">
        <v>35</v>
      </c>
      <c r="AH3" s="164" t="s">
        <v>36</v>
      </c>
      <c r="AI3" s="5" t="s">
        <v>37</v>
      </c>
      <c r="AJ3" s="4" t="s">
        <v>35</v>
      </c>
      <c r="AK3" s="164" t="s">
        <v>36</v>
      </c>
      <c r="AL3" s="161" t="s">
        <v>37</v>
      </c>
      <c r="AM3" s="4" t="s">
        <v>35</v>
      </c>
      <c r="AN3" s="164" t="s">
        <v>36</v>
      </c>
      <c r="AO3" s="5" t="s">
        <v>37</v>
      </c>
      <c r="AP3" s="4" t="s">
        <v>35</v>
      </c>
      <c r="AQ3" s="164" t="s">
        <v>36</v>
      </c>
      <c r="AR3" s="6" t="s">
        <v>37</v>
      </c>
      <c r="AS3" s="4" t="s">
        <v>35</v>
      </c>
      <c r="AT3" s="164" t="s">
        <v>36</v>
      </c>
      <c r="AU3" s="5" t="s">
        <v>37</v>
      </c>
      <c r="AV3" s="4" t="s">
        <v>35</v>
      </c>
      <c r="AW3" s="164" t="s">
        <v>36</v>
      </c>
      <c r="AX3" s="5" t="s">
        <v>37</v>
      </c>
      <c r="AY3" s="4" t="s">
        <v>35</v>
      </c>
      <c r="AZ3" s="164" t="s">
        <v>36</v>
      </c>
      <c r="BA3" s="5" t="s">
        <v>37</v>
      </c>
      <c r="BB3" s="4" t="s">
        <v>35</v>
      </c>
      <c r="BC3" s="164" t="s">
        <v>36</v>
      </c>
      <c r="BD3" s="5" t="s">
        <v>37</v>
      </c>
      <c r="BE3" s="4" t="s">
        <v>35</v>
      </c>
      <c r="BF3" s="164" t="s">
        <v>36</v>
      </c>
      <c r="BG3" s="5" t="s">
        <v>37</v>
      </c>
      <c r="BH3" s="4" t="s">
        <v>35</v>
      </c>
      <c r="BI3" s="164" t="s">
        <v>36</v>
      </c>
      <c r="BJ3" s="5" t="s">
        <v>37</v>
      </c>
      <c r="BK3" s="4" t="s">
        <v>35</v>
      </c>
      <c r="BL3" s="164" t="s">
        <v>36</v>
      </c>
      <c r="BM3" s="5" t="s">
        <v>37</v>
      </c>
      <c r="BN3" s="4" t="s">
        <v>35</v>
      </c>
      <c r="BO3" s="164" t="s">
        <v>36</v>
      </c>
      <c r="BP3" s="5" t="s">
        <v>37</v>
      </c>
      <c r="BQ3" s="4" t="s">
        <v>35</v>
      </c>
      <c r="BR3" s="164" t="s">
        <v>36</v>
      </c>
      <c r="BS3" s="5" t="s">
        <v>37</v>
      </c>
      <c r="BT3" s="4" t="s">
        <v>35</v>
      </c>
      <c r="BU3" s="164" t="s">
        <v>36</v>
      </c>
      <c r="BV3" s="5" t="s">
        <v>37</v>
      </c>
      <c r="BW3" s="4" t="s">
        <v>35</v>
      </c>
      <c r="BX3" s="164" t="s">
        <v>36</v>
      </c>
      <c r="BY3" s="5" t="s">
        <v>37</v>
      </c>
      <c r="BZ3" s="4" t="s">
        <v>35</v>
      </c>
      <c r="CA3" s="164" t="s">
        <v>36</v>
      </c>
      <c r="CB3" s="5" t="s">
        <v>37</v>
      </c>
      <c r="CC3" s="4" t="s">
        <v>35</v>
      </c>
      <c r="CD3" s="164" t="s">
        <v>36</v>
      </c>
      <c r="CE3" s="5" t="s">
        <v>37</v>
      </c>
      <c r="CF3" s="4" t="s">
        <v>35</v>
      </c>
      <c r="CG3" s="164" t="s">
        <v>36</v>
      </c>
      <c r="CH3" s="5" t="s">
        <v>37</v>
      </c>
      <c r="CI3" s="4" t="s">
        <v>35</v>
      </c>
      <c r="CJ3" s="164" t="s">
        <v>36</v>
      </c>
      <c r="CK3" s="5" t="s">
        <v>37</v>
      </c>
      <c r="CL3" s="4" t="s">
        <v>35</v>
      </c>
      <c r="CM3" s="164" t="s">
        <v>36</v>
      </c>
      <c r="CN3" s="5" t="s">
        <v>37</v>
      </c>
      <c r="CO3" s="4" t="s">
        <v>35</v>
      </c>
      <c r="CP3" s="164" t="s">
        <v>36</v>
      </c>
      <c r="CQ3" s="5" t="s">
        <v>37</v>
      </c>
      <c r="CR3" s="4" t="s">
        <v>35</v>
      </c>
      <c r="CS3" s="164" t="s">
        <v>36</v>
      </c>
      <c r="CT3" s="154" t="s">
        <v>37</v>
      </c>
      <c r="CU3" s="4" t="s">
        <v>35</v>
      </c>
      <c r="CV3" s="164" t="s">
        <v>36</v>
      </c>
      <c r="CW3" s="5" t="s">
        <v>37</v>
      </c>
      <c r="CX3" s="4" t="s">
        <v>35</v>
      </c>
      <c r="CY3" s="164" t="s">
        <v>36</v>
      </c>
      <c r="CZ3" s="5" t="s">
        <v>37</v>
      </c>
      <c r="DA3" s="4" t="s">
        <v>35</v>
      </c>
      <c r="DB3" s="164" t="s">
        <v>36</v>
      </c>
      <c r="DC3" s="5" t="s">
        <v>37</v>
      </c>
      <c r="DD3" s="4" t="s">
        <v>35</v>
      </c>
      <c r="DE3" s="164" t="s">
        <v>36</v>
      </c>
      <c r="DF3" s="5" t="s">
        <v>37</v>
      </c>
      <c r="DG3" s="3"/>
      <c r="DH3" s="3"/>
      <c r="DI3" s="3"/>
      <c r="DJ3" s="3"/>
      <c r="DK3" s="3"/>
      <c r="DL3" s="3"/>
    </row>
    <row r="4" spans="1:116" s="3" customFormat="1" ht="15.75" thickBot="1" x14ac:dyDescent="0.3">
      <c r="A4" s="7"/>
      <c r="B4" s="8">
        <v>43497</v>
      </c>
      <c r="C4" s="9"/>
      <c r="D4" s="10"/>
      <c r="E4" s="11"/>
      <c r="F4" s="9"/>
      <c r="G4" s="10"/>
      <c r="H4" s="11"/>
      <c r="I4" s="9"/>
      <c r="J4" s="10"/>
      <c r="K4" s="12"/>
      <c r="L4" s="9"/>
      <c r="M4" s="10"/>
      <c r="N4" s="12"/>
      <c r="O4" s="9"/>
      <c r="P4" s="10"/>
      <c r="Q4" s="12"/>
      <c r="R4" s="9"/>
      <c r="S4" s="10"/>
      <c r="T4" s="13"/>
      <c r="U4" s="9"/>
      <c r="V4" s="10"/>
      <c r="W4" s="12"/>
      <c r="X4" s="14"/>
      <c r="Y4" s="15"/>
      <c r="Z4" s="16"/>
      <c r="AA4" s="9"/>
      <c r="AB4" s="10"/>
      <c r="AC4" s="13"/>
      <c r="AD4" s="9"/>
      <c r="AE4" s="10"/>
      <c r="AF4" s="17"/>
      <c r="AG4" s="9"/>
      <c r="AH4" s="10"/>
      <c r="AI4" s="18"/>
      <c r="AJ4" s="9"/>
      <c r="AK4" s="10"/>
      <c r="AL4" s="178"/>
      <c r="AM4" s="9"/>
      <c r="AN4" s="10"/>
      <c r="AO4" s="13"/>
      <c r="AP4" s="9"/>
      <c r="AQ4" s="10"/>
      <c r="AR4" s="11"/>
      <c r="AS4" s="9"/>
      <c r="AT4" s="10"/>
      <c r="AU4" s="13"/>
      <c r="AV4" s="9"/>
      <c r="AW4" s="10"/>
      <c r="AX4" s="13"/>
      <c r="AY4" s="9"/>
      <c r="AZ4" s="10"/>
      <c r="BA4" s="17"/>
      <c r="BB4" s="9"/>
      <c r="BC4" s="10"/>
      <c r="BD4" s="11"/>
      <c r="BE4" s="9"/>
      <c r="BF4" s="10"/>
      <c r="BG4" s="13"/>
      <c r="BH4" s="9"/>
      <c r="BI4" s="10"/>
      <c r="BJ4" s="12"/>
      <c r="BK4" s="9"/>
      <c r="BL4" s="10"/>
      <c r="BM4" s="12"/>
      <c r="BN4" s="9"/>
      <c r="BO4" s="10"/>
      <c r="BP4" s="11"/>
      <c r="BQ4" s="9"/>
      <c r="BR4" s="10"/>
      <c r="BS4" s="13"/>
      <c r="BT4" s="14"/>
      <c r="BU4" s="15"/>
      <c r="BV4" s="13"/>
      <c r="BW4" s="9"/>
      <c r="BX4" s="10"/>
      <c r="BY4" s="19"/>
      <c r="BZ4" s="9"/>
      <c r="CA4" s="10"/>
      <c r="CB4" s="21"/>
      <c r="CC4" s="9"/>
      <c r="CD4" s="10"/>
      <c r="CE4" s="11"/>
      <c r="CF4" s="9"/>
      <c r="CG4" s="10"/>
      <c r="CH4" s="13"/>
      <c r="CI4" s="14"/>
      <c r="CJ4" s="15"/>
      <c r="CK4" s="21">
        <f t="shared" ref="CK4:CK5" si="0">-NETWORKDAYS(CI4,CJ4,$C$71:$M$80)</f>
        <v>0</v>
      </c>
      <c r="CL4" s="9"/>
      <c r="CM4" s="10"/>
      <c r="CN4" s="19"/>
      <c r="CO4" s="9"/>
      <c r="CP4" s="10"/>
      <c r="CQ4" s="13"/>
      <c r="CR4" s="22"/>
      <c r="CS4" s="23"/>
      <c r="CT4" s="155"/>
      <c r="CU4" s="9"/>
      <c r="CV4" s="10"/>
      <c r="CW4" s="13"/>
      <c r="CX4" s="9"/>
      <c r="CY4" s="10"/>
      <c r="CZ4" s="13"/>
      <c r="DA4" s="9"/>
      <c r="DB4" s="10"/>
      <c r="DC4" s="13"/>
      <c r="DD4" s="9"/>
      <c r="DE4" s="10"/>
      <c r="DF4" s="13"/>
    </row>
    <row r="5" spans="1:116" s="3" customFormat="1" ht="15.75" thickBot="1" x14ac:dyDescent="0.3">
      <c r="A5" s="24" t="s">
        <v>38</v>
      </c>
      <c r="B5" s="8">
        <v>43466</v>
      </c>
      <c r="C5" s="9"/>
      <c r="D5" s="10"/>
      <c r="E5" s="11"/>
      <c r="F5" s="9"/>
      <c r="G5" s="10"/>
      <c r="H5" s="11"/>
      <c r="I5" s="9"/>
      <c r="J5" s="10"/>
      <c r="K5" s="12"/>
      <c r="L5" s="9"/>
      <c r="M5" s="10"/>
      <c r="N5" s="12"/>
      <c r="O5" s="9"/>
      <c r="P5" s="10"/>
      <c r="Q5" s="12"/>
      <c r="R5" s="9"/>
      <c r="S5" s="10"/>
      <c r="T5" s="13"/>
      <c r="U5" s="9"/>
      <c r="V5" s="10"/>
      <c r="W5" s="12"/>
      <c r="X5" s="14"/>
      <c r="Y5" s="15"/>
      <c r="Z5" s="16"/>
      <c r="AA5" s="9"/>
      <c r="AB5" s="10"/>
      <c r="AC5" s="13"/>
      <c r="AD5" s="9"/>
      <c r="AE5" s="10"/>
      <c r="AF5" s="17"/>
      <c r="AG5" s="9"/>
      <c r="AH5" s="10"/>
      <c r="AI5" s="18"/>
      <c r="AJ5" s="9"/>
      <c r="AK5" s="10"/>
      <c r="AL5" s="178"/>
      <c r="AM5" s="9"/>
      <c r="AN5" s="10"/>
      <c r="AO5" s="13"/>
      <c r="AP5" s="9"/>
      <c r="AQ5" s="10"/>
      <c r="AR5" s="11"/>
      <c r="AS5" s="9"/>
      <c r="AT5" s="10"/>
      <c r="AU5" s="13"/>
      <c r="AV5" s="9"/>
      <c r="AW5" s="10"/>
      <c r="AX5" s="13"/>
      <c r="AY5" s="9"/>
      <c r="AZ5" s="10"/>
      <c r="BA5" s="17"/>
      <c r="BB5" s="9"/>
      <c r="BC5" s="10"/>
      <c r="BD5" s="11"/>
      <c r="BE5" s="9"/>
      <c r="BF5" s="10"/>
      <c r="BG5" s="13"/>
      <c r="BH5" s="9"/>
      <c r="BI5" s="10"/>
      <c r="BJ5" s="12"/>
      <c r="BK5" s="9"/>
      <c r="BL5" s="10"/>
      <c r="BM5" s="12"/>
      <c r="BN5" s="9"/>
      <c r="BO5" s="10"/>
      <c r="BP5" s="11"/>
      <c r="BQ5" s="9"/>
      <c r="BR5" s="10"/>
      <c r="BS5" s="13"/>
      <c r="BT5" s="14"/>
      <c r="BU5" s="15"/>
      <c r="BV5" s="13"/>
      <c r="BW5" s="9"/>
      <c r="BX5" s="10"/>
      <c r="BY5" s="19"/>
      <c r="BZ5" s="9"/>
      <c r="CA5" s="10"/>
      <c r="CB5" s="21"/>
      <c r="CC5" s="9"/>
      <c r="CD5" s="10"/>
      <c r="CE5" s="11"/>
      <c r="CF5" s="9"/>
      <c r="CG5" s="10"/>
      <c r="CH5" s="13"/>
      <c r="CI5" s="14">
        <v>43467</v>
      </c>
      <c r="CJ5" s="15">
        <v>43469</v>
      </c>
      <c r="CK5" s="21">
        <f t="shared" si="0"/>
        <v>-3</v>
      </c>
      <c r="CL5" s="9"/>
      <c r="CM5" s="10"/>
      <c r="CN5" s="19"/>
      <c r="CO5" s="9"/>
      <c r="CP5" s="10"/>
      <c r="CQ5" s="13"/>
      <c r="CR5" s="22"/>
      <c r="CS5" s="23"/>
      <c r="CT5" s="155"/>
      <c r="CU5" s="9"/>
      <c r="CV5" s="10"/>
      <c r="CW5" s="13"/>
      <c r="CX5" s="9"/>
      <c r="CY5" s="10"/>
      <c r="CZ5" s="13"/>
      <c r="DA5" s="9"/>
      <c r="DB5" s="10"/>
      <c r="DC5" s="13"/>
      <c r="DD5" s="9"/>
      <c r="DE5" s="10"/>
      <c r="DF5" s="13"/>
    </row>
    <row r="6" spans="1:116" s="3" customFormat="1" ht="15.75" thickBot="1" x14ac:dyDescent="0.3">
      <c r="A6" s="24"/>
      <c r="B6" s="8">
        <v>43435</v>
      </c>
      <c r="C6" s="9"/>
      <c r="D6" s="10"/>
      <c r="E6" s="11"/>
      <c r="F6" s="9"/>
      <c r="G6" s="10"/>
      <c r="H6" s="11"/>
      <c r="I6" s="9"/>
      <c r="J6" s="10"/>
      <c r="K6" s="12"/>
      <c r="L6" s="9"/>
      <c r="M6" s="10"/>
      <c r="N6" s="12"/>
      <c r="O6" s="9"/>
      <c r="P6" s="10"/>
      <c r="Q6" s="12"/>
      <c r="R6" s="9"/>
      <c r="S6" s="10"/>
      <c r="T6" s="13"/>
      <c r="U6" s="9"/>
      <c r="V6" s="10"/>
      <c r="W6" s="12"/>
      <c r="X6" s="14"/>
      <c r="Y6" s="15"/>
      <c r="Z6" s="16"/>
      <c r="AA6" s="9"/>
      <c r="AB6" s="10"/>
      <c r="AC6" s="13"/>
      <c r="AD6" s="9"/>
      <c r="AE6" s="10"/>
      <c r="AF6" s="17"/>
      <c r="AG6" s="9"/>
      <c r="AH6" s="10"/>
      <c r="AI6" s="18"/>
      <c r="AJ6" s="9"/>
      <c r="AK6" s="10"/>
      <c r="AL6" s="178"/>
      <c r="AM6" s="9"/>
      <c r="AN6" s="10"/>
      <c r="AO6" s="13"/>
      <c r="AP6" s="9"/>
      <c r="AQ6" s="10"/>
      <c r="AR6" s="11"/>
      <c r="AS6" s="9"/>
      <c r="AT6" s="10"/>
      <c r="AU6" s="13"/>
      <c r="AV6" s="9"/>
      <c r="AW6" s="10"/>
      <c r="AX6" s="13"/>
      <c r="AY6" s="9"/>
      <c r="AZ6" s="10"/>
      <c r="BA6" s="17"/>
      <c r="BB6" s="9"/>
      <c r="BC6" s="10"/>
      <c r="BD6" s="11"/>
      <c r="BE6" s="9"/>
      <c r="BF6" s="10"/>
      <c r="BG6" s="13"/>
      <c r="BH6" s="9"/>
      <c r="BI6" s="10"/>
      <c r="BJ6" s="12"/>
      <c r="BK6" s="9"/>
      <c r="BL6" s="10"/>
      <c r="BM6" s="12"/>
      <c r="BN6" s="9"/>
      <c r="BO6" s="10"/>
      <c r="BP6" s="11"/>
      <c r="BQ6" s="9"/>
      <c r="BR6" s="10"/>
      <c r="BS6" s="13"/>
      <c r="BT6" s="14"/>
      <c r="BU6" s="15"/>
      <c r="BV6" s="13"/>
      <c r="BW6" s="9"/>
      <c r="BX6" s="10"/>
      <c r="BY6" s="19"/>
      <c r="BZ6" s="9"/>
      <c r="CA6" s="10"/>
      <c r="CB6" s="21"/>
      <c r="CC6" s="9"/>
      <c r="CD6" s="10"/>
      <c r="CE6" s="11"/>
      <c r="CF6" s="9"/>
      <c r="CG6" s="10"/>
      <c r="CH6" s="13"/>
      <c r="CI6" s="14">
        <v>43455</v>
      </c>
      <c r="CJ6" s="15">
        <v>43465</v>
      </c>
      <c r="CK6" s="21">
        <f>-NETWORKDAYS(CI6,CJ6,$C$37:$N$44)</f>
        <v>-6</v>
      </c>
      <c r="CL6" s="9"/>
      <c r="CM6" s="10"/>
      <c r="CN6" s="19"/>
      <c r="CO6" s="9"/>
      <c r="CP6" s="10"/>
      <c r="CQ6" s="13"/>
      <c r="CR6" s="22"/>
      <c r="CS6" s="23"/>
      <c r="CT6" s="155"/>
      <c r="CU6" s="9"/>
      <c r="CV6" s="10"/>
      <c r="CW6" s="13"/>
      <c r="CX6" s="9"/>
      <c r="CY6" s="10"/>
      <c r="CZ6" s="13"/>
      <c r="DA6" s="9"/>
      <c r="DB6" s="10"/>
      <c r="DC6" s="13"/>
      <c r="DD6" s="9"/>
      <c r="DE6" s="10"/>
      <c r="DF6" s="13"/>
    </row>
    <row r="7" spans="1:116" s="3" customFormat="1" ht="15.75" thickBot="1" x14ac:dyDescent="0.3">
      <c r="A7" s="24" t="s">
        <v>39</v>
      </c>
      <c r="B7" s="8">
        <v>43405</v>
      </c>
      <c r="C7" s="9"/>
      <c r="D7" s="10"/>
      <c r="E7" s="11"/>
      <c r="F7" s="9"/>
      <c r="G7" s="10"/>
      <c r="H7" s="11"/>
      <c r="I7" s="9"/>
      <c r="J7" s="10"/>
      <c r="K7" s="12"/>
      <c r="L7" s="9"/>
      <c r="M7" s="10"/>
      <c r="N7" s="12"/>
      <c r="O7" s="9"/>
      <c r="P7" s="10"/>
      <c r="Q7" s="12"/>
      <c r="R7" s="9"/>
      <c r="S7" s="10"/>
      <c r="T7" s="13"/>
      <c r="U7" s="9"/>
      <c r="V7" s="10"/>
      <c r="W7" s="12"/>
      <c r="X7" s="14"/>
      <c r="Y7" s="15"/>
      <c r="Z7" s="16"/>
      <c r="AA7" s="9"/>
      <c r="AB7" s="10"/>
      <c r="AC7" s="13"/>
      <c r="AD7" s="9">
        <v>37197</v>
      </c>
      <c r="AE7" s="10">
        <v>37197</v>
      </c>
      <c r="AF7" s="17">
        <v>-1</v>
      </c>
      <c r="AG7" s="9"/>
      <c r="AH7" s="10"/>
      <c r="AI7" s="18"/>
      <c r="AJ7" s="9"/>
      <c r="AK7" s="10"/>
      <c r="AL7" s="178"/>
      <c r="AM7" s="9"/>
      <c r="AN7" s="10"/>
      <c r="AO7" s="13"/>
      <c r="AP7" s="9"/>
      <c r="AQ7" s="10"/>
      <c r="AR7" s="11"/>
      <c r="AS7" s="9"/>
      <c r="AT7" s="10"/>
      <c r="AU7" s="13"/>
      <c r="AV7" s="9"/>
      <c r="AW7" s="10"/>
      <c r="AX7" s="13"/>
      <c r="AY7" s="9"/>
      <c r="AZ7" s="10"/>
      <c r="BA7" s="17"/>
      <c r="BB7" s="9"/>
      <c r="BC7" s="10"/>
      <c r="BD7" s="11"/>
      <c r="BE7" s="9"/>
      <c r="BF7" s="10"/>
      <c r="BG7" s="13"/>
      <c r="BH7" s="9"/>
      <c r="BI7" s="10"/>
      <c r="BJ7" s="12"/>
      <c r="BK7" s="9"/>
      <c r="BL7" s="10"/>
      <c r="BM7" s="12"/>
      <c r="BN7" s="9"/>
      <c r="BO7" s="10"/>
      <c r="BP7" s="11"/>
      <c r="BQ7" s="9"/>
      <c r="BR7" s="10"/>
      <c r="BS7" s="13"/>
      <c r="BT7" s="14"/>
      <c r="BU7" s="15"/>
      <c r="BV7" s="13"/>
      <c r="BW7" s="9"/>
      <c r="BX7" s="10"/>
      <c r="BY7" s="19"/>
      <c r="BZ7" s="9"/>
      <c r="CA7" s="10"/>
      <c r="CB7" s="21"/>
      <c r="CC7" s="9"/>
      <c r="CD7" s="10"/>
      <c r="CE7" s="11"/>
      <c r="CF7" s="9"/>
      <c r="CG7" s="10"/>
      <c r="CH7" s="13"/>
      <c r="CI7" s="14"/>
      <c r="CJ7" s="15"/>
      <c r="CK7" s="13"/>
      <c r="CL7" s="9"/>
      <c r="CM7" s="10"/>
      <c r="CN7" s="19"/>
      <c r="CO7" s="9"/>
      <c r="CP7" s="10"/>
      <c r="CQ7" s="13"/>
      <c r="CR7" s="22"/>
      <c r="CS7" s="23"/>
      <c r="CT7" s="155"/>
      <c r="CU7" s="9"/>
      <c r="CV7" s="10"/>
      <c r="CW7" s="13"/>
      <c r="CX7" s="9"/>
      <c r="CY7" s="10"/>
      <c r="CZ7" s="13"/>
      <c r="DA7" s="9"/>
      <c r="DB7" s="10"/>
      <c r="DC7" s="13"/>
      <c r="DD7" s="9"/>
      <c r="DE7" s="10"/>
      <c r="DF7" s="13"/>
    </row>
    <row r="8" spans="1:116" s="3" customFormat="1" ht="15.75" thickBot="1" x14ac:dyDescent="0.3">
      <c r="A8" s="24"/>
      <c r="B8" s="8">
        <v>43374</v>
      </c>
      <c r="C8" s="9"/>
      <c r="D8" s="10"/>
      <c r="E8" s="11"/>
      <c r="F8" s="9"/>
      <c r="G8" s="10"/>
      <c r="H8" s="11"/>
      <c r="I8" s="9"/>
      <c r="J8" s="10"/>
      <c r="K8" s="12"/>
      <c r="L8" s="9"/>
      <c r="M8" s="10"/>
      <c r="N8" s="12"/>
      <c r="O8" s="9"/>
      <c r="P8" s="10"/>
      <c r="Q8" s="12"/>
      <c r="R8" s="9"/>
      <c r="S8" s="10"/>
      <c r="T8" s="13"/>
      <c r="U8" s="9"/>
      <c r="V8" s="10"/>
      <c r="W8" s="12"/>
      <c r="X8" s="14"/>
      <c r="Y8" s="15"/>
      <c r="Z8" s="16"/>
      <c r="AA8" s="9"/>
      <c r="AB8" s="10"/>
      <c r="AC8" s="13"/>
      <c r="AD8" s="9">
        <v>43397</v>
      </c>
      <c r="AE8" s="10">
        <v>43397</v>
      </c>
      <c r="AF8" s="17">
        <v>-0.5</v>
      </c>
      <c r="AG8" s="9"/>
      <c r="AH8" s="10"/>
      <c r="AI8" s="18"/>
      <c r="AJ8" s="9"/>
      <c r="AK8" s="10"/>
      <c r="AL8" s="178"/>
      <c r="AM8" s="9"/>
      <c r="AN8" s="10"/>
      <c r="AO8" s="13"/>
      <c r="AP8" s="9"/>
      <c r="AQ8" s="10"/>
      <c r="AR8" s="11"/>
      <c r="AS8" s="9"/>
      <c r="AT8" s="10"/>
      <c r="AU8" s="13"/>
      <c r="AV8" s="9"/>
      <c r="AW8" s="10"/>
      <c r="AX8" s="13"/>
      <c r="AY8" s="9"/>
      <c r="AZ8" s="10"/>
      <c r="BA8" s="17"/>
      <c r="BB8" s="9"/>
      <c r="BC8" s="10"/>
      <c r="BD8" s="11"/>
      <c r="BE8" s="9"/>
      <c r="BF8" s="10"/>
      <c r="BG8" s="13"/>
      <c r="BH8" s="9"/>
      <c r="BI8" s="10"/>
      <c r="BJ8" s="12"/>
      <c r="BK8" s="9"/>
      <c r="BL8" s="10"/>
      <c r="BM8" s="12"/>
      <c r="BN8" s="9"/>
      <c r="BO8" s="10"/>
      <c r="BP8" s="11"/>
      <c r="BQ8" s="9"/>
      <c r="BR8" s="10"/>
      <c r="BS8" s="13"/>
      <c r="BT8" s="14"/>
      <c r="BU8" s="15"/>
      <c r="BV8" s="13"/>
      <c r="BW8" s="9"/>
      <c r="BX8" s="10"/>
      <c r="BY8" s="19"/>
      <c r="BZ8" s="9">
        <v>43395</v>
      </c>
      <c r="CA8" s="10">
        <v>43399</v>
      </c>
      <c r="CB8" s="21">
        <f>-NETWORKDAYS(BZ8,CA8,$C$37:$N$44)</f>
        <v>-5</v>
      </c>
      <c r="CC8" s="9"/>
      <c r="CD8" s="10"/>
      <c r="CE8" s="11"/>
      <c r="CF8" s="9"/>
      <c r="CG8" s="10"/>
      <c r="CH8" s="13"/>
      <c r="CI8" s="14"/>
      <c r="CJ8" s="15"/>
      <c r="CK8" s="13"/>
      <c r="CL8" s="9"/>
      <c r="CM8" s="10"/>
      <c r="CN8" s="19"/>
      <c r="CO8" s="9"/>
      <c r="CP8" s="10"/>
      <c r="CQ8" s="13"/>
      <c r="CR8" s="22"/>
      <c r="CS8" s="23"/>
      <c r="CT8" s="155"/>
      <c r="CU8" s="9"/>
      <c r="CV8" s="10"/>
      <c r="CW8" s="13"/>
      <c r="CX8" s="9"/>
      <c r="CY8" s="10"/>
      <c r="CZ8" s="13"/>
      <c r="DA8" s="9"/>
      <c r="DB8" s="10"/>
      <c r="DC8" s="13"/>
      <c r="DD8" s="9"/>
      <c r="DE8" s="10"/>
      <c r="DF8" s="13"/>
    </row>
    <row r="9" spans="1:116" s="3" customFormat="1" x14ac:dyDescent="0.25">
      <c r="A9" s="24" t="s">
        <v>40</v>
      </c>
      <c r="B9" s="8">
        <v>43344</v>
      </c>
      <c r="C9" s="25"/>
      <c r="D9" s="26"/>
      <c r="E9" s="21"/>
      <c r="F9" s="25"/>
      <c r="G9" s="26"/>
      <c r="H9" s="21"/>
      <c r="I9" s="25"/>
      <c r="J9" s="26"/>
      <c r="K9" s="21"/>
      <c r="L9" s="25"/>
      <c r="M9" s="26"/>
      <c r="N9" s="21"/>
      <c r="O9" s="25"/>
      <c r="P9" s="26"/>
      <c r="Q9" s="21"/>
      <c r="R9" s="25"/>
      <c r="S9" s="26"/>
      <c r="T9" s="21"/>
      <c r="U9" s="25">
        <v>43353</v>
      </c>
      <c r="V9" s="26">
        <v>43371</v>
      </c>
      <c r="W9" s="27">
        <f>-NETWORKDAYS(U9,V9,$C$37:$N$44)</f>
        <v>-15</v>
      </c>
      <c r="X9" s="25"/>
      <c r="Y9" s="26"/>
      <c r="Z9" s="21"/>
      <c r="AA9" s="25"/>
      <c r="AB9" s="26"/>
      <c r="AC9" s="21"/>
      <c r="AD9" s="25">
        <v>43346</v>
      </c>
      <c r="AE9" s="26">
        <v>43350</v>
      </c>
      <c r="AF9" s="21">
        <f>-NETWORKDAYS(AD9,AE9,$C$37:$N$44)</f>
        <v>-5</v>
      </c>
      <c r="AG9" s="25"/>
      <c r="AH9" s="26"/>
      <c r="AI9" s="21"/>
      <c r="AJ9" s="25"/>
      <c r="AK9" s="26"/>
      <c r="AL9" s="20"/>
      <c r="AM9" s="25"/>
      <c r="AN9" s="26"/>
      <c r="AO9" s="21"/>
      <c r="AP9" s="25"/>
      <c r="AQ9" s="26"/>
      <c r="AR9" s="21"/>
      <c r="AS9" s="25"/>
      <c r="AT9" s="26"/>
      <c r="AU9" s="21"/>
      <c r="AV9" s="25"/>
      <c r="AW9" s="26"/>
      <c r="AX9" s="21"/>
      <c r="AY9" s="25"/>
      <c r="AZ9" s="26"/>
      <c r="BA9" s="28"/>
      <c r="BB9" s="25"/>
      <c r="BC9" s="26"/>
      <c r="BD9" s="28"/>
      <c r="BE9" s="25"/>
      <c r="BF9" s="26"/>
      <c r="BG9" s="21"/>
      <c r="BH9" s="25"/>
      <c r="BI9" s="26"/>
      <c r="BJ9" s="29"/>
      <c r="BK9" s="25">
        <v>43344</v>
      </c>
      <c r="BL9" s="26">
        <v>43353</v>
      </c>
      <c r="BM9" s="21">
        <f>-NETWORKDAYS(BK9,BL9,$C$37:$N$44)</f>
        <v>-6</v>
      </c>
      <c r="BN9" s="25"/>
      <c r="BO9" s="26"/>
      <c r="BP9" s="21"/>
      <c r="BQ9" s="25"/>
      <c r="BR9" s="26"/>
      <c r="BS9" s="30"/>
      <c r="BT9" s="25">
        <v>43349</v>
      </c>
      <c r="BU9" s="26">
        <v>43354</v>
      </c>
      <c r="BV9" s="21">
        <f>-NETWORKDAYS(BT9,BU9,$C$37:$N$44)</f>
        <v>-4</v>
      </c>
      <c r="BW9" s="25">
        <v>43313</v>
      </c>
      <c r="BX9" s="26">
        <v>43315</v>
      </c>
      <c r="BY9" s="21">
        <f>-NETWORKDAYS(BW9,BX9,$C$37:$N$44)</f>
        <v>-3</v>
      </c>
      <c r="BZ9" s="25"/>
      <c r="CA9" s="26"/>
      <c r="CB9" s="30"/>
      <c r="CC9" s="25"/>
      <c r="CD9" s="26"/>
      <c r="CE9" s="28"/>
      <c r="CF9" s="25">
        <v>43346</v>
      </c>
      <c r="CG9" s="26">
        <v>43350</v>
      </c>
      <c r="CH9" s="21">
        <f>-NETWORKDAYS(CF9,CG9,$C$37:$N$44)</f>
        <v>-5</v>
      </c>
      <c r="CI9" s="25"/>
      <c r="CJ9" s="26"/>
      <c r="CK9" s="28"/>
      <c r="CL9" s="25"/>
      <c r="CM9" s="26"/>
      <c r="CN9" s="28"/>
      <c r="CO9" s="25"/>
      <c r="CP9" s="26"/>
      <c r="CQ9" s="29"/>
      <c r="CR9" s="31"/>
      <c r="CS9" s="32"/>
      <c r="CT9" s="156"/>
      <c r="CU9" s="25">
        <v>43346</v>
      </c>
      <c r="CV9" s="26">
        <v>43350</v>
      </c>
      <c r="CW9" s="21">
        <f>-NETWORKDAYS(CU9,CV9,$C$71:$M$80)</f>
        <v>-5</v>
      </c>
      <c r="CX9" s="25"/>
      <c r="CY9" s="26"/>
      <c r="CZ9" s="29"/>
      <c r="DA9" s="25"/>
      <c r="DB9" s="26"/>
      <c r="DC9" s="29"/>
      <c r="DD9" s="25"/>
      <c r="DE9" s="26"/>
      <c r="DF9" s="33"/>
    </row>
    <row r="10" spans="1:116" s="3" customFormat="1" ht="15.75" thickBot="1" x14ac:dyDescent="0.3">
      <c r="A10" s="7"/>
      <c r="C10" s="9"/>
      <c r="D10" s="10"/>
      <c r="E10" s="11"/>
      <c r="F10" s="9"/>
      <c r="G10" s="10"/>
      <c r="H10" s="11"/>
      <c r="I10" s="9"/>
      <c r="J10" s="10"/>
      <c r="K10" s="12"/>
      <c r="L10" s="9"/>
      <c r="M10" s="10"/>
      <c r="N10" s="12"/>
      <c r="O10" s="9"/>
      <c r="P10" s="10"/>
      <c r="Q10" s="12"/>
      <c r="R10" s="9"/>
      <c r="S10" s="10"/>
      <c r="T10" s="13"/>
      <c r="U10" s="9"/>
      <c r="V10" s="10"/>
      <c r="W10" s="12"/>
      <c r="X10" s="14"/>
      <c r="Y10" s="15"/>
      <c r="Z10" s="16"/>
      <c r="AA10" s="9"/>
      <c r="AB10" s="10"/>
      <c r="AC10" s="13"/>
      <c r="AD10" s="9"/>
      <c r="AE10" s="10"/>
      <c r="AF10" s="12"/>
      <c r="AG10" s="9"/>
      <c r="AH10" s="10"/>
      <c r="AI10" s="11"/>
      <c r="AJ10" s="9"/>
      <c r="AK10" s="10"/>
      <c r="AL10" s="179"/>
      <c r="AM10" s="9"/>
      <c r="AN10" s="10"/>
      <c r="AO10" s="13"/>
      <c r="AP10" s="9"/>
      <c r="AQ10" s="10"/>
      <c r="AR10" s="11"/>
      <c r="AS10" s="9"/>
      <c r="AT10" s="10"/>
      <c r="AU10" s="13"/>
      <c r="AV10" s="9"/>
      <c r="AW10" s="10"/>
      <c r="AX10" s="13"/>
      <c r="AY10" s="9"/>
      <c r="AZ10" s="10"/>
      <c r="BA10" s="17"/>
      <c r="BB10" s="9"/>
      <c r="BC10" s="10"/>
      <c r="BD10" s="11"/>
      <c r="BE10" s="9"/>
      <c r="BF10" s="10"/>
      <c r="BG10" s="13"/>
      <c r="BH10" s="9"/>
      <c r="BI10" s="10"/>
      <c r="BJ10" s="12"/>
      <c r="BK10" s="9"/>
      <c r="BL10" s="10"/>
      <c r="BM10" s="11"/>
      <c r="BN10" s="9"/>
      <c r="BO10" s="10"/>
      <c r="BP10" s="11"/>
      <c r="BQ10" s="9"/>
      <c r="BR10" s="10"/>
      <c r="BS10" s="13"/>
      <c r="BT10" s="14"/>
      <c r="BU10" s="15"/>
      <c r="BV10" s="13"/>
      <c r="BW10" s="9"/>
      <c r="BX10" s="10"/>
      <c r="BY10" s="19"/>
      <c r="BZ10" s="9"/>
      <c r="CA10" s="10"/>
      <c r="CB10" s="13"/>
      <c r="CC10" s="9"/>
      <c r="CD10" s="10"/>
      <c r="CE10" s="11"/>
      <c r="CF10" s="9"/>
      <c r="CG10" s="10"/>
      <c r="CH10" s="13"/>
      <c r="CI10" s="14"/>
      <c r="CJ10" s="15"/>
      <c r="CK10" s="13"/>
      <c r="CL10" s="9"/>
      <c r="CM10" s="10"/>
      <c r="CN10" s="19"/>
      <c r="CO10" s="9"/>
      <c r="CP10" s="10"/>
      <c r="CQ10" s="13"/>
      <c r="CR10" s="22"/>
      <c r="CS10" s="23"/>
      <c r="CT10" s="155"/>
      <c r="CU10" s="9">
        <v>43353</v>
      </c>
      <c r="CV10" s="10">
        <v>43357</v>
      </c>
      <c r="CW10" s="21">
        <f>-NETWORKDAYS(CU10,CV10,$C$71:$M$80)</f>
        <v>-5</v>
      </c>
      <c r="CX10" s="9"/>
      <c r="CY10" s="10"/>
      <c r="CZ10" s="13"/>
      <c r="DA10" s="9"/>
      <c r="DB10" s="10"/>
      <c r="DC10" s="13"/>
      <c r="DD10" s="9"/>
      <c r="DE10" s="10"/>
      <c r="DF10" s="13"/>
    </row>
    <row r="11" spans="1:116" s="3" customFormat="1" x14ac:dyDescent="0.25">
      <c r="A11" s="7"/>
      <c r="B11" s="8">
        <v>43313</v>
      </c>
      <c r="C11" s="25">
        <v>43313</v>
      </c>
      <c r="D11" s="26">
        <v>43329</v>
      </c>
      <c r="E11" s="21">
        <f>-NETWORKDAYS(C11,D11,$C$37:$N$44)</f>
        <v>-12</v>
      </c>
      <c r="F11" s="25"/>
      <c r="G11" s="26"/>
      <c r="H11" s="21"/>
      <c r="I11" s="25"/>
      <c r="J11" s="26"/>
      <c r="K11" s="21"/>
      <c r="L11" s="25">
        <v>43325</v>
      </c>
      <c r="M11" s="26">
        <v>43343</v>
      </c>
      <c r="N11" s="27">
        <f>-NETWORKDAYS(L11,M11,$C$37:$N$44)</f>
        <v>-14</v>
      </c>
      <c r="O11" s="25"/>
      <c r="P11" s="26"/>
      <c r="Q11" s="21"/>
      <c r="R11" s="25"/>
      <c r="S11" s="26"/>
      <c r="T11" s="21"/>
      <c r="U11" s="25">
        <v>43325</v>
      </c>
      <c r="V11" s="26">
        <v>43326</v>
      </c>
      <c r="W11" s="27">
        <f>-NETWORKDAYS(U11,V11,$C$37:$N$44)</f>
        <v>-2</v>
      </c>
      <c r="X11" s="25">
        <v>43313</v>
      </c>
      <c r="Y11" s="26">
        <v>43322</v>
      </c>
      <c r="Z11" s="27">
        <f>-NETWORKDAYS(X11,Y11,$C$37:$N$44)</f>
        <v>-8</v>
      </c>
      <c r="AA11" s="25">
        <v>43313</v>
      </c>
      <c r="AB11" s="26">
        <v>43329</v>
      </c>
      <c r="AC11" s="21">
        <f>-NETWORKDAYS(AA11,AB11,$C$37:$N$44)</f>
        <v>-12</v>
      </c>
      <c r="AD11" s="25">
        <v>43332</v>
      </c>
      <c r="AE11" s="26">
        <v>43343</v>
      </c>
      <c r="AF11" s="21">
        <f>-NETWORKDAYS(AD11,AE11,$C$37:$N$44)</f>
        <v>-10</v>
      </c>
      <c r="AG11" s="25"/>
      <c r="AH11" s="26"/>
      <c r="AI11" s="21"/>
      <c r="AJ11" s="25"/>
      <c r="AK11" s="26"/>
      <c r="AL11" s="20"/>
      <c r="AM11" s="25">
        <v>43336</v>
      </c>
      <c r="AN11" s="26">
        <v>43336</v>
      </c>
      <c r="AO11" s="21">
        <v>-1</v>
      </c>
      <c r="AP11" s="25">
        <v>43318</v>
      </c>
      <c r="AQ11" s="26">
        <v>43336</v>
      </c>
      <c r="AR11" s="21">
        <f>-NETWORKDAYS(AP11,AQ11,$C$37:$N$44)</f>
        <v>-14</v>
      </c>
      <c r="AS11" s="25"/>
      <c r="AT11" s="26"/>
      <c r="AU11" s="21"/>
      <c r="AV11" s="25"/>
      <c r="AW11" s="26"/>
      <c r="AX11" s="21"/>
      <c r="AY11" s="25"/>
      <c r="AZ11" s="26"/>
      <c r="BA11" s="28"/>
      <c r="BB11" s="25">
        <v>43318</v>
      </c>
      <c r="BC11" s="26">
        <v>43336</v>
      </c>
      <c r="BD11" s="21">
        <f>-NETWORKDAYS(BB11,BC11,$C$37:$N$44)</f>
        <v>-14</v>
      </c>
      <c r="BE11" s="25">
        <v>43313</v>
      </c>
      <c r="BF11" s="26">
        <v>43325</v>
      </c>
      <c r="BG11" s="21">
        <f>-NETWORKDAYS(BE11,BF11,$C$37:$N$44)+0.5</f>
        <v>-8.5</v>
      </c>
      <c r="BH11" s="25"/>
      <c r="BI11" s="26"/>
      <c r="BJ11" s="29"/>
      <c r="BK11" s="25">
        <v>43332</v>
      </c>
      <c r="BL11" s="26">
        <v>43343</v>
      </c>
      <c r="BM11" s="21">
        <f>-NETWORKDAYS(BK11,BL11,$C$37:$N$44)</f>
        <v>-10</v>
      </c>
      <c r="BN11" s="25">
        <v>43316</v>
      </c>
      <c r="BO11" s="26">
        <v>43331</v>
      </c>
      <c r="BP11" s="21">
        <f>-NETWORKDAYS(BN11,BO11,$C$37:$N$44)</f>
        <v>-9</v>
      </c>
      <c r="BQ11" s="25">
        <v>43319</v>
      </c>
      <c r="BR11" s="26">
        <v>43326</v>
      </c>
      <c r="BS11" s="21">
        <f>-NETWORKDAYS(BQ11,BR11,$C$37:$N$44)</f>
        <v>-6</v>
      </c>
      <c r="BT11" s="25">
        <v>43336</v>
      </c>
      <c r="BU11" s="26">
        <v>43336</v>
      </c>
      <c r="BV11" s="29">
        <v>-0.5</v>
      </c>
      <c r="BW11" s="25">
        <v>43311</v>
      </c>
      <c r="BX11" s="26">
        <v>43312</v>
      </c>
      <c r="BY11" s="21">
        <f>-NETWORKDAYS(BW11,BX11,$C$37:$N$44)</f>
        <v>-2</v>
      </c>
      <c r="BZ11" s="25">
        <v>43318</v>
      </c>
      <c r="CA11" s="26">
        <v>43329</v>
      </c>
      <c r="CB11" s="21">
        <f>-NETWORKDAYS(BZ11,CA11,$C$37:$N$44)</f>
        <v>-9</v>
      </c>
      <c r="CC11" s="25">
        <v>43332</v>
      </c>
      <c r="CD11" s="26">
        <v>43343</v>
      </c>
      <c r="CE11" s="21">
        <f>-NETWORKDAYS(CC11,CD11,$C$37:$N$44)</f>
        <v>-10</v>
      </c>
      <c r="CF11" s="25">
        <v>43332</v>
      </c>
      <c r="CG11" s="26">
        <v>43343</v>
      </c>
      <c r="CH11" s="21">
        <f>-NETWORKDAYS(CF11,CG11,$C$37:$N$44)</f>
        <v>-10</v>
      </c>
      <c r="CI11" s="25">
        <v>43313</v>
      </c>
      <c r="CJ11" s="26">
        <v>43329</v>
      </c>
      <c r="CK11" s="21">
        <f>-NETWORKDAYS(CI11,CJ11,$C$37:$N$44)</f>
        <v>-12</v>
      </c>
      <c r="CL11" s="25">
        <v>43318</v>
      </c>
      <c r="CM11" s="26">
        <v>43326</v>
      </c>
      <c r="CN11" s="21">
        <f>-NETWORKDAYS(CL11,CM11,$C$71:$M$80)</f>
        <v>-7</v>
      </c>
      <c r="CO11" s="25">
        <v>43313</v>
      </c>
      <c r="CP11" s="26">
        <v>43329</v>
      </c>
      <c r="CQ11" s="21">
        <f>-NETWORKDAYS(CO11,CP11,$C$37:$N$44)</f>
        <v>-12</v>
      </c>
      <c r="CR11" s="31">
        <v>43313</v>
      </c>
      <c r="CS11" s="32">
        <v>43315</v>
      </c>
      <c r="CT11" s="21">
        <f>-NETWORKDAYS(CR11,CS11,$C$37:$N$44)</f>
        <v>-3</v>
      </c>
      <c r="CU11" s="25">
        <v>43339</v>
      </c>
      <c r="CV11" s="26">
        <v>43343</v>
      </c>
      <c r="CW11" s="21">
        <f>-NETWORKDAYS(CU11,CV11,$C$71:$M$80)</f>
        <v>-5</v>
      </c>
      <c r="CX11" s="25">
        <v>43313</v>
      </c>
      <c r="CY11" s="26">
        <v>43322</v>
      </c>
      <c r="CZ11" s="21">
        <f>-NETWORKDAYS(CX11,CY11,$C$71:$M$80)</f>
        <v>-8</v>
      </c>
      <c r="DA11" s="25"/>
      <c r="DB11" s="26"/>
      <c r="DC11" s="29"/>
      <c r="DD11" s="25">
        <v>43332</v>
      </c>
      <c r="DE11" s="26">
        <v>43343</v>
      </c>
      <c r="DF11" s="34">
        <f>-NETWORKDAYS(DD11,DE11,$C$71:$M$80)</f>
        <v>-10</v>
      </c>
    </row>
    <row r="12" spans="1:116" s="3" customFormat="1" x14ac:dyDescent="0.25">
      <c r="A12" s="7"/>
      <c r="B12" s="8"/>
      <c r="C12" s="25"/>
      <c r="D12" s="26"/>
      <c r="E12" s="21"/>
      <c r="F12" s="25"/>
      <c r="G12" s="26"/>
      <c r="H12" s="21"/>
      <c r="I12" s="25"/>
      <c r="J12" s="26"/>
      <c r="K12" s="21"/>
      <c r="L12" s="25"/>
      <c r="M12" s="26"/>
      <c r="N12" s="21"/>
      <c r="O12" s="25"/>
      <c r="P12" s="26"/>
      <c r="Q12" s="21"/>
      <c r="R12" s="25"/>
      <c r="S12" s="26"/>
      <c r="T12" s="21"/>
      <c r="U12" s="25"/>
      <c r="V12" s="26"/>
      <c r="W12" s="21"/>
      <c r="X12" s="25"/>
      <c r="Y12" s="26"/>
      <c r="Z12" s="21"/>
      <c r="AA12" s="25"/>
      <c r="AB12" s="26"/>
      <c r="AC12" s="21"/>
      <c r="AD12" s="25"/>
      <c r="AE12" s="26"/>
      <c r="AF12" s="29"/>
      <c r="AG12" s="25"/>
      <c r="AH12" s="26"/>
      <c r="AI12" s="35"/>
      <c r="AJ12" s="25">
        <v>43334</v>
      </c>
      <c r="AK12" s="26">
        <v>43334</v>
      </c>
      <c r="AL12" s="20">
        <v>-0.5</v>
      </c>
      <c r="AM12" s="25">
        <v>43332</v>
      </c>
      <c r="AN12" s="26">
        <v>43332</v>
      </c>
      <c r="AO12" s="21">
        <v>-1</v>
      </c>
      <c r="AP12" s="25"/>
      <c r="AQ12" s="26"/>
      <c r="AR12" s="21"/>
      <c r="AS12" s="25"/>
      <c r="AT12" s="26"/>
      <c r="AU12" s="21"/>
      <c r="AV12" s="25"/>
      <c r="AW12" s="26"/>
      <c r="AX12" s="21"/>
      <c r="AY12" s="25"/>
      <c r="AZ12" s="26"/>
      <c r="BA12" s="28"/>
      <c r="BB12" s="25"/>
      <c r="BC12" s="26"/>
      <c r="BD12" s="28"/>
      <c r="BE12" s="25"/>
      <c r="BF12" s="26"/>
      <c r="BG12" s="21"/>
      <c r="BH12" s="25"/>
      <c r="BI12" s="26"/>
      <c r="BJ12" s="29"/>
      <c r="BK12" s="25"/>
      <c r="BL12" s="26"/>
      <c r="BM12" s="29"/>
      <c r="BN12" s="25"/>
      <c r="BO12" s="26"/>
      <c r="BP12" s="30"/>
      <c r="BQ12" s="25">
        <v>43328</v>
      </c>
      <c r="BR12" s="26">
        <v>43340</v>
      </c>
      <c r="BS12" s="21">
        <f>-NETWORKDAYS(BQ12,BR12,$C$37:$N$44)</f>
        <v>-9</v>
      </c>
      <c r="BT12" s="25"/>
      <c r="BU12" s="26"/>
      <c r="BV12" s="29"/>
      <c r="BW12" s="25"/>
      <c r="BX12" s="26"/>
      <c r="BY12" s="30"/>
      <c r="BZ12" s="25"/>
      <c r="CA12" s="26"/>
      <c r="CB12" s="30"/>
      <c r="CC12" s="25"/>
      <c r="CD12" s="26"/>
      <c r="CE12" s="28"/>
      <c r="CF12" s="25"/>
      <c r="CG12" s="26"/>
      <c r="CH12" s="28"/>
      <c r="CI12" s="25"/>
      <c r="CJ12" s="26"/>
      <c r="CK12" s="28"/>
      <c r="CL12" s="25">
        <v>43328</v>
      </c>
      <c r="CM12" s="26">
        <v>43329</v>
      </c>
      <c r="CN12" s="21">
        <f>-NETWORKDAYS(CL12,CM12,$C$71:$M$80)</f>
        <v>-2</v>
      </c>
      <c r="CO12" s="25"/>
      <c r="CP12" s="26"/>
      <c r="CQ12" s="29"/>
      <c r="CR12" s="31"/>
      <c r="CS12" s="32"/>
      <c r="CT12" s="156"/>
      <c r="CU12" s="25"/>
      <c r="CV12" s="26"/>
      <c r="CW12" s="29"/>
      <c r="CX12" s="25"/>
      <c r="CY12" s="26"/>
      <c r="CZ12" s="29"/>
      <c r="DA12" s="25"/>
      <c r="DB12" s="26"/>
      <c r="DC12" s="29"/>
      <c r="DD12" s="25"/>
      <c r="DE12" s="26"/>
      <c r="DF12" s="33"/>
    </row>
    <row r="13" spans="1:116" s="3" customFormat="1" ht="15.75" thickBot="1" x14ac:dyDescent="0.3">
      <c r="A13" s="7"/>
      <c r="C13" s="9"/>
      <c r="D13" s="10"/>
      <c r="E13" s="11"/>
      <c r="F13" s="9"/>
      <c r="G13" s="10"/>
      <c r="H13" s="11"/>
      <c r="I13" s="9"/>
      <c r="J13" s="10"/>
      <c r="K13" s="12"/>
      <c r="L13" s="9"/>
      <c r="M13" s="10"/>
      <c r="N13" s="12"/>
      <c r="O13" s="9"/>
      <c r="P13" s="10"/>
      <c r="Q13" s="12"/>
      <c r="R13" s="9"/>
      <c r="S13" s="10"/>
      <c r="T13" s="13"/>
      <c r="U13" s="9"/>
      <c r="V13" s="10"/>
      <c r="W13" s="12"/>
      <c r="X13" s="14"/>
      <c r="Y13" s="15"/>
      <c r="Z13" s="16"/>
      <c r="AA13" s="9"/>
      <c r="AB13" s="10"/>
      <c r="AC13" s="13"/>
      <c r="AD13" s="9"/>
      <c r="AE13" s="10"/>
      <c r="AF13" s="12"/>
      <c r="AG13" s="9">
        <v>43313</v>
      </c>
      <c r="AH13" s="10">
        <v>43315</v>
      </c>
      <c r="AI13" s="18">
        <f>-NETWORKDAYS(AG13,AH13,$C$37:$N$44)</f>
        <v>-3</v>
      </c>
      <c r="AJ13" s="9">
        <v>43320</v>
      </c>
      <c r="AK13" s="10">
        <v>43326</v>
      </c>
      <c r="AL13" s="178">
        <f>-NETWORKDAYS(AJ13,AK13,$C$37:$N$44)</f>
        <v>-5</v>
      </c>
      <c r="AM13" s="9">
        <v>43315</v>
      </c>
      <c r="AN13" s="10">
        <v>43329</v>
      </c>
      <c r="AO13" s="18">
        <f>-NETWORKDAYS(AM13,AN13,$C$37:$N$44)</f>
        <v>-10</v>
      </c>
      <c r="AP13" s="9"/>
      <c r="AQ13" s="10"/>
      <c r="AR13" s="11"/>
      <c r="AS13" s="9"/>
      <c r="AT13" s="10"/>
      <c r="AU13" s="13"/>
      <c r="AV13" s="9">
        <v>43328</v>
      </c>
      <c r="AW13" s="10">
        <v>43336</v>
      </c>
      <c r="AX13" s="13">
        <f>-NETWORKDAYS(AV13,AW13,$C$37:$N$44)</f>
        <v>-7</v>
      </c>
      <c r="AY13" s="9"/>
      <c r="AZ13" s="10"/>
      <c r="BA13" s="17"/>
      <c r="BB13" s="9"/>
      <c r="BC13" s="10"/>
      <c r="BD13" s="11"/>
      <c r="BE13" s="9"/>
      <c r="BF13" s="10"/>
      <c r="BG13" s="13"/>
      <c r="BH13" s="9"/>
      <c r="BI13" s="10"/>
      <c r="BJ13" s="12"/>
      <c r="BK13" s="9"/>
      <c r="BL13" s="10"/>
      <c r="BM13" s="12"/>
      <c r="BN13" s="9"/>
      <c r="BO13" s="10"/>
      <c r="BP13" s="11"/>
      <c r="BQ13" s="9">
        <v>43319</v>
      </c>
      <c r="BR13" s="10">
        <v>43319</v>
      </c>
      <c r="BS13" s="13">
        <v>-1</v>
      </c>
      <c r="BT13" s="14"/>
      <c r="BU13" s="15"/>
      <c r="BV13" s="13"/>
      <c r="BW13" s="9"/>
      <c r="BX13" s="10"/>
      <c r="BY13" s="19"/>
      <c r="BZ13" s="9"/>
      <c r="CA13" s="10"/>
      <c r="CB13" s="13"/>
      <c r="CC13" s="9"/>
      <c r="CD13" s="10"/>
      <c r="CE13" s="11"/>
      <c r="CF13" s="9"/>
      <c r="CG13" s="10"/>
      <c r="CH13" s="13"/>
      <c r="CI13" s="14"/>
      <c r="CJ13" s="15"/>
      <c r="CK13" s="13"/>
      <c r="CL13" s="9"/>
      <c r="CM13" s="10"/>
      <c r="CN13" s="19"/>
      <c r="CO13" s="9"/>
      <c r="CP13" s="10"/>
      <c r="CQ13" s="13"/>
      <c r="CR13" s="22"/>
      <c r="CS13" s="23"/>
      <c r="CT13" s="155"/>
      <c r="CU13" s="9"/>
      <c r="CV13" s="10"/>
      <c r="CW13" s="13"/>
      <c r="CX13" s="9"/>
      <c r="CY13" s="10"/>
      <c r="CZ13" s="13"/>
      <c r="DA13" s="9"/>
      <c r="DB13" s="10"/>
      <c r="DC13" s="13"/>
      <c r="DD13" s="9"/>
      <c r="DE13" s="10"/>
      <c r="DF13" s="13"/>
    </row>
    <row r="14" spans="1:116" s="3" customFormat="1" x14ac:dyDescent="0.25">
      <c r="A14" s="7"/>
      <c r="B14" s="8">
        <v>43282</v>
      </c>
      <c r="C14" s="25">
        <v>43283</v>
      </c>
      <c r="D14" s="26">
        <v>43283</v>
      </c>
      <c r="E14" s="21">
        <v>-1</v>
      </c>
      <c r="F14" s="25"/>
      <c r="G14" s="26"/>
      <c r="H14" s="21"/>
      <c r="I14" s="25"/>
      <c r="J14" s="26"/>
      <c r="K14" s="21"/>
      <c r="L14" s="25"/>
      <c r="M14" s="26"/>
      <c r="N14" s="21"/>
      <c r="O14" s="25"/>
      <c r="P14" s="26"/>
      <c r="Q14" s="21"/>
      <c r="R14" s="25">
        <v>43297</v>
      </c>
      <c r="S14" s="26">
        <v>43308</v>
      </c>
      <c r="T14" s="21">
        <f>-NETWORKDAYS(R14,S14,$C$37:$N$44)</f>
        <v>-10</v>
      </c>
      <c r="U14" s="25">
        <v>43294</v>
      </c>
      <c r="V14" s="26">
        <v>43294</v>
      </c>
      <c r="W14" s="27">
        <f>-NETWORKDAYS(U14,V14,$C$37:$N$44)</f>
        <v>-1</v>
      </c>
      <c r="X14" s="25">
        <v>43311</v>
      </c>
      <c r="Y14" s="26">
        <v>43312</v>
      </c>
      <c r="Z14" s="27">
        <f>-NETWORKDAYS(X14,Y14,$C$37:$N$44)</f>
        <v>-2</v>
      </c>
      <c r="AA14" s="25">
        <v>43311</v>
      </c>
      <c r="AB14" s="26">
        <v>43312</v>
      </c>
      <c r="AC14" s="21">
        <v>-2</v>
      </c>
      <c r="AD14" s="25"/>
      <c r="AE14" s="26"/>
      <c r="AF14" s="29"/>
      <c r="AG14" s="25">
        <v>43311</v>
      </c>
      <c r="AH14" s="26">
        <v>43312</v>
      </c>
      <c r="AI14" s="21">
        <f>-NETWORKDAYS(AG14,AH14,$C$37:$N$44)</f>
        <v>-2</v>
      </c>
      <c r="AJ14" s="25">
        <v>43294</v>
      </c>
      <c r="AK14" s="26">
        <v>43294</v>
      </c>
      <c r="AL14" s="20">
        <v>-1</v>
      </c>
      <c r="AM14" s="25">
        <v>43297</v>
      </c>
      <c r="AN14" s="26">
        <v>43298</v>
      </c>
      <c r="AO14" s="21">
        <f>-NETWORKDAYS(AM14,AN14,$C$37:$N$44)</f>
        <v>-2</v>
      </c>
      <c r="AP14" s="25"/>
      <c r="AQ14" s="26"/>
      <c r="AR14" s="21"/>
      <c r="AS14" s="25"/>
      <c r="AT14" s="26"/>
      <c r="AU14" s="21"/>
      <c r="AV14" s="25"/>
      <c r="AW14" s="26"/>
      <c r="AX14" s="21"/>
      <c r="AY14" s="25"/>
      <c r="AZ14" s="26"/>
      <c r="BA14" s="28"/>
      <c r="BB14" s="25"/>
      <c r="BC14" s="26"/>
      <c r="BD14" s="28"/>
      <c r="BE14" s="25">
        <v>43304</v>
      </c>
      <c r="BF14" s="26">
        <v>43312</v>
      </c>
      <c r="BG14" s="21">
        <f>-NETWORKDAYS(BE14,BF14,$C$37:$N$44)</f>
        <v>-7</v>
      </c>
      <c r="BH14" s="25">
        <v>43304</v>
      </c>
      <c r="BI14" s="26">
        <v>43308</v>
      </c>
      <c r="BJ14" s="21">
        <f>-NETWORKDAYS(BH14,BI14,$C$37:$N$44)</f>
        <v>-5</v>
      </c>
      <c r="BK14" s="25">
        <v>43297</v>
      </c>
      <c r="BL14" s="26">
        <v>43297</v>
      </c>
      <c r="BM14" s="29">
        <v>-0.5</v>
      </c>
      <c r="BN14" s="25">
        <v>43302</v>
      </c>
      <c r="BO14" s="26">
        <v>43310</v>
      </c>
      <c r="BP14" s="21">
        <f>-NETWORKDAYS(BN14,BO14,$C$37:$N$44)</f>
        <v>-5</v>
      </c>
      <c r="BQ14" s="25"/>
      <c r="BR14" s="26"/>
      <c r="BS14" s="30"/>
      <c r="BT14" s="25">
        <v>43292</v>
      </c>
      <c r="BU14" s="26">
        <v>43292</v>
      </c>
      <c r="BV14" s="29">
        <v>-0.5</v>
      </c>
      <c r="BW14" s="25">
        <v>43300</v>
      </c>
      <c r="BX14" s="26">
        <v>43300</v>
      </c>
      <c r="BY14" s="30">
        <v>-0.5</v>
      </c>
      <c r="BZ14" s="25"/>
      <c r="CA14" s="26"/>
      <c r="CB14" s="30"/>
      <c r="CC14" s="25">
        <v>43304</v>
      </c>
      <c r="CD14" s="26">
        <v>43308</v>
      </c>
      <c r="CE14" s="21">
        <f>-NETWORKDAYS(CC14,CD14,$C$71:$M$80)</f>
        <v>-5</v>
      </c>
      <c r="CF14" s="25"/>
      <c r="CG14" s="26"/>
      <c r="CH14" s="28"/>
      <c r="CI14" s="25">
        <v>43311</v>
      </c>
      <c r="CJ14" s="26">
        <v>43312</v>
      </c>
      <c r="CK14" s="21">
        <f>-NETWORKDAYS(CI14,CJ14,$C$71:$M$80)</f>
        <v>-2</v>
      </c>
      <c r="CL14" s="25">
        <v>43297</v>
      </c>
      <c r="CM14" s="26">
        <v>43301</v>
      </c>
      <c r="CN14" s="21">
        <f>-NETWORKDAYS(CL14,CM14,$C$71:$M$80)</f>
        <v>-5</v>
      </c>
      <c r="CO14" s="25">
        <v>43311</v>
      </c>
      <c r="CP14" s="26">
        <v>43312</v>
      </c>
      <c r="CQ14" s="21">
        <f>-NETWORKDAYS(CO14,CP14,$C$37:$N$44)</f>
        <v>-2</v>
      </c>
      <c r="CR14" s="31">
        <v>43282</v>
      </c>
      <c r="CS14" s="32">
        <v>43287</v>
      </c>
      <c r="CT14" s="21">
        <f>-NETWORKDAYS(CR14,CS14,$C$37:$N$44)</f>
        <v>-5</v>
      </c>
      <c r="CU14" s="25"/>
      <c r="CV14" s="26"/>
      <c r="CW14" s="29"/>
      <c r="CX14" s="25">
        <v>43304</v>
      </c>
      <c r="CY14" s="26">
        <v>43312</v>
      </c>
      <c r="CZ14" s="21">
        <f>-NETWORKDAYS(CX14,CY14,$C$71:$M$80)</f>
        <v>-7</v>
      </c>
      <c r="DA14" s="25">
        <v>43283</v>
      </c>
      <c r="DB14" s="26">
        <v>43294</v>
      </c>
      <c r="DC14" s="21">
        <f>-NETWORKDAYS(DA14,DB14,$C$71:$M$80)</f>
        <v>-10</v>
      </c>
      <c r="DD14" s="25">
        <v>43297</v>
      </c>
      <c r="DE14" s="26">
        <v>43301</v>
      </c>
      <c r="DF14" s="34">
        <f>-NETWORKDAYS(DD14,DE14,$C$71:$M$80)</f>
        <v>-5</v>
      </c>
    </row>
    <row r="15" spans="1:116" s="3" customFormat="1" x14ac:dyDescent="0.25">
      <c r="A15" s="7"/>
      <c r="B15" s="8"/>
      <c r="C15" s="25">
        <v>43311</v>
      </c>
      <c r="D15" s="26">
        <v>43312</v>
      </c>
      <c r="E15" s="21">
        <v>-2</v>
      </c>
      <c r="F15" s="25"/>
      <c r="G15" s="26"/>
      <c r="H15" s="21"/>
      <c r="I15" s="25"/>
      <c r="J15" s="26"/>
      <c r="K15" s="21"/>
      <c r="L15" s="25"/>
      <c r="M15" s="26"/>
      <c r="N15" s="21"/>
      <c r="O15" s="25"/>
      <c r="P15" s="26"/>
      <c r="Q15" s="21"/>
      <c r="R15" s="25"/>
      <c r="S15" s="26"/>
      <c r="T15" s="21"/>
      <c r="U15" s="25"/>
      <c r="V15" s="26"/>
      <c r="W15" s="21"/>
      <c r="X15" s="25"/>
      <c r="Y15" s="26"/>
      <c r="Z15" s="21"/>
      <c r="AA15" s="25"/>
      <c r="AB15" s="26"/>
      <c r="AC15" s="21"/>
      <c r="AD15" s="25"/>
      <c r="AE15" s="26"/>
      <c r="AF15" s="29"/>
      <c r="AG15" s="25">
        <v>43297</v>
      </c>
      <c r="AH15" s="26">
        <v>43301</v>
      </c>
      <c r="AI15" s="21">
        <f>-NETWORKDAYS(AG15,AH15,$C$37:$N$44)</f>
        <v>-5</v>
      </c>
      <c r="AJ15" s="25">
        <v>43301</v>
      </c>
      <c r="AK15" s="26">
        <v>43301</v>
      </c>
      <c r="AL15" s="20">
        <v>-1</v>
      </c>
      <c r="AM15" s="25">
        <v>43301</v>
      </c>
      <c r="AN15" s="26">
        <v>43304</v>
      </c>
      <c r="AO15" s="21">
        <f>-NETWORKDAYS(AM15,AN15,$C$37:$N$44)</f>
        <v>-2</v>
      </c>
      <c r="AP15" s="25"/>
      <c r="AQ15" s="26"/>
      <c r="AR15" s="21"/>
      <c r="AS15" s="25"/>
      <c r="AT15" s="26"/>
      <c r="AU15" s="21"/>
      <c r="AV15" s="25"/>
      <c r="AW15" s="26"/>
      <c r="AX15" s="21"/>
      <c r="AY15" s="25"/>
      <c r="AZ15" s="26"/>
      <c r="BA15" s="28"/>
      <c r="BB15" s="25"/>
      <c r="BC15" s="26"/>
      <c r="BD15" s="28"/>
      <c r="BE15" s="25"/>
      <c r="BF15" s="26"/>
      <c r="BG15" s="21"/>
      <c r="BH15" s="25"/>
      <c r="BI15" s="26"/>
      <c r="BJ15" s="29"/>
      <c r="BK15" s="25"/>
      <c r="BL15" s="26"/>
      <c r="BM15" s="29"/>
      <c r="BN15" s="25"/>
      <c r="BO15" s="26"/>
      <c r="BP15" s="30"/>
      <c r="BQ15" s="25"/>
      <c r="BR15" s="26"/>
      <c r="BS15" s="30"/>
      <c r="BT15" s="25">
        <v>43286</v>
      </c>
      <c r="BU15" s="26">
        <v>43287</v>
      </c>
      <c r="BV15" s="21">
        <f>-NETWORKDAYS(BT15,BU15,$C$71:$M$80)</f>
        <v>-2</v>
      </c>
      <c r="BW15" s="25">
        <v>43293</v>
      </c>
      <c r="BX15" s="26">
        <v>43293</v>
      </c>
      <c r="BY15" s="170">
        <v>-0.5</v>
      </c>
      <c r="BZ15" s="25"/>
      <c r="CA15" s="26"/>
      <c r="CB15" s="30"/>
      <c r="CC15" s="25"/>
      <c r="CD15" s="26"/>
      <c r="CE15" s="28"/>
      <c r="CF15" s="25"/>
      <c r="CG15" s="26"/>
      <c r="CH15" s="28"/>
      <c r="CI15" s="25"/>
      <c r="CJ15" s="26"/>
      <c r="CK15" s="28"/>
      <c r="CL15" s="25">
        <v>43287</v>
      </c>
      <c r="CM15" s="26">
        <v>43287</v>
      </c>
      <c r="CN15" s="28">
        <v>-1</v>
      </c>
      <c r="CO15" s="25">
        <v>43306</v>
      </c>
      <c r="CP15" s="26">
        <v>43307</v>
      </c>
      <c r="CQ15" s="21">
        <f>-NETWORKDAYS(CO15,CP15,$C$37:$N$44)</f>
        <v>-2</v>
      </c>
      <c r="CR15" s="31">
        <v>43290</v>
      </c>
      <c r="CS15" s="32">
        <v>43290</v>
      </c>
      <c r="CT15" s="21">
        <f>-NETWORKDAYS(CR15,CS15,$C$37:$N$44)</f>
        <v>-1</v>
      </c>
      <c r="CU15" s="25"/>
      <c r="CV15" s="26"/>
      <c r="CW15" s="29"/>
      <c r="CX15" s="25"/>
      <c r="CY15" s="26"/>
      <c r="CZ15" s="29"/>
      <c r="DA15" s="25"/>
      <c r="DB15" s="26"/>
      <c r="DC15" s="29"/>
      <c r="DD15" s="25"/>
      <c r="DE15" s="26"/>
      <c r="DF15" s="33"/>
    </row>
    <row r="16" spans="1:116" s="3" customFormat="1" x14ac:dyDescent="0.25">
      <c r="A16" s="7"/>
      <c r="B16" s="8"/>
      <c r="C16" s="25"/>
      <c r="D16" s="26"/>
      <c r="E16" s="21"/>
      <c r="F16" s="25"/>
      <c r="G16" s="26"/>
      <c r="H16" s="21"/>
      <c r="I16" s="25"/>
      <c r="J16" s="26"/>
      <c r="K16" s="21"/>
      <c r="L16" s="25"/>
      <c r="M16" s="26"/>
      <c r="N16" s="21"/>
      <c r="O16" s="25"/>
      <c r="P16" s="26"/>
      <c r="Q16" s="21"/>
      <c r="R16" s="25"/>
      <c r="S16" s="26"/>
      <c r="T16" s="21"/>
      <c r="U16" s="25"/>
      <c r="V16" s="26"/>
      <c r="W16" s="21"/>
      <c r="X16" s="25"/>
      <c r="Y16" s="26"/>
      <c r="Z16" s="21"/>
      <c r="AA16" s="25"/>
      <c r="AB16" s="26"/>
      <c r="AC16" s="21"/>
      <c r="AD16" s="25"/>
      <c r="AE16" s="26"/>
      <c r="AF16" s="29"/>
      <c r="AG16" s="25"/>
      <c r="AH16" s="26"/>
      <c r="AI16" s="21"/>
      <c r="AJ16" s="25"/>
      <c r="AK16" s="26"/>
      <c r="AL16" s="20"/>
      <c r="AM16" s="25"/>
      <c r="AN16" s="26"/>
      <c r="AO16" s="21"/>
      <c r="AP16" s="25"/>
      <c r="AQ16" s="26"/>
      <c r="AR16" s="21"/>
      <c r="AS16" s="25"/>
      <c r="AT16" s="26"/>
      <c r="AU16" s="21"/>
      <c r="AV16" s="25"/>
      <c r="AW16" s="26"/>
      <c r="AX16" s="21"/>
      <c r="AY16" s="25"/>
      <c r="AZ16" s="26"/>
      <c r="BA16" s="28"/>
      <c r="BB16" s="25"/>
      <c r="BC16" s="26"/>
      <c r="BD16" s="28"/>
      <c r="BE16" s="25"/>
      <c r="BF16" s="26"/>
      <c r="BG16" s="21"/>
      <c r="BH16" s="25"/>
      <c r="BI16" s="26"/>
      <c r="BJ16" s="29"/>
      <c r="BK16" s="25"/>
      <c r="BL16" s="26"/>
      <c r="BM16" s="29"/>
      <c r="BN16" s="25"/>
      <c r="BO16" s="26"/>
      <c r="BP16" s="30"/>
      <c r="BQ16" s="25"/>
      <c r="BR16" s="26"/>
      <c r="BS16" s="30"/>
      <c r="BT16" s="25"/>
      <c r="BU16" s="26"/>
      <c r="BV16" s="21"/>
      <c r="BW16" s="25">
        <v>43307</v>
      </c>
      <c r="BX16" s="25">
        <v>43307</v>
      </c>
      <c r="BY16" s="170">
        <v>-0.5</v>
      </c>
      <c r="BZ16" s="25"/>
      <c r="CA16" s="26"/>
      <c r="CB16" s="30"/>
      <c r="CC16" s="25"/>
      <c r="CD16" s="26"/>
      <c r="CE16" s="28"/>
      <c r="CF16" s="25"/>
      <c r="CG16" s="26"/>
      <c r="CH16" s="28"/>
      <c r="CI16" s="25"/>
      <c r="CJ16" s="26"/>
      <c r="CK16" s="28"/>
      <c r="CL16" s="25"/>
      <c r="CM16" s="26"/>
      <c r="CN16" s="28"/>
      <c r="CO16" s="25"/>
      <c r="CP16" s="26"/>
      <c r="CQ16" s="29"/>
      <c r="CR16" s="31">
        <v>43294</v>
      </c>
      <c r="CS16" s="32">
        <v>43304</v>
      </c>
      <c r="CT16" s="21">
        <f>-NETWORKDAYS(CR16,CS16,$C$37:$N$44)</f>
        <v>-7</v>
      </c>
      <c r="CU16" s="25"/>
      <c r="CV16" s="26"/>
      <c r="CW16" s="29"/>
      <c r="CX16" s="25"/>
      <c r="CY16" s="26"/>
      <c r="CZ16" s="29"/>
      <c r="DA16" s="25"/>
      <c r="DB16" s="26"/>
      <c r="DC16" s="29"/>
      <c r="DD16" s="25"/>
      <c r="DE16" s="26"/>
      <c r="DF16" s="33"/>
    </row>
    <row r="17" spans="1:116" s="3" customFormat="1" x14ac:dyDescent="0.25">
      <c r="A17" s="7"/>
      <c r="B17" s="8"/>
      <c r="C17" s="36"/>
      <c r="D17" s="37"/>
      <c r="E17" s="38"/>
      <c r="F17" s="36"/>
      <c r="G17" s="37"/>
      <c r="H17" s="38"/>
      <c r="I17" s="36"/>
      <c r="J17" s="37"/>
      <c r="K17" s="39"/>
      <c r="L17" s="36"/>
      <c r="M17" s="37"/>
      <c r="N17" s="39"/>
      <c r="O17" s="36"/>
      <c r="P17" s="37"/>
      <c r="Q17" s="39"/>
      <c r="R17" s="36"/>
      <c r="S17" s="37"/>
      <c r="T17" s="38"/>
      <c r="U17" s="36"/>
      <c r="V17" s="37"/>
      <c r="W17" s="39"/>
      <c r="X17" s="25"/>
      <c r="Y17" s="26"/>
      <c r="Z17" s="21"/>
      <c r="AA17" s="36"/>
      <c r="AB17" s="37"/>
      <c r="AC17" s="38"/>
      <c r="AD17" s="36"/>
      <c r="AE17" s="37"/>
      <c r="AF17" s="40"/>
      <c r="AG17" s="36">
        <v>43304</v>
      </c>
      <c r="AH17" s="37">
        <v>43308</v>
      </c>
      <c r="AI17" s="38">
        <f>-NETWORKDAYS(AG17,AH17,$C$37:$N$44)</f>
        <v>-5</v>
      </c>
      <c r="AJ17" s="36">
        <v>43311</v>
      </c>
      <c r="AK17" s="37">
        <v>43312</v>
      </c>
      <c r="AL17" s="180">
        <v>-2</v>
      </c>
      <c r="AM17" s="36"/>
      <c r="AN17" s="37"/>
      <c r="AO17" s="38"/>
      <c r="AP17" s="36"/>
      <c r="AQ17" s="37"/>
      <c r="AR17" s="38"/>
      <c r="AS17" s="36"/>
      <c r="AT17" s="37"/>
      <c r="AU17" s="38"/>
      <c r="AV17" s="36">
        <v>43286</v>
      </c>
      <c r="AW17" s="37">
        <v>43287</v>
      </c>
      <c r="AX17" s="38">
        <f>-NETWORKDAYS(AV17,AW17,$C$37:$N$44)</f>
        <v>-2</v>
      </c>
      <c r="AY17" s="36"/>
      <c r="AZ17" s="37"/>
      <c r="BA17" s="41"/>
      <c r="BB17" s="36"/>
      <c r="BC17" s="37"/>
      <c r="BD17" s="41"/>
      <c r="BE17" s="36"/>
      <c r="BF17" s="37"/>
      <c r="BG17" s="38"/>
      <c r="BH17" s="36"/>
      <c r="BI17" s="37"/>
      <c r="BJ17" s="40"/>
      <c r="BK17" s="36"/>
      <c r="BL17" s="37"/>
      <c r="BM17" s="40"/>
      <c r="BN17" s="36"/>
      <c r="BO17" s="37"/>
      <c r="BP17" s="42"/>
      <c r="BQ17" s="36"/>
      <c r="BR17" s="37"/>
      <c r="BS17" s="42"/>
      <c r="BT17" s="43"/>
      <c r="BU17" s="44"/>
      <c r="BV17" s="38"/>
      <c r="BW17" s="36">
        <v>43286</v>
      </c>
      <c r="BX17" s="37">
        <v>43286</v>
      </c>
      <c r="BY17" s="170">
        <v>-0.5</v>
      </c>
      <c r="BZ17" s="36"/>
      <c r="CA17" s="37"/>
      <c r="CB17" s="42"/>
      <c r="CC17" s="36"/>
      <c r="CD17" s="37"/>
      <c r="CE17" s="41"/>
      <c r="CF17" s="36"/>
      <c r="CG17" s="37"/>
      <c r="CH17" s="41"/>
      <c r="CI17" s="43"/>
      <c r="CJ17" s="44"/>
      <c r="CK17" s="41"/>
      <c r="CL17" s="36"/>
      <c r="CM17" s="37"/>
      <c r="CN17" s="42"/>
      <c r="CO17" s="36"/>
      <c r="CP17" s="37"/>
      <c r="CQ17" s="45"/>
      <c r="CR17" s="46">
        <v>43291</v>
      </c>
      <c r="CS17" s="47">
        <v>43293</v>
      </c>
      <c r="CT17" s="21">
        <f t="shared" ref="CT17:CT18" si="1">-NETWORKDAYS(CR17,CS17,$C$37:$N$44)</f>
        <v>-3</v>
      </c>
      <c r="CU17" s="36"/>
      <c r="CV17" s="37"/>
      <c r="CW17" s="45"/>
      <c r="CX17" s="36"/>
      <c r="CY17" s="37"/>
      <c r="CZ17" s="45"/>
      <c r="DA17" s="36"/>
      <c r="DB17" s="37"/>
      <c r="DC17" s="45"/>
      <c r="DD17" s="36"/>
      <c r="DE17" s="37"/>
      <c r="DF17" s="38"/>
    </row>
    <row r="18" spans="1:116" s="3" customFormat="1" ht="15.75" thickBot="1" x14ac:dyDescent="0.3">
      <c r="A18" s="7"/>
      <c r="C18" s="9"/>
      <c r="D18" s="10"/>
      <c r="E18" s="11"/>
      <c r="F18" s="9"/>
      <c r="G18" s="10"/>
      <c r="H18" s="11"/>
      <c r="I18" s="9"/>
      <c r="J18" s="10"/>
      <c r="K18" s="12"/>
      <c r="L18" s="9"/>
      <c r="M18" s="10"/>
      <c r="N18" s="12"/>
      <c r="O18" s="9"/>
      <c r="P18" s="10"/>
      <c r="Q18" s="12"/>
      <c r="R18" s="9"/>
      <c r="S18" s="10"/>
      <c r="T18" s="13"/>
      <c r="U18" s="9"/>
      <c r="V18" s="10"/>
      <c r="W18" s="12"/>
      <c r="X18" s="14"/>
      <c r="Y18" s="15"/>
      <c r="Z18" s="16"/>
      <c r="AA18" s="9"/>
      <c r="AB18" s="10"/>
      <c r="AC18" s="13"/>
      <c r="AD18" s="9"/>
      <c r="AE18" s="10"/>
      <c r="AF18" s="12"/>
      <c r="AG18" s="9"/>
      <c r="AH18" s="10"/>
      <c r="AI18" s="48"/>
      <c r="AJ18" s="49"/>
      <c r="AK18" s="50"/>
      <c r="AL18" s="181"/>
      <c r="AM18" s="9"/>
      <c r="AN18" s="10"/>
      <c r="AO18" s="13"/>
      <c r="AP18" s="9"/>
      <c r="AQ18" s="10"/>
      <c r="AR18" s="11"/>
      <c r="AS18" s="9"/>
      <c r="AT18" s="10"/>
      <c r="AU18" s="13"/>
      <c r="AV18" s="9"/>
      <c r="AW18" s="10"/>
      <c r="AX18" s="13"/>
      <c r="AY18" s="9"/>
      <c r="AZ18" s="10"/>
      <c r="BA18" s="17"/>
      <c r="BB18" s="9"/>
      <c r="BC18" s="10"/>
      <c r="BD18" s="11"/>
      <c r="BE18" s="9"/>
      <c r="BF18" s="10"/>
      <c r="BG18" s="13"/>
      <c r="BH18" s="9"/>
      <c r="BI18" s="10"/>
      <c r="BJ18" s="12"/>
      <c r="BK18" s="9"/>
      <c r="BL18" s="10"/>
      <c r="BM18" s="12"/>
      <c r="BN18" s="9"/>
      <c r="BO18" s="10"/>
      <c r="BP18" s="11"/>
      <c r="BQ18" s="9"/>
      <c r="BR18" s="10"/>
      <c r="BS18" s="13"/>
      <c r="BT18" s="14"/>
      <c r="BU18" s="15"/>
      <c r="BV18" s="13"/>
      <c r="BW18" s="9"/>
      <c r="BX18" s="10"/>
      <c r="BY18" s="171"/>
      <c r="BZ18" s="9"/>
      <c r="CA18" s="10"/>
      <c r="CB18" s="13"/>
      <c r="CC18" s="9"/>
      <c r="CD18" s="10"/>
      <c r="CE18" s="11"/>
      <c r="CF18" s="9"/>
      <c r="CG18" s="10"/>
      <c r="CH18" s="13"/>
      <c r="CI18" s="14"/>
      <c r="CJ18" s="15"/>
      <c r="CK18" s="13"/>
      <c r="CL18" s="9"/>
      <c r="CM18" s="10"/>
      <c r="CN18" s="19"/>
      <c r="CO18" s="9"/>
      <c r="CP18" s="10"/>
      <c r="CQ18" s="13"/>
      <c r="CR18" s="22">
        <v>43305</v>
      </c>
      <c r="CS18" s="23">
        <v>43312</v>
      </c>
      <c r="CT18" s="21">
        <f t="shared" si="1"/>
        <v>-6</v>
      </c>
      <c r="CU18" s="9"/>
      <c r="CV18" s="10"/>
      <c r="CW18" s="13"/>
      <c r="CX18" s="9"/>
      <c r="CY18" s="10"/>
      <c r="CZ18" s="13"/>
      <c r="DA18" s="9"/>
      <c r="DB18" s="10"/>
      <c r="DC18" s="13"/>
      <c r="DD18" s="9"/>
      <c r="DE18" s="10"/>
      <c r="DF18" s="13"/>
    </row>
    <row r="19" spans="1:116" s="3" customFormat="1" x14ac:dyDescent="0.25">
      <c r="A19" s="7"/>
      <c r="B19" s="8">
        <v>43252</v>
      </c>
      <c r="C19" s="36"/>
      <c r="D19" s="37"/>
      <c r="E19" s="38"/>
      <c r="F19" s="36"/>
      <c r="G19" s="37"/>
      <c r="H19" s="38"/>
      <c r="I19" s="36"/>
      <c r="J19" s="37"/>
      <c r="K19" s="42"/>
      <c r="L19" s="36"/>
      <c r="M19" s="37"/>
      <c r="N19" s="42"/>
      <c r="O19" s="36">
        <v>43276</v>
      </c>
      <c r="P19" s="37">
        <v>43280</v>
      </c>
      <c r="Q19" s="27">
        <f>-NETWORKDAYS(O19,P19,$C$37:$N$44)</f>
        <v>-5</v>
      </c>
      <c r="R19" s="36">
        <v>43276</v>
      </c>
      <c r="S19" s="37">
        <v>43276</v>
      </c>
      <c r="T19" s="27">
        <v>-1</v>
      </c>
      <c r="U19" s="36">
        <v>43252</v>
      </c>
      <c r="V19" s="37">
        <v>43252</v>
      </c>
      <c r="W19" s="27">
        <f>-NETWORKDAYS(U19,V19,$C$37:$N$44)</f>
        <v>-1</v>
      </c>
      <c r="X19" s="36">
        <v>43269</v>
      </c>
      <c r="Y19" s="37">
        <v>43273</v>
      </c>
      <c r="Z19" s="27">
        <f>-NETWORKDAYS(X19,Y19,$C$37:$N$44)</f>
        <v>-5</v>
      </c>
      <c r="AA19" s="36"/>
      <c r="AB19" s="37"/>
      <c r="AC19" s="38"/>
      <c r="AD19" s="36"/>
      <c r="AE19" s="37"/>
      <c r="AF19" s="51"/>
      <c r="AG19" s="36"/>
      <c r="AH19" s="37"/>
      <c r="AI19" s="38"/>
      <c r="AJ19" s="36">
        <v>43266</v>
      </c>
      <c r="AK19" s="37">
        <v>43266</v>
      </c>
      <c r="AL19" s="20">
        <v>-1</v>
      </c>
      <c r="AM19" s="36">
        <v>43266</v>
      </c>
      <c r="AN19" s="37">
        <v>43269</v>
      </c>
      <c r="AO19" s="21">
        <f>-NETWORKDAYS(AM19,AN19,$C$71:$M$80)</f>
        <v>-2</v>
      </c>
      <c r="AP19" s="36"/>
      <c r="AQ19" s="37"/>
      <c r="AR19" s="38"/>
      <c r="AS19" s="36"/>
      <c r="AT19" s="37"/>
      <c r="AU19" s="21"/>
      <c r="AV19" s="36"/>
      <c r="AW19" s="37"/>
      <c r="AX19" s="21"/>
      <c r="AY19" s="36"/>
      <c r="AZ19" s="37"/>
      <c r="BA19" s="42"/>
      <c r="BB19" s="36"/>
      <c r="BC19" s="37"/>
      <c r="BD19" s="42"/>
      <c r="BE19" s="36">
        <v>43273</v>
      </c>
      <c r="BF19" s="37">
        <v>43276</v>
      </c>
      <c r="BG19" s="21">
        <f>-NETWORKDAYS(BE19,BF19,$C$37:$N$44)</f>
        <v>-2</v>
      </c>
      <c r="BH19" s="36"/>
      <c r="BI19" s="37"/>
      <c r="BJ19" s="42"/>
      <c r="BK19" s="36">
        <v>43264</v>
      </c>
      <c r="BL19" s="37">
        <v>43264</v>
      </c>
      <c r="BM19" s="42">
        <v>-0.5</v>
      </c>
      <c r="BN19" s="36">
        <v>43252</v>
      </c>
      <c r="BO19" s="37">
        <v>43252</v>
      </c>
      <c r="BP19" s="39">
        <v>-1</v>
      </c>
      <c r="BQ19" s="36">
        <v>43265</v>
      </c>
      <c r="BR19" s="37">
        <v>43266</v>
      </c>
      <c r="BS19" s="21">
        <f>-NETWORKDAYS(BQ19,BR19,$C$71:$M$80)</f>
        <v>-2</v>
      </c>
      <c r="BT19" s="36"/>
      <c r="BU19" s="37"/>
      <c r="BV19" s="42"/>
      <c r="BW19" s="36">
        <v>43279</v>
      </c>
      <c r="BX19" s="37">
        <f>+BW19</f>
        <v>43279</v>
      </c>
      <c r="BY19" s="39">
        <v>-0.5</v>
      </c>
      <c r="BZ19" s="36"/>
      <c r="CA19" s="37"/>
      <c r="CB19" s="39"/>
      <c r="CC19" s="36">
        <v>43279</v>
      </c>
      <c r="CD19" s="37">
        <v>43279</v>
      </c>
      <c r="CE19" s="42">
        <v>-0.5</v>
      </c>
      <c r="CF19" s="36"/>
      <c r="CG19" s="37"/>
      <c r="CH19" s="39"/>
      <c r="CI19" s="36"/>
      <c r="CJ19" s="37"/>
      <c r="CK19" s="42"/>
      <c r="CL19" s="36"/>
      <c r="CM19" s="37"/>
      <c r="CN19" s="39"/>
      <c r="CO19" s="36">
        <v>43264</v>
      </c>
      <c r="CP19" s="37">
        <v>43265</v>
      </c>
      <c r="CQ19" s="39">
        <v>-2</v>
      </c>
      <c r="CR19" s="46">
        <v>43266</v>
      </c>
      <c r="CS19" s="47">
        <v>43266</v>
      </c>
      <c r="CT19" s="157">
        <v>-1</v>
      </c>
      <c r="CU19" s="52">
        <v>43252</v>
      </c>
      <c r="CV19" s="53">
        <v>43252</v>
      </c>
      <c r="CW19" s="39">
        <v>-1</v>
      </c>
      <c r="CX19" s="36">
        <v>43262</v>
      </c>
      <c r="CY19" s="37">
        <v>43262</v>
      </c>
      <c r="CZ19" s="39">
        <v>-1</v>
      </c>
      <c r="DA19" s="36"/>
      <c r="DB19" s="37"/>
      <c r="DC19" s="39"/>
      <c r="DD19" s="36">
        <v>43252</v>
      </c>
      <c r="DE19" s="37">
        <v>43252</v>
      </c>
      <c r="DF19" s="39">
        <v>-1</v>
      </c>
    </row>
    <row r="20" spans="1:116" s="3" customFormat="1" x14ac:dyDescent="0.25">
      <c r="A20" s="7"/>
      <c r="C20" s="43"/>
      <c r="D20" s="44"/>
      <c r="E20" s="54"/>
      <c r="F20" s="43"/>
      <c r="G20" s="44"/>
      <c r="H20" s="54"/>
      <c r="I20" s="43"/>
      <c r="J20" s="44"/>
      <c r="K20" s="55"/>
      <c r="L20" s="43"/>
      <c r="M20" s="44"/>
      <c r="N20" s="55"/>
      <c r="O20" s="43"/>
      <c r="P20" s="44"/>
      <c r="Q20" s="55"/>
      <c r="R20" s="43"/>
      <c r="S20" s="44"/>
      <c r="T20" s="35"/>
      <c r="U20" s="43"/>
      <c r="V20" s="44"/>
      <c r="W20" s="55"/>
      <c r="X20" s="43"/>
      <c r="Y20" s="44"/>
      <c r="Z20" s="54"/>
      <c r="AA20" s="43"/>
      <c r="AB20" s="44"/>
      <c r="AC20" s="35"/>
      <c r="AD20" s="43"/>
      <c r="AE20" s="44"/>
      <c r="AF20" s="55"/>
      <c r="AG20" s="43"/>
      <c r="AH20" s="44"/>
      <c r="AI20" s="54"/>
      <c r="AJ20" s="43">
        <v>43276</v>
      </c>
      <c r="AK20" s="44">
        <v>43276</v>
      </c>
      <c r="AL20" s="182">
        <v>-0.5</v>
      </c>
      <c r="AM20" s="43"/>
      <c r="AN20" s="44"/>
      <c r="AO20" s="35"/>
      <c r="AP20" s="43"/>
      <c r="AQ20" s="44"/>
      <c r="AR20" s="54"/>
      <c r="AS20" s="43"/>
      <c r="AT20" s="44"/>
      <c r="AU20" s="35"/>
      <c r="AV20" s="43"/>
      <c r="AW20" s="44"/>
      <c r="AX20" s="35"/>
      <c r="AY20" s="43"/>
      <c r="AZ20" s="44"/>
      <c r="BA20" s="28"/>
      <c r="BB20" s="43"/>
      <c r="BC20" s="44"/>
      <c r="BD20" s="54"/>
      <c r="BE20" s="43"/>
      <c r="BF20" s="44"/>
      <c r="BG20" s="35"/>
      <c r="BH20" s="43"/>
      <c r="BI20" s="44"/>
      <c r="BJ20" s="55"/>
      <c r="BK20" s="43">
        <v>43276</v>
      </c>
      <c r="BL20" s="44">
        <v>43276</v>
      </c>
      <c r="BM20" s="28">
        <v>-0.5</v>
      </c>
      <c r="BN20" s="43"/>
      <c r="BO20" s="44"/>
      <c r="BP20" s="54"/>
      <c r="BQ20" s="43">
        <v>43277</v>
      </c>
      <c r="BR20" s="44">
        <v>43277</v>
      </c>
      <c r="BS20" s="35">
        <v>-0.5</v>
      </c>
      <c r="BT20" s="43"/>
      <c r="BU20" s="44"/>
      <c r="BV20" s="28"/>
      <c r="BW20" s="43">
        <v>43272</v>
      </c>
      <c r="BX20" s="44">
        <f>+BW20</f>
        <v>43272</v>
      </c>
      <c r="BY20" s="28">
        <v>-0.5</v>
      </c>
      <c r="BZ20" s="43"/>
      <c r="CA20" s="44"/>
      <c r="CB20" s="35"/>
      <c r="CC20" s="43"/>
      <c r="CD20" s="44"/>
      <c r="CE20" s="54"/>
      <c r="CF20" s="43"/>
      <c r="CG20" s="44"/>
      <c r="CH20" s="35"/>
      <c r="CI20" s="43"/>
      <c r="CJ20" s="44"/>
      <c r="CK20" s="28"/>
      <c r="CL20" s="43">
        <v>43280</v>
      </c>
      <c r="CM20" s="44">
        <v>43280</v>
      </c>
      <c r="CN20" s="28">
        <v>-0.5</v>
      </c>
      <c r="CO20" s="43">
        <v>43276</v>
      </c>
      <c r="CP20" s="44">
        <v>43276</v>
      </c>
      <c r="CQ20" s="35">
        <v>-1</v>
      </c>
      <c r="CR20" s="56">
        <v>43279</v>
      </c>
      <c r="CS20" s="57">
        <v>43281</v>
      </c>
      <c r="CT20" s="21">
        <f>-NETWORKDAYS(CR20,CS20,$C$37:$N$44)</f>
        <v>-2</v>
      </c>
      <c r="CU20" s="43"/>
      <c r="CV20" s="44"/>
      <c r="CW20" s="35"/>
      <c r="CX20" s="43"/>
      <c r="CY20" s="44"/>
      <c r="CZ20" s="162"/>
      <c r="DA20" s="43"/>
      <c r="DB20" s="44"/>
      <c r="DC20" s="35"/>
      <c r="DD20" s="43"/>
      <c r="DE20" s="44"/>
      <c r="DF20" s="35"/>
    </row>
    <row r="21" spans="1:116" s="3" customFormat="1" x14ac:dyDescent="0.25">
      <c r="A21" s="7"/>
      <c r="B21" s="58"/>
      <c r="C21" s="36"/>
      <c r="D21" s="37"/>
      <c r="E21" s="38"/>
      <c r="F21" s="36"/>
      <c r="G21" s="37"/>
      <c r="H21" s="38"/>
      <c r="I21" s="36"/>
      <c r="J21" s="37"/>
      <c r="K21" s="39"/>
      <c r="L21" s="36"/>
      <c r="M21" s="37"/>
      <c r="N21" s="39"/>
      <c r="O21" s="36"/>
      <c r="P21" s="37"/>
      <c r="Q21" s="39"/>
      <c r="R21" s="36"/>
      <c r="S21" s="37"/>
      <c r="T21" s="59"/>
      <c r="U21" s="36"/>
      <c r="V21" s="37"/>
      <c r="W21" s="39"/>
      <c r="X21" s="36"/>
      <c r="Y21" s="37"/>
      <c r="Z21" s="38"/>
      <c r="AA21" s="46"/>
      <c r="AB21" s="47"/>
      <c r="AC21" s="38"/>
      <c r="AD21" s="36"/>
      <c r="AE21" s="37"/>
      <c r="AF21" s="39"/>
      <c r="AG21" s="36"/>
      <c r="AH21" s="37"/>
      <c r="AI21" s="38"/>
      <c r="AJ21" s="36"/>
      <c r="AK21" s="37"/>
      <c r="AL21" s="180"/>
      <c r="AM21" s="46"/>
      <c r="AN21" s="47"/>
      <c r="AO21" s="38"/>
      <c r="AP21" s="36"/>
      <c r="AQ21" s="37"/>
      <c r="AR21" s="38"/>
      <c r="AS21" s="46"/>
      <c r="AT21" s="47"/>
      <c r="AU21" s="38"/>
      <c r="AV21" s="46"/>
      <c r="AW21" s="47"/>
      <c r="AX21" s="38"/>
      <c r="AY21" s="36"/>
      <c r="AZ21" s="37"/>
      <c r="BA21" s="21"/>
      <c r="BB21" s="36"/>
      <c r="BC21" s="37"/>
      <c r="BD21" s="38"/>
      <c r="BE21" s="46"/>
      <c r="BF21" s="47"/>
      <c r="BG21" s="38"/>
      <c r="BH21" s="36"/>
      <c r="BI21" s="37"/>
      <c r="BJ21" s="39"/>
      <c r="BK21" s="36"/>
      <c r="BL21" s="37"/>
      <c r="BM21" s="39"/>
      <c r="BN21" s="36"/>
      <c r="BO21" s="37"/>
      <c r="BP21" s="38"/>
      <c r="BQ21" s="46"/>
      <c r="BR21" s="47"/>
      <c r="BS21" s="38"/>
      <c r="BT21" s="43"/>
      <c r="BU21" s="44"/>
      <c r="BV21" s="55"/>
      <c r="BW21" s="36">
        <v>43265</v>
      </c>
      <c r="BX21" s="37">
        <f>+BW21</f>
        <v>43265</v>
      </c>
      <c r="BY21" s="28">
        <v>-0.5</v>
      </c>
      <c r="BZ21" s="46"/>
      <c r="CA21" s="47"/>
      <c r="CB21" s="38"/>
      <c r="CC21" s="36"/>
      <c r="CD21" s="37"/>
      <c r="CE21" s="38"/>
      <c r="CF21" s="46"/>
      <c r="CG21" s="47"/>
      <c r="CH21" s="38"/>
      <c r="CI21" s="43"/>
      <c r="CJ21" s="44"/>
      <c r="CK21" s="55"/>
      <c r="CL21" s="36"/>
      <c r="CM21" s="37"/>
      <c r="CN21" s="28"/>
      <c r="CO21" s="46"/>
      <c r="CP21" s="47"/>
      <c r="CQ21" s="38"/>
      <c r="CR21" s="31">
        <v>43271</v>
      </c>
      <c r="CS21" s="32">
        <v>43271</v>
      </c>
      <c r="CT21" s="21">
        <v>-0.5</v>
      </c>
      <c r="CU21" s="46"/>
      <c r="CV21" s="47"/>
      <c r="CW21" s="38"/>
      <c r="CX21" s="46"/>
      <c r="CY21" s="47"/>
      <c r="CZ21" s="162"/>
      <c r="DA21" s="46"/>
      <c r="DB21" s="47"/>
      <c r="DC21" s="38"/>
      <c r="DD21" s="46"/>
      <c r="DE21" s="47"/>
      <c r="DF21" s="38"/>
    </row>
    <row r="22" spans="1:116" s="3" customFormat="1" ht="15.75" thickBot="1" x14ac:dyDescent="0.3">
      <c r="A22" s="60"/>
      <c r="C22" s="61"/>
      <c r="D22" s="62"/>
      <c r="E22" s="63"/>
      <c r="F22" s="61"/>
      <c r="G22" s="62"/>
      <c r="H22" s="63"/>
      <c r="I22" s="61"/>
      <c r="J22" s="62"/>
      <c r="K22" s="64"/>
      <c r="L22" s="61"/>
      <c r="M22" s="62"/>
      <c r="N22" s="64"/>
      <c r="O22" s="61"/>
      <c r="P22" s="62"/>
      <c r="Q22" s="64"/>
      <c r="R22" s="61"/>
      <c r="S22" s="62"/>
      <c r="T22" s="45"/>
      <c r="U22" s="61"/>
      <c r="V22" s="62"/>
      <c r="W22" s="64"/>
      <c r="X22" s="61"/>
      <c r="Y22" s="62"/>
      <c r="Z22" s="63"/>
      <c r="AA22" s="61"/>
      <c r="AB22" s="62"/>
      <c r="AC22" s="45"/>
      <c r="AD22" s="61"/>
      <c r="AE22" s="62"/>
      <c r="AF22" s="64"/>
      <c r="AG22" s="61"/>
      <c r="AH22" s="62"/>
      <c r="AI22" s="63"/>
      <c r="AJ22" s="61"/>
      <c r="AK22" s="62"/>
      <c r="AL22" s="183"/>
      <c r="AM22" s="61"/>
      <c r="AN22" s="62"/>
      <c r="AO22" s="45"/>
      <c r="AP22" s="61"/>
      <c r="AQ22" s="62"/>
      <c r="AR22" s="63"/>
      <c r="AS22" s="61"/>
      <c r="AT22" s="62"/>
      <c r="AU22" s="45"/>
      <c r="AV22" s="61"/>
      <c r="AW22" s="62"/>
      <c r="AX22" s="45"/>
      <c r="AY22" s="61"/>
      <c r="AZ22" s="62"/>
      <c r="BA22" s="41"/>
      <c r="BB22" s="61"/>
      <c r="BC22" s="62"/>
      <c r="BD22" s="63"/>
      <c r="BE22" s="61"/>
      <c r="BF22" s="62"/>
      <c r="BG22" s="45"/>
      <c r="BH22" s="61"/>
      <c r="BI22" s="62"/>
      <c r="BJ22" s="64"/>
      <c r="BK22" s="61"/>
      <c r="BL22" s="62"/>
      <c r="BM22" s="64"/>
      <c r="BN22" s="61"/>
      <c r="BO22" s="62"/>
      <c r="BP22" s="63"/>
      <c r="BQ22" s="61"/>
      <c r="BR22" s="62"/>
      <c r="BS22" s="45"/>
      <c r="BT22" s="36"/>
      <c r="BU22" s="37"/>
      <c r="BV22" s="45"/>
      <c r="BW22" s="61">
        <v>43258</v>
      </c>
      <c r="BX22" s="62">
        <f>+BW22</f>
        <v>43258</v>
      </c>
      <c r="BY22" s="65">
        <v>-0.5</v>
      </c>
      <c r="BZ22" s="61"/>
      <c r="CA22" s="62"/>
      <c r="CB22" s="45"/>
      <c r="CC22" s="61"/>
      <c r="CD22" s="62"/>
      <c r="CE22" s="63"/>
      <c r="CF22" s="61"/>
      <c r="CG22" s="62"/>
      <c r="CH22" s="45"/>
      <c r="CI22" s="36"/>
      <c r="CJ22" s="37"/>
      <c r="CK22" s="45"/>
      <c r="CL22" s="61"/>
      <c r="CM22" s="62"/>
      <c r="CN22" s="65"/>
      <c r="CO22" s="61"/>
      <c r="CP22" s="62"/>
      <c r="CQ22" s="45"/>
      <c r="CR22" s="66"/>
      <c r="CS22" s="67"/>
      <c r="CT22" s="158"/>
      <c r="CU22" s="61"/>
      <c r="CV22" s="62"/>
      <c r="CW22" s="45"/>
      <c r="CX22" s="61"/>
      <c r="CY22" s="62"/>
      <c r="CZ22" s="45"/>
      <c r="DA22" s="61"/>
      <c r="DB22" s="62"/>
      <c r="DC22" s="45"/>
      <c r="DD22" s="61"/>
      <c r="DE22" s="62"/>
      <c r="DF22" s="45"/>
    </row>
    <row r="23" spans="1:116" s="3" customFormat="1" ht="15.75" thickTop="1" x14ac:dyDescent="0.25">
      <c r="A23" s="68"/>
      <c r="B23" s="69" t="s">
        <v>156</v>
      </c>
      <c r="C23" s="70"/>
      <c r="D23" s="71"/>
      <c r="E23" s="72"/>
      <c r="F23" s="70"/>
      <c r="G23" s="71"/>
      <c r="H23" s="72"/>
      <c r="I23" s="70"/>
      <c r="J23" s="71"/>
      <c r="K23" s="72"/>
      <c r="L23" s="70"/>
      <c r="M23" s="71"/>
      <c r="N23" s="72"/>
      <c r="O23" s="70"/>
      <c r="P23" s="71"/>
      <c r="Q23" s="72"/>
      <c r="R23" s="70"/>
      <c r="S23" s="71"/>
      <c r="T23" s="72">
        <v>-2.5</v>
      </c>
      <c r="U23" s="70"/>
      <c r="V23" s="71"/>
      <c r="W23" s="72">
        <v>2</v>
      </c>
      <c r="X23" s="70"/>
      <c r="Y23" s="71"/>
      <c r="Z23" s="72">
        <v>-9</v>
      </c>
      <c r="AA23" s="70"/>
      <c r="AB23" s="71"/>
      <c r="AC23" s="73"/>
      <c r="AD23" s="70"/>
      <c r="AE23" s="71"/>
      <c r="AF23" s="72"/>
      <c r="AG23" s="70"/>
      <c r="AH23" s="71"/>
      <c r="AI23" s="72"/>
      <c r="AJ23" s="70"/>
      <c r="AK23" s="71"/>
      <c r="AL23" s="166"/>
      <c r="AM23" s="70"/>
      <c r="AN23" s="71"/>
      <c r="AO23" s="73"/>
      <c r="AP23" s="70"/>
      <c r="AQ23" s="71"/>
      <c r="AR23" s="72">
        <v>3.75</v>
      </c>
      <c r="AS23" s="70"/>
      <c r="AT23" s="71"/>
      <c r="AU23" s="73"/>
      <c r="AV23" s="70"/>
      <c r="AW23" s="71"/>
      <c r="AX23" s="73"/>
      <c r="AY23" s="70"/>
      <c r="AZ23" s="71"/>
      <c r="BA23" s="72"/>
      <c r="BB23" s="70"/>
      <c r="BC23" s="71"/>
      <c r="BD23" s="72"/>
      <c r="BE23" s="70"/>
      <c r="BF23" s="71"/>
      <c r="BG23" s="74">
        <v>-12.6</v>
      </c>
      <c r="BH23" s="70"/>
      <c r="BI23" s="71"/>
      <c r="BJ23" s="72">
        <v>-0.5</v>
      </c>
      <c r="BK23" s="70"/>
      <c r="BL23" s="71"/>
      <c r="BM23" s="72"/>
      <c r="BN23" s="70"/>
      <c r="BO23" s="71"/>
      <c r="BP23" s="72"/>
      <c r="BQ23" s="70"/>
      <c r="BR23" s="71"/>
      <c r="BS23" s="73"/>
      <c r="BT23" s="70"/>
      <c r="BU23" s="71"/>
      <c r="BV23" s="72"/>
      <c r="BW23" s="70"/>
      <c r="BX23" s="71"/>
      <c r="BY23" s="72"/>
      <c r="BZ23" s="75"/>
      <c r="CA23" s="76"/>
      <c r="CB23" s="72">
        <v>5</v>
      </c>
      <c r="CC23" s="70"/>
      <c r="CD23" s="71"/>
      <c r="CE23" s="72"/>
      <c r="CF23" s="70"/>
      <c r="CG23" s="71"/>
      <c r="CH23" s="72">
        <v>5</v>
      </c>
      <c r="CI23" s="70"/>
      <c r="CJ23" s="71"/>
      <c r="CK23" s="72"/>
      <c r="CL23" s="70"/>
      <c r="CM23" s="71"/>
      <c r="CN23" s="72"/>
      <c r="CO23" s="70"/>
      <c r="CP23" s="71"/>
      <c r="CQ23" s="72">
        <v>2</v>
      </c>
      <c r="CR23" s="77"/>
      <c r="CS23" s="78"/>
      <c r="CT23" s="159"/>
      <c r="CU23" s="70"/>
      <c r="CV23" s="71"/>
      <c r="CW23" s="72"/>
      <c r="CX23" s="70"/>
      <c r="CY23" s="71"/>
      <c r="CZ23" s="72"/>
      <c r="DA23" s="70"/>
      <c r="DB23" s="71"/>
      <c r="DC23" s="72"/>
      <c r="DD23" s="70"/>
      <c r="DE23" s="71"/>
      <c r="DF23" s="72"/>
      <c r="DH23" s="79"/>
      <c r="DI23" s="2" t="s">
        <v>41</v>
      </c>
    </row>
    <row r="24" spans="1:116" s="81" customFormat="1" x14ac:dyDescent="0.25">
      <c r="A24" s="80"/>
      <c r="B24" s="81" t="s">
        <v>42</v>
      </c>
      <c r="C24" s="82"/>
      <c r="D24" s="26"/>
      <c r="E24" s="21"/>
      <c r="F24" s="82"/>
      <c r="G24" s="26"/>
      <c r="H24" s="21"/>
      <c r="I24" s="82"/>
      <c r="J24" s="83"/>
      <c r="K24" s="84"/>
      <c r="L24" s="82"/>
      <c r="M24" s="83"/>
      <c r="N24" s="84"/>
      <c r="O24" s="82"/>
      <c r="P24" s="26"/>
      <c r="Q24" s="85"/>
      <c r="R24" s="82"/>
      <c r="S24" s="83"/>
      <c r="T24" s="86"/>
      <c r="U24" s="82"/>
      <c r="V24" s="26"/>
      <c r="W24" s="85"/>
      <c r="X24" s="82"/>
      <c r="Y24" s="26"/>
      <c r="Z24" s="85"/>
      <c r="AA24" s="82"/>
      <c r="AB24" s="83"/>
      <c r="AC24" s="86"/>
      <c r="AD24" s="82">
        <v>43283</v>
      </c>
      <c r="AE24" s="83">
        <v>43284</v>
      </c>
      <c r="AF24" s="87">
        <f>-IF(OR(AD24=0,AE24=0),0,AE24-AD24+1)/(365/12)</f>
        <v>-6.575342465753424E-2</v>
      </c>
      <c r="AG24" s="82"/>
      <c r="AH24" s="26"/>
      <c r="AI24" s="21"/>
      <c r="AJ24" s="82"/>
      <c r="AK24" s="26"/>
      <c r="AL24" s="20"/>
      <c r="AM24" s="82"/>
      <c r="AN24" s="83"/>
      <c r="AO24" s="86"/>
      <c r="AP24" s="82">
        <v>43294</v>
      </c>
      <c r="AQ24" s="32">
        <v>43315</v>
      </c>
      <c r="AR24" s="87">
        <f>-IF(OR(AP24=0,AQ24=0),0,AQ24-AP24+1)/(365/12)</f>
        <v>-0.72328767123287674</v>
      </c>
      <c r="AS24" s="82"/>
      <c r="AT24" s="83"/>
      <c r="AU24" s="86"/>
      <c r="AV24" s="82"/>
      <c r="AW24" s="83"/>
      <c r="AX24" s="86"/>
      <c r="AY24" s="82">
        <v>43252</v>
      </c>
      <c r="AZ24" s="83">
        <v>43352</v>
      </c>
      <c r="BA24" s="87">
        <f>-IF(OR(AY24=0,AZ24=0),0,AZ24-AY24+1)/(365/12)</f>
        <v>-3.3205479452054791</v>
      </c>
      <c r="BB24" s="82">
        <v>43299</v>
      </c>
      <c r="BC24" s="26">
        <v>43301</v>
      </c>
      <c r="BD24" s="87">
        <f>-IF(OR(BB24=0,BC24=0),0,BC24-BB24+1)/(365/12)</f>
        <v>-9.8630136986301367E-2</v>
      </c>
      <c r="BE24" s="25"/>
      <c r="BF24" s="26"/>
      <c r="BG24" s="87"/>
      <c r="BH24" s="82"/>
      <c r="BI24" s="83"/>
      <c r="BJ24" s="84"/>
      <c r="BK24" s="82"/>
      <c r="BL24" s="83"/>
      <c r="BM24" s="84"/>
      <c r="BN24" s="82"/>
      <c r="BO24" s="26"/>
      <c r="BP24" s="85"/>
      <c r="BQ24" s="82"/>
      <c r="BR24" s="83"/>
      <c r="BS24" s="87"/>
      <c r="BT24" s="82">
        <v>43263</v>
      </c>
      <c r="BU24" s="83">
        <v>43263</v>
      </c>
      <c r="BV24" s="87">
        <f>-IF(OR(BT24=0,BU24=0),0,BU24-BT24+1)/(365/12)</f>
        <v>-3.287671232876712E-2</v>
      </c>
      <c r="BW24" s="82"/>
      <c r="BX24" s="26"/>
      <c r="BY24" s="87"/>
      <c r="BZ24" s="82"/>
      <c r="CA24" s="26"/>
      <c r="CB24" s="87"/>
      <c r="CC24" s="82"/>
      <c r="CD24" s="26"/>
      <c r="CE24" s="87"/>
      <c r="CF24" s="82"/>
      <c r="CG24" s="83"/>
      <c r="CH24" s="86"/>
      <c r="CI24" s="82"/>
      <c r="CJ24" s="83"/>
      <c r="CK24" s="84"/>
      <c r="CL24" s="82"/>
      <c r="CM24" s="26"/>
      <c r="CN24" s="87"/>
      <c r="CO24" s="82"/>
      <c r="CP24" s="26"/>
      <c r="CQ24" s="85"/>
      <c r="CR24" s="88">
        <v>43322</v>
      </c>
      <c r="CS24" s="32">
        <v>43322</v>
      </c>
      <c r="CT24" s="87">
        <f>-IF(OR(CR24=0,CS24=0),0,CS24-CR24+1)/(365/12)</f>
        <v>-3.287671232876712E-2</v>
      </c>
      <c r="CU24" s="82">
        <v>43231</v>
      </c>
      <c r="CV24" s="26">
        <v>43246</v>
      </c>
      <c r="CW24" s="87">
        <f>-IF(OR(CU24=0,CV24=0),0,CV24-CU24+1)/(365/12)</f>
        <v>-0.52602739726027392</v>
      </c>
      <c r="CX24" s="82"/>
      <c r="CY24" s="26"/>
      <c r="CZ24" s="87"/>
      <c r="DA24" s="82">
        <v>43304</v>
      </c>
      <c r="DB24" s="26">
        <v>43308</v>
      </c>
      <c r="DC24" s="87">
        <f>-IF(OR(DA24=0,DB24=0),0,DB24-DA24+1)/(365/12)</f>
        <v>-0.16438356164383561</v>
      </c>
      <c r="DD24" s="82"/>
      <c r="DE24" s="26"/>
      <c r="DF24" s="21"/>
      <c r="DH24" s="7"/>
      <c r="DI24" s="90" t="s">
        <v>43</v>
      </c>
    </row>
    <row r="25" spans="1:116" s="81" customFormat="1" x14ac:dyDescent="0.25">
      <c r="A25" s="80"/>
      <c r="C25" s="43"/>
      <c r="D25" s="26"/>
      <c r="E25" s="29"/>
      <c r="F25" s="43"/>
      <c r="G25" s="26"/>
      <c r="H25" s="29"/>
      <c r="I25" s="43"/>
      <c r="J25" s="44"/>
      <c r="K25" s="91"/>
      <c r="L25" s="43"/>
      <c r="M25" s="44"/>
      <c r="N25" s="91"/>
      <c r="O25" s="43"/>
      <c r="P25" s="26"/>
      <c r="Q25" s="29"/>
      <c r="R25" s="43"/>
      <c r="S25" s="44"/>
      <c r="T25" s="54"/>
      <c r="U25" s="43"/>
      <c r="V25" s="26"/>
      <c r="W25" s="29"/>
      <c r="X25" s="43"/>
      <c r="Y25" s="26"/>
      <c r="Z25" s="29"/>
      <c r="AA25" s="43"/>
      <c r="AB25" s="44"/>
      <c r="AC25" s="54"/>
      <c r="AD25" s="43"/>
      <c r="AE25" s="44"/>
      <c r="AF25" s="91"/>
      <c r="AG25" s="43"/>
      <c r="AH25" s="26"/>
      <c r="AI25" s="29"/>
      <c r="AJ25" s="43"/>
      <c r="AK25" s="26"/>
      <c r="AL25" s="172"/>
      <c r="AM25" s="43"/>
      <c r="AN25" s="44"/>
      <c r="AO25" s="54"/>
      <c r="AP25" s="43"/>
      <c r="AQ25" s="26"/>
      <c r="AR25" s="92"/>
      <c r="AS25" s="43"/>
      <c r="AT25" s="44"/>
      <c r="AU25" s="54"/>
      <c r="AV25" s="43"/>
      <c r="AW25" s="44"/>
      <c r="AX25" s="54"/>
      <c r="AY25" s="43"/>
      <c r="AZ25" s="44"/>
      <c r="BA25" s="91"/>
      <c r="BB25" s="43"/>
      <c r="BC25" s="26"/>
      <c r="BD25" s="29"/>
      <c r="BE25" s="43"/>
      <c r="BF25" s="44"/>
      <c r="BG25" s="54"/>
      <c r="BH25" s="43"/>
      <c r="BI25" s="44"/>
      <c r="BJ25" s="91"/>
      <c r="BK25" s="43"/>
      <c r="BL25" s="44"/>
      <c r="BM25" s="91"/>
      <c r="BN25" s="43"/>
      <c r="BO25" s="26"/>
      <c r="BP25" s="92"/>
      <c r="BQ25" s="43"/>
      <c r="BR25" s="44"/>
      <c r="BS25" s="54"/>
      <c r="BT25" s="43"/>
      <c r="BU25" s="44"/>
      <c r="BV25" s="91"/>
      <c r="BW25" s="43"/>
      <c r="BX25" s="26"/>
      <c r="BY25" s="92"/>
      <c r="BZ25" s="43"/>
      <c r="CA25" s="44"/>
      <c r="CB25" s="93"/>
      <c r="CC25" s="43"/>
      <c r="CD25" s="26"/>
      <c r="CE25" s="92"/>
      <c r="CF25" s="43"/>
      <c r="CG25" s="44"/>
      <c r="CH25" s="54"/>
      <c r="CI25" s="43"/>
      <c r="CJ25" s="44"/>
      <c r="CK25" s="91"/>
      <c r="CL25" s="43"/>
      <c r="CM25" s="26"/>
      <c r="CN25" s="87"/>
      <c r="CO25" s="43"/>
      <c r="CP25" s="44"/>
      <c r="CQ25" s="93"/>
      <c r="CR25" s="56"/>
      <c r="CS25" s="57"/>
      <c r="CT25" s="89"/>
      <c r="CU25" s="43"/>
      <c r="CV25" s="44"/>
      <c r="CW25" s="89"/>
      <c r="CX25" s="43"/>
      <c r="CY25" s="44"/>
      <c r="CZ25" s="54"/>
      <c r="DA25" s="43">
        <v>43325</v>
      </c>
      <c r="DB25" s="44">
        <v>43329</v>
      </c>
      <c r="DC25" s="87">
        <f>-IF(OR(DA25=0,DB25=0),0,DB25-DA25+1)/(365/12)</f>
        <v>-0.16438356164383561</v>
      </c>
      <c r="DD25" s="43"/>
      <c r="DE25" s="44"/>
      <c r="DF25" s="54"/>
      <c r="DH25" s="7"/>
      <c r="DI25" s="90" t="s">
        <v>41</v>
      </c>
    </row>
    <row r="26" spans="1:116" s="81" customFormat="1" x14ac:dyDescent="0.25">
      <c r="A26" s="80"/>
      <c r="C26" s="43"/>
      <c r="D26" s="26"/>
      <c r="E26" s="29"/>
      <c r="F26" s="43"/>
      <c r="G26" s="26"/>
      <c r="H26" s="29"/>
      <c r="I26" s="43"/>
      <c r="J26" s="44"/>
      <c r="K26" s="91"/>
      <c r="L26" s="43"/>
      <c r="M26" s="44"/>
      <c r="N26" s="91"/>
      <c r="O26" s="43"/>
      <c r="P26" s="26"/>
      <c r="Q26" s="29"/>
      <c r="R26" s="43"/>
      <c r="S26" s="44"/>
      <c r="T26" s="54"/>
      <c r="U26" s="43"/>
      <c r="V26" s="26"/>
      <c r="W26" s="29"/>
      <c r="X26" s="43"/>
      <c r="Y26" s="26"/>
      <c r="Z26" s="29"/>
      <c r="AA26" s="43"/>
      <c r="AB26" s="44"/>
      <c r="AC26" s="54"/>
      <c r="AD26" s="43"/>
      <c r="AE26" s="44"/>
      <c r="AF26" s="91"/>
      <c r="AG26" s="43"/>
      <c r="AH26" s="26"/>
      <c r="AI26" s="29"/>
      <c r="AJ26" s="43"/>
      <c r="AK26" s="26"/>
      <c r="AL26" s="172"/>
      <c r="AM26" s="43"/>
      <c r="AN26" s="44"/>
      <c r="AO26" s="54"/>
      <c r="AP26" s="43"/>
      <c r="AQ26" s="26"/>
      <c r="AR26" s="92"/>
      <c r="AS26" s="43"/>
      <c r="AT26" s="44"/>
      <c r="AU26" s="54"/>
      <c r="AV26" s="43"/>
      <c r="AW26" s="44"/>
      <c r="AX26" s="54"/>
      <c r="AY26" s="43"/>
      <c r="AZ26" s="44"/>
      <c r="BA26" s="91"/>
      <c r="BB26" s="43"/>
      <c r="BC26" s="26"/>
      <c r="BD26" s="29"/>
      <c r="BE26" s="43"/>
      <c r="BF26" s="44"/>
      <c r="BG26" s="54"/>
      <c r="BH26" s="43"/>
      <c r="BI26" s="44"/>
      <c r="BJ26" s="91"/>
      <c r="BK26" s="43"/>
      <c r="BL26" s="44"/>
      <c r="BM26" s="91"/>
      <c r="BN26" s="43"/>
      <c r="BO26" s="26"/>
      <c r="BP26" s="92"/>
      <c r="BQ26" s="43"/>
      <c r="BR26" s="44"/>
      <c r="BS26" s="54"/>
      <c r="BT26" s="43"/>
      <c r="BU26" s="44"/>
      <c r="BV26" s="91"/>
      <c r="BW26" s="43"/>
      <c r="BX26" s="26"/>
      <c r="BY26" s="92"/>
      <c r="BZ26" s="43"/>
      <c r="CA26" s="44"/>
      <c r="CB26" s="93"/>
      <c r="CC26" s="43"/>
      <c r="CD26" s="26"/>
      <c r="CE26" s="92"/>
      <c r="CF26" s="43"/>
      <c r="CG26" s="44"/>
      <c r="CH26" s="54"/>
      <c r="CI26" s="43"/>
      <c r="CJ26" s="44"/>
      <c r="CK26" s="91"/>
      <c r="CL26" s="43"/>
      <c r="CM26" s="26"/>
      <c r="CN26" s="92"/>
      <c r="CO26" s="43"/>
      <c r="CP26" s="44"/>
      <c r="CQ26" s="93"/>
      <c r="CR26" s="56"/>
      <c r="CS26" s="57"/>
      <c r="CT26" s="89"/>
      <c r="CU26" s="43"/>
      <c r="CV26" s="44"/>
      <c r="CW26" s="54"/>
      <c r="CX26" s="43"/>
      <c r="CY26" s="44"/>
      <c r="CZ26" s="54"/>
      <c r="DA26" s="43"/>
      <c r="DB26" s="44"/>
      <c r="DC26" s="54"/>
      <c r="DD26" s="43"/>
      <c r="DE26" s="44"/>
      <c r="DF26" s="54"/>
      <c r="DH26" s="7"/>
      <c r="DI26" s="90" t="s">
        <v>44</v>
      </c>
      <c r="DJ26" s="2" t="s">
        <v>45</v>
      </c>
    </row>
    <row r="27" spans="1:116" s="81" customFormat="1" x14ac:dyDescent="0.25">
      <c r="A27" s="24" t="s">
        <v>46</v>
      </c>
      <c r="B27" s="84"/>
      <c r="C27" s="43"/>
      <c r="D27" s="26"/>
      <c r="E27" s="29"/>
      <c r="F27" s="43"/>
      <c r="G27" s="26"/>
      <c r="H27" s="29"/>
      <c r="I27" s="43"/>
      <c r="J27" s="44"/>
      <c r="K27" s="91"/>
      <c r="L27" s="43"/>
      <c r="M27" s="44"/>
      <c r="N27" s="91"/>
      <c r="O27" s="43"/>
      <c r="P27" s="26"/>
      <c r="Q27" s="29"/>
      <c r="R27" s="43"/>
      <c r="S27" s="44"/>
      <c r="T27" s="54"/>
      <c r="U27" s="43"/>
      <c r="V27" s="26"/>
      <c r="W27" s="29"/>
      <c r="X27" s="43"/>
      <c r="Y27" s="26"/>
      <c r="Z27" s="29"/>
      <c r="AA27" s="43"/>
      <c r="AB27" s="44"/>
      <c r="AC27" s="54"/>
      <c r="AD27" s="43"/>
      <c r="AE27" s="44"/>
      <c r="AF27" s="91"/>
      <c r="AG27" s="43"/>
      <c r="AH27" s="26"/>
      <c r="AI27" s="29"/>
      <c r="AJ27" s="43"/>
      <c r="AK27" s="26"/>
      <c r="AL27" s="172"/>
      <c r="AM27" s="43"/>
      <c r="AN27" s="44"/>
      <c r="AO27" s="54"/>
      <c r="AP27" s="43"/>
      <c r="AQ27" s="26"/>
      <c r="AR27" s="92"/>
      <c r="AS27" s="43"/>
      <c r="AT27" s="44"/>
      <c r="AU27" s="54"/>
      <c r="AV27" s="43"/>
      <c r="AW27" s="44"/>
      <c r="AX27" s="54"/>
      <c r="AY27" s="43"/>
      <c r="AZ27" s="44"/>
      <c r="BA27" s="91"/>
      <c r="BB27" s="43"/>
      <c r="BC27" s="26"/>
      <c r="BD27" s="29"/>
      <c r="BE27" s="43"/>
      <c r="BF27" s="44"/>
      <c r="BG27" s="54"/>
      <c r="BH27" s="43"/>
      <c r="BI27" s="44"/>
      <c r="BJ27" s="91"/>
      <c r="BK27" s="43"/>
      <c r="BL27" s="44"/>
      <c r="BM27" s="91"/>
      <c r="BN27" s="43"/>
      <c r="BO27" s="26"/>
      <c r="BP27" s="92"/>
      <c r="BQ27" s="43"/>
      <c r="BR27" s="44"/>
      <c r="BS27" s="54"/>
      <c r="BT27" s="43"/>
      <c r="BU27" s="44"/>
      <c r="BV27" s="91"/>
      <c r="BW27" s="43"/>
      <c r="BX27" s="26"/>
      <c r="BY27" s="92"/>
      <c r="BZ27" s="43"/>
      <c r="CA27" s="44"/>
      <c r="CB27" s="93"/>
      <c r="CC27" s="43"/>
      <c r="CD27" s="26"/>
      <c r="CE27" s="92"/>
      <c r="CF27" s="43"/>
      <c r="CG27" s="44"/>
      <c r="CH27" s="54"/>
      <c r="CI27" s="43"/>
      <c r="CJ27" s="44"/>
      <c r="CK27" s="91"/>
      <c r="CL27" s="43"/>
      <c r="CM27" s="26"/>
      <c r="CN27" s="92"/>
      <c r="CO27" s="43"/>
      <c r="CP27" s="44"/>
      <c r="CQ27" s="93"/>
      <c r="CR27" s="56"/>
      <c r="CS27" s="57"/>
      <c r="CT27" s="160"/>
      <c r="CU27" s="43"/>
      <c r="CV27" s="44"/>
      <c r="CW27" s="54"/>
      <c r="CX27" s="43"/>
      <c r="CY27" s="44"/>
      <c r="CZ27" s="54"/>
      <c r="DA27" s="43"/>
      <c r="DB27" s="44"/>
      <c r="DC27" s="54"/>
      <c r="DD27" s="43"/>
      <c r="DE27" s="44"/>
      <c r="DF27" s="54"/>
      <c r="DH27" s="7"/>
      <c r="DI27" s="90" t="s">
        <v>47</v>
      </c>
      <c r="DJ27" s="2" t="s">
        <v>48</v>
      </c>
    </row>
    <row r="28" spans="1:116" x14ac:dyDescent="0.25">
      <c r="A28" s="24"/>
      <c r="B28" s="94" t="s">
        <v>49</v>
      </c>
      <c r="C28" s="3"/>
      <c r="D28" s="95"/>
      <c r="E28" s="96">
        <v>38</v>
      </c>
      <c r="F28" s="3"/>
      <c r="G28" s="95"/>
      <c r="H28" s="96">
        <v>10</v>
      </c>
      <c r="I28" s="96"/>
      <c r="J28" s="96"/>
      <c r="K28" s="96">
        <v>10.5</v>
      </c>
      <c r="L28" s="95"/>
      <c r="M28" s="95"/>
      <c r="N28" s="96">
        <v>38</v>
      </c>
      <c r="O28" s="95"/>
      <c r="P28" s="95"/>
      <c r="Q28" s="96">
        <v>11.5</v>
      </c>
      <c r="R28" s="95"/>
      <c r="S28" s="95"/>
      <c r="T28" s="96">
        <v>22</v>
      </c>
      <c r="U28" s="95"/>
      <c r="V28" s="95"/>
      <c r="W28" s="96">
        <v>38</v>
      </c>
      <c r="X28" s="3"/>
      <c r="Y28" s="95"/>
      <c r="Z28" s="96">
        <v>38</v>
      </c>
      <c r="AA28" s="95"/>
      <c r="AB28" s="95"/>
      <c r="AC28" s="96">
        <v>38</v>
      </c>
      <c r="AD28" s="95"/>
      <c r="AE28" s="95"/>
      <c r="AF28" s="96">
        <v>38</v>
      </c>
      <c r="AG28" s="3"/>
      <c r="AH28" s="95"/>
      <c r="AI28" s="96">
        <v>38</v>
      </c>
      <c r="AJ28" s="3"/>
      <c r="AK28" s="95"/>
      <c r="AL28" s="173">
        <v>2</v>
      </c>
      <c r="AM28" s="95"/>
      <c r="AN28" s="95"/>
      <c r="AO28" s="96">
        <v>38</v>
      </c>
      <c r="AP28" s="3"/>
      <c r="AQ28" s="3"/>
      <c r="AR28" s="2">
        <v>38</v>
      </c>
      <c r="AS28" s="3"/>
      <c r="AT28" s="3"/>
      <c r="AU28" s="3">
        <v>10</v>
      </c>
      <c r="AV28" s="3"/>
      <c r="AW28" s="3"/>
      <c r="AX28" s="3">
        <v>38</v>
      </c>
      <c r="AY28" s="95"/>
      <c r="AZ28" s="95"/>
      <c r="BA28" s="96">
        <v>37</v>
      </c>
      <c r="BB28" s="3"/>
      <c r="BC28" s="95"/>
      <c r="BD28" s="96">
        <v>38</v>
      </c>
      <c r="BE28" s="95"/>
      <c r="BF28" s="95"/>
      <c r="BG28" s="96">
        <f>0.6+38</f>
        <v>38.6</v>
      </c>
      <c r="BH28" s="95"/>
      <c r="BI28" s="95"/>
      <c r="BJ28" s="96">
        <f>(2.08*1.5)+0.38</f>
        <v>3.5</v>
      </c>
      <c r="BK28" s="95"/>
      <c r="BL28" s="95"/>
      <c r="BM28" s="96">
        <f>19</f>
        <v>19</v>
      </c>
      <c r="BN28" s="3"/>
      <c r="BO28" s="3"/>
      <c r="BP28" s="2">
        <v>38</v>
      </c>
      <c r="BQ28" s="3"/>
      <c r="BR28" s="3"/>
      <c r="BS28" s="3">
        <v>37</v>
      </c>
      <c r="BT28" s="3"/>
      <c r="BU28" s="3"/>
      <c r="BV28" s="3">
        <v>37</v>
      </c>
      <c r="BW28" s="3"/>
      <c r="BX28" s="3"/>
      <c r="BY28" s="3">
        <v>38</v>
      </c>
      <c r="BZ28" s="3"/>
      <c r="CA28" s="3"/>
      <c r="CB28" s="2">
        <v>38</v>
      </c>
      <c r="CC28" s="3"/>
      <c r="CD28" s="3"/>
      <c r="CE28" s="2">
        <v>37</v>
      </c>
      <c r="CF28" s="3"/>
      <c r="CG28" s="3"/>
      <c r="CH28" s="3">
        <v>38</v>
      </c>
      <c r="CI28" s="3"/>
      <c r="CJ28" s="3"/>
      <c r="CK28" s="3">
        <v>38</v>
      </c>
      <c r="CL28" s="3"/>
      <c r="CM28" s="3"/>
      <c r="CN28" s="3">
        <v>38</v>
      </c>
      <c r="CO28" s="3"/>
      <c r="CP28" s="3"/>
      <c r="CQ28" s="2">
        <v>38</v>
      </c>
      <c r="CR28" s="2"/>
      <c r="CS28" s="2"/>
      <c r="CT28" s="97">
        <v>38</v>
      </c>
      <c r="CU28" s="3"/>
      <c r="CV28" s="3"/>
      <c r="CW28" s="3">
        <v>38</v>
      </c>
      <c r="CX28" s="3"/>
      <c r="CY28" s="3"/>
      <c r="CZ28" s="3">
        <v>38</v>
      </c>
      <c r="DA28" s="3"/>
      <c r="DB28" s="3"/>
      <c r="DC28" s="3">
        <v>38</v>
      </c>
      <c r="DD28" s="3"/>
      <c r="DE28" s="3"/>
      <c r="DF28" s="3">
        <v>38</v>
      </c>
      <c r="DG28" s="3"/>
      <c r="DH28" s="7"/>
      <c r="DI28" s="2"/>
      <c r="DJ28" s="2" t="s">
        <v>43</v>
      </c>
      <c r="DK28" s="3"/>
      <c r="DL28" s="3"/>
    </row>
    <row r="29" spans="1:116" s="101" customFormat="1" x14ac:dyDescent="0.25">
      <c r="A29" s="24" t="s">
        <v>50</v>
      </c>
      <c r="B29" s="2" t="s">
        <v>51</v>
      </c>
      <c r="C29" s="2"/>
      <c r="D29" s="98"/>
      <c r="E29" s="99"/>
      <c r="F29" s="2"/>
      <c r="G29" s="98"/>
      <c r="H29" s="99"/>
      <c r="I29" s="99"/>
      <c r="J29" s="99"/>
      <c r="K29" s="99"/>
      <c r="L29" s="98"/>
      <c r="M29" s="98"/>
      <c r="N29" s="99"/>
      <c r="O29" s="98"/>
      <c r="P29" s="98"/>
      <c r="Q29" s="99"/>
      <c r="R29" s="98"/>
      <c r="S29" s="98"/>
      <c r="T29" s="99"/>
      <c r="U29" s="98"/>
      <c r="V29" s="98"/>
      <c r="W29" s="99"/>
      <c r="X29" s="2"/>
      <c r="Y29" s="98"/>
      <c r="Z29" s="99"/>
      <c r="AA29" s="98"/>
      <c r="AB29" s="98"/>
      <c r="AC29" s="99"/>
      <c r="AD29" s="98"/>
      <c r="AE29" s="98"/>
      <c r="AF29" s="99"/>
      <c r="AG29" s="2"/>
      <c r="AH29" s="98"/>
      <c r="AI29" s="99"/>
      <c r="AJ29" s="2"/>
      <c r="AK29" s="98"/>
      <c r="AL29" s="174"/>
      <c r="AM29" s="98"/>
      <c r="AN29" s="98"/>
      <c r="AO29" s="99"/>
      <c r="AP29" s="2"/>
      <c r="AQ29" s="2"/>
      <c r="AR29" s="99"/>
      <c r="AS29" s="2"/>
      <c r="AT29" s="2"/>
      <c r="AU29" s="99"/>
      <c r="AV29" s="2"/>
      <c r="AW29" s="2"/>
      <c r="AX29" s="99"/>
      <c r="AY29" s="98"/>
      <c r="AZ29" s="98"/>
      <c r="BA29" s="2"/>
      <c r="BB29" s="2"/>
      <c r="BC29" s="98"/>
      <c r="BD29" s="99"/>
      <c r="BE29" s="98"/>
      <c r="BF29" s="98"/>
      <c r="BG29" s="99"/>
      <c r="BH29" s="98"/>
      <c r="BI29" s="98"/>
      <c r="BJ29" s="100"/>
      <c r="BK29" s="98"/>
      <c r="BL29" s="98"/>
      <c r="BM29" s="100"/>
      <c r="BN29" s="2"/>
      <c r="BO29" s="2"/>
      <c r="BP29" s="99"/>
      <c r="BQ29" s="2"/>
      <c r="BR29" s="2"/>
      <c r="BS29" s="2"/>
      <c r="BT29" s="2"/>
      <c r="BU29" s="2"/>
      <c r="BV29" s="2"/>
      <c r="BW29" s="95"/>
      <c r="BX29" s="95"/>
      <c r="BY29" s="100"/>
      <c r="BZ29" s="2"/>
      <c r="CA29" s="2"/>
      <c r="CB29" s="99"/>
      <c r="CC29" s="2"/>
      <c r="CD29" s="2"/>
      <c r="CE29" s="2"/>
      <c r="CF29" s="2"/>
      <c r="CG29" s="2"/>
      <c r="CH29" s="99"/>
      <c r="CI29" s="2"/>
      <c r="CJ29" s="2"/>
      <c r="CK29" s="99"/>
      <c r="CL29" s="2"/>
      <c r="CM29" s="2"/>
      <c r="CN29" s="99"/>
      <c r="CO29" s="2"/>
      <c r="CP29" s="2"/>
      <c r="CQ29" s="99"/>
      <c r="CR29" s="2"/>
      <c r="CS29" s="2"/>
      <c r="CT29" s="99"/>
      <c r="CU29" s="95"/>
      <c r="CV29" s="95"/>
      <c r="CW29" s="100"/>
      <c r="CX29" s="95"/>
      <c r="CY29" s="95"/>
      <c r="CZ29" s="163"/>
      <c r="DA29" s="2"/>
      <c r="DB29" s="2"/>
      <c r="DC29" s="99"/>
      <c r="DD29" s="2"/>
      <c r="DE29" s="2"/>
      <c r="DF29" s="99"/>
      <c r="DG29" s="2"/>
      <c r="DH29" s="7"/>
      <c r="DI29" s="2"/>
      <c r="DJ29" s="90" t="s">
        <v>52</v>
      </c>
      <c r="DK29" s="2"/>
      <c r="DL29" s="2"/>
    </row>
    <row r="30" spans="1:116" x14ac:dyDescent="0.25">
      <c r="A30" s="7"/>
      <c r="B30" s="3" t="s">
        <v>53</v>
      </c>
      <c r="C30" s="3"/>
      <c r="D30" s="95"/>
      <c r="E30" s="96"/>
      <c r="F30" s="3"/>
      <c r="G30" s="95"/>
      <c r="H30" s="96"/>
      <c r="I30" s="96"/>
      <c r="J30" s="96"/>
      <c r="K30" s="96"/>
      <c r="L30" s="95"/>
      <c r="M30" s="95"/>
      <c r="N30" s="96"/>
      <c r="O30" s="95"/>
      <c r="P30" s="95"/>
      <c r="Q30" s="96"/>
      <c r="R30" s="95"/>
      <c r="S30" s="95"/>
      <c r="T30" s="96"/>
      <c r="U30" s="95"/>
      <c r="V30" s="95"/>
      <c r="W30" s="96"/>
      <c r="X30" s="3"/>
      <c r="Y30" s="95"/>
      <c r="Z30" s="96"/>
      <c r="AA30" s="95"/>
      <c r="AB30" s="95"/>
      <c r="AC30" s="96"/>
      <c r="AD30" s="95"/>
      <c r="AE30" s="95"/>
      <c r="AF30" s="96"/>
      <c r="AG30" s="3"/>
      <c r="AH30" s="95"/>
      <c r="AI30" s="96"/>
      <c r="AJ30" s="3"/>
      <c r="AK30" s="95"/>
      <c r="AL30" s="173"/>
      <c r="AM30" s="95"/>
      <c r="AN30" s="95"/>
      <c r="AO30" s="96"/>
      <c r="AP30" s="3"/>
      <c r="AQ30" s="3"/>
      <c r="AR30" s="3"/>
      <c r="AS30" s="3"/>
      <c r="AT30" s="3"/>
      <c r="AU30" s="3"/>
      <c r="AV30" s="3"/>
      <c r="AW30" s="3"/>
      <c r="AX30" s="3"/>
      <c r="AY30" s="95"/>
      <c r="AZ30" s="95"/>
      <c r="BA30" s="96">
        <v>4</v>
      </c>
      <c r="BB30" s="3"/>
      <c r="BC30" s="95"/>
      <c r="BD30" s="96"/>
      <c r="BE30" s="95"/>
      <c r="BF30" s="95"/>
      <c r="BG30" s="96"/>
      <c r="BH30" s="95"/>
      <c r="BI30" s="95"/>
      <c r="BJ30" s="96"/>
      <c r="BK30" s="95"/>
      <c r="BL30" s="95"/>
      <c r="BM30" s="96"/>
      <c r="BN30" s="3"/>
      <c r="BO30" s="3"/>
      <c r="BP30" s="2">
        <v>1</v>
      </c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2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2">
        <v>2</v>
      </c>
      <c r="CR30" s="2"/>
      <c r="CS30" s="2"/>
      <c r="CT30" s="97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7"/>
      <c r="DI30" s="3"/>
      <c r="DJ30" s="2" t="s">
        <v>41</v>
      </c>
      <c r="DK30" s="3"/>
      <c r="DL30" s="3"/>
    </row>
    <row r="31" spans="1:116" x14ac:dyDescent="0.25">
      <c r="A31" s="103"/>
      <c r="B31" s="104" t="s">
        <v>54</v>
      </c>
      <c r="C31" s="3"/>
      <c r="D31" s="95"/>
      <c r="E31" s="96"/>
      <c r="F31" s="3"/>
      <c r="G31" s="95"/>
      <c r="H31" s="96"/>
      <c r="I31" s="96"/>
      <c r="J31" s="96"/>
      <c r="K31" s="96"/>
      <c r="L31" s="95"/>
      <c r="M31" s="95"/>
      <c r="N31" s="96"/>
      <c r="O31" s="95"/>
      <c r="P31" s="95"/>
      <c r="Q31" s="96"/>
      <c r="R31" s="95" t="s">
        <v>55</v>
      </c>
      <c r="S31" s="95"/>
      <c r="T31" s="96">
        <v>1</v>
      </c>
      <c r="U31" s="95"/>
      <c r="V31" s="95"/>
      <c r="W31" s="96"/>
      <c r="X31" s="3"/>
      <c r="Y31" s="95"/>
      <c r="Z31" s="105">
        <v>5</v>
      </c>
      <c r="AA31" s="95"/>
      <c r="AB31" s="95"/>
      <c r="AC31" s="96"/>
      <c r="AD31" s="95"/>
      <c r="AE31" s="95"/>
      <c r="AF31" s="96"/>
      <c r="AG31" s="3"/>
      <c r="AH31" s="95"/>
      <c r="AI31" s="95"/>
      <c r="AJ31" s="95"/>
      <c r="AK31" s="95"/>
      <c r="AL31" s="173">
        <v>6</v>
      </c>
      <c r="AM31" s="95"/>
      <c r="AN31" s="95"/>
      <c r="AO31" s="96">
        <v>2</v>
      </c>
      <c r="AP31" s="3"/>
      <c r="AQ31" s="3"/>
      <c r="AR31" s="2"/>
      <c r="AS31" s="3"/>
      <c r="AT31" s="3"/>
      <c r="AU31" s="3"/>
      <c r="AV31" s="3"/>
      <c r="AW31" s="3"/>
      <c r="AX31" s="3"/>
      <c r="AY31" s="95"/>
      <c r="AZ31" s="95"/>
      <c r="BA31" s="96"/>
      <c r="BB31" s="3"/>
      <c r="BC31" s="95"/>
      <c r="BD31" s="96"/>
      <c r="BE31" s="95"/>
      <c r="BF31" s="95"/>
      <c r="BG31" s="96"/>
      <c r="BH31" s="95"/>
      <c r="BI31" s="95"/>
      <c r="BJ31" s="96"/>
      <c r="BK31" s="95"/>
      <c r="BL31" s="95"/>
      <c r="BM31" s="96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2"/>
      <c r="CS31" s="2"/>
      <c r="CT31" s="97">
        <v>10</v>
      </c>
      <c r="CU31" s="3"/>
      <c r="CV31" s="3"/>
      <c r="CW31" s="3"/>
      <c r="CX31" s="3"/>
      <c r="CY31" s="3"/>
      <c r="CZ31" s="3">
        <v>1</v>
      </c>
      <c r="DA31" s="3"/>
      <c r="DB31" s="3"/>
      <c r="DC31" s="3"/>
      <c r="DD31" s="3"/>
      <c r="DE31" s="3"/>
      <c r="DF31" s="3"/>
      <c r="DG31" s="3"/>
      <c r="DH31" s="103"/>
      <c r="DI31" s="3"/>
      <c r="DJ31" s="90" t="s">
        <v>56</v>
      </c>
      <c r="DK31" s="3"/>
      <c r="DL31" s="3"/>
    </row>
    <row r="32" spans="1:116" s="112" customFormat="1" ht="15.75" thickBot="1" x14ac:dyDescent="0.3">
      <c r="A32" s="106" t="s">
        <v>57</v>
      </c>
      <c r="B32" s="107" t="s">
        <v>58</v>
      </c>
      <c r="C32" s="81"/>
      <c r="D32" s="95"/>
      <c r="E32" s="108">
        <f>SUM(E3:E31)</f>
        <v>23</v>
      </c>
      <c r="F32" s="81"/>
      <c r="G32" s="95"/>
      <c r="H32" s="108">
        <f>SUM(H3:H31)</f>
        <v>10</v>
      </c>
      <c r="I32" s="96"/>
      <c r="J32" s="96"/>
      <c r="K32" s="108">
        <f>SUM(K3:K31)</f>
        <v>10.5</v>
      </c>
      <c r="L32" s="96"/>
      <c r="M32" s="96"/>
      <c r="N32" s="108">
        <f>SUM(N3:N31)</f>
        <v>24</v>
      </c>
      <c r="O32" s="96"/>
      <c r="P32" s="96"/>
      <c r="Q32" s="108">
        <f>SUM(Q3:Q31)</f>
        <v>6.5</v>
      </c>
      <c r="R32" s="96"/>
      <c r="S32" s="96"/>
      <c r="T32" s="109">
        <f>SUM(T3:T31)</f>
        <v>9.5</v>
      </c>
      <c r="U32" s="96"/>
      <c r="V32" s="96"/>
      <c r="W32" s="108">
        <f>SUM(W3:W31)</f>
        <v>21</v>
      </c>
      <c r="X32" s="110"/>
      <c r="Y32" s="96"/>
      <c r="Z32" s="108">
        <f>SUM(Z3:Z31)</f>
        <v>19</v>
      </c>
      <c r="AA32" s="96"/>
      <c r="AB32" s="96"/>
      <c r="AC32" s="108">
        <f>SUM(AC3:AC31)</f>
        <v>24</v>
      </c>
      <c r="AD32" s="96"/>
      <c r="AE32" s="96"/>
      <c r="AF32" s="108">
        <f>SUM(AF3:AF31)</f>
        <v>21.434246575342467</v>
      </c>
      <c r="AG32" s="110"/>
      <c r="AH32" s="96"/>
      <c r="AI32" s="108">
        <f>SUM(AI3:AI31)</f>
        <v>23</v>
      </c>
      <c r="AJ32" s="110"/>
      <c r="AK32" s="96"/>
      <c r="AL32" s="167">
        <f>SUM(AL3:AL31)</f>
        <v>-3</v>
      </c>
      <c r="AM32" s="96"/>
      <c r="AN32" s="96"/>
      <c r="AO32" s="108">
        <f>SUM(AO3:AO31)</f>
        <v>22</v>
      </c>
      <c r="AP32" s="81"/>
      <c r="AQ32" s="81"/>
      <c r="AR32" s="111">
        <f>SUM(AR3:AR31)</f>
        <v>27.026712328767125</v>
      </c>
      <c r="AS32" s="81"/>
      <c r="AT32" s="81"/>
      <c r="AU32" s="111">
        <f>SUM(AU3:AU31)</f>
        <v>10</v>
      </c>
      <c r="AV32" s="81"/>
      <c r="AW32" s="81"/>
      <c r="AX32" s="108">
        <f>SUM(AX3:AX31)</f>
        <v>29</v>
      </c>
      <c r="AY32" s="95"/>
      <c r="AZ32" s="95"/>
      <c r="BA32" s="108">
        <f>SUM(BA3:BA31)</f>
        <v>37.679452054794524</v>
      </c>
      <c r="BB32" s="81"/>
      <c r="BC32" s="95"/>
      <c r="BD32" s="108">
        <f>SUM(BD3:BD31)</f>
        <v>23.901369863013699</v>
      </c>
      <c r="BE32" s="95"/>
      <c r="BF32" s="95"/>
      <c r="BG32" s="108">
        <f>SUM(BG3:BG31)</f>
        <v>8.5</v>
      </c>
      <c r="BH32" s="95"/>
      <c r="BI32" s="95"/>
      <c r="BJ32" s="108">
        <f>SUM(BJ3:BJ31)</f>
        <v>-2</v>
      </c>
      <c r="BK32" s="95"/>
      <c r="BL32" s="95"/>
      <c r="BM32" s="108">
        <f>SUM(BM3:BM31)</f>
        <v>1.5</v>
      </c>
      <c r="BN32" s="81"/>
      <c r="BO32" s="81"/>
      <c r="BP32" s="108">
        <f>SUM(BP3:BP31)</f>
        <v>24</v>
      </c>
      <c r="BQ32" s="81"/>
      <c r="BR32" s="81"/>
      <c r="BS32" s="108">
        <f>SUM(BS3:BS31)</f>
        <v>18.5</v>
      </c>
      <c r="BT32" s="81"/>
      <c r="BU32" s="81"/>
      <c r="BV32" s="108">
        <f>SUM(BV3:BV31)</f>
        <v>29.967123287671232</v>
      </c>
      <c r="BW32" s="81"/>
      <c r="BX32" s="81"/>
      <c r="BY32" s="108">
        <f>SUM(BY3:BY31)</f>
        <v>29</v>
      </c>
      <c r="BZ32" s="81"/>
      <c r="CA32" s="81"/>
      <c r="CB32" s="108">
        <f>SUM(CB3:CB31)</f>
        <v>29</v>
      </c>
      <c r="CC32" s="81"/>
      <c r="CD32" s="81"/>
      <c r="CE32" s="108">
        <f>SUM(CE3:CE31)</f>
        <v>21.5</v>
      </c>
      <c r="CF32" s="81"/>
      <c r="CG32" s="81"/>
      <c r="CH32" s="108">
        <f>SUM(CH3:CH31)</f>
        <v>28</v>
      </c>
      <c r="CI32" s="81"/>
      <c r="CJ32" s="81"/>
      <c r="CK32" s="108">
        <f>SUM(CK3:CK31)</f>
        <v>15</v>
      </c>
      <c r="CL32" s="81"/>
      <c r="CM32" s="81"/>
      <c r="CN32" s="108">
        <f>SUM(CN3:CN31)</f>
        <v>22.5</v>
      </c>
      <c r="CO32" s="81"/>
      <c r="CP32" s="81"/>
      <c r="CQ32" s="108">
        <f>SUM(CQ3:CQ31)</f>
        <v>23</v>
      </c>
      <c r="CR32" s="90"/>
      <c r="CS32" s="90"/>
      <c r="CT32" s="109">
        <f>SUM(CT3:CT31)</f>
        <v>19.467123287671232</v>
      </c>
      <c r="CU32" s="81"/>
      <c r="CV32" s="81"/>
      <c r="CW32" s="109">
        <f>SUM(CW3:CW31)</f>
        <v>21.473972602739725</v>
      </c>
      <c r="CX32" s="81"/>
      <c r="CY32" s="81"/>
      <c r="CZ32" s="108">
        <f>SUM(CZ3:CZ31)</f>
        <v>23</v>
      </c>
      <c r="DA32" s="81"/>
      <c r="DB32" s="81"/>
      <c r="DC32" s="108">
        <f>SUM(DC3:DC31)</f>
        <v>27.671232876712327</v>
      </c>
      <c r="DD32" s="81"/>
      <c r="DE32" s="81"/>
      <c r="DF32" s="108">
        <f>SUM(DF3:DF31)</f>
        <v>22</v>
      </c>
      <c r="DG32" s="81"/>
      <c r="DH32" s="3"/>
      <c r="DI32" s="81"/>
      <c r="DJ32" s="81"/>
      <c r="DK32" s="81"/>
      <c r="DL32" s="81"/>
    </row>
    <row r="33" spans="1:116" s="101" customFormat="1" ht="15.75" thickTop="1" x14ac:dyDescent="0.25">
      <c r="A33" s="2"/>
      <c r="B33" s="97" t="s">
        <v>59</v>
      </c>
      <c r="C33" s="98"/>
      <c r="D33" s="98"/>
      <c r="E33" s="97" t="s">
        <v>60</v>
      </c>
      <c r="F33" s="98"/>
      <c r="G33" s="98"/>
      <c r="H33" s="97" t="s">
        <v>60</v>
      </c>
      <c r="I33" s="97"/>
      <c r="J33" s="97"/>
      <c r="K33" s="97" t="s">
        <v>60</v>
      </c>
      <c r="L33" s="113"/>
      <c r="M33" s="113"/>
      <c r="N33" s="97" t="s">
        <v>60</v>
      </c>
      <c r="O33" s="97"/>
      <c r="P33" s="97"/>
      <c r="Q33" s="97" t="s">
        <v>60</v>
      </c>
      <c r="R33" s="97"/>
      <c r="S33" s="97"/>
      <c r="T33" s="97" t="s">
        <v>60</v>
      </c>
      <c r="U33" s="97"/>
      <c r="V33" s="97"/>
      <c r="W33" s="153" t="s">
        <v>60</v>
      </c>
      <c r="X33" s="97"/>
      <c r="Y33" s="97"/>
      <c r="Z33" s="97" t="s">
        <v>60</v>
      </c>
      <c r="AA33" s="97"/>
      <c r="AB33" s="97"/>
      <c r="AC33" s="97" t="s">
        <v>60</v>
      </c>
      <c r="AD33" s="97"/>
      <c r="AE33" s="97"/>
      <c r="AF33" s="97" t="s">
        <v>60</v>
      </c>
      <c r="AG33" s="97"/>
      <c r="AH33" s="97"/>
      <c r="AI33" s="97" t="s">
        <v>60</v>
      </c>
      <c r="AJ33" s="97"/>
      <c r="AK33" s="97"/>
      <c r="AL33" s="184" t="s">
        <v>61</v>
      </c>
      <c r="AM33" s="2"/>
      <c r="AN33" s="2"/>
      <c r="AO33" s="97" t="s">
        <v>60</v>
      </c>
      <c r="AP33" s="2"/>
      <c r="AQ33" s="2"/>
      <c r="AR33" s="114" t="s">
        <v>60</v>
      </c>
      <c r="AS33" s="2"/>
      <c r="AT33" s="2"/>
      <c r="AU33" s="97" t="s">
        <v>155</v>
      </c>
      <c r="AV33" s="2"/>
      <c r="AW33" s="2"/>
      <c r="AX33" s="97" t="s">
        <v>60</v>
      </c>
      <c r="AY33" s="2"/>
      <c r="AZ33" s="2"/>
      <c r="BA33" s="97" t="s">
        <v>60</v>
      </c>
      <c r="BB33" s="2"/>
      <c r="BC33" s="2"/>
      <c r="BD33" s="97" t="s">
        <v>60</v>
      </c>
      <c r="BE33" s="2"/>
      <c r="BF33" s="2"/>
      <c r="BG33" s="2" t="s">
        <v>60</v>
      </c>
      <c r="BH33" s="2"/>
      <c r="BI33" s="2"/>
      <c r="BJ33" s="97" t="s">
        <v>60</v>
      </c>
      <c r="BK33" s="2"/>
      <c r="BL33" s="2"/>
      <c r="BM33" s="97" t="s">
        <v>60</v>
      </c>
      <c r="BN33" s="2"/>
      <c r="BO33" s="2"/>
      <c r="BP33" s="97" t="s">
        <v>60</v>
      </c>
      <c r="BQ33" s="2"/>
      <c r="BR33" s="2"/>
      <c r="BS33" s="97" t="s">
        <v>60</v>
      </c>
      <c r="BT33" s="2"/>
      <c r="BU33" s="2"/>
      <c r="BV33" s="2" t="s">
        <v>60</v>
      </c>
      <c r="BW33" s="2"/>
      <c r="BX33" s="2"/>
      <c r="BY33" s="2" t="s">
        <v>60</v>
      </c>
      <c r="BZ33" s="2"/>
      <c r="CA33" s="2"/>
      <c r="CB33" s="2" t="s">
        <v>60</v>
      </c>
      <c r="CC33" s="2"/>
      <c r="CD33" s="2"/>
      <c r="CE33" s="97" t="s">
        <v>60</v>
      </c>
      <c r="CF33" s="2"/>
      <c r="CG33" s="2"/>
      <c r="CH33" s="97" t="s">
        <v>60</v>
      </c>
      <c r="CI33" s="2"/>
      <c r="CJ33" s="2"/>
      <c r="CK33" s="2" t="s">
        <v>60</v>
      </c>
      <c r="CL33" s="2"/>
      <c r="CM33" s="2"/>
      <c r="CN33" s="97" t="s">
        <v>60</v>
      </c>
      <c r="CO33" s="2"/>
      <c r="CP33" s="2"/>
      <c r="CQ33" s="97" t="s">
        <v>60</v>
      </c>
      <c r="CR33" s="2"/>
      <c r="CS33" s="2"/>
      <c r="CT33" s="97" t="s">
        <v>60</v>
      </c>
      <c r="CU33" s="2"/>
      <c r="CV33" s="2"/>
      <c r="CW33" s="97" t="s">
        <v>60</v>
      </c>
      <c r="CX33" s="2"/>
      <c r="CY33" s="2"/>
      <c r="CZ33" s="97" t="s">
        <v>60</v>
      </c>
      <c r="DA33" s="2"/>
      <c r="DB33" s="2"/>
      <c r="DC33" s="97" t="s">
        <v>60</v>
      </c>
      <c r="DD33" s="2"/>
      <c r="DE33" s="2"/>
      <c r="DF33" s="97" t="s">
        <v>60</v>
      </c>
      <c r="DG33" s="2"/>
      <c r="DH33" s="3"/>
      <c r="DI33" s="2"/>
      <c r="DJ33" s="2"/>
      <c r="DK33" s="2"/>
      <c r="DL33" s="2"/>
    </row>
    <row r="34" spans="1:116" x14ac:dyDescent="0.25">
      <c r="A34" s="3"/>
      <c r="B34" s="97" t="s">
        <v>62</v>
      </c>
      <c r="C34" s="95"/>
      <c r="D34" s="95"/>
      <c r="E34" s="115"/>
      <c r="F34" s="95"/>
      <c r="G34" s="95"/>
      <c r="H34" s="115"/>
      <c r="I34" s="115"/>
      <c r="J34" s="115"/>
      <c r="K34" s="115"/>
      <c r="L34" s="115"/>
      <c r="M34" s="115"/>
      <c r="N34" s="116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75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107"/>
      <c r="BB34" s="3"/>
      <c r="BC34" s="3"/>
      <c r="BD34" s="107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107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117"/>
      <c r="CJ34" s="117"/>
      <c r="CK34" s="117"/>
      <c r="CL34" s="3"/>
      <c r="CM34" s="3"/>
      <c r="CN34" s="3"/>
      <c r="CO34" s="3"/>
      <c r="CP34" s="3"/>
      <c r="CQ34" s="3"/>
      <c r="CR34" s="3"/>
      <c r="CS34" s="3"/>
      <c r="CT34" s="107"/>
      <c r="CU34" s="2"/>
      <c r="CV34" s="2"/>
      <c r="CW34" s="115"/>
      <c r="CX34" s="3"/>
      <c r="CY34" s="3"/>
      <c r="CZ34" s="107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</row>
    <row r="35" spans="1:116" x14ac:dyDescent="0.25">
      <c r="A35" s="3"/>
      <c r="B35" s="107"/>
      <c r="C35" s="95"/>
      <c r="D35" s="95"/>
      <c r="E35" s="3"/>
      <c r="F35" s="95"/>
      <c r="G35" s="95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102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2"/>
      <c r="CV35" s="2"/>
      <c r="CW35" s="97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</row>
    <row r="36" spans="1:116" x14ac:dyDescent="0.25">
      <c r="A36" s="3"/>
      <c r="B36" s="3"/>
      <c r="C36" s="192" t="s">
        <v>63</v>
      </c>
      <c r="D36" s="191"/>
      <c r="E36" s="191"/>
      <c r="F36" s="3"/>
      <c r="G36" s="3"/>
      <c r="H36" s="3"/>
      <c r="I36" s="191"/>
      <c r="J36" s="191"/>
      <c r="K36" s="191"/>
      <c r="L36" s="191"/>
      <c r="M36" s="191"/>
      <c r="N36" s="19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102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2"/>
      <c r="CV36" s="2"/>
      <c r="CW36" s="97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</row>
    <row r="37" spans="1:116" ht="15" customHeight="1" x14ac:dyDescent="0.25">
      <c r="A37" s="3"/>
      <c r="B37" s="3"/>
      <c r="C37" s="188">
        <v>43327</v>
      </c>
      <c r="D37" s="189"/>
      <c r="E37" s="189"/>
      <c r="F37" s="3"/>
      <c r="G37" s="3"/>
      <c r="H37" s="3"/>
      <c r="I37" s="189"/>
      <c r="J37" s="189"/>
      <c r="K37" s="189"/>
      <c r="L37" s="189"/>
      <c r="M37" s="190"/>
      <c r="N37" s="118">
        <f t="shared" ref="N37:N44" si="2">C37</f>
        <v>43327</v>
      </c>
      <c r="O37" s="3"/>
      <c r="P37" s="3"/>
      <c r="Q37" s="3"/>
      <c r="R37" s="119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102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2"/>
      <c r="CV37" s="2"/>
      <c r="CW37" s="97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</row>
    <row r="38" spans="1:116" ht="15" customHeight="1" x14ac:dyDescent="0.25">
      <c r="A38" s="3"/>
      <c r="B38" s="3"/>
      <c r="C38" s="188">
        <v>43405</v>
      </c>
      <c r="D38" s="189"/>
      <c r="E38" s="189"/>
      <c r="F38" s="3"/>
      <c r="G38" s="3"/>
      <c r="H38" s="3"/>
      <c r="I38" s="189"/>
      <c r="J38" s="189"/>
      <c r="K38" s="189"/>
      <c r="L38" s="189"/>
      <c r="M38" s="190"/>
      <c r="N38" s="118">
        <f t="shared" si="2"/>
        <v>43405</v>
      </c>
      <c r="O38" s="3"/>
      <c r="P38" s="3"/>
      <c r="Q38" s="3"/>
      <c r="R38" s="119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102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2"/>
      <c r="CV38" s="2"/>
      <c r="CW38" s="97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</row>
    <row r="39" spans="1:116" x14ac:dyDescent="0.25">
      <c r="A39" s="3"/>
      <c r="B39" s="3"/>
      <c r="C39" s="188">
        <v>43459</v>
      </c>
      <c r="D39" s="189"/>
      <c r="E39" s="189"/>
      <c r="F39" s="3"/>
      <c r="G39" s="3"/>
      <c r="H39" s="3"/>
      <c r="I39" s="189"/>
      <c r="J39" s="189"/>
      <c r="K39" s="189"/>
      <c r="L39" s="189"/>
      <c r="M39" s="190"/>
      <c r="N39" s="118">
        <f t="shared" si="2"/>
        <v>43459</v>
      </c>
      <c r="O39" s="3"/>
      <c r="P39" s="3"/>
      <c r="Q39" s="3"/>
      <c r="R39" s="119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102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2"/>
      <c r="CV39" s="2"/>
      <c r="CW39" s="97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</row>
    <row r="40" spans="1:116" ht="15" customHeight="1" x14ac:dyDescent="0.25">
      <c r="A40" s="3"/>
      <c r="B40" s="3"/>
      <c r="C40" s="188">
        <v>43466</v>
      </c>
      <c r="D40" s="189"/>
      <c r="E40" s="189"/>
      <c r="F40" s="3"/>
      <c r="G40" s="3"/>
      <c r="H40" s="3"/>
      <c r="I40" s="189"/>
      <c r="J40" s="189"/>
      <c r="K40" s="189"/>
      <c r="L40" s="189"/>
      <c r="M40" s="190"/>
      <c r="N40" s="118">
        <f t="shared" si="2"/>
        <v>43466</v>
      </c>
      <c r="O40" s="3"/>
      <c r="P40" s="3"/>
      <c r="Q40" s="3"/>
      <c r="R40" s="119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102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2"/>
      <c r="CV40" s="2"/>
      <c r="CW40" s="97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</row>
    <row r="41" spans="1:116" ht="15" customHeight="1" x14ac:dyDescent="0.25">
      <c r="A41" s="3"/>
      <c r="B41" s="3"/>
      <c r="C41" s="188">
        <v>43580</v>
      </c>
      <c r="D41" s="189"/>
      <c r="E41" s="189"/>
      <c r="F41" s="3"/>
      <c r="G41" s="3"/>
      <c r="H41" s="3"/>
      <c r="I41" s="189"/>
      <c r="J41" s="189"/>
      <c r="K41" s="189"/>
      <c r="L41" s="189"/>
      <c r="M41" s="190"/>
      <c r="N41" s="118">
        <f t="shared" si="2"/>
        <v>43580</v>
      </c>
      <c r="O41" s="3"/>
      <c r="P41" s="3"/>
      <c r="Q41" s="3"/>
      <c r="R41" s="119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102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2"/>
      <c r="CV41" s="2"/>
      <c r="CW41" s="97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</row>
    <row r="42" spans="1:116" ht="15" customHeight="1" x14ac:dyDescent="0.25">
      <c r="A42" s="3"/>
      <c r="B42" s="3"/>
      <c r="C42" s="188">
        <v>43586</v>
      </c>
      <c r="D42" s="189"/>
      <c r="E42" s="189"/>
      <c r="F42" s="3"/>
      <c r="G42" s="3"/>
      <c r="H42" s="3"/>
      <c r="I42" s="189"/>
      <c r="J42" s="189"/>
      <c r="K42" s="189"/>
      <c r="L42" s="189"/>
      <c r="M42" s="190"/>
      <c r="N42" s="118">
        <f t="shared" si="2"/>
        <v>43586</v>
      </c>
      <c r="O42" s="3"/>
      <c r="P42" s="3"/>
      <c r="Q42" s="3"/>
      <c r="R42" s="119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102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2"/>
      <c r="CV42" s="2"/>
      <c r="CW42" s="97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</row>
    <row r="43" spans="1:116" ht="15" customHeight="1" x14ac:dyDescent="0.25">
      <c r="A43" s="3"/>
      <c r="B43" s="3"/>
      <c r="C43" s="188">
        <v>43593</v>
      </c>
      <c r="D43" s="189"/>
      <c r="E43" s="189"/>
      <c r="F43" s="3"/>
      <c r="G43" s="3"/>
      <c r="H43" s="3"/>
      <c r="I43" s="189"/>
      <c r="J43" s="189"/>
      <c r="K43" s="189"/>
      <c r="L43" s="189"/>
      <c r="M43" s="190"/>
      <c r="N43" s="118">
        <f t="shared" si="2"/>
        <v>43593</v>
      </c>
      <c r="O43" s="3"/>
      <c r="P43" s="3"/>
      <c r="Q43" s="3"/>
      <c r="R43" s="119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102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2"/>
      <c r="CV43" s="2"/>
      <c r="CW43" s="97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</row>
    <row r="44" spans="1:116" ht="15" customHeight="1" x14ac:dyDescent="0.25">
      <c r="A44" s="3"/>
      <c r="B44" s="3"/>
      <c r="C44" s="188">
        <v>43615</v>
      </c>
      <c r="D44" s="189"/>
      <c r="E44" s="189"/>
      <c r="F44" s="3"/>
      <c r="G44" s="3"/>
      <c r="H44" s="3"/>
      <c r="I44" s="189"/>
      <c r="J44" s="189"/>
      <c r="K44" s="189"/>
      <c r="L44" s="189"/>
      <c r="M44" s="190"/>
      <c r="N44" s="118">
        <f t="shared" si="2"/>
        <v>43615</v>
      </c>
      <c r="O44" s="3"/>
      <c r="P44" s="3"/>
      <c r="Q44" s="3"/>
      <c r="R44" s="119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102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2"/>
      <c r="CV44" s="2"/>
      <c r="CW44" s="97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</row>
    <row r="45" spans="1:116" ht="15" customHeight="1" x14ac:dyDescent="0.25">
      <c r="A45" s="3"/>
      <c r="B45" s="3"/>
      <c r="C45" s="188"/>
      <c r="D45" s="189"/>
      <c r="E45" s="189"/>
      <c r="F45" s="3"/>
      <c r="G45" s="3"/>
      <c r="H45" s="3"/>
      <c r="I45" s="189"/>
      <c r="J45" s="189"/>
      <c r="K45" s="189"/>
      <c r="L45" s="189"/>
      <c r="M45" s="190"/>
      <c r="N45" s="118"/>
      <c r="O45" s="3"/>
      <c r="P45" s="3"/>
      <c r="Q45" s="3"/>
      <c r="R45" s="119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102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2"/>
      <c r="CV45" s="2"/>
      <c r="CW45" s="97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</row>
    <row r="46" spans="1:116" x14ac:dyDescent="0.25">
      <c r="A46" s="3"/>
      <c r="B46" s="3"/>
      <c r="C46" s="3"/>
      <c r="D46" s="3"/>
      <c r="E46" s="120"/>
      <c r="F46" s="3"/>
      <c r="G46" s="3"/>
      <c r="H46" s="120"/>
      <c r="I46" s="120"/>
      <c r="J46" s="120"/>
      <c r="K46" s="120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102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2"/>
      <c r="CV46" s="2"/>
      <c r="CW46" s="97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</row>
    <row r="47" spans="1:1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102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115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</row>
    <row r="48" spans="1:1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102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2"/>
      <c r="CV48" s="2"/>
      <c r="CW48" s="97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</row>
    <row r="49" spans="1:1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102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2"/>
      <c r="CV49" s="2"/>
      <c r="CW49" s="97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</row>
    <row r="50" spans="1:1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102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2"/>
      <c r="CV50" s="2"/>
      <c r="CW50" s="97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</row>
    <row r="51" spans="1:1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102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2"/>
      <c r="CV51" s="2"/>
      <c r="CW51" s="97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</row>
    <row r="52" spans="1:11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102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2"/>
      <c r="CV52" s="2"/>
      <c r="CW52" s="97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</row>
    <row r="53" spans="1:11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102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2"/>
      <c r="CV53" s="2"/>
      <c r="CW53" s="97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</row>
    <row r="54" spans="1:11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102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2"/>
      <c r="CV54" s="2"/>
      <c r="CW54" s="97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</row>
    <row r="55" spans="1:1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102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2"/>
      <c r="CV55" s="2"/>
      <c r="CW55" s="97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</row>
    <row r="56" spans="1:1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102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2"/>
      <c r="CV56" s="2"/>
      <c r="CW56" s="97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</row>
    <row r="57" spans="1:1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102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2"/>
      <c r="CV57" s="2"/>
      <c r="CW57" s="97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</row>
    <row r="58" spans="1:1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102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2"/>
      <c r="CV58" s="2"/>
      <c r="CW58" s="97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</row>
    <row r="59" spans="1:1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102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2"/>
      <c r="CV59" s="2"/>
      <c r="CW59" s="97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</row>
    <row r="60" spans="1:1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102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2"/>
      <c r="CV60" s="2"/>
      <c r="CW60" s="97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</row>
    <row r="61" spans="1:1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102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2"/>
      <c r="CV61" s="2"/>
      <c r="CW61" s="97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</row>
    <row r="62" spans="1:1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102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2"/>
      <c r="CV62" s="2"/>
      <c r="CW62" s="97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</row>
    <row r="63" spans="1:1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102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2"/>
      <c r="CV63" s="2"/>
      <c r="CW63" s="97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</row>
    <row r="64" spans="1:1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102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2"/>
      <c r="CV64" s="2"/>
      <c r="CW64" s="97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</row>
    <row r="65" spans="1:1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102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2"/>
      <c r="CV65" s="2"/>
      <c r="CW65" s="97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</row>
    <row r="66" spans="1:1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102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2"/>
      <c r="CV66" s="2"/>
      <c r="CW66" s="97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</row>
    <row r="67" spans="1:1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102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2"/>
      <c r="CV67" s="2"/>
      <c r="CW67" s="97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</row>
    <row r="68" spans="1:1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102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2"/>
      <c r="CV68" s="2"/>
      <c r="CW68" s="97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</row>
    <row r="69" spans="1:1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102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2"/>
      <c r="CV69" s="2"/>
      <c r="CW69" s="97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</row>
    <row r="70" spans="1:1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102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2"/>
      <c r="CV70" s="2"/>
      <c r="CW70" s="97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</row>
    <row r="71" spans="1:1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102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2"/>
      <c r="CV71" s="2"/>
      <c r="CW71" s="97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</row>
    <row r="72" spans="1:1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102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2"/>
      <c r="CV72" s="2"/>
      <c r="CW72" s="97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</row>
    <row r="73" spans="1:1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102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2"/>
      <c r="CV73" s="2"/>
      <c r="CW73" s="97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</row>
    <row r="74" spans="1:1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102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2"/>
      <c r="CV74" s="2"/>
      <c r="CW74" s="97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</row>
    <row r="75" spans="1:1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102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2"/>
      <c r="CV75" s="2"/>
      <c r="CW75" s="97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</row>
    <row r="76" spans="1:1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102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2"/>
      <c r="CV76" s="2"/>
      <c r="CW76" s="97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</row>
    <row r="77" spans="1:1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102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2"/>
      <c r="CV77" s="2"/>
      <c r="CW77" s="97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</row>
    <row r="78" spans="1:1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102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2"/>
      <c r="CV78" s="2"/>
      <c r="CW78" s="97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</row>
    <row r="79" spans="1:1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102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2"/>
      <c r="CV79" s="2"/>
      <c r="CW79" s="97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</row>
    <row r="80" spans="1:1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102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2"/>
      <c r="CV80" s="2"/>
      <c r="CW80" s="97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</row>
    <row r="81" spans="1:1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102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2"/>
      <c r="CV81" s="2"/>
      <c r="CW81" s="97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</row>
    <row r="82" spans="1:1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102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2"/>
      <c r="CV82" s="2"/>
      <c r="CW82" s="97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</row>
    <row r="83" spans="1:1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102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2"/>
      <c r="CV83" s="2"/>
      <c r="CW83" s="97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</row>
    <row r="84" spans="1:1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102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2"/>
      <c r="CV84" s="2"/>
      <c r="CW84" s="97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</row>
    <row r="85" spans="1:1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102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2"/>
      <c r="CV85" s="2"/>
      <c r="CW85" s="97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</row>
    <row r="86" spans="1:1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102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2"/>
      <c r="CV86" s="2"/>
      <c r="CW86" s="97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</row>
    <row r="87" spans="1:1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102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2"/>
      <c r="CV87" s="2"/>
      <c r="CW87" s="97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</row>
    <row r="88" spans="1:1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102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2"/>
      <c r="CV88" s="2"/>
      <c r="CW88" s="97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</row>
    <row r="89" spans="1:1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102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2"/>
      <c r="CV89" s="2"/>
      <c r="CW89" s="97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</row>
    <row r="90" spans="1:1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102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2"/>
      <c r="CV90" s="2"/>
      <c r="CW90" s="97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</row>
    <row r="91" spans="1:1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102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2"/>
      <c r="CV91" s="2"/>
      <c r="CW91" s="97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</row>
    <row r="92" spans="1:1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102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2"/>
      <c r="CV92" s="2"/>
      <c r="CW92" s="97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</row>
    <row r="93" spans="1:1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102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2"/>
      <c r="CV93" s="2"/>
      <c r="CW93" s="97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</row>
    <row r="94" spans="1:1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102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2"/>
      <c r="CV94" s="2"/>
      <c r="CW94" s="97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</row>
    <row r="95" spans="1:1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102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2"/>
      <c r="CV95" s="2"/>
      <c r="CW95" s="97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</row>
    <row r="96" spans="1:1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102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2"/>
      <c r="CV96" s="2"/>
      <c r="CW96" s="97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</row>
    <row r="97" spans="1:1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102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2"/>
      <c r="CV97" s="2"/>
      <c r="CW97" s="97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</row>
    <row r="98" spans="1:1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102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2"/>
      <c r="CV98" s="2"/>
      <c r="CW98" s="97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</row>
    <row r="99" spans="1:1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102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2"/>
      <c r="CV99" s="2"/>
      <c r="CW99" s="97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</row>
    <row r="100" spans="1:1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102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2"/>
      <c r="CV100" s="2"/>
      <c r="CW100" s="97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</row>
    <row r="101" spans="1:1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102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2"/>
      <c r="CV101" s="2"/>
      <c r="CW101" s="97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</row>
    <row r="102" spans="1:1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102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2"/>
      <c r="CV102" s="2"/>
      <c r="CW102" s="97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</row>
    <row r="103" spans="1:1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102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2"/>
      <c r="CV103" s="2"/>
      <c r="CW103" s="97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</row>
    <row r="104" spans="1:1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102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2"/>
      <c r="CV104" s="2"/>
      <c r="CW104" s="97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</row>
    <row r="105" spans="1:1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102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2"/>
      <c r="CV105" s="2"/>
      <c r="CW105" s="97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</row>
    <row r="106" spans="1:1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102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2"/>
      <c r="CV106" s="2"/>
      <c r="CW106" s="97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</row>
    <row r="107" spans="1:1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102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2"/>
      <c r="CV107" s="2"/>
      <c r="CW107" s="97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</row>
    <row r="108" spans="1:1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102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2"/>
      <c r="CV108" s="2"/>
      <c r="CW108" s="97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</row>
    <row r="109" spans="1:1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102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2"/>
      <c r="CV109" s="2"/>
      <c r="CW109" s="97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</row>
    <row r="110" spans="1:1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102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2"/>
      <c r="CV110" s="2"/>
      <c r="CW110" s="97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</row>
    <row r="111" spans="1:1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102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2"/>
      <c r="CV111" s="2"/>
      <c r="CW111" s="97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</row>
    <row r="112" spans="1:1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102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2"/>
      <c r="CV112" s="2"/>
      <c r="CW112" s="97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</row>
    <row r="113" spans="1:1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102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2"/>
      <c r="CV113" s="2"/>
      <c r="CW113" s="97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</row>
    <row r="114" spans="1:1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102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2"/>
      <c r="CV114" s="2"/>
      <c r="CW114" s="97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</row>
    <row r="115" spans="1:1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102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2"/>
      <c r="CV115" s="2"/>
      <c r="CW115" s="97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</row>
    <row r="116" spans="1:1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102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2"/>
      <c r="CV116" s="2"/>
      <c r="CW116" s="97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</row>
    <row r="117" spans="1:1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102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2"/>
      <c r="CV117" s="2"/>
      <c r="CW117" s="97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</row>
    <row r="118" spans="1:1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102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2"/>
      <c r="CV118" s="2"/>
      <c r="CW118" s="97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</row>
    <row r="119" spans="1:1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102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2"/>
      <c r="CV119" s="2"/>
      <c r="CW119" s="97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</row>
    <row r="120" spans="1:1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102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2"/>
      <c r="CV120" s="2"/>
      <c r="CW120" s="97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</row>
    <row r="121" spans="1:1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102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2"/>
      <c r="CV121" s="2"/>
      <c r="CW121" s="97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</row>
    <row r="122" spans="1:1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102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2"/>
      <c r="CV122" s="2"/>
      <c r="CW122" s="97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</row>
    <row r="123" spans="1:1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102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2"/>
      <c r="CV123" s="2"/>
      <c r="CW123" s="97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</row>
    <row r="124" spans="1:1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102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2"/>
      <c r="CV124" s="2"/>
      <c r="CW124" s="97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</row>
    <row r="125" spans="1:1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102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2"/>
      <c r="CV125" s="2"/>
      <c r="CW125" s="97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</row>
    <row r="126" spans="1:1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102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2"/>
      <c r="CV126" s="2"/>
      <c r="CW126" s="97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</row>
    <row r="127" spans="1:1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102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2"/>
      <c r="CV127" s="2"/>
      <c r="CW127" s="97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</row>
    <row r="128" spans="1:1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102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2"/>
      <c r="CV128" s="2"/>
      <c r="CW128" s="97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</row>
    <row r="129" spans="1:1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102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2"/>
      <c r="CV129" s="2"/>
      <c r="CW129" s="97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</row>
    <row r="130" spans="1:1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102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2"/>
      <c r="CV130" s="2"/>
      <c r="CW130" s="97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</row>
    <row r="131" spans="1:1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102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2"/>
      <c r="CV131" s="2"/>
      <c r="CW131" s="97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</row>
    <row r="132" spans="1:1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102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2"/>
      <c r="CV132" s="2"/>
      <c r="CW132" s="97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</row>
    <row r="133" spans="1:1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102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2"/>
      <c r="CV133" s="2"/>
      <c r="CW133" s="97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</row>
    <row r="134" spans="1:1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102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2"/>
      <c r="CV134" s="2"/>
      <c r="CW134" s="97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</row>
    <row r="135" spans="1:1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102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2"/>
      <c r="CV135" s="2"/>
      <c r="CW135" s="97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</row>
    <row r="136" spans="1:1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102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2"/>
      <c r="CV136" s="2"/>
      <c r="CW136" s="97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</row>
    <row r="137" spans="1:1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102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2"/>
      <c r="CV137" s="2"/>
      <c r="CW137" s="97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</row>
    <row r="138" spans="1:1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102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2"/>
      <c r="CV138" s="2"/>
      <c r="CW138" s="97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</row>
    <row r="139" spans="1:1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102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2"/>
      <c r="CV139" s="2"/>
      <c r="CW139" s="97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</row>
    <row r="140" spans="1:1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102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2"/>
      <c r="CV140" s="2"/>
      <c r="CW140" s="97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</row>
    <row r="141" spans="1:1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102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2"/>
      <c r="CV141" s="2"/>
      <c r="CW141" s="97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</row>
    <row r="142" spans="1:1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102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2"/>
      <c r="CV142" s="2"/>
      <c r="CW142" s="97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</row>
    <row r="143" spans="1:1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102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2"/>
      <c r="CV143" s="2"/>
      <c r="CW143" s="97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</row>
    <row r="144" spans="1:1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102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2"/>
      <c r="CV144" s="2"/>
      <c r="CW144" s="97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</row>
    <row r="145" spans="1:1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102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2"/>
      <c r="CV145" s="2"/>
      <c r="CW145" s="97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</row>
    <row r="146" spans="1:1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102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2"/>
      <c r="CV146" s="2"/>
      <c r="CW146" s="97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</row>
    <row r="147" spans="1:1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102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2"/>
      <c r="CV147" s="2"/>
      <c r="CW147" s="97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</row>
    <row r="148" spans="1:1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102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2"/>
      <c r="CV148" s="2"/>
      <c r="CW148" s="97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</row>
    <row r="149" spans="1:1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102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2"/>
      <c r="CV149" s="2"/>
      <c r="CW149" s="97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</row>
    <row r="150" spans="1:1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102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2"/>
      <c r="CV150" s="2"/>
      <c r="CW150" s="97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</row>
    <row r="151" spans="1:1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102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2"/>
      <c r="CV151" s="2"/>
      <c r="CW151" s="97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</row>
  </sheetData>
  <mergeCells count="72">
    <mergeCell ref="AP2:AR2"/>
    <mergeCell ref="AY1:BA1"/>
    <mergeCell ref="BB1:BD1"/>
    <mergeCell ref="U1:W1"/>
    <mergeCell ref="AM2:AO2"/>
    <mergeCell ref="X2:Z2"/>
    <mergeCell ref="AA2:AC2"/>
    <mergeCell ref="AD2:AF2"/>
    <mergeCell ref="AG2:AI2"/>
    <mergeCell ref="AJ2:AL2"/>
    <mergeCell ref="X1:Z1"/>
    <mergeCell ref="AA1:AC1"/>
    <mergeCell ref="AD1:AF1"/>
    <mergeCell ref="AG1:AI1"/>
    <mergeCell ref="C2:E2"/>
    <mergeCell ref="I2:K2"/>
    <mergeCell ref="I1:K1"/>
    <mergeCell ref="L1:N1"/>
    <mergeCell ref="L2:N2"/>
    <mergeCell ref="C1:E1"/>
    <mergeCell ref="AJ1:AL1"/>
    <mergeCell ref="F1:H1"/>
    <mergeCell ref="F2:H2"/>
    <mergeCell ref="O2:Q2"/>
    <mergeCell ref="R2:T2"/>
    <mergeCell ref="O1:Q1"/>
    <mergeCell ref="R1:T1"/>
    <mergeCell ref="U2:W2"/>
    <mergeCell ref="CX2:CZ2"/>
    <mergeCell ref="BE2:BG2"/>
    <mergeCell ref="BW2:BY2"/>
    <mergeCell ref="AS2:AU2"/>
    <mergeCell ref="AV2:AX2"/>
    <mergeCell ref="AY2:BA2"/>
    <mergeCell ref="BB2:BD2"/>
    <mergeCell ref="CF2:CH2"/>
    <mergeCell ref="BT2:BV2"/>
    <mergeCell ref="CO2:CQ2"/>
    <mergeCell ref="CR2:CT2"/>
    <mergeCell ref="CU2:CW2"/>
    <mergeCell ref="DD2:DF2"/>
    <mergeCell ref="CR1:CT1"/>
    <mergeCell ref="CU1:CW1"/>
    <mergeCell ref="BE1:BG1"/>
    <mergeCell ref="DD1:DF1"/>
    <mergeCell ref="CC1:CE1"/>
    <mergeCell ref="CF1:CH1"/>
    <mergeCell ref="CI1:CK1"/>
    <mergeCell ref="CL1:CN1"/>
    <mergeCell ref="CO1:CQ1"/>
    <mergeCell ref="DA1:DC1"/>
    <mergeCell ref="BH1:BJ1"/>
    <mergeCell ref="BK1:BM1"/>
    <mergeCell ref="BN1:BP1"/>
    <mergeCell ref="BQ1:BS1"/>
    <mergeCell ref="CL2:CN2"/>
    <mergeCell ref="AM1:AO1"/>
    <mergeCell ref="AP1:AR1"/>
    <mergeCell ref="AS1:AU1"/>
    <mergeCell ref="AV1:AX1"/>
    <mergeCell ref="DA2:DC2"/>
    <mergeCell ref="BH2:BJ2"/>
    <mergeCell ref="BK2:BM2"/>
    <mergeCell ref="BN2:BP2"/>
    <mergeCell ref="BQ2:BS2"/>
    <mergeCell ref="CI2:CK2"/>
    <mergeCell ref="CX1:CZ1"/>
    <mergeCell ref="BT1:BV1"/>
    <mergeCell ref="BW1:BY1"/>
    <mergeCell ref="BZ1:CB1"/>
    <mergeCell ref="BZ2:CB2"/>
    <mergeCell ref="CC2:CE2"/>
  </mergeCells>
  <conditionalFormatting sqref="CU27:DF28 CR25:CS26 AM19:AN19 O20:Q24 AM20:AO24 AY13:DF13 BH19:DF19 R20:T26 AP24:AQ24 BW24:BX24 CC24:CS24 BZ24:CA24 L9:V9 L10:AH10 L19:N27 AJ12:AK13 AJ11:AQ11 AJ10:AR10 U21:AL23 U20:AK20 L12:AH13 L11:M11 O11:V11 O19:P19 R19:S19 L14:S14 U19:V19 AA19:AK19 AD11:AE11 AG11:AH11 AG9:AR9 BE11:BF11 BG23 BH11:BJ11 BK14:BO14 AP19:AR23 BQ9:BU9 BN11:BO11 BN9:BO9 BQ11:BR11 BT12:DF12 BT11:BX11 CC11:CD11 CI9:CV9 BH20:CS21 CU20:DF21 BH22:DF23 BE24:BU24 AV24:AZ24 AM25:AR50 CR27:CT50 AJ33:AL50 BH27:BJ50 B9:B15 AM15:AN15 L18:AH18 L17:W17 AA17:AH17 CU11:DF11 CR11:CS11 CR14:CS15 U24:AC24 O27:AI50 AM12:AR12 AY12:BR12 AY15:CP15 AY19:BF19 AY14:BF14 AY11:BA11 AV25:BG50 AV20:BG22 AV23:BD23 AM13:AN13 AP13:AR15 BW9:BX9 BZ9:CG9 BZ11:CA11 BQ14:CP14 CI11:CJ11 CL11:CP11 CU35:DI50 CU34:DH34 DJ30:DJ31 CU33:DG33 BK25:CQ28 CW25:DB25 U25:AI26 AJ29:AL30 AJ28:AK28 AJ32:AK32 U14:V14 AV9:BL9 AY10:CV10 L15:AF16 CU14:DF18 AM16:AR18 AV16:AW19 AY16:CS18 AV10:AX15 AS20:AU31 AS33:AU50 AS32:AT32 AS9:AU15 CC7:DF8 AJ4:AK8 AM4:AR8 AV4:AW8 L4:AH8 CC4:CJ6 CL4:DF6 X19:Y19 X14:Y14 X11:Y11 X9:AE9 AA14:AN14 CX24:DB24 CU30:DF32 CW29 CZ29:DF29 BK30:CQ50 BK29:BV29 BY29:CQ29 BB24:BC24 AG24:AK24 DD24:DF25 C12:E15 B17:E50 C11:D11 C4:E10 I28:N50 I17:K27">
    <cfRule type="expression" dxfId="161" priority="157">
      <formula>$B$2=ROW()</formula>
    </cfRule>
  </conditionalFormatting>
  <conditionalFormatting sqref="BE23:BF23">
    <cfRule type="expression" dxfId="160" priority="156">
      <formula>$B$2=ROW()</formula>
    </cfRule>
  </conditionalFormatting>
  <conditionalFormatting sqref="CU25:CV25">
    <cfRule type="expression" dxfId="159" priority="155">
      <formula>$B$2=ROW()</formula>
    </cfRule>
  </conditionalFormatting>
  <conditionalFormatting sqref="CU26:DF26">
    <cfRule type="expression" dxfId="158" priority="154">
      <formula>$B$2=ROW()</formula>
    </cfRule>
  </conditionalFormatting>
  <conditionalFormatting sqref="CT25:CT26">
    <cfRule type="expression" dxfId="157" priority="153">
      <formula>$B$2=ROW()</formula>
    </cfRule>
  </conditionalFormatting>
  <conditionalFormatting sqref="O25:Q25">
    <cfRule type="expression" dxfId="156" priority="152">
      <formula>$B$2=ROW()</formula>
    </cfRule>
  </conditionalFormatting>
  <conditionalFormatting sqref="O26:Q26">
    <cfRule type="expression" dxfId="155" priority="151">
      <formula>$B$2=ROW()</formula>
    </cfRule>
  </conditionalFormatting>
  <conditionalFormatting sqref="AJ27:AL27">
    <cfRule type="expression" dxfId="154" priority="150">
      <formula>$B$2=ROW()</formula>
    </cfRule>
  </conditionalFormatting>
  <conditionalFormatting sqref="AJ25:AL25">
    <cfRule type="expression" dxfId="153" priority="149">
      <formula>$B$2=ROW()</formula>
    </cfRule>
  </conditionalFormatting>
  <conditionalFormatting sqref="AJ26:AL26">
    <cfRule type="expression" dxfId="152" priority="148">
      <formula>$B$2=ROW()</formula>
    </cfRule>
  </conditionalFormatting>
  <conditionalFormatting sqref="AL28">
    <cfRule type="expression" dxfId="151" priority="147">
      <formula>$B$2=ROW()</formula>
    </cfRule>
  </conditionalFormatting>
  <conditionalFormatting sqref="AL32">
    <cfRule type="expression" dxfId="150" priority="146">
      <formula>$B$2=ROW()</formula>
    </cfRule>
  </conditionalFormatting>
  <conditionalFormatting sqref="BH25:BJ25">
    <cfRule type="expression" dxfId="149" priority="145">
      <formula>$B$2=ROW()</formula>
    </cfRule>
  </conditionalFormatting>
  <conditionalFormatting sqref="BH26:BJ26">
    <cfRule type="expression" dxfId="148" priority="144">
      <formula>$B$2=ROW()</formula>
    </cfRule>
  </conditionalFormatting>
  <conditionalFormatting sqref="AO19">
    <cfRule type="expression" dxfId="147" priority="143">
      <formula>$B$2=ROW()</formula>
    </cfRule>
  </conditionalFormatting>
  <conditionalFormatting sqref="CX9:DF10">
    <cfRule type="expression" dxfId="146" priority="142">
      <formula>$B$2=ROW()</formula>
    </cfRule>
  </conditionalFormatting>
  <conditionalFormatting sqref="BV24">
    <cfRule type="expression" dxfId="145" priority="140">
      <formula>$B$2=ROW()</formula>
    </cfRule>
  </conditionalFormatting>
  <conditionalFormatting sqref="CW9:CW10">
    <cfRule type="expression" dxfId="144" priority="141">
      <formula>$B$2=ROW()</formula>
    </cfRule>
  </conditionalFormatting>
  <conditionalFormatting sqref="CB24">
    <cfRule type="expression" dxfId="143" priority="139">
      <formula>$B$2=ROW()</formula>
    </cfRule>
  </conditionalFormatting>
  <conditionalFormatting sqref="I9:K15">
    <cfRule type="expression" dxfId="142" priority="137">
      <formula>$B$2=ROW()</formula>
    </cfRule>
  </conditionalFormatting>
  <conditionalFormatting sqref="E11">
    <cfRule type="expression" dxfId="141" priority="136">
      <formula>$B$2=ROW()</formula>
    </cfRule>
  </conditionalFormatting>
  <conditionalFormatting sqref="AI17:AI18">
    <cfRule type="expression" dxfId="140" priority="135">
      <formula>$B$2=ROW()</formula>
    </cfRule>
  </conditionalFormatting>
  <conditionalFormatting sqref="AR11">
    <cfRule type="expression" dxfId="139" priority="134">
      <formula>$B$2=ROW()</formula>
    </cfRule>
  </conditionalFormatting>
  <conditionalFormatting sqref="AI10:AI12">
    <cfRule type="expression" dxfId="138" priority="132">
      <formula>$B$2=ROW()</formula>
    </cfRule>
  </conditionalFormatting>
  <conditionalFormatting sqref="AJ17:AL18">
    <cfRule type="expression" dxfId="137" priority="133">
      <formula>$B$2=ROW()</formula>
    </cfRule>
  </conditionalFormatting>
  <conditionalFormatting sqref="BH14:BI14">
    <cfRule type="expression" dxfId="136" priority="114">
      <formula>$B$2=ROW()</formula>
    </cfRule>
  </conditionalFormatting>
  <conditionalFormatting sqref="AL20">
    <cfRule type="expression" dxfId="135" priority="131">
      <formula>$B$2=ROW()</formula>
    </cfRule>
  </conditionalFormatting>
  <conditionalFormatting sqref="AL19">
    <cfRule type="expression" dxfId="134" priority="130">
      <formula>$B$2=ROW()</formula>
    </cfRule>
  </conditionalFormatting>
  <conditionalFormatting sqref="AL12:AL13">
    <cfRule type="expression" dxfId="133" priority="129">
      <formula>$B$2=ROW()</formula>
    </cfRule>
  </conditionalFormatting>
  <conditionalFormatting sqref="CH9">
    <cfRule type="expression" dxfId="132" priority="102">
      <formula>$B$2=ROW()</formula>
    </cfRule>
  </conditionalFormatting>
  <conditionalFormatting sqref="N11">
    <cfRule type="expression" dxfId="131" priority="128">
      <formula>$B$2=ROW()</formula>
    </cfRule>
  </conditionalFormatting>
  <conditionalFormatting sqref="Q19">
    <cfRule type="expression" dxfId="130" priority="127">
      <formula>$B$2=ROW()</formula>
    </cfRule>
  </conditionalFormatting>
  <conditionalFormatting sqref="T19">
    <cfRule type="expression" dxfId="129" priority="126">
      <formula>$B$2=ROW()</formula>
    </cfRule>
  </conditionalFormatting>
  <conditionalFormatting sqref="T14">
    <cfRule type="expression" dxfId="128" priority="125">
      <formula>$B$2=ROW()</formula>
    </cfRule>
  </conditionalFormatting>
  <conditionalFormatting sqref="Z19">
    <cfRule type="expression" dxfId="127" priority="124">
      <formula>$B$2=ROW()</formula>
    </cfRule>
  </conditionalFormatting>
  <conditionalFormatting sqref="AA11:AB11">
    <cfRule type="expression" dxfId="126" priority="123">
      <formula>$B$2=ROW()</formula>
    </cfRule>
  </conditionalFormatting>
  <conditionalFormatting sqref="AC11">
    <cfRule type="expression" dxfId="125" priority="122">
      <formula>$B$2=ROW()</formula>
    </cfRule>
  </conditionalFormatting>
  <conditionalFormatting sqref="AF11">
    <cfRule type="expression" dxfId="124" priority="121">
      <formula>$B$2=ROW()</formula>
    </cfRule>
  </conditionalFormatting>
  <conditionalFormatting sqref="AF9">
    <cfRule type="expression" dxfId="123" priority="120">
      <formula>$B$2=ROW()</formula>
    </cfRule>
  </conditionalFormatting>
  <conditionalFormatting sqref="AI13">
    <cfRule type="expression" dxfId="122" priority="119">
      <formula>$B$2=ROW()</formula>
    </cfRule>
  </conditionalFormatting>
  <conditionalFormatting sqref="BB11:BC11">
    <cfRule type="expression" dxfId="121" priority="118">
      <formula>$B$2=ROW()</formula>
    </cfRule>
  </conditionalFormatting>
  <conditionalFormatting sqref="BG11">
    <cfRule type="expression" dxfId="120" priority="117">
      <formula>$B$2=ROW()</formula>
    </cfRule>
  </conditionalFormatting>
  <conditionalFormatting sqref="BG14">
    <cfRule type="expression" dxfId="119" priority="116">
      <formula>$B$2=ROW()</formula>
    </cfRule>
  </conditionalFormatting>
  <conditionalFormatting sqref="BG19">
    <cfRule type="expression" dxfId="118" priority="115">
      <formula>$B$2=ROW()</formula>
    </cfRule>
  </conditionalFormatting>
  <conditionalFormatting sqref="BJ14">
    <cfRule type="expression" dxfId="117" priority="113">
      <formula>$B$2=ROW()</formula>
    </cfRule>
  </conditionalFormatting>
  <conditionalFormatting sqref="BP9">
    <cfRule type="expression" dxfId="116" priority="112">
      <formula>$B$2=ROW()</formula>
    </cfRule>
  </conditionalFormatting>
  <conditionalFormatting sqref="BK11:BL11">
    <cfRule type="expression" dxfId="115" priority="111">
      <formula>$B$2=ROW()</formula>
    </cfRule>
  </conditionalFormatting>
  <conditionalFormatting sqref="BM11">
    <cfRule type="expression" dxfId="114" priority="110">
      <formula>$B$2=ROW()</formula>
    </cfRule>
  </conditionalFormatting>
  <conditionalFormatting sqref="BM9">
    <cfRule type="expression" dxfId="113" priority="109">
      <formula>$B$2=ROW()</formula>
    </cfRule>
  </conditionalFormatting>
  <conditionalFormatting sqref="BS11">
    <cfRule type="expression" dxfId="112" priority="108">
      <formula>$B$2=ROW()</formula>
    </cfRule>
  </conditionalFormatting>
  <conditionalFormatting sqref="BS12">
    <cfRule type="expression" dxfId="111" priority="107">
      <formula>$B$2=ROW()</formula>
    </cfRule>
  </conditionalFormatting>
  <conditionalFormatting sqref="CB11">
    <cfRule type="expression" dxfId="110" priority="106">
      <formula>$B$2=ROW()</formula>
    </cfRule>
  </conditionalFormatting>
  <conditionalFormatting sqref="CE11">
    <cfRule type="expression" dxfId="109" priority="105">
      <formula>$B$2=ROW()</formula>
    </cfRule>
  </conditionalFormatting>
  <conditionalFormatting sqref="CF11:CG11">
    <cfRule type="expression" dxfId="108" priority="104">
      <formula>$B$2=ROW()</formula>
    </cfRule>
  </conditionalFormatting>
  <conditionalFormatting sqref="CH11">
    <cfRule type="expression" dxfId="107" priority="103">
      <formula>$B$2=ROW()</formula>
    </cfRule>
  </conditionalFormatting>
  <conditionalFormatting sqref="CT14:CT15">
    <cfRule type="expression" dxfId="106" priority="101">
      <formula>$B$2=ROW()</formula>
    </cfRule>
  </conditionalFormatting>
  <conditionalFormatting sqref="CT20:CT21">
    <cfRule type="expression" dxfId="105" priority="100">
      <formula>$B$2=ROW()</formula>
    </cfRule>
  </conditionalFormatting>
  <conditionalFormatting sqref="BD24">
    <cfRule type="expression" dxfId="104" priority="99">
      <formula>$B$2=ROW()</formula>
    </cfRule>
  </conditionalFormatting>
  <conditionalFormatting sqref="AR24">
    <cfRule type="expression" dxfId="103" priority="98">
      <formula>$B$2=ROW()</formula>
    </cfRule>
  </conditionalFormatting>
  <conditionalFormatting sqref="B16:E16">
    <cfRule type="expression" dxfId="102" priority="97">
      <formula>$B$2=ROW()</formula>
    </cfRule>
  </conditionalFormatting>
  <conditionalFormatting sqref="I16:K16">
    <cfRule type="expression" dxfId="101" priority="96">
      <formula>$B$2=ROW()</formula>
    </cfRule>
  </conditionalFormatting>
  <conditionalFormatting sqref="CT16:CT18">
    <cfRule type="expression" dxfId="100" priority="95">
      <formula>$B$2=ROW()</formula>
    </cfRule>
  </conditionalFormatting>
  <conditionalFormatting sqref="X17:Z17">
    <cfRule type="expression" dxfId="99" priority="94">
      <formula>$B$2=ROW()</formula>
    </cfRule>
  </conditionalFormatting>
  <conditionalFormatting sqref="AG15:AL15">
    <cfRule type="expression" dxfId="98" priority="93">
      <formula>$B$2=ROW()</formula>
    </cfRule>
  </conditionalFormatting>
  <conditionalFormatting sqref="AG16:AL16">
    <cfRule type="expression" dxfId="97" priority="92">
      <formula>$B$2=ROW()</formula>
    </cfRule>
  </conditionalFormatting>
  <conditionalFormatting sqref="CT11">
    <cfRule type="expression" dxfId="96" priority="91">
      <formula>$B$2=ROW()</formula>
    </cfRule>
  </conditionalFormatting>
  <conditionalFormatting sqref="CQ14:CQ15">
    <cfRule type="expression" dxfId="95" priority="90">
      <formula>$B$2=ROW()</formula>
    </cfRule>
  </conditionalFormatting>
  <conditionalFormatting sqref="CQ11">
    <cfRule type="expression" dxfId="94" priority="89">
      <formula>$B$2=ROW()</formula>
    </cfRule>
  </conditionalFormatting>
  <conditionalFormatting sqref="DC24:DC25">
    <cfRule type="expression" dxfId="93" priority="88">
      <formula>$B$2=ROW()</formula>
    </cfRule>
  </conditionalFormatting>
  <conditionalFormatting sqref="AX16">
    <cfRule type="expression" dxfId="92" priority="83">
      <formula>$B$2=ROW()</formula>
    </cfRule>
  </conditionalFormatting>
  <conditionalFormatting sqref="AL24">
    <cfRule type="expression" dxfId="91" priority="87">
      <formula>$B$2=ROW()</formula>
    </cfRule>
  </conditionalFormatting>
  <conditionalFormatting sqref="AX19">
    <cfRule type="expression" dxfId="90" priority="84">
      <formula>$B$2=ROW()</formula>
    </cfRule>
  </conditionalFormatting>
  <conditionalFormatting sqref="AJ31:AL31">
    <cfRule type="expression" dxfId="89" priority="86">
      <formula>$B$2=ROW()</formula>
    </cfRule>
  </conditionalFormatting>
  <conditionalFormatting sqref="AX17:AX18">
    <cfRule type="expression" dxfId="88" priority="85">
      <formula>$B$2=ROW()</formula>
    </cfRule>
  </conditionalFormatting>
  <conditionalFormatting sqref="AS17:AT19">
    <cfRule type="expression" dxfId="87" priority="82">
      <formula>$B$2=ROW()</formula>
    </cfRule>
  </conditionalFormatting>
  <conditionalFormatting sqref="AS16:AT16">
    <cfRule type="expression" dxfId="86" priority="81">
      <formula>$B$2=ROW()</formula>
    </cfRule>
  </conditionalFormatting>
  <conditionalFormatting sqref="AU16">
    <cfRule type="expression" dxfId="85" priority="78">
      <formula>$B$2=ROW()</formula>
    </cfRule>
  </conditionalFormatting>
  <conditionalFormatting sqref="AU19">
    <cfRule type="expression" dxfId="84" priority="79">
      <formula>$B$2=ROW()</formula>
    </cfRule>
  </conditionalFormatting>
  <conditionalFormatting sqref="AU17:AU18">
    <cfRule type="expression" dxfId="83" priority="80">
      <formula>$B$2=ROW()</formula>
    </cfRule>
  </conditionalFormatting>
  <conditionalFormatting sqref="AU32">
    <cfRule type="expression" dxfId="82" priority="77">
      <formula>$B$2=ROW()</formula>
    </cfRule>
  </conditionalFormatting>
  <conditionalFormatting sqref="AY8:CA8">
    <cfRule type="expression" dxfId="81" priority="76">
      <formula>$B$2=ROW()</formula>
    </cfRule>
  </conditionalFormatting>
  <conditionalFormatting sqref="I8:K8">
    <cfRule type="expression" dxfId="80" priority="75">
      <formula>$B$2=ROW()</formula>
    </cfRule>
  </conditionalFormatting>
  <conditionalFormatting sqref="AX5">
    <cfRule type="expression" dxfId="79" priority="37">
      <formula>$B$2=ROW()</formula>
    </cfRule>
  </conditionalFormatting>
  <conditionalFormatting sqref="AL8">
    <cfRule type="expression" dxfId="78" priority="74">
      <formula>$B$2=ROW()</formula>
    </cfRule>
  </conditionalFormatting>
  <conditionalFormatting sqref="AI8">
    <cfRule type="expression" dxfId="77" priority="73">
      <formula>$B$2=ROW()</formula>
    </cfRule>
  </conditionalFormatting>
  <conditionalFormatting sqref="B5">
    <cfRule type="expression" dxfId="76" priority="34">
      <formula>$B$2=ROW()</formula>
    </cfRule>
  </conditionalFormatting>
  <conditionalFormatting sqref="AX8">
    <cfRule type="expression" dxfId="75" priority="72">
      <formula>$B$2=ROW()</formula>
    </cfRule>
  </conditionalFormatting>
  <conditionalFormatting sqref="AS8:AT8">
    <cfRule type="expression" dxfId="74" priority="71">
      <formula>$B$2=ROW()</formula>
    </cfRule>
  </conditionalFormatting>
  <conditionalFormatting sqref="AU8">
    <cfRule type="expression" dxfId="73" priority="70">
      <formula>$B$2=ROW()</formula>
    </cfRule>
  </conditionalFormatting>
  <conditionalFormatting sqref="B8">
    <cfRule type="expression" dxfId="72" priority="69">
      <formula>$B$2=ROW()</formula>
    </cfRule>
  </conditionalFormatting>
  <conditionalFormatting sqref="AO15">
    <cfRule type="expression" dxfId="71" priority="66">
      <formula>$B$2=ROW()</formula>
    </cfRule>
  </conditionalFormatting>
  <conditionalFormatting sqref="AO14">
    <cfRule type="expression" dxfId="70" priority="68">
      <formula>$B$2=ROW()</formula>
    </cfRule>
  </conditionalFormatting>
  <conditionalFormatting sqref="AO13">
    <cfRule type="expression" dxfId="69" priority="67">
      <formula>$B$2=ROW()</formula>
    </cfRule>
  </conditionalFormatting>
  <conditionalFormatting sqref="BP14">
    <cfRule type="expression" dxfId="68" priority="65">
      <formula>$B$2=ROW()</formula>
    </cfRule>
  </conditionalFormatting>
  <conditionalFormatting sqref="BP11">
    <cfRule type="expression" dxfId="67" priority="64">
      <formula>$B$2=ROW()</formula>
    </cfRule>
  </conditionalFormatting>
  <conditionalFormatting sqref="BV9">
    <cfRule type="expression" dxfId="66" priority="63">
      <formula>$B$2=ROW()</formula>
    </cfRule>
  </conditionalFormatting>
  <conditionalFormatting sqref="BY9">
    <cfRule type="expression" dxfId="65" priority="62">
      <formula>$B$2=ROW()</formula>
    </cfRule>
  </conditionalFormatting>
  <conditionalFormatting sqref="BY11">
    <cfRule type="expression" dxfId="64" priority="61">
      <formula>$B$2=ROW()</formula>
    </cfRule>
  </conditionalFormatting>
  <conditionalFormatting sqref="CB8">
    <cfRule type="expression" dxfId="63" priority="60">
      <formula>$B$2=ROW()</formula>
    </cfRule>
  </conditionalFormatting>
  <conditionalFormatting sqref="AY7:CA7">
    <cfRule type="expression" dxfId="62" priority="59">
      <formula>$B$2=ROW()</formula>
    </cfRule>
  </conditionalFormatting>
  <conditionalFormatting sqref="I7:K7">
    <cfRule type="expression" dxfId="61" priority="58">
      <formula>$B$2=ROW()</formula>
    </cfRule>
  </conditionalFormatting>
  <conditionalFormatting sqref="AL7">
    <cfRule type="expression" dxfId="60" priority="57">
      <formula>$B$2=ROW()</formula>
    </cfRule>
  </conditionalFormatting>
  <conditionalFormatting sqref="AI7">
    <cfRule type="expression" dxfId="59" priority="56">
      <formula>$B$2=ROW()</formula>
    </cfRule>
  </conditionalFormatting>
  <conditionalFormatting sqref="AX7">
    <cfRule type="expression" dxfId="58" priority="55">
      <formula>$B$2=ROW()</formula>
    </cfRule>
  </conditionalFormatting>
  <conditionalFormatting sqref="AS7:AT7">
    <cfRule type="expression" dxfId="57" priority="54">
      <formula>$B$2=ROW()</formula>
    </cfRule>
  </conditionalFormatting>
  <conditionalFormatting sqref="AU7">
    <cfRule type="expression" dxfId="56" priority="53">
      <formula>$B$2=ROW()</formula>
    </cfRule>
  </conditionalFormatting>
  <conditionalFormatting sqref="B7">
    <cfRule type="expression" dxfId="55" priority="52">
      <formula>$B$2=ROW()</formula>
    </cfRule>
  </conditionalFormatting>
  <conditionalFormatting sqref="CB7">
    <cfRule type="expression" dxfId="54" priority="51">
      <formula>$B$2=ROW()</formula>
    </cfRule>
  </conditionalFormatting>
  <conditionalFormatting sqref="AY6:CA6">
    <cfRule type="expression" dxfId="53" priority="50">
      <formula>$B$2=ROW()</formula>
    </cfRule>
  </conditionalFormatting>
  <conditionalFormatting sqref="I6:K6">
    <cfRule type="expression" dxfId="52" priority="49">
      <formula>$B$2=ROW()</formula>
    </cfRule>
  </conditionalFormatting>
  <conditionalFormatting sqref="AL6">
    <cfRule type="expression" dxfId="51" priority="48">
      <formula>$B$2=ROW()</formula>
    </cfRule>
  </conditionalFormatting>
  <conditionalFormatting sqref="AI6">
    <cfRule type="expression" dxfId="50" priority="47">
      <formula>$B$2=ROW()</formula>
    </cfRule>
  </conditionalFormatting>
  <conditionalFormatting sqref="AX6">
    <cfRule type="expression" dxfId="49" priority="46">
      <formula>$B$2=ROW()</formula>
    </cfRule>
  </conditionalFormatting>
  <conditionalFormatting sqref="AS6:AT6">
    <cfRule type="expression" dxfId="48" priority="45">
      <formula>$B$2=ROW()</formula>
    </cfRule>
  </conditionalFormatting>
  <conditionalFormatting sqref="AU6">
    <cfRule type="expression" dxfId="47" priority="44">
      <formula>$B$2=ROW()</formula>
    </cfRule>
  </conditionalFormatting>
  <conditionalFormatting sqref="B6">
    <cfRule type="expression" dxfId="46" priority="43">
      <formula>$B$2=ROW()</formula>
    </cfRule>
  </conditionalFormatting>
  <conditionalFormatting sqref="CB6">
    <cfRule type="expression" dxfId="45" priority="42">
      <formula>$B$2=ROW()</formula>
    </cfRule>
  </conditionalFormatting>
  <conditionalFormatting sqref="AY5:CA5">
    <cfRule type="expression" dxfId="44" priority="41">
      <formula>$B$2=ROW()</formula>
    </cfRule>
  </conditionalFormatting>
  <conditionalFormatting sqref="I5:K5">
    <cfRule type="expression" dxfId="43" priority="40">
      <formula>$B$2=ROW()</formula>
    </cfRule>
  </conditionalFormatting>
  <conditionalFormatting sqref="AL5">
    <cfRule type="expression" dxfId="42" priority="39">
      <formula>$B$2=ROW()</formula>
    </cfRule>
  </conditionalFormatting>
  <conditionalFormatting sqref="AI5">
    <cfRule type="expression" dxfId="41" priority="38">
      <formula>$B$2=ROW()</formula>
    </cfRule>
  </conditionalFormatting>
  <conditionalFormatting sqref="AS5:AT5">
    <cfRule type="expression" dxfId="40" priority="36">
      <formula>$B$2=ROW()</formula>
    </cfRule>
  </conditionalFormatting>
  <conditionalFormatting sqref="AU5">
    <cfRule type="expression" dxfId="39" priority="35">
      <formula>$B$2=ROW()</formula>
    </cfRule>
  </conditionalFormatting>
  <conditionalFormatting sqref="CB5">
    <cfRule type="expression" dxfId="38" priority="33">
      <formula>$B$2=ROW()</formula>
    </cfRule>
  </conditionalFormatting>
  <conditionalFormatting sqref="AY4:CA4">
    <cfRule type="expression" dxfId="37" priority="32">
      <formula>$B$2=ROW()</formula>
    </cfRule>
  </conditionalFormatting>
  <conditionalFormatting sqref="I4:K4">
    <cfRule type="expression" dxfId="36" priority="31">
      <formula>$B$2=ROW()</formula>
    </cfRule>
  </conditionalFormatting>
  <conditionalFormatting sqref="AL4">
    <cfRule type="expression" dxfId="35" priority="30">
      <formula>$B$2=ROW()</formula>
    </cfRule>
  </conditionalFormatting>
  <conditionalFormatting sqref="AI4">
    <cfRule type="expression" dxfId="34" priority="29">
      <formula>$B$2=ROW()</formula>
    </cfRule>
  </conditionalFormatting>
  <conditionalFormatting sqref="AX4">
    <cfRule type="expression" dxfId="33" priority="28">
      <formula>$B$2=ROW()</formula>
    </cfRule>
  </conditionalFormatting>
  <conditionalFormatting sqref="AS4:AT4">
    <cfRule type="expression" dxfId="32" priority="27">
      <formula>$B$2=ROW()</formula>
    </cfRule>
  </conditionalFormatting>
  <conditionalFormatting sqref="AU4">
    <cfRule type="expression" dxfId="31" priority="26">
      <formula>$B$2=ROW()</formula>
    </cfRule>
  </conditionalFormatting>
  <conditionalFormatting sqref="B4">
    <cfRule type="expression" dxfId="30" priority="25">
      <formula>$B$2=ROW()</formula>
    </cfRule>
  </conditionalFormatting>
  <conditionalFormatting sqref="CB4">
    <cfRule type="expression" dxfId="29" priority="24">
      <formula>$B$2=ROW()</formula>
    </cfRule>
  </conditionalFormatting>
  <conditionalFormatting sqref="CK4:CK5">
    <cfRule type="expression" dxfId="28" priority="23">
      <formula>$B$2=ROW()</formula>
    </cfRule>
  </conditionalFormatting>
  <conditionalFormatting sqref="CK6">
    <cfRule type="expression" dxfId="27" priority="22">
      <formula>$B$2=ROW()</formula>
    </cfRule>
  </conditionalFormatting>
  <conditionalFormatting sqref="CK11">
    <cfRule type="expression" dxfId="26" priority="21">
      <formula>$B$2=ROW()</formula>
    </cfRule>
  </conditionalFormatting>
  <conditionalFormatting sqref="A23">
    <cfRule type="expression" dxfId="25" priority="20">
      <formula>$B$2=ROW()</formula>
    </cfRule>
  </conditionalFormatting>
  <conditionalFormatting sqref="W9 W11 W14 W19">
    <cfRule type="expression" dxfId="24" priority="19">
      <formula>$B$2=ROW()</formula>
    </cfRule>
  </conditionalFormatting>
  <conditionalFormatting sqref="Z11">
    <cfRule type="expression" dxfId="23" priority="18">
      <formula>$B$2=ROW()</formula>
    </cfRule>
  </conditionalFormatting>
  <conditionalFormatting sqref="Z14">
    <cfRule type="expression" dxfId="22" priority="17">
      <formula>$B$2=ROW()</formula>
    </cfRule>
  </conditionalFormatting>
  <conditionalFormatting sqref="BD11">
    <cfRule type="expression" dxfId="21" priority="16">
      <formula>$B$2=ROW()</formula>
    </cfRule>
  </conditionalFormatting>
  <conditionalFormatting sqref="CT24">
    <cfRule type="expression" dxfId="20" priority="15">
      <formula>$B$2=ROW()</formula>
    </cfRule>
  </conditionalFormatting>
  <conditionalFormatting sqref="CX29:CY29">
    <cfRule type="expression" dxfId="19" priority="14">
      <formula>$A$2=ROW()</formula>
    </cfRule>
  </conditionalFormatting>
  <conditionalFormatting sqref="CU29:CV29">
    <cfRule type="expression" dxfId="18" priority="12">
      <formula>$A$2=ROW()</formula>
    </cfRule>
  </conditionalFormatting>
  <conditionalFormatting sqref="BW29:BX29">
    <cfRule type="expression" dxfId="17" priority="11">
      <formula>$A$2=ROW()</formula>
    </cfRule>
  </conditionalFormatting>
  <conditionalFormatting sqref="BA24">
    <cfRule type="expression" dxfId="16" priority="10">
      <formula>$B$2=ROW()</formula>
    </cfRule>
  </conditionalFormatting>
  <conditionalFormatting sqref="BY24">
    <cfRule type="expression" dxfId="15" priority="9">
      <formula>$B$2=ROW()</formula>
    </cfRule>
  </conditionalFormatting>
  <conditionalFormatting sqref="AD24:AE24">
    <cfRule type="expression" dxfId="14" priority="8">
      <formula>$B$2=ROW()</formula>
    </cfRule>
  </conditionalFormatting>
  <conditionalFormatting sqref="AF24">
    <cfRule type="expression" dxfId="13" priority="7">
      <formula>$B$2=ROW()</formula>
    </cfRule>
  </conditionalFormatting>
  <conditionalFormatting sqref="CU24:CV24">
    <cfRule type="expression" dxfId="12" priority="6">
      <formula>$B$2=ROW()</formula>
    </cfRule>
  </conditionalFormatting>
  <conditionalFormatting sqref="CW24">
    <cfRule type="expression" dxfId="11" priority="5">
      <formula>$B$2=ROW()</formula>
    </cfRule>
  </conditionalFormatting>
  <conditionalFormatting sqref="F12:H15 F17:H31 F11:G11 F4:H10 F33:H50 F32:G32">
    <cfRule type="expression" dxfId="10" priority="4">
      <formula>$B$2=ROW()</formula>
    </cfRule>
  </conditionalFormatting>
  <conditionalFormatting sqref="H11">
    <cfRule type="expression" dxfId="9" priority="3">
      <formula>$B$2=ROW()</formula>
    </cfRule>
  </conditionalFormatting>
  <conditionalFormatting sqref="F16:H16">
    <cfRule type="expression" dxfId="8" priority="2">
      <formula>$B$2=ROW()</formula>
    </cfRule>
  </conditionalFormatting>
  <conditionalFormatting sqref="H32">
    <cfRule type="expression" dxfId="7" priority="1">
      <formula>$B$2=ROW()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P369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A93" sqref="A93"/>
    </sheetView>
  </sheetViews>
  <sheetFormatPr baseColWidth="10" defaultRowHeight="15" x14ac:dyDescent="0.25"/>
  <cols>
    <col min="1" max="1" width="8.28515625" style="3" customWidth="1"/>
    <col min="2" max="2" width="3" style="3" hidden="1" customWidth="1"/>
    <col min="3" max="4" width="5.140625" hidden="1" customWidth="1"/>
    <col min="5" max="7" width="5.140625" customWidth="1"/>
    <col min="8" max="8" width="5.140625" hidden="1" customWidth="1"/>
    <col min="9" max="9" width="5.140625" customWidth="1"/>
    <col min="10" max="11" width="5.140625" hidden="1" customWidth="1"/>
    <col min="12" max="12" width="5" hidden="1" customWidth="1"/>
    <col min="13" max="15" width="5.140625" hidden="1" customWidth="1"/>
    <col min="16" max="17" width="5.140625" customWidth="1"/>
    <col min="18" max="18" width="5.140625" hidden="1" customWidth="1"/>
    <col min="19" max="19" width="5.140625" customWidth="1"/>
    <col min="20" max="22" width="5.140625" hidden="1" customWidth="1"/>
    <col min="23" max="23" width="5.140625" customWidth="1"/>
    <col min="24" max="29" width="5.140625" hidden="1" customWidth="1"/>
    <col min="30" max="30" width="5.140625" customWidth="1"/>
    <col min="31" max="34" width="5.140625" hidden="1" customWidth="1"/>
    <col min="35" max="35" width="5.140625" customWidth="1"/>
    <col min="36" max="37" width="5.140625" hidden="1" customWidth="1"/>
    <col min="38" max="38" width="4.28515625" hidden="1" customWidth="1"/>
    <col min="39" max="39" width="6.42578125" customWidth="1"/>
    <col min="40" max="40" width="3.7109375" customWidth="1"/>
    <col min="41" max="41" width="8.85546875" customWidth="1"/>
    <col min="42" max="42" width="11.28515625" customWidth="1"/>
  </cols>
  <sheetData>
    <row r="1" spans="1:42" ht="21.75" customHeight="1" x14ac:dyDescent="0.25">
      <c r="A1" t="s">
        <v>158</v>
      </c>
      <c r="B1" t="s">
        <v>161</v>
      </c>
      <c r="C1" s="169" t="s">
        <v>2</v>
      </c>
      <c r="D1" s="168" t="s">
        <v>3</v>
      </c>
      <c r="E1" s="169" t="s">
        <v>4</v>
      </c>
      <c r="F1" s="169" t="s">
        <v>1</v>
      </c>
      <c r="G1" s="169" t="s">
        <v>5</v>
      </c>
      <c r="H1" s="169" t="s">
        <v>6</v>
      </c>
      <c r="I1" s="169" t="s">
        <v>7</v>
      </c>
      <c r="J1" s="169" t="s">
        <v>8</v>
      </c>
      <c r="K1" s="169" t="s">
        <v>9</v>
      </c>
      <c r="L1" s="169" t="s">
        <v>10</v>
      </c>
      <c r="M1" s="169" t="s">
        <v>11</v>
      </c>
      <c r="N1" s="169" t="s">
        <v>12</v>
      </c>
      <c r="O1" s="169" t="s">
        <v>13</v>
      </c>
      <c r="P1" s="169" t="s">
        <v>15</v>
      </c>
      <c r="Q1" s="169" t="s">
        <v>14</v>
      </c>
      <c r="R1" s="169" t="s">
        <v>16</v>
      </c>
      <c r="S1" s="169" t="s">
        <v>17</v>
      </c>
      <c r="T1" s="169" t="s">
        <v>18</v>
      </c>
      <c r="U1" s="169" t="s">
        <v>19</v>
      </c>
      <c r="V1" s="169" t="s">
        <v>20</v>
      </c>
      <c r="W1" s="169" t="s">
        <v>21</v>
      </c>
      <c r="X1" s="169" t="s">
        <v>22</v>
      </c>
      <c r="Y1" s="169" t="s">
        <v>23</v>
      </c>
      <c r="Z1" s="169" t="s">
        <v>24</v>
      </c>
      <c r="AA1" s="169" t="s">
        <v>0</v>
      </c>
      <c r="AB1" s="169" t="s">
        <v>25</v>
      </c>
      <c r="AC1" s="169" t="s">
        <v>26</v>
      </c>
      <c r="AD1" s="169" t="s">
        <v>27</v>
      </c>
      <c r="AE1" s="169" t="s">
        <v>28</v>
      </c>
      <c r="AF1" s="169" t="s">
        <v>29</v>
      </c>
      <c r="AG1" s="169" t="s">
        <v>30</v>
      </c>
      <c r="AH1" s="169" t="s">
        <v>31</v>
      </c>
      <c r="AI1" s="169" t="s">
        <v>32</v>
      </c>
      <c r="AJ1" s="169" t="s">
        <v>33</v>
      </c>
      <c r="AK1" s="169" t="s">
        <v>34</v>
      </c>
      <c r="AO1" s="185">
        <f ca="1">TODAY()</f>
        <v>43343</v>
      </c>
    </row>
    <row r="2" spans="1:42" x14ac:dyDescent="0.25">
      <c r="A2" s="165">
        <v>43252</v>
      </c>
      <c r="B2" s="194"/>
      <c r="H2" t="s">
        <v>157</v>
      </c>
      <c r="W2" t="s">
        <v>157</v>
      </c>
      <c r="AH2" t="s">
        <v>157</v>
      </c>
      <c r="AK2" t="s">
        <v>157</v>
      </c>
      <c r="AM2" s="21">
        <f>NETWORKDAYS(A2,A2,soldes!$C$37:$M$44)</f>
        <v>1</v>
      </c>
    </row>
    <row r="3" spans="1:42" x14ac:dyDescent="0.25">
      <c r="A3" s="165">
        <v>43253</v>
      </c>
      <c r="B3" s="194"/>
      <c r="AM3" s="21">
        <v>0</v>
      </c>
    </row>
    <row r="4" spans="1:42" x14ac:dyDescent="0.25">
      <c r="A4" s="165">
        <v>43254</v>
      </c>
      <c r="B4" s="194"/>
      <c r="AM4" s="21">
        <v>0</v>
      </c>
    </row>
    <row r="5" spans="1:42" x14ac:dyDescent="0.25">
      <c r="A5" s="165">
        <v>43255</v>
      </c>
      <c r="B5" s="194"/>
      <c r="AM5" s="21">
        <f>NETWORKDAYS(A5,A5,soldes!$C$37:$M$44)</f>
        <v>1</v>
      </c>
    </row>
    <row r="6" spans="1:42" x14ac:dyDescent="0.25">
      <c r="A6" s="165">
        <v>43256</v>
      </c>
      <c r="B6" s="194"/>
      <c r="AM6" s="21">
        <f>NETWORKDAYS(A6,A6,soldes!$C$37:$M$44)</f>
        <v>1</v>
      </c>
    </row>
    <row r="7" spans="1:42" x14ac:dyDescent="0.25">
      <c r="A7" s="165">
        <v>43257</v>
      </c>
      <c r="B7" s="194"/>
      <c r="AM7" s="21">
        <f>NETWORKDAYS(A7,A7,soldes!$C$37:$M$44)</f>
        <v>1</v>
      </c>
    </row>
    <row r="8" spans="1:42" x14ac:dyDescent="0.25">
      <c r="A8" s="165">
        <v>43258</v>
      </c>
      <c r="B8" s="194"/>
      <c r="Z8" t="s">
        <v>157</v>
      </c>
      <c r="AM8" s="21">
        <f>NETWORKDAYS(A8,A8,soldes!$C$37:$M$44)</f>
        <v>1</v>
      </c>
    </row>
    <row r="9" spans="1:42" x14ac:dyDescent="0.25">
      <c r="A9" s="165">
        <v>43259</v>
      </c>
      <c r="B9" s="194"/>
      <c r="AM9" s="21">
        <f>NETWORKDAYS(A9,A9,soldes!$C$37:$M$44)</f>
        <v>1</v>
      </c>
    </row>
    <row r="10" spans="1:42" x14ac:dyDescent="0.25">
      <c r="A10" s="165">
        <v>43260</v>
      </c>
      <c r="B10" s="194"/>
      <c r="AM10" s="21">
        <v>0</v>
      </c>
    </row>
    <row r="11" spans="1:42" x14ac:dyDescent="0.25">
      <c r="A11" s="165">
        <v>43261</v>
      </c>
      <c r="B11" s="194"/>
      <c r="AM11" s="21">
        <v>0</v>
      </c>
    </row>
    <row r="12" spans="1:42" x14ac:dyDescent="0.25">
      <c r="A12" s="165">
        <v>43262</v>
      </c>
      <c r="B12" s="194"/>
      <c r="AI12" t="s">
        <v>157</v>
      </c>
      <c r="AM12" s="21">
        <f>NETWORKDAYS(A12,A12,soldes!$C$37:$M$44)</f>
        <v>1</v>
      </c>
    </row>
    <row r="13" spans="1:42" x14ac:dyDescent="0.25">
      <c r="A13" s="165">
        <v>43263</v>
      </c>
      <c r="B13" s="194"/>
      <c r="AM13" s="21">
        <f>NETWORKDAYS(A13,A13,soldes!$C$37:$M$44)</f>
        <v>1</v>
      </c>
    </row>
    <row r="14" spans="1:42" x14ac:dyDescent="0.25">
      <c r="A14" s="165">
        <v>43264</v>
      </c>
      <c r="B14" s="194"/>
      <c r="V14" t="s">
        <v>157</v>
      </c>
      <c r="AF14" t="s">
        <v>157</v>
      </c>
      <c r="AM14" s="21">
        <f>NETWORKDAYS(A14,A14,soldes!$C$37:$M$44)</f>
        <v>1</v>
      </c>
    </row>
    <row r="15" spans="1:42" x14ac:dyDescent="0.25">
      <c r="A15" s="165">
        <v>43265</v>
      </c>
      <c r="B15" s="194"/>
      <c r="X15" t="s">
        <v>157</v>
      </c>
      <c r="Z15" t="s">
        <v>157</v>
      </c>
      <c r="AF15" t="s">
        <v>157</v>
      </c>
      <c r="AM15" s="21">
        <f>NETWORKDAYS(A15,A15,soldes!$C$37:$M$44)</f>
        <v>1</v>
      </c>
      <c r="AP15" t="s">
        <v>157</v>
      </c>
    </row>
    <row r="16" spans="1:42" x14ac:dyDescent="0.25">
      <c r="A16" s="165">
        <v>43266</v>
      </c>
      <c r="B16" s="194"/>
      <c r="M16" t="s">
        <v>157</v>
      </c>
      <c r="N16" t="s">
        <v>157</v>
      </c>
      <c r="X16" t="s">
        <v>157</v>
      </c>
      <c r="AG16" t="s">
        <v>157</v>
      </c>
      <c r="AM16" s="21">
        <f>NETWORKDAYS(A16,A16,soldes!$C$37:$M$44)</f>
        <v>1</v>
      </c>
      <c r="AP16" t="s">
        <v>157</v>
      </c>
    </row>
    <row r="17" spans="1:42" x14ac:dyDescent="0.25">
      <c r="A17" s="165">
        <v>43267</v>
      </c>
      <c r="B17" s="194"/>
      <c r="AM17" s="21">
        <v>0</v>
      </c>
    </row>
    <row r="18" spans="1:42" x14ac:dyDescent="0.25">
      <c r="A18" s="165">
        <v>43268</v>
      </c>
      <c r="B18" s="194"/>
      <c r="AM18" s="21">
        <v>0</v>
      </c>
    </row>
    <row r="19" spans="1:42" x14ac:dyDescent="0.25">
      <c r="A19" s="165">
        <v>43269</v>
      </c>
      <c r="B19" s="194"/>
      <c r="I19" t="s">
        <v>157</v>
      </c>
      <c r="N19" t="s">
        <v>157</v>
      </c>
      <c r="AM19" s="21">
        <f>NETWORKDAYS(A19,A19,soldes!$C$37:$M$44)</f>
        <v>1</v>
      </c>
    </row>
    <row r="20" spans="1:42" x14ac:dyDescent="0.25">
      <c r="A20" s="165">
        <v>43270</v>
      </c>
      <c r="B20" s="194"/>
      <c r="I20" t="s">
        <v>157</v>
      </c>
      <c r="AM20" s="21">
        <f>NETWORKDAYS(A20,A20,soldes!$C$37:$M$44)</f>
        <v>1</v>
      </c>
    </row>
    <row r="21" spans="1:42" x14ac:dyDescent="0.25">
      <c r="A21" s="165">
        <v>43271</v>
      </c>
      <c r="B21" s="194"/>
      <c r="I21" t="s">
        <v>157</v>
      </c>
      <c r="AG21" t="s">
        <v>157</v>
      </c>
      <c r="AM21" s="21">
        <f>NETWORKDAYS(A21,A21,soldes!$C$37:$M$44)</f>
        <v>1</v>
      </c>
      <c r="AP21" t="s">
        <v>157</v>
      </c>
    </row>
    <row r="22" spans="1:42" x14ac:dyDescent="0.25">
      <c r="A22" s="165">
        <v>43272</v>
      </c>
      <c r="B22" s="194"/>
      <c r="I22" t="s">
        <v>157</v>
      </c>
      <c r="Z22" t="s">
        <v>157</v>
      </c>
      <c r="AM22" s="21">
        <f>NETWORKDAYS(A22,A22,soldes!$C$37:$M$44)</f>
        <v>1</v>
      </c>
    </row>
    <row r="23" spans="1:42" x14ac:dyDescent="0.25">
      <c r="A23" s="165">
        <v>43273</v>
      </c>
      <c r="B23" s="194"/>
      <c r="I23" t="s">
        <v>157</v>
      </c>
      <c r="T23" t="s">
        <v>157</v>
      </c>
      <c r="AM23" s="21">
        <f>NETWORKDAYS(A23,A23,soldes!$C$37:$M$44)</f>
        <v>1</v>
      </c>
    </row>
    <row r="24" spans="1:42" x14ac:dyDescent="0.25">
      <c r="A24" s="165">
        <v>43274</v>
      </c>
      <c r="B24" s="194"/>
      <c r="AM24" s="21">
        <f>NETWORKDAYS(A24,A24,soldes!$C$37:$M$44)</f>
        <v>0</v>
      </c>
    </row>
    <row r="25" spans="1:42" x14ac:dyDescent="0.25">
      <c r="A25" s="165">
        <v>43275</v>
      </c>
      <c r="B25" s="194"/>
      <c r="AM25" s="21">
        <f>NETWORKDAYS(A25,A25,soldes!$C$37:$M$44)</f>
        <v>0</v>
      </c>
    </row>
    <row r="26" spans="1:42" x14ac:dyDescent="0.25">
      <c r="A26" s="165">
        <v>43276</v>
      </c>
      <c r="B26" s="194"/>
      <c r="F26" t="s">
        <v>157</v>
      </c>
      <c r="G26" t="s">
        <v>157</v>
      </c>
      <c r="M26" t="s">
        <v>157</v>
      </c>
      <c r="T26" t="s">
        <v>157</v>
      </c>
      <c r="V26" t="s">
        <v>157</v>
      </c>
      <c r="AF26" t="s">
        <v>157</v>
      </c>
      <c r="AM26" s="21">
        <f>NETWORKDAYS(A26,A26,soldes!$C$37:$M$44)</f>
        <v>1</v>
      </c>
    </row>
    <row r="27" spans="1:42" x14ac:dyDescent="0.25">
      <c r="A27" s="165">
        <v>43277</v>
      </c>
      <c r="B27" s="194"/>
      <c r="F27" t="s">
        <v>157</v>
      </c>
      <c r="X27" t="s">
        <v>157</v>
      </c>
      <c r="AM27" s="21">
        <f>NETWORKDAYS(A27,A27,soldes!$C$37:$M$44)</f>
        <v>1</v>
      </c>
      <c r="AP27" t="s">
        <v>157</v>
      </c>
    </row>
    <row r="28" spans="1:42" x14ac:dyDescent="0.25">
      <c r="A28" s="165">
        <v>43278</v>
      </c>
      <c r="B28" s="194"/>
      <c r="F28" t="s">
        <v>157</v>
      </c>
      <c r="AM28" s="21">
        <f>NETWORKDAYS(A28,A28,soldes!$C$37:$M$44)</f>
        <v>1</v>
      </c>
    </row>
    <row r="29" spans="1:42" x14ac:dyDescent="0.25">
      <c r="A29" s="165">
        <v>43279</v>
      </c>
      <c r="B29" s="194"/>
      <c r="F29" t="s">
        <v>157</v>
      </c>
      <c r="Z29" t="s">
        <v>157</v>
      </c>
      <c r="AB29" t="s">
        <v>157</v>
      </c>
      <c r="AG29" t="s">
        <v>157</v>
      </c>
      <c r="AM29" s="21">
        <f>NETWORKDAYS(A29,A29,soldes!$C$37:$M$44)</f>
        <v>1</v>
      </c>
      <c r="AP29" t="s">
        <v>157</v>
      </c>
    </row>
    <row r="30" spans="1:42" x14ac:dyDescent="0.25">
      <c r="A30" s="165">
        <v>43280</v>
      </c>
      <c r="B30" s="194"/>
      <c r="F30" t="s">
        <v>157</v>
      </c>
      <c r="AE30" t="s">
        <v>157</v>
      </c>
      <c r="AG30" t="s">
        <v>157</v>
      </c>
      <c r="AM30" s="21">
        <f>NETWORKDAYS(A30,A30,soldes!$C$37:$M$44)</f>
        <v>1</v>
      </c>
      <c r="AP30" t="s">
        <v>157</v>
      </c>
    </row>
    <row r="31" spans="1:42" x14ac:dyDescent="0.25">
      <c r="A31" s="165">
        <v>43281</v>
      </c>
      <c r="B31" s="194"/>
      <c r="AM31" s="21">
        <f>NETWORKDAYS(A31,A31,soldes!$C$37:$M$44)</f>
        <v>0</v>
      </c>
      <c r="AP31" t="s">
        <v>157</v>
      </c>
    </row>
    <row r="32" spans="1:42" x14ac:dyDescent="0.25">
      <c r="A32" s="165">
        <v>43282</v>
      </c>
      <c r="B32" s="194"/>
      <c r="AM32" s="21">
        <f>NETWORKDAYS(A32,A32,soldes!$C$37:$M$44)</f>
        <v>0</v>
      </c>
      <c r="AP32" t="s">
        <v>157</v>
      </c>
    </row>
    <row r="33" spans="1:42" x14ac:dyDescent="0.25">
      <c r="A33" s="165">
        <v>43283</v>
      </c>
      <c r="B33" s="194"/>
      <c r="C33" t="s">
        <v>157</v>
      </c>
      <c r="AG33" t="s">
        <v>157</v>
      </c>
      <c r="AJ33" t="s">
        <v>157</v>
      </c>
      <c r="AM33" s="21">
        <f>NETWORKDAYS(A33,A33,soldes!$C$37:$M$44)</f>
        <v>1</v>
      </c>
      <c r="AP33" t="s">
        <v>157</v>
      </c>
    </row>
    <row r="34" spans="1:42" x14ac:dyDescent="0.25">
      <c r="A34" s="165">
        <v>43284</v>
      </c>
      <c r="B34" s="194"/>
      <c r="AG34" t="s">
        <v>157</v>
      </c>
      <c r="AJ34" t="s">
        <v>157</v>
      </c>
      <c r="AM34" s="21">
        <f>NETWORKDAYS(A34,A34,soldes!$C$37:$M$44)</f>
        <v>1</v>
      </c>
      <c r="AP34" t="s">
        <v>157</v>
      </c>
    </row>
    <row r="35" spans="1:42" x14ac:dyDescent="0.25">
      <c r="A35" s="165">
        <v>43285</v>
      </c>
      <c r="B35" s="194"/>
      <c r="AG35" t="s">
        <v>157</v>
      </c>
      <c r="AJ35" t="s">
        <v>157</v>
      </c>
      <c r="AM35" s="21">
        <f>NETWORKDAYS(A35,A35,soldes!$C$37:$M$44)</f>
        <v>1</v>
      </c>
      <c r="AP35" t="s">
        <v>157</v>
      </c>
    </row>
    <row r="36" spans="1:42" x14ac:dyDescent="0.25">
      <c r="A36" s="165">
        <v>43286</v>
      </c>
      <c r="B36" s="194"/>
      <c r="P36" t="s">
        <v>157</v>
      </c>
      <c r="Y36" t="s">
        <v>157</v>
      </c>
      <c r="Z36" t="s">
        <v>157</v>
      </c>
      <c r="AG36" t="s">
        <v>157</v>
      </c>
      <c r="AJ36" t="s">
        <v>157</v>
      </c>
      <c r="AM36" s="21">
        <f>NETWORKDAYS(A36,A36,soldes!$C$37:$M$44)</f>
        <v>1</v>
      </c>
      <c r="AP36" t="s">
        <v>157</v>
      </c>
    </row>
    <row r="37" spans="1:42" x14ac:dyDescent="0.25">
      <c r="A37" s="165">
        <v>43287</v>
      </c>
      <c r="B37" s="194"/>
      <c r="P37" t="s">
        <v>157</v>
      </c>
      <c r="Y37" t="s">
        <v>157</v>
      </c>
      <c r="AE37" t="s">
        <v>157</v>
      </c>
      <c r="AG37" t="s">
        <v>157</v>
      </c>
      <c r="AJ37" t="s">
        <v>157</v>
      </c>
      <c r="AM37" s="21">
        <f>NETWORKDAYS(A37,A37,soldes!$C$37:$M$44)</f>
        <v>1</v>
      </c>
      <c r="AP37" t="s">
        <v>157</v>
      </c>
    </row>
    <row r="38" spans="1:42" x14ac:dyDescent="0.25">
      <c r="A38" s="165">
        <v>43288</v>
      </c>
      <c r="B38" s="194"/>
      <c r="AM38" s="21">
        <f>NETWORKDAYS(A38,A38,soldes!$C$37:$M$44)</f>
        <v>0</v>
      </c>
    </row>
    <row r="39" spans="1:42" x14ac:dyDescent="0.25">
      <c r="A39" s="165">
        <v>43289</v>
      </c>
      <c r="B39" s="194"/>
      <c r="AM39" s="21">
        <f>NETWORKDAYS(A39,A39,soldes!$C$37:$M$44)</f>
        <v>0</v>
      </c>
    </row>
    <row r="40" spans="1:42" x14ac:dyDescent="0.25">
      <c r="A40" s="165">
        <v>43290</v>
      </c>
      <c r="B40" s="194"/>
      <c r="AG40" t="s">
        <v>157</v>
      </c>
      <c r="AJ40" t="s">
        <v>157</v>
      </c>
      <c r="AM40" s="21">
        <f>NETWORKDAYS(A40,A40,soldes!$C$37:$M$44)</f>
        <v>1</v>
      </c>
      <c r="AP40" t="s">
        <v>157</v>
      </c>
    </row>
    <row r="41" spans="1:42" x14ac:dyDescent="0.25">
      <c r="A41" s="165">
        <v>43291</v>
      </c>
      <c r="B41" s="194"/>
      <c r="AG41" t="s">
        <v>157</v>
      </c>
      <c r="AJ41" t="s">
        <v>157</v>
      </c>
      <c r="AM41" s="21">
        <f>NETWORKDAYS(A41,A41,soldes!$C$37:$M$44)</f>
        <v>1</v>
      </c>
      <c r="AP41" t="s">
        <v>157</v>
      </c>
    </row>
    <row r="42" spans="1:42" x14ac:dyDescent="0.25">
      <c r="A42" s="165">
        <v>43292</v>
      </c>
      <c r="B42" s="194"/>
      <c r="Y42" t="s">
        <v>157</v>
      </c>
      <c r="AG42" t="s">
        <v>157</v>
      </c>
      <c r="AJ42" t="s">
        <v>157</v>
      </c>
      <c r="AM42" s="21">
        <f>NETWORKDAYS(A42,A42,soldes!$C$37:$M$44)</f>
        <v>1</v>
      </c>
      <c r="AP42" t="s">
        <v>157</v>
      </c>
    </row>
    <row r="43" spans="1:42" x14ac:dyDescent="0.25">
      <c r="A43" s="165">
        <v>43293</v>
      </c>
      <c r="B43" s="194"/>
      <c r="Z43" t="s">
        <v>157</v>
      </c>
      <c r="AG43" t="s">
        <v>157</v>
      </c>
      <c r="AJ43" t="s">
        <v>157</v>
      </c>
      <c r="AM43" s="21">
        <f>NETWORKDAYS(A43,A43,soldes!$C$37:$M$44)</f>
        <v>1</v>
      </c>
      <c r="AP43" t="s">
        <v>157</v>
      </c>
    </row>
    <row r="44" spans="1:42" x14ac:dyDescent="0.25">
      <c r="A44" s="165">
        <v>43294</v>
      </c>
      <c r="B44" s="194"/>
      <c r="H44" t="s">
        <v>157</v>
      </c>
      <c r="M44" t="s">
        <v>157</v>
      </c>
      <c r="AG44" t="s">
        <v>157</v>
      </c>
      <c r="AJ44" t="s">
        <v>157</v>
      </c>
      <c r="AM44" s="21">
        <f>NETWORKDAYS(A44,A44,soldes!$C$37:$M$44)</f>
        <v>1</v>
      </c>
      <c r="AP44" t="s">
        <v>157</v>
      </c>
    </row>
    <row r="45" spans="1:42" x14ac:dyDescent="0.25">
      <c r="A45" s="165">
        <v>43295</v>
      </c>
      <c r="B45" s="194"/>
      <c r="AM45" s="21">
        <f>NETWORKDAYS(A45,A45,soldes!$C$37:$M$44)</f>
        <v>0</v>
      </c>
      <c r="AP45" t="s">
        <v>157</v>
      </c>
    </row>
    <row r="46" spans="1:42" x14ac:dyDescent="0.25">
      <c r="A46" s="165">
        <v>43296</v>
      </c>
      <c r="B46" s="194"/>
      <c r="AM46" s="21">
        <f>NETWORKDAYS(A46,A46,soldes!$C$37:$M$44)</f>
        <v>0</v>
      </c>
      <c r="AP46" t="s">
        <v>157</v>
      </c>
    </row>
    <row r="47" spans="1:42" x14ac:dyDescent="0.25">
      <c r="A47" s="165">
        <v>43297</v>
      </c>
      <c r="B47" s="194"/>
      <c r="G47" t="s">
        <v>157</v>
      </c>
      <c r="L47" t="s">
        <v>157</v>
      </c>
      <c r="N47" t="s">
        <v>157</v>
      </c>
      <c r="V47" t="s">
        <v>157</v>
      </c>
      <c r="AE47" t="s">
        <v>157</v>
      </c>
      <c r="AG47" t="s">
        <v>157</v>
      </c>
      <c r="AK47" t="s">
        <v>157</v>
      </c>
      <c r="AM47" s="21">
        <f>NETWORKDAYS(A47,A47,soldes!$C$37:$M$44)</f>
        <v>1</v>
      </c>
      <c r="AP47" t="s">
        <v>157</v>
      </c>
    </row>
    <row r="48" spans="1:42" x14ac:dyDescent="0.25">
      <c r="A48" s="165">
        <v>43298</v>
      </c>
      <c r="B48" s="194"/>
      <c r="G48" t="s">
        <v>157</v>
      </c>
      <c r="L48" t="s">
        <v>157</v>
      </c>
      <c r="N48" t="s">
        <v>157</v>
      </c>
      <c r="AE48" t="s">
        <v>157</v>
      </c>
      <c r="AG48" t="s">
        <v>157</v>
      </c>
      <c r="AK48" t="s">
        <v>157</v>
      </c>
      <c r="AM48" s="21">
        <f>NETWORKDAYS(A48,A48,soldes!$C$37:$M$44)</f>
        <v>1</v>
      </c>
      <c r="AP48" t="s">
        <v>157</v>
      </c>
    </row>
    <row r="49" spans="1:42" x14ac:dyDescent="0.25">
      <c r="A49" s="165">
        <v>43299</v>
      </c>
      <c r="B49" s="194"/>
      <c r="G49" t="s">
        <v>157</v>
      </c>
      <c r="L49" t="s">
        <v>157</v>
      </c>
      <c r="AE49" t="s">
        <v>157</v>
      </c>
      <c r="AG49" t="s">
        <v>157</v>
      </c>
      <c r="AK49" t="s">
        <v>157</v>
      </c>
      <c r="AM49" s="21">
        <f>NETWORKDAYS(A49,A49,soldes!$C$37:$M$44)</f>
        <v>1</v>
      </c>
      <c r="AP49" t="s">
        <v>157</v>
      </c>
    </row>
    <row r="50" spans="1:42" x14ac:dyDescent="0.25">
      <c r="A50" s="165">
        <v>43300</v>
      </c>
      <c r="B50" s="194"/>
      <c r="G50" t="s">
        <v>157</v>
      </c>
      <c r="L50" t="s">
        <v>157</v>
      </c>
      <c r="Z50" t="s">
        <v>157</v>
      </c>
      <c r="AE50" t="s">
        <v>157</v>
      </c>
      <c r="AG50" t="s">
        <v>157</v>
      </c>
      <c r="AK50" t="s">
        <v>157</v>
      </c>
      <c r="AM50" s="21">
        <f>NETWORKDAYS(A50,A50,soldes!$C$37:$M$44)</f>
        <v>1</v>
      </c>
      <c r="AP50" t="s">
        <v>157</v>
      </c>
    </row>
    <row r="51" spans="1:42" x14ac:dyDescent="0.25">
      <c r="A51" s="165">
        <v>43301</v>
      </c>
      <c r="B51" s="194"/>
      <c r="G51" t="s">
        <v>157</v>
      </c>
      <c r="L51" t="s">
        <v>157</v>
      </c>
      <c r="M51" t="s">
        <v>157</v>
      </c>
      <c r="N51" t="s">
        <v>157</v>
      </c>
      <c r="AE51" t="s">
        <v>157</v>
      </c>
      <c r="AG51" t="s">
        <v>157</v>
      </c>
      <c r="AK51" t="s">
        <v>157</v>
      </c>
      <c r="AM51" s="21">
        <f>NETWORKDAYS(A51,A51,soldes!$C$37:$M$44)</f>
        <v>1</v>
      </c>
      <c r="AP51" t="s">
        <v>157</v>
      </c>
    </row>
    <row r="52" spans="1:42" x14ac:dyDescent="0.25">
      <c r="A52" s="165">
        <v>43302</v>
      </c>
      <c r="B52" s="194"/>
      <c r="AM52" s="21">
        <f>NETWORKDAYS(A52,A52,soldes!$C$37:$M$44)</f>
        <v>0</v>
      </c>
      <c r="AP52" t="s">
        <v>157</v>
      </c>
    </row>
    <row r="53" spans="1:42" x14ac:dyDescent="0.25">
      <c r="A53" s="165">
        <v>43303</v>
      </c>
      <c r="B53" s="194"/>
      <c r="AM53" s="21">
        <f>NETWORKDAYS(A53,A53,soldes!$C$37:$M$44)</f>
        <v>0</v>
      </c>
      <c r="AP53" t="s">
        <v>157</v>
      </c>
    </row>
    <row r="54" spans="1:42" x14ac:dyDescent="0.25">
      <c r="A54" s="165">
        <v>43304</v>
      </c>
      <c r="B54" s="194"/>
      <c r="G54" t="s">
        <v>157</v>
      </c>
      <c r="L54" t="s">
        <v>157</v>
      </c>
      <c r="N54" t="s">
        <v>157</v>
      </c>
      <c r="T54" t="s">
        <v>157</v>
      </c>
      <c r="U54" t="s">
        <v>157</v>
      </c>
      <c r="W54" t="s">
        <v>157</v>
      </c>
      <c r="AB54" t="s">
        <v>157</v>
      </c>
      <c r="AG54" t="s">
        <v>157</v>
      </c>
      <c r="AI54" t="s">
        <v>157</v>
      </c>
      <c r="AM54" s="21">
        <f>NETWORKDAYS(A54,A54,soldes!$C$37:$M$44)</f>
        <v>1</v>
      </c>
      <c r="AP54" t="s">
        <v>157</v>
      </c>
    </row>
    <row r="55" spans="1:42" x14ac:dyDescent="0.25">
      <c r="A55" s="165">
        <v>43305</v>
      </c>
      <c r="B55" s="194"/>
      <c r="G55" t="s">
        <v>157</v>
      </c>
      <c r="L55" t="s">
        <v>157</v>
      </c>
      <c r="T55" t="s">
        <v>157</v>
      </c>
      <c r="U55" t="s">
        <v>157</v>
      </c>
      <c r="W55" t="s">
        <v>157</v>
      </c>
      <c r="AB55" t="s">
        <v>157</v>
      </c>
      <c r="AG55" t="s">
        <v>157</v>
      </c>
      <c r="AI55" t="s">
        <v>157</v>
      </c>
      <c r="AM55" s="21">
        <f>NETWORKDAYS(A55,A55,soldes!$C$37:$M$44)</f>
        <v>1</v>
      </c>
      <c r="AP55" t="s">
        <v>157</v>
      </c>
    </row>
    <row r="56" spans="1:42" x14ac:dyDescent="0.25">
      <c r="A56" s="165">
        <v>43306</v>
      </c>
      <c r="B56" s="194"/>
      <c r="G56" t="s">
        <v>157</v>
      </c>
      <c r="L56" t="s">
        <v>157</v>
      </c>
      <c r="T56" t="s">
        <v>157</v>
      </c>
      <c r="U56" t="s">
        <v>157</v>
      </c>
      <c r="W56" t="s">
        <v>157</v>
      </c>
      <c r="AB56" t="s">
        <v>157</v>
      </c>
      <c r="AF56" t="s">
        <v>157</v>
      </c>
      <c r="AG56" t="s">
        <v>157</v>
      </c>
      <c r="AI56" t="s">
        <v>157</v>
      </c>
      <c r="AM56" s="21">
        <f>NETWORKDAYS(A56,A56,soldes!$C$37:$M$44)</f>
        <v>1</v>
      </c>
      <c r="AP56" t="s">
        <v>157</v>
      </c>
    </row>
    <row r="57" spans="1:42" x14ac:dyDescent="0.25">
      <c r="A57" s="165">
        <v>43307</v>
      </c>
      <c r="B57" s="194"/>
      <c r="G57" t="s">
        <v>157</v>
      </c>
      <c r="L57" t="s">
        <v>157</v>
      </c>
      <c r="T57" t="s">
        <v>157</v>
      </c>
      <c r="U57" t="s">
        <v>157</v>
      </c>
      <c r="W57" t="s">
        <v>157</v>
      </c>
      <c r="Z57" t="s">
        <v>157</v>
      </c>
      <c r="AB57" t="s">
        <v>157</v>
      </c>
      <c r="AF57" t="s">
        <v>157</v>
      </c>
      <c r="AG57" t="s">
        <v>157</v>
      </c>
      <c r="AI57" t="s">
        <v>157</v>
      </c>
      <c r="AM57" s="21">
        <f>NETWORKDAYS(A57,A57,soldes!$C$37:$M$44)</f>
        <v>1</v>
      </c>
      <c r="AP57" t="s">
        <v>157</v>
      </c>
    </row>
    <row r="58" spans="1:42" x14ac:dyDescent="0.25">
      <c r="A58" s="165">
        <v>43308</v>
      </c>
      <c r="B58" s="194"/>
      <c r="G58" t="s">
        <v>157</v>
      </c>
      <c r="L58" t="s">
        <v>157</v>
      </c>
      <c r="T58" t="s">
        <v>157</v>
      </c>
      <c r="U58" t="s">
        <v>157</v>
      </c>
      <c r="W58" t="s">
        <v>157</v>
      </c>
      <c r="AB58" t="s">
        <v>157</v>
      </c>
      <c r="AG58" t="s">
        <v>157</v>
      </c>
      <c r="AI58" t="s">
        <v>157</v>
      </c>
      <c r="AM58" s="21">
        <f>NETWORKDAYS(A58,A58,soldes!$C$37:$M$44)</f>
        <v>1</v>
      </c>
      <c r="AP58" t="s">
        <v>157</v>
      </c>
    </row>
    <row r="59" spans="1:42" x14ac:dyDescent="0.25">
      <c r="A59" s="165">
        <v>43309</v>
      </c>
      <c r="B59" s="194"/>
      <c r="AM59" s="21">
        <f>NETWORKDAYS(A59,A59,soldes!$C$37:$M$44)</f>
        <v>0</v>
      </c>
      <c r="AP59" t="s">
        <v>157</v>
      </c>
    </row>
    <row r="60" spans="1:42" x14ac:dyDescent="0.25">
      <c r="A60" s="165">
        <v>43310</v>
      </c>
      <c r="B60" s="194"/>
      <c r="AM60" s="21">
        <f>NETWORKDAYS(A60,A60,soldes!$C$37:$M$44)</f>
        <v>0</v>
      </c>
      <c r="AP60" t="s">
        <v>157</v>
      </c>
    </row>
    <row r="61" spans="1:42" x14ac:dyDescent="0.25">
      <c r="A61" s="165">
        <v>43311</v>
      </c>
      <c r="B61" s="194"/>
      <c r="C61" t="s">
        <v>157</v>
      </c>
      <c r="I61" t="s">
        <v>157</v>
      </c>
      <c r="J61" t="s">
        <v>157</v>
      </c>
      <c r="L61" t="s">
        <v>157</v>
      </c>
      <c r="M61" t="s">
        <v>157</v>
      </c>
      <c r="T61" t="s">
        <v>157</v>
      </c>
      <c r="Z61" t="s">
        <v>157</v>
      </c>
      <c r="AD61" t="s">
        <v>157</v>
      </c>
      <c r="AF61" t="s">
        <v>157</v>
      </c>
      <c r="AG61" t="s">
        <v>157</v>
      </c>
      <c r="AI61" t="s">
        <v>157</v>
      </c>
      <c r="AM61" s="21">
        <f>NETWORKDAYS(A61,A61,soldes!$C$37:$M$44)</f>
        <v>1</v>
      </c>
      <c r="AP61" t="s">
        <v>157</v>
      </c>
    </row>
    <row r="62" spans="1:42" x14ac:dyDescent="0.25">
      <c r="A62" s="165">
        <v>43312</v>
      </c>
      <c r="B62" s="194"/>
      <c r="C62" t="s">
        <v>157</v>
      </c>
      <c r="I62" t="s">
        <v>157</v>
      </c>
      <c r="J62" t="s">
        <v>157</v>
      </c>
      <c r="L62" t="s">
        <v>157</v>
      </c>
      <c r="M62" t="s">
        <v>157</v>
      </c>
      <c r="T62" t="s">
        <v>157</v>
      </c>
      <c r="Z62" t="s">
        <v>157</v>
      </c>
      <c r="AD62" t="s">
        <v>157</v>
      </c>
      <c r="AF62" t="s">
        <v>157</v>
      </c>
      <c r="AG62" t="s">
        <v>157</v>
      </c>
      <c r="AI62" t="s">
        <v>157</v>
      </c>
      <c r="AM62" s="21">
        <f>NETWORKDAYS(A62,A62,soldes!$C$37:$M$44)</f>
        <v>1</v>
      </c>
      <c r="AP62" t="s">
        <v>157</v>
      </c>
    </row>
    <row r="63" spans="1:42" x14ac:dyDescent="0.25">
      <c r="A63" s="165">
        <v>43313</v>
      </c>
      <c r="B63" s="194"/>
      <c r="C63" t="s">
        <v>157</v>
      </c>
      <c r="I63" t="s">
        <v>157</v>
      </c>
      <c r="J63" t="s">
        <v>157</v>
      </c>
      <c r="L63" t="s">
        <v>157</v>
      </c>
      <c r="T63" t="s">
        <v>157</v>
      </c>
      <c r="Z63" t="s">
        <v>157</v>
      </c>
      <c r="AD63" t="s">
        <v>157</v>
      </c>
      <c r="AF63" t="s">
        <v>157</v>
      </c>
      <c r="AG63" t="s">
        <v>157</v>
      </c>
      <c r="AI63" t="s">
        <v>157</v>
      </c>
      <c r="AM63" s="21">
        <f>NETWORKDAYS(A63,A63,soldes!$C$37:$M$44)</f>
        <v>1</v>
      </c>
      <c r="AP63" t="s">
        <v>157</v>
      </c>
    </row>
    <row r="64" spans="1:42" x14ac:dyDescent="0.25">
      <c r="A64" s="165">
        <v>43314</v>
      </c>
      <c r="B64" s="194"/>
      <c r="C64" t="s">
        <v>157</v>
      </c>
      <c r="I64" t="s">
        <v>157</v>
      </c>
      <c r="J64" t="s">
        <v>157</v>
      </c>
      <c r="L64" t="s">
        <v>157</v>
      </c>
      <c r="T64" t="s">
        <v>157</v>
      </c>
      <c r="Z64" t="s">
        <v>157</v>
      </c>
      <c r="AD64" t="s">
        <v>157</v>
      </c>
      <c r="AF64" t="s">
        <v>157</v>
      </c>
      <c r="AG64" t="s">
        <v>157</v>
      </c>
      <c r="AI64" t="s">
        <v>157</v>
      </c>
      <c r="AM64" s="21">
        <f>NETWORKDAYS(A64,A64,soldes!$C$37:$M$44)</f>
        <v>1</v>
      </c>
      <c r="AP64" t="s">
        <v>157</v>
      </c>
    </row>
    <row r="65" spans="1:42" x14ac:dyDescent="0.25">
      <c r="A65" s="165">
        <v>43315</v>
      </c>
      <c r="B65" s="194"/>
      <c r="C65" t="s">
        <v>157</v>
      </c>
      <c r="I65" t="s">
        <v>157</v>
      </c>
      <c r="J65" t="s">
        <v>157</v>
      </c>
      <c r="L65" t="s">
        <v>157</v>
      </c>
      <c r="N65" t="s">
        <v>157</v>
      </c>
      <c r="T65" t="s">
        <v>157</v>
      </c>
      <c r="Z65" t="s">
        <v>157</v>
      </c>
      <c r="AD65" t="s">
        <v>157</v>
      </c>
      <c r="AF65" t="s">
        <v>157</v>
      </c>
      <c r="AG65" t="s">
        <v>157</v>
      </c>
      <c r="AI65" t="s">
        <v>157</v>
      </c>
      <c r="AM65" s="21">
        <f>NETWORKDAYS(A65,A65,soldes!$C$37:$M$44)</f>
        <v>1</v>
      </c>
      <c r="AP65" t="s">
        <v>157</v>
      </c>
    </row>
    <row r="66" spans="1:42" x14ac:dyDescent="0.25">
      <c r="A66" s="165">
        <v>43316</v>
      </c>
      <c r="B66" s="194"/>
      <c r="AM66" s="21">
        <f>NETWORKDAYS(A66,A66,soldes!$C$37:$M$44)</f>
        <v>0</v>
      </c>
    </row>
    <row r="67" spans="1:42" x14ac:dyDescent="0.25">
      <c r="A67" s="165">
        <v>43317</v>
      </c>
      <c r="B67" s="194"/>
      <c r="AM67" s="21">
        <f>NETWORKDAYS(A67,A67,soldes!$C$37:$M$44)</f>
        <v>0</v>
      </c>
    </row>
    <row r="68" spans="1:42" x14ac:dyDescent="0.25">
      <c r="A68" s="165">
        <v>43318</v>
      </c>
      <c r="B68" s="194"/>
      <c r="C68" t="s">
        <v>157</v>
      </c>
      <c r="I68" t="s">
        <v>157</v>
      </c>
      <c r="J68" t="s">
        <v>157</v>
      </c>
      <c r="N68" t="s">
        <v>157</v>
      </c>
      <c r="O68" t="s">
        <v>157</v>
      </c>
      <c r="S68" t="s">
        <v>157</v>
      </c>
      <c r="T68" t="s">
        <v>157</v>
      </c>
      <c r="W68" t="s">
        <v>157</v>
      </c>
      <c r="AA68" t="s">
        <v>157</v>
      </c>
      <c r="AD68" t="s">
        <v>157</v>
      </c>
      <c r="AE68" t="s">
        <v>157</v>
      </c>
      <c r="AF68" t="s">
        <v>157</v>
      </c>
      <c r="AI68" t="s">
        <v>157</v>
      </c>
      <c r="AM68" s="21">
        <f>NETWORKDAYS(A68,A68,soldes!$C$37:$M$44)</f>
        <v>1</v>
      </c>
    </row>
    <row r="69" spans="1:42" x14ac:dyDescent="0.25">
      <c r="A69" s="165">
        <v>43319</v>
      </c>
      <c r="B69" s="194"/>
      <c r="C69" t="s">
        <v>157</v>
      </c>
      <c r="I69" t="s">
        <v>157</v>
      </c>
      <c r="J69" t="s">
        <v>157</v>
      </c>
      <c r="N69" t="s">
        <v>157</v>
      </c>
      <c r="O69" t="s">
        <v>157</v>
      </c>
      <c r="S69" t="s">
        <v>157</v>
      </c>
      <c r="T69" t="s">
        <v>157</v>
      </c>
      <c r="W69" t="s">
        <v>157</v>
      </c>
      <c r="X69" t="s">
        <v>157</v>
      </c>
      <c r="AA69" t="s">
        <v>157</v>
      </c>
      <c r="AD69" t="s">
        <v>157</v>
      </c>
      <c r="AE69" t="s">
        <v>157</v>
      </c>
      <c r="AF69" t="s">
        <v>157</v>
      </c>
      <c r="AI69" t="s">
        <v>157</v>
      </c>
      <c r="AM69" s="21">
        <f>NETWORKDAYS(A69,A69,soldes!$C$37:$M$44)</f>
        <v>1</v>
      </c>
      <c r="AP69" t="s">
        <v>157</v>
      </c>
    </row>
    <row r="70" spans="1:42" x14ac:dyDescent="0.25">
      <c r="A70" s="165">
        <v>43320</v>
      </c>
      <c r="B70" s="194"/>
      <c r="C70" t="s">
        <v>157</v>
      </c>
      <c r="I70" t="s">
        <v>157</v>
      </c>
      <c r="J70" t="s">
        <v>157</v>
      </c>
      <c r="M70" t="s">
        <v>157</v>
      </c>
      <c r="N70" t="s">
        <v>157</v>
      </c>
      <c r="O70" t="s">
        <v>157</v>
      </c>
      <c r="S70" t="s">
        <v>157</v>
      </c>
      <c r="T70" t="s">
        <v>157</v>
      </c>
      <c r="W70" t="s">
        <v>157</v>
      </c>
      <c r="X70" t="s">
        <v>157</v>
      </c>
      <c r="AA70" t="s">
        <v>157</v>
      </c>
      <c r="AD70" t="s">
        <v>157</v>
      </c>
      <c r="AE70" t="s">
        <v>157</v>
      </c>
      <c r="AF70" t="s">
        <v>157</v>
      </c>
      <c r="AI70" t="s">
        <v>157</v>
      </c>
      <c r="AM70" s="21">
        <f>NETWORKDAYS(A70,A70,soldes!$C$37:$M$44)</f>
        <v>1</v>
      </c>
      <c r="AP70" t="s">
        <v>157</v>
      </c>
    </row>
    <row r="71" spans="1:42" x14ac:dyDescent="0.25">
      <c r="A71" s="165">
        <v>43321</v>
      </c>
      <c r="B71" s="194"/>
      <c r="C71" t="s">
        <v>157</v>
      </c>
      <c r="I71" t="s">
        <v>157</v>
      </c>
      <c r="J71" t="s">
        <v>157</v>
      </c>
      <c r="M71" t="s">
        <v>157</v>
      </c>
      <c r="N71" t="s">
        <v>157</v>
      </c>
      <c r="O71" t="s">
        <v>157</v>
      </c>
      <c r="S71" t="s">
        <v>157</v>
      </c>
      <c r="T71" t="s">
        <v>157</v>
      </c>
      <c r="W71" t="s">
        <v>157</v>
      </c>
      <c r="X71" t="s">
        <v>157</v>
      </c>
      <c r="AA71" t="s">
        <v>157</v>
      </c>
      <c r="AD71" t="s">
        <v>157</v>
      </c>
      <c r="AE71" t="s">
        <v>157</v>
      </c>
      <c r="AF71" t="s">
        <v>157</v>
      </c>
      <c r="AI71" t="s">
        <v>157</v>
      </c>
      <c r="AM71" s="21">
        <f>NETWORKDAYS(A71,A71,soldes!$C$37:$M$44)</f>
        <v>1</v>
      </c>
      <c r="AP71" t="s">
        <v>157</v>
      </c>
    </row>
    <row r="72" spans="1:42" x14ac:dyDescent="0.25">
      <c r="A72" s="165">
        <v>43322</v>
      </c>
      <c r="B72" s="194"/>
      <c r="C72" t="s">
        <v>157</v>
      </c>
      <c r="I72" t="s">
        <v>157</v>
      </c>
      <c r="J72" t="s">
        <v>157</v>
      </c>
      <c r="M72" t="s">
        <v>157</v>
      </c>
      <c r="N72" t="s">
        <v>157</v>
      </c>
      <c r="O72" t="s">
        <v>157</v>
      </c>
      <c r="S72" t="s">
        <v>157</v>
      </c>
      <c r="T72" t="s">
        <v>157</v>
      </c>
      <c r="W72" t="s">
        <v>157</v>
      </c>
      <c r="X72" t="s">
        <v>157</v>
      </c>
      <c r="AA72" t="s">
        <v>157</v>
      </c>
      <c r="AD72" t="s">
        <v>157</v>
      </c>
      <c r="AE72" t="s">
        <v>157</v>
      </c>
      <c r="AF72" t="s">
        <v>157</v>
      </c>
      <c r="AI72" t="s">
        <v>157</v>
      </c>
      <c r="AM72" s="21">
        <f>NETWORKDAYS(A72,A72,soldes!$C$37:$M$44)</f>
        <v>1</v>
      </c>
      <c r="AP72" t="s">
        <v>157</v>
      </c>
    </row>
    <row r="73" spans="1:42" x14ac:dyDescent="0.25">
      <c r="A73" s="165">
        <v>43323</v>
      </c>
      <c r="B73" s="194"/>
      <c r="AM73" s="21">
        <f>NETWORKDAYS(A73,A73,soldes!$C$37:$M$44)</f>
        <v>0</v>
      </c>
      <c r="AP73" t="s">
        <v>157</v>
      </c>
    </row>
    <row r="74" spans="1:42" x14ac:dyDescent="0.25">
      <c r="A74" s="165">
        <v>43324</v>
      </c>
      <c r="B74" s="194"/>
      <c r="AM74" s="21">
        <f>NETWORKDAYS(A74,A74,soldes!$C$37:$M$44)</f>
        <v>0</v>
      </c>
      <c r="AP74" t="s">
        <v>157</v>
      </c>
    </row>
    <row r="75" spans="1:42" x14ac:dyDescent="0.25">
      <c r="A75" s="165">
        <v>43325</v>
      </c>
      <c r="B75" s="194"/>
      <c r="C75" t="s">
        <v>157</v>
      </c>
      <c r="E75" t="s">
        <v>157</v>
      </c>
      <c r="H75" t="s">
        <v>157</v>
      </c>
      <c r="J75" t="s">
        <v>157</v>
      </c>
      <c r="M75" t="s">
        <v>157</v>
      </c>
      <c r="N75" t="s">
        <v>157</v>
      </c>
      <c r="O75" t="s">
        <v>157</v>
      </c>
      <c r="S75" t="s">
        <v>157</v>
      </c>
      <c r="T75" t="s">
        <v>157</v>
      </c>
      <c r="W75" t="s">
        <v>157</v>
      </c>
      <c r="X75" t="s">
        <v>157</v>
      </c>
      <c r="AA75" t="s">
        <v>157</v>
      </c>
      <c r="AD75" t="s">
        <v>157</v>
      </c>
      <c r="AE75" t="s">
        <v>157</v>
      </c>
      <c r="AF75" t="s">
        <v>157</v>
      </c>
      <c r="AM75" s="21">
        <f>NETWORKDAYS(A75,A75,soldes!$C$37:$M$44)</f>
        <v>1</v>
      </c>
      <c r="AP75" t="s">
        <v>157</v>
      </c>
    </row>
    <row r="76" spans="1:42" x14ac:dyDescent="0.25">
      <c r="A76" s="165">
        <v>43326</v>
      </c>
      <c r="B76" s="194"/>
      <c r="C76" t="s">
        <v>157</v>
      </c>
      <c r="E76" t="s">
        <v>157</v>
      </c>
      <c r="H76" t="s">
        <v>157</v>
      </c>
      <c r="J76" t="s">
        <v>157</v>
      </c>
      <c r="M76" t="s">
        <v>157</v>
      </c>
      <c r="N76" t="s">
        <v>157</v>
      </c>
      <c r="O76" t="s">
        <v>157</v>
      </c>
      <c r="S76" t="s">
        <v>157</v>
      </c>
      <c r="W76" t="s">
        <v>157</v>
      </c>
      <c r="X76" t="s">
        <v>157</v>
      </c>
      <c r="AA76" t="s">
        <v>157</v>
      </c>
      <c r="AD76" t="s">
        <v>157</v>
      </c>
      <c r="AE76" t="s">
        <v>157</v>
      </c>
      <c r="AF76" t="s">
        <v>157</v>
      </c>
      <c r="AM76" s="21">
        <f>NETWORKDAYS(A76,A76,soldes!$C$37:$M$44)</f>
        <v>1</v>
      </c>
      <c r="AP76" t="s">
        <v>157</v>
      </c>
    </row>
    <row r="77" spans="1:42" x14ac:dyDescent="0.25">
      <c r="A77" s="176">
        <v>43327</v>
      </c>
      <c r="B77" s="195"/>
      <c r="C77" s="177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  <c r="Y77" s="177"/>
      <c r="Z77" s="177"/>
      <c r="AA77" s="177"/>
      <c r="AB77" s="177"/>
      <c r="AC77" s="177"/>
      <c r="AD77" s="177"/>
      <c r="AE77" s="177"/>
      <c r="AF77" s="177"/>
      <c r="AG77" s="177"/>
      <c r="AH77" s="177"/>
      <c r="AI77" s="177"/>
      <c r="AJ77" s="177"/>
      <c r="AK77" s="177"/>
      <c r="AM77" s="21">
        <f>NETWORKDAYS(A77,A77,soldes!$C$37:$M$44)</f>
        <v>0</v>
      </c>
    </row>
    <row r="78" spans="1:42" x14ac:dyDescent="0.25">
      <c r="A78" s="165">
        <v>43328</v>
      </c>
      <c r="B78" s="194"/>
      <c r="C78" t="s">
        <v>157</v>
      </c>
      <c r="E78" t="s">
        <v>157</v>
      </c>
      <c r="J78" t="s">
        <v>157</v>
      </c>
      <c r="N78" t="s">
        <v>157</v>
      </c>
      <c r="O78" t="s">
        <v>157</v>
      </c>
      <c r="P78" t="s">
        <v>157</v>
      </c>
      <c r="S78" t="s">
        <v>157</v>
      </c>
      <c r="W78" t="s">
        <v>157</v>
      </c>
      <c r="X78" t="s">
        <v>157</v>
      </c>
      <c r="AA78" t="s">
        <v>157</v>
      </c>
      <c r="AD78" t="s">
        <v>157</v>
      </c>
      <c r="AE78" t="s">
        <v>157</v>
      </c>
      <c r="AF78" t="s">
        <v>157</v>
      </c>
      <c r="AM78" s="21">
        <f>NETWORKDAYS(A78,A78,soldes!$C$37:$M$44)</f>
        <v>1</v>
      </c>
      <c r="AP78" t="s">
        <v>157</v>
      </c>
    </row>
    <row r="79" spans="1:42" x14ac:dyDescent="0.25">
      <c r="A79" s="165">
        <v>43329</v>
      </c>
      <c r="B79" s="194"/>
      <c r="C79" t="s">
        <v>157</v>
      </c>
      <c r="E79" t="s">
        <v>157</v>
      </c>
      <c r="J79" t="s">
        <v>157</v>
      </c>
      <c r="N79" t="s">
        <v>157</v>
      </c>
      <c r="O79" t="s">
        <v>157</v>
      </c>
      <c r="P79" t="s">
        <v>157</v>
      </c>
      <c r="S79" t="s">
        <v>157</v>
      </c>
      <c r="W79" t="s">
        <v>157</v>
      </c>
      <c r="X79" t="s">
        <v>157</v>
      </c>
      <c r="AA79" t="s">
        <v>157</v>
      </c>
      <c r="AD79" t="s">
        <v>157</v>
      </c>
      <c r="AE79" t="s">
        <v>157</v>
      </c>
      <c r="AF79" t="s">
        <v>157</v>
      </c>
      <c r="AM79" s="21">
        <f>NETWORKDAYS(A79,A79,soldes!$C$37:$M$44)</f>
        <v>1</v>
      </c>
      <c r="AP79" t="s">
        <v>157</v>
      </c>
    </row>
    <row r="80" spans="1:42" x14ac:dyDescent="0.25">
      <c r="A80" s="165">
        <v>43330</v>
      </c>
      <c r="B80" s="194"/>
      <c r="AM80" s="21">
        <f>NETWORKDAYS(A80,A80,soldes!$C$37:$M$44)</f>
        <v>0</v>
      </c>
      <c r="AP80" t="s">
        <v>157</v>
      </c>
    </row>
    <row r="81" spans="1:42" x14ac:dyDescent="0.25">
      <c r="A81" s="165">
        <v>43331</v>
      </c>
      <c r="B81" s="194"/>
      <c r="AM81" s="21">
        <f>NETWORKDAYS(A81,A81,soldes!$C$37:$M$44)</f>
        <v>0</v>
      </c>
      <c r="AP81" t="s">
        <v>157</v>
      </c>
    </row>
    <row r="82" spans="1:42" x14ac:dyDescent="0.25">
      <c r="A82" s="165">
        <v>43332</v>
      </c>
      <c r="B82" s="194"/>
      <c r="E82" t="s">
        <v>157</v>
      </c>
      <c r="K82" t="s">
        <v>157</v>
      </c>
      <c r="N82" t="s">
        <v>157</v>
      </c>
      <c r="O82" t="s">
        <v>157</v>
      </c>
      <c r="P82" t="s">
        <v>157</v>
      </c>
      <c r="S82" t="s">
        <v>157</v>
      </c>
      <c r="V82" t="s">
        <v>157</v>
      </c>
      <c r="X82" t="s">
        <v>157</v>
      </c>
      <c r="AB82" t="s">
        <v>157</v>
      </c>
      <c r="AC82" t="s">
        <v>157</v>
      </c>
      <c r="AK82" t="s">
        <v>157</v>
      </c>
      <c r="AM82" s="21">
        <f>NETWORKDAYS(A82,A82,soldes!$C$37:$M$44)</f>
        <v>1</v>
      </c>
      <c r="AP82" t="s">
        <v>157</v>
      </c>
    </row>
    <row r="83" spans="1:42" x14ac:dyDescent="0.25">
      <c r="A83" s="165">
        <v>43333</v>
      </c>
      <c r="B83" s="194"/>
      <c r="E83" t="s">
        <v>157</v>
      </c>
      <c r="K83" t="s">
        <v>157</v>
      </c>
      <c r="O83" t="s">
        <v>157</v>
      </c>
      <c r="P83" t="s">
        <v>157</v>
      </c>
      <c r="S83" t="s">
        <v>157</v>
      </c>
      <c r="V83" t="s">
        <v>157</v>
      </c>
      <c r="X83" t="s">
        <v>157</v>
      </c>
      <c r="AB83" t="s">
        <v>157</v>
      </c>
      <c r="AC83" t="s">
        <v>157</v>
      </c>
      <c r="AK83" t="s">
        <v>157</v>
      </c>
      <c r="AM83" s="21">
        <f>NETWORKDAYS(A83,A83,soldes!$C$37:$M$44)</f>
        <v>1</v>
      </c>
      <c r="AP83" t="s">
        <v>157</v>
      </c>
    </row>
    <row r="84" spans="1:42" x14ac:dyDescent="0.25">
      <c r="A84" s="165">
        <v>43334</v>
      </c>
      <c r="B84" s="194"/>
      <c r="E84" t="s">
        <v>157</v>
      </c>
      <c r="K84" t="s">
        <v>157</v>
      </c>
      <c r="M84" t="s">
        <v>157</v>
      </c>
      <c r="O84" t="s">
        <v>157</v>
      </c>
      <c r="P84" t="s">
        <v>157</v>
      </c>
      <c r="S84" t="s">
        <v>157</v>
      </c>
      <c r="V84" t="s">
        <v>157</v>
      </c>
      <c r="X84" t="s">
        <v>157</v>
      </c>
      <c r="AB84" t="s">
        <v>157</v>
      </c>
      <c r="AC84" t="s">
        <v>157</v>
      </c>
      <c r="AK84" t="s">
        <v>157</v>
      </c>
      <c r="AM84" s="21">
        <f>NETWORKDAYS(A84,A84,soldes!$C$37:$M$44)</f>
        <v>1</v>
      </c>
      <c r="AP84" t="s">
        <v>157</v>
      </c>
    </row>
    <row r="85" spans="1:42" x14ac:dyDescent="0.25">
      <c r="A85" s="165">
        <v>43335</v>
      </c>
      <c r="B85" s="194"/>
      <c r="E85" t="s">
        <v>157</v>
      </c>
      <c r="K85" t="s">
        <v>157</v>
      </c>
      <c r="O85" t="s">
        <v>157</v>
      </c>
      <c r="P85" t="s">
        <v>157</v>
      </c>
      <c r="S85" t="s">
        <v>157</v>
      </c>
      <c r="V85" t="s">
        <v>157</v>
      </c>
      <c r="X85" t="s">
        <v>157</v>
      </c>
      <c r="AB85" t="s">
        <v>157</v>
      </c>
      <c r="AC85" t="s">
        <v>157</v>
      </c>
      <c r="AK85" t="s">
        <v>157</v>
      </c>
      <c r="AM85" s="21">
        <f>NETWORKDAYS(A85,A85,soldes!$C$37:$M$44)</f>
        <v>1</v>
      </c>
      <c r="AP85" t="s">
        <v>157</v>
      </c>
    </row>
    <row r="86" spans="1:42" x14ac:dyDescent="0.25">
      <c r="A86" s="165">
        <v>43336</v>
      </c>
      <c r="B86" s="194"/>
      <c r="E86" t="s">
        <v>157</v>
      </c>
      <c r="K86" t="s">
        <v>157</v>
      </c>
      <c r="N86" t="s">
        <v>157</v>
      </c>
      <c r="O86" t="s">
        <v>157</v>
      </c>
      <c r="P86" t="s">
        <v>157</v>
      </c>
      <c r="S86" t="s">
        <v>157</v>
      </c>
      <c r="V86" t="s">
        <v>157</v>
      </c>
      <c r="X86" t="s">
        <v>157</v>
      </c>
      <c r="Y86" t="s">
        <v>157</v>
      </c>
      <c r="AB86" t="s">
        <v>157</v>
      </c>
      <c r="AC86" t="s">
        <v>157</v>
      </c>
      <c r="AK86" t="s">
        <v>157</v>
      </c>
      <c r="AM86" s="21">
        <f>NETWORKDAYS(A86,A86,soldes!$C$37:$M$44)</f>
        <v>1</v>
      </c>
      <c r="AP86" t="s">
        <v>157</v>
      </c>
    </row>
    <row r="87" spans="1:42" x14ac:dyDescent="0.25">
      <c r="A87" s="165">
        <v>43337</v>
      </c>
      <c r="B87" s="194"/>
      <c r="AM87" s="21">
        <f>NETWORKDAYS(A87,A87,soldes!$C$37:$M$44)</f>
        <v>0</v>
      </c>
      <c r="AP87" t="s">
        <v>157</v>
      </c>
    </row>
    <row r="88" spans="1:42" x14ac:dyDescent="0.25">
      <c r="A88" s="165">
        <v>43338</v>
      </c>
      <c r="B88" s="194"/>
      <c r="AM88" s="21">
        <f>NETWORKDAYS(A88,A88,soldes!$C$37:$M$44)</f>
        <v>0</v>
      </c>
      <c r="AP88" t="s">
        <v>157</v>
      </c>
    </row>
    <row r="89" spans="1:42" x14ac:dyDescent="0.25">
      <c r="A89" s="165">
        <v>43339</v>
      </c>
      <c r="B89" s="194"/>
      <c r="E89" t="s">
        <v>157</v>
      </c>
      <c r="K89" t="s">
        <v>157</v>
      </c>
      <c r="V89" t="s">
        <v>157</v>
      </c>
      <c r="X89" t="s">
        <v>157</v>
      </c>
      <c r="AB89" t="s">
        <v>157</v>
      </c>
      <c r="AC89" t="s">
        <v>157</v>
      </c>
      <c r="AH89" t="s">
        <v>157</v>
      </c>
      <c r="AK89" t="s">
        <v>157</v>
      </c>
      <c r="AM89" s="21">
        <f>NETWORKDAYS(A89,A89,soldes!$C$37:$M$44)</f>
        <v>1</v>
      </c>
      <c r="AP89" t="s">
        <v>157</v>
      </c>
    </row>
    <row r="90" spans="1:42" x14ac:dyDescent="0.25">
      <c r="A90" s="165">
        <v>43340</v>
      </c>
      <c r="B90" s="194"/>
      <c r="E90" t="s">
        <v>157</v>
      </c>
      <c r="K90" t="s">
        <v>157</v>
      </c>
      <c r="V90" t="s">
        <v>157</v>
      </c>
      <c r="X90" t="s">
        <v>157</v>
      </c>
      <c r="AB90" t="s">
        <v>157</v>
      </c>
      <c r="AC90" t="s">
        <v>157</v>
      </c>
      <c r="AH90" t="s">
        <v>157</v>
      </c>
      <c r="AK90" t="s">
        <v>157</v>
      </c>
      <c r="AM90" s="21">
        <f>NETWORKDAYS(A90,A90,soldes!$C$37:$M$44)</f>
        <v>1</v>
      </c>
      <c r="AP90" t="s">
        <v>157</v>
      </c>
    </row>
    <row r="91" spans="1:42" x14ac:dyDescent="0.25">
      <c r="A91" s="165">
        <v>43341</v>
      </c>
      <c r="B91" s="194"/>
      <c r="E91" t="s">
        <v>157</v>
      </c>
      <c r="K91" t="s">
        <v>157</v>
      </c>
      <c r="V91" t="s">
        <v>157</v>
      </c>
      <c r="AB91" t="s">
        <v>157</v>
      </c>
      <c r="AC91" t="s">
        <v>157</v>
      </c>
      <c r="AH91" t="s">
        <v>157</v>
      </c>
      <c r="AK91" t="s">
        <v>157</v>
      </c>
      <c r="AM91" s="21">
        <f>NETWORKDAYS(A91,A91,soldes!$C$37:$M$44)</f>
        <v>1</v>
      </c>
    </row>
    <row r="92" spans="1:42" x14ac:dyDescent="0.25">
      <c r="A92" s="165">
        <v>43342</v>
      </c>
      <c r="B92" s="194"/>
      <c r="E92" t="s">
        <v>157</v>
      </c>
      <c r="K92" t="s">
        <v>157</v>
      </c>
      <c r="V92" t="s">
        <v>157</v>
      </c>
      <c r="AB92" t="s">
        <v>157</v>
      </c>
      <c r="AC92" t="s">
        <v>157</v>
      </c>
      <c r="AH92" t="s">
        <v>157</v>
      </c>
      <c r="AK92" t="s">
        <v>157</v>
      </c>
      <c r="AM92" s="21">
        <f>NETWORKDAYS(A92,A92,soldes!$C$37:$M$44)</f>
        <v>1</v>
      </c>
    </row>
    <row r="93" spans="1:42" x14ac:dyDescent="0.25">
      <c r="A93" s="165">
        <v>43343</v>
      </c>
      <c r="B93" s="194"/>
      <c r="E93" t="s">
        <v>157</v>
      </c>
      <c r="K93" t="s">
        <v>157</v>
      </c>
      <c r="V93" t="s">
        <v>157</v>
      </c>
      <c r="AB93" t="s">
        <v>157</v>
      </c>
      <c r="AC93" t="s">
        <v>157</v>
      </c>
      <c r="AH93" t="s">
        <v>157</v>
      </c>
      <c r="AK93" t="s">
        <v>157</v>
      </c>
      <c r="AM93" s="21">
        <f>NETWORKDAYS(A93,A93,soldes!$C$37:$M$44)</f>
        <v>1</v>
      </c>
    </row>
    <row r="94" spans="1:42" x14ac:dyDescent="0.25">
      <c r="A94" s="165">
        <v>43344</v>
      </c>
      <c r="B94" s="194"/>
      <c r="AM94" s="21">
        <f>NETWORKDAYS(A94,A94,soldes!$C$37:$M$44)</f>
        <v>0</v>
      </c>
    </row>
    <row r="95" spans="1:42" x14ac:dyDescent="0.25">
      <c r="A95" s="165">
        <v>43345</v>
      </c>
      <c r="B95" s="194"/>
      <c r="AM95" s="21">
        <f>NETWORKDAYS(A95,A95,soldes!$C$37:$M$44)</f>
        <v>0</v>
      </c>
    </row>
    <row r="96" spans="1:42" x14ac:dyDescent="0.25">
      <c r="A96" s="165">
        <v>43346</v>
      </c>
      <c r="B96" s="194"/>
      <c r="K96" t="s">
        <v>157</v>
      </c>
      <c r="V96" t="s">
        <v>157</v>
      </c>
      <c r="AC96" t="s">
        <v>157</v>
      </c>
      <c r="AH96" t="s">
        <v>157</v>
      </c>
      <c r="AM96" s="21">
        <f>NETWORKDAYS(A96,A96,soldes!$C$37:$M$44)</f>
        <v>1</v>
      </c>
    </row>
    <row r="97" spans="1:39" x14ac:dyDescent="0.25">
      <c r="A97" s="165">
        <v>43347</v>
      </c>
      <c r="B97" s="194"/>
      <c r="K97" t="s">
        <v>157</v>
      </c>
      <c r="V97" t="s">
        <v>157</v>
      </c>
      <c r="AC97" t="s">
        <v>157</v>
      </c>
      <c r="AH97" t="s">
        <v>157</v>
      </c>
      <c r="AM97" s="21">
        <f>NETWORKDAYS(A97,A97,soldes!$C$37:$M$44)</f>
        <v>1</v>
      </c>
    </row>
    <row r="98" spans="1:39" x14ac:dyDescent="0.25">
      <c r="A98" s="165">
        <v>43348</v>
      </c>
      <c r="B98" s="194"/>
      <c r="K98" t="s">
        <v>157</v>
      </c>
      <c r="V98" t="s">
        <v>157</v>
      </c>
      <c r="AC98" t="s">
        <v>157</v>
      </c>
      <c r="AH98" t="s">
        <v>157</v>
      </c>
      <c r="AM98" s="21">
        <f>NETWORKDAYS(A98,A98,soldes!$C$37:$M$44)</f>
        <v>1</v>
      </c>
    </row>
    <row r="99" spans="1:39" x14ac:dyDescent="0.25">
      <c r="A99" s="165">
        <v>43349</v>
      </c>
      <c r="B99" s="194"/>
      <c r="K99" t="s">
        <v>157</v>
      </c>
      <c r="V99" t="s">
        <v>157</v>
      </c>
      <c r="Y99" t="s">
        <v>157</v>
      </c>
      <c r="AC99" t="s">
        <v>157</v>
      </c>
      <c r="AH99" t="s">
        <v>157</v>
      </c>
      <c r="AM99" s="21">
        <f>NETWORKDAYS(A99,A99,soldes!$C$37:$M$44)</f>
        <v>1</v>
      </c>
    </row>
    <row r="100" spans="1:39" x14ac:dyDescent="0.25">
      <c r="A100" s="165">
        <v>43350</v>
      </c>
      <c r="B100" s="194"/>
      <c r="K100" t="s">
        <v>157</v>
      </c>
      <c r="V100" t="s">
        <v>157</v>
      </c>
      <c r="Y100" t="s">
        <v>157</v>
      </c>
      <c r="AC100" t="s">
        <v>157</v>
      </c>
      <c r="AH100" t="s">
        <v>157</v>
      </c>
      <c r="AM100" s="21">
        <f>NETWORKDAYS(A100,A100,soldes!$C$37:$M$44)</f>
        <v>1</v>
      </c>
    </row>
    <row r="101" spans="1:39" x14ac:dyDescent="0.25">
      <c r="A101" s="165">
        <v>43351</v>
      </c>
      <c r="B101" s="194"/>
      <c r="AM101" s="21">
        <f>NETWORKDAYS(A101,A101,soldes!$C$37:$M$44)</f>
        <v>0</v>
      </c>
    </row>
    <row r="102" spans="1:39" x14ac:dyDescent="0.25">
      <c r="A102" s="165">
        <v>43352</v>
      </c>
      <c r="B102" s="194"/>
      <c r="AM102" s="21">
        <f>NETWORKDAYS(A102,A102,soldes!$C$37:$M$44)</f>
        <v>0</v>
      </c>
    </row>
    <row r="103" spans="1:39" x14ac:dyDescent="0.25">
      <c r="A103" s="165">
        <v>43353</v>
      </c>
      <c r="B103" s="194"/>
      <c r="H103" t="s">
        <v>157</v>
      </c>
      <c r="V103" t="s">
        <v>157</v>
      </c>
      <c r="Y103" t="s">
        <v>157</v>
      </c>
      <c r="AH103" t="s">
        <v>157</v>
      </c>
      <c r="AM103" s="21">
        <f>NETWORKDAYS(A103,A103,soldes!$C$37:$M$44)</f>
        <v>1</v>
      </c>
    </row>
    <row r="104" spans="1:39" x14ac:dyDescent="0.25">
      <c r="A104" s="165">
        <v>43354</v>
      </c>
      <c r="B104" s="194"/>
      <c r="H104" t="s">
        <v>157</v>
      </c>
      <c r="Y104" t="s">
        <v>157</v>
      </c>
      <c r="AH104" t="s">
        <v>157</v>
      </c>
      <c r="AM104" s="21">
        <f>NETWORKDAYS(A104,A104,soldes!$C$37:$M$44)</f>
        <v>1</v>
      </c>
    </row>
    <row r="105" spans="1:39" x14ac:dyDescent="0.25">
      <c r="A105" s="165">
        <v>43355</v>
      </c>
      <c r="B105" s="194"/>
      <c r="H105" t="s">
        <v>157</v>
      </c>
      <c r="AH105" t="s">
        <v>157</v>
      </c>
      <c r="AM105" s="21">
        <f>NETWORKDAYS(A105,A105,soldes!$C$37:$M$44)</f>
        <v>1</v>
      </c>
    </row>
    <row r="106" spans="1:39" x14ac:dyDescent="0.25">
      <c r="A106" s="165">
        <v>43356</v>
      </c>
      <c r="B106" s="194"/>
      <c r="H106" t="s">
        <v>157</v>
      </c>
      <c r="AH106" t="s">
        <v>157</v>
      </c>
      <c r="AM106" s="21">
        <f>NETWORKDAYS(A106,A106,soldes!$C$37:$M$44)</f>
        <v>1</v>
      </c>
    </row>
    <row r="107" spans="1:39" x14ac:dyDescent="0.25">
      <c r="A107" s="165">
        <v>43357</v>
      </c>
      <c r="B107" s="194"/>
      <c r="H107" t="s">
        <v>157</v>
      </c>
      <c r="AH107" t="s">
        <v>157</v>
      </c>
      <c r="AM107" s="21">
        <f>NETWORKDAYS(A107,A107,soldes!$C$37:$M$44)</f>
        <v>1</v>
      </c>
    </row>
    <row r="108" spans="1:39" x14ac:dyDescent="0.25">
      <c r="A108" s="165">
        <v>43358</v>
      </c>
      <c r="B108" s="194"/>
      <c r="AM108" s="21">
        <f>NETWORKDAYS(A108,A108,soldes!$C$37:$M$44)</f>
        <v>0</v>
      </c>
    </row>
    <row r="109" spans="1:39" x14ac:dyDescent="0.25">
      <c r="A109" s="165">
        <v>43359</v>
      </c>
      <c r="B109" s="194"/>
      <c r="AM109" s="21">
        <f>NETWORKDAYS(A109,A109,soldes!$C$37:$M$44)</f>
        <v>0</v>
      </c>
    </row>
    <row r="110" spans="1:39" x14ac:dyDescent="0.25">
      <c r="A110" s="165">
        <v>43360</v>
      </c>
      <c r="B110" s="194"/>
      <c r="H110" t="s">
        <v>157</v>
      </c>
      <c r="AM110" s="21">
        <f>NETWORKDAYS(A110,A110,soldes!$C$37:$M$44)</f>
        <v>1</v>
      </c>
    </row>
    <row r="111" spans="1:39" x14ac:dyDescent="0.25">
      <c r="A111" s="165">
        <v>43361</v>
      </c>
      <c r="B111" s="194"/>
      <c r="H111" t="s">
        <v>157</v>
      </c>
      <c r="AM111" s="21">
        <f>NETWORKDAYS(A111,A111,soldes!$C$37:$M$44)</f>
        <v>1</v>
      </c>
    </row>
    <row r="112" spans="1:39" x14ac:dyDescent="0.25">
      <c r="A112" s="165">
        <v>43362</v>
      </c>
      <c r="B112" s="194"/>
      <c r="H112" t="s">
        <v>157</v>
      </c>
      <c r="AM112" s="21">
        <f>NETWORKDAYS(A112,A112,soldes!$C$37:$M$44)</f>
        <v>1</v>
      </c>
    </row>
    <row r="113" spans="1:39" x14ac:dyDescent="0.25">
      <c r="A113" s="165">
        <v>43363</v>
      </c>
      <c r="B113" s="194"/>
      <c r="H113" t="s">
        <v>157</v>
      </c>
      <c r="AM113" s="21">
        <f>NETWORKDAYS(A113,A113,soldes!$C$37:$M$44)</f>
        <v>1</v>
      </c>
    </row>
    <row r="114" spans="1:39" x14ac:dyDescent="0.25">
      <c r="A114" s="165">
        <v>43364</v>
      </c>
      <c r="B114" s="194"/>
      <c r="H114" t="s">
        <v>157</v>
      </c>
      <c r="AM114" s="21">
        <f>NETWORKDAYS(A114,A114,soldes!$C$37:$M$44)</f>
        <v>1</v>
      </c>
    </row>
    <row r="115" spans="1:39" x14ac:dyDescent="0.25">
      <c r="A115" s="165">
        <v>43365</v>
      </c>
      <c r="B115" s="194"/>
      <c r="AM115" s="21">
        <f>NETWORKDAYS(A115,A115,soldes!$C$37:$M$44)</f>
        <v>0</v>
      </c>
    </row>
    <row r="116" spans="1:39" x14ac:dyDescent="0.25">
      <c r="A116" s="165">
        <v>43366</v>
      </c>
      <c r="B116" s="194"/>
      <c r="AM116" s="21">
        <f>NETWORKDAYS(A116,A116,soldes!$C$37:$M$44)</f>
        <v>0</v>
      </c>
    </row>
    <row r="117" spans="1:39" x14ac:dyDescent="0.25">
      <c r="A117" s="165">
        <v>43367</v>
      </c>
      <c r="B117" s="194"/>
      <c r="H117" t="s">
        <v>157</v>
      </c>
      <c r="AM117" s="21">
        <f>NETWORKDAYS(A117,A117,soldes!$C$37:$M$44)</f>
        <v>1</v>
      </c>
    </row>
    <row r="118" spans="1:39" x14ac:dyDescent="0.25">
      <c r="A118" s="165">
        <v>43368</v>
      </c>
      <c r="B118" s="194"/>
      <c r="H118" t="s">
        <v>157</v>
      </c>
      <c r="AM118" s="21">
        <f>NETWORKDAYS(A118,A118,soldes!$C$37:$M$44)</f>
        <v>1</v>
      </c>
    </row>
    <row r="119" spans="1:39" x14ac:dyDescent="0.25">
      <c r="A119" s="165">
        <v>43369</v>
      </c>
      <c r="B119" s="194"/>
      <c r="H119" t="s">
        <v>157</v>
      </c>
      <c r="AM119" s="21">
        <f>NETWORKDAYS(A119,A119,soldes!$C$37:$M$44)</f>
        <v>1</v>
      </c>
    </row>
    <row r="120" spans="1:39" x14ac:dyDescent="0.25">
      <c r="A120" s="165">
        <v>43370</v>
      </c>
      <c r="B120" s="194"/>
      <c r="H120" t="s">
        <v>157</v>
      </c>
      <c r="AM120" s="21">
        <f>NETWORKDAYS(A120,A120,soldes!$C$37:$M$44)</f>
        <v>1</v>
      </c>
    </row>
    <row r="121" spans="1:39" x14ac:dyDescent="0.25">
      <c r="A121" s="165">
        <v>43371</v>
      </c>
      <c r="B121" s="194"/>
      <c r="H121" t="s">
        <v>157</v>
      </c>
      <c r="AM121" s="21">
        <f>NETWORKDAYS(A121,A121,soldes!$C$37:$M$44)</f>
        <v>1</v>
      </c>
    </row>
    <row r="122" spans="1:39" x14ac:dyDescent="0.25">
      <c r="A122" s="165">
        <v>43372</v>
      </c>
      <c r="B122" s="194"/>
      <c r="AM122" s="21">
        <f>NETWORKDAYS(A122,A122,soldes!$C$37:$M$44)</f>
        <v>0</v>
      </c>
    </row>
    <row r="123" spans="1:39" x14ac:dyDescent="0.25">
      <c r="A123" s="165">
        <v>43373</v>
      </c>
      <c r="B123" s="194"/>
      <c r="AM123" s="21">
        <f>NETWORKDAYS(A123,A123,soldes!$C$37:$M$44)</f>
        <v>0</v>
      </c>
    </row>
    <row r="124" spans="1:39" x14ac:dyDescent="0.25">
      <c r="A124" s="165">
        <v>43374</v>
      </c>
      <c r="B124" s="194"/>
      <c r="AM124" s="21">
        <f>NETWORKDAYS(A124,A124,soldes!$C$37:$M$44)</f>
        <v>1</v>
      </c>
    </row>
    <row r="125" spans="1:39" x14ac:dyDescent="0.25">
      <c r="A125" s="165">
        <v>43375</v>
      </c>
      <c r="B125" s="194"/>
      <c r="AM125" s="21">
        <f>NETWORKDAYS(A125,A125,soldes!$C$37:$M$44)</f>
        <v>1</v>
      </c>
    </row>
    <row r="126" spans="1:39" x14ac:dyDescent="0.25">
      <c r="A126" s="165">
        <v>43376</v>
      </c>
      <c r="B126" s="194"/>
      <c r="AM126" s="21">
        <f>NETWORKDAYS(A126,A126,soldes!$C$37:$M$44)</f>
        <v>1</v>
      </c>
    </row>
    <row r="127" spans="1:39" x14ac:dyDescent="0.25">
      <c r="A127" s="165">
        <v>43377</v>
      </c>
      <c r="B127" s="194"/>
      <c r="AM127" s="21">
        <f>NETWORKDAYS(A127,A127,soldes!$C$37:$M$44)</f>
        <v>1</v>
      </c>
    </row>
    <row r="128" spans="1:39" x14ac:dyDescent="0.25">
      <c r="A128" s="165">
        <v>43378</v>
      </c>
      <c r="B128" s="194"/>
      <c r="AM128" s="21">
        <f>NETWORKDAYS(A128,A128,soldes!$C$37:$M$44)</f>
        <v>1</v>
      </c>
    </row>
    <row r="129" spans="1:39" x14ac:dyDescent="0.25">
      <c r="A129" s="165">
        <v>43379</v>
      </c>
      <c r="B129" s="194"/>
      <c r="AM129" s="21">
        <f>NETWORKDAYS(A129,A129,soldes!$C$37:$M$44)</f>
        <v>0</v>
      </c>
    </row>
    <row r="130" spans="1:39" x14ac:dyDescent="0.25">
      <c r="A130" s="165">
        <v>43380</v>
      </c>
      <c r="B130" s="194"/>
      <c r="AM130" s="21">
        <f>NETWORKDAYS(A130,A130,soldes!$C$37:$M$44)</f>
        <v>0</v>
      </c>
    </row>
    <row r="131" spans="1:39" x14ac:dyDescent="0.25">
      <c r="A131" s="165">
        <v>43381</v>
      </c>
      <c r="B131" s="194"/>
      <c r="AM131" s="21">
        <f>NETWORKDAYS(A131,A131,soldes!$C$37:$M$44)</f>
        <v>1</v>
      </c>
    </row>
    <row r="132" spans="1:39" x14ac:dyDescent="0.25">
      <c r="A132" s="165">
        <v>43382</v>
      </c>
      <c r="B132" s="194"/>
      <c r="AM132" s="21">
        <f>NETWORKDAYS(A132,A132,soldes!$C$37:$M$44)</f>
        <v>1</v>
      </c>
    </row>
    <row r="133" spans="1:39" x14ac:dyDescent="0.25">
      <c r="A133" s="165">
        <v>43383</v>
      </c>
      <c r="B133" s="194"/>
      <c r="AM133" s="21">
        <f>NETWORKDAYS(A133,A133,soldes!$C$37:$M$44)</f>
        <v>1</v>
      </c>
    </row>
    <row r="134" spans="1:39" x14ac:dyDescent="0.25">
      <c r="A134" s="165">
        <v>43384</v>
      </c>
      <c r="B134" s="194"/>
      <c r="AM134" s="21">
        <f>NETWORKDAYS(A134,A134,soldes!$C$37:$M$44)</f>
        <v>1</v>
      </c>
    </row>
    <row r="135" spans="1:39" x14ac:dyDescent="0.25">
      <c r="A135" s="165">
        <v>43385</v>
      </c>
      <c r="B135" s="194"/>
      <c r="AM135" s="21">
        <f>NETWORKDAYS(A135,A135,soldes!$C$37:$M$44)</f>
        <v>1</v>
      </c>
    </row>
    <row r="136" spans="1:39" x14ac:dyDescent="0.25">
      <c r="A136" s="165">
        <v>43386</v>
      </c>
      <c r="B136" s="194"/>
      <c r="AM136" s="21">
        <f>NETWORKDAYS(A136,A136,soldes!$C$37:$M$44)</f>
        <v>0</v>
      </c>
    </row>
    <row r="137" spans="1:39" x14ac:dyDescent="0.25">
      <c r="A137" s="165">
        <v>43387</v>
      </c>
      <c r="B137" s="194"/>
      <c r="AM137" s="21">
        <f>NETWORKDAYS(A137,A137,soldes!$C$37:$M$44)</f>
        <v>0</v>
      </c>
    </row>
    <row r="138" spans="1:39" x14ac:dyDescent="0.25">
      <c r="A138" s="165">
        <v>43388</v>
      </c>
      <c r="B138" s="194"/>
      <c r="AM138" s="21">
        <f>NETWORKDAYS(A138,A138,soldes!$C$37:$M$44)</f>
        <v>1</v>
      </c>
    </row>
    <row r="139" spans="1:39" x14ac:dyDescent="0.25">
      <c r="A139" s="165">
        <v>43389</v>
      </c>
      <c r="B139" s="194"/>
      <c r="AM139" s="21">
        <f>NETWORKDAYS(A139,A139,soldes!$C$37:$M$44)</f>
        <v>1</v>
      </c>
    </row>
    <row r="140" spans="1:39" x14ac:dyDescent="0.25">
      <c r="A140" s="165">
        <v>43390</v>
      </c>
      <c r="B140" s="194"/>
      <c r="AM140" s="21">
        <f>NETWORKDAYS(A140,A140,soldes!$C$37:$M$44)</f>
        <v>1</v>
      </c>
    </row>
    <row r="141" spans="1:39" x14ac:dyDescent="0.25">
      <c r="A141" s="165">
        <v>43391</v>
      </c>
      <c r="B141" s="194"/>
      <c r="AM141" s="21">
        <f>NETWORKDAYS(A141,A141,soldes!$C$37:$M$44)</f>
        <v>1</v>
      </c>
    </row>
    <row r="142" spans="1:39" x14ac:dyDescent="0.25">
      <c r="A142" s="165">
        <v>43392</v>
      </c>
      <c r="B142" s="194"/>
      <c r="AM142" s="21">
        <f>NETWORKDAYS(A142,A142,soldes!$C$37:$M$44)</f>
        <v>1</v>
      </c>
    </row>
    <row r="143" spans="1:39" x14ac:dyDescent="0.25">
      <c r="A143" s="165">
        <v>43393</v>
      </c>
      <c r="B143" s="194"/>
      <c r="AM143" s="21">
        <f>NETWORKDAYS(A143,A143,soldes!$C$37:$M$44)</f>
        <v>0</v>
      </c>
    </row>
    <row r="144" spans="1:39" x14ac:dyDescent="0.25">
      <c r="A144" s="165">
        <v>43394</v>
      </c>
      <c r="B144" s="194"/>
      <c r="AM144" s="21">
        <f>NETWORKDAYS(A144,A144,soldes!$C$37:$M$44)</f>
        <v>0</v>
      </c>
    </row>
    <row r="145" spans="1:39" x14ac:dyDescent="0.25">
      <c r="A145" s="165">
        <v>43395</v>
      </c>
      <c r="B145" s="194"/>
      <c r="AA145" t="s">
        <v>157</v>
      </c>
      <c r="AM145" s="21">
        <f>NETWORKDAYS(A145,A145,soldes!$C$37:$M$44)</f>
        <v>1</v>
      </c>
    </row>
    <row r="146" spans="1:39" x14ac:dyDescent="0.25">
      <c r="A146" s="165">
        <v>43396</v>
      </c>
      <c r="B146" s="194"/>
      <c r="AA146" t="s">
        <v>157</v>
      </c>
      <c r="AM146" s="21">
        <f>NETWORKDAYS(A146,A146,soldes!$C$37:$M$44)</f>
        <v>1</v>
      </c>
    </row>
    <row r="147" spans="1:39" x14ac:dyDescent="0.25">
      <c r="A147" s="165">
        <v>43397</v>
      </c>
      <c r="B147" s="194"/>
      <c r="K147" t="s">
        <v>157</v>
      </c>
      <c r="AA147" t="s">
        <v>157</v>
      </c>
      <c r="AM147" s="21">
        <f>NETWORKDAYS(A147,A147,soldes!$C$37:$M$44)</f>
        <v>1</v>
      </c>
    </row>
    <row r="148" spans="1:39" x14ac:dyDescent="0.25">
      <c r="A148" s="165">
        <v>43398</v>
      </c>
      <c r="B148" s="194"/>
      <c r="AA148" t="s">
        <v>157</v>
      </c>
      <c r="AM148" s="21">
        <f>NETWORKDAYS(A148,A148,soldes!$C$37:$M$44)</f>
        <v>1</v>
      </c>
    </row>
    <row r="149" spans="1:39" x14ac:dyDescent="0.25">
      <c r="A149" s="165">
        <v>43399</v>
      </c>
      <c r="B149" s="194"/>
      <c r="AA149" t="s">
        <v>157</v>
      </c>
      <c r="AM149" s="21">
        <f>NETWORKDAYS(A149,A149,soldes!$C$37:$M$44)</f>
        <v>1</v>
      </c>
    </row>
    <row r="150" spans="1:39" x14ac:dyDescent="0.25">
      <c r="A150" s="165">
        <v>43400</v>
      </c>
      <c r="B150" s="194"/>
      <c r="AM150" s="21">
        <f>NETWORKDAYS(A150,A150,soldes!$C$37:$M$44)</f>
        <v>0</v>
      </c>
    </row>
    <row r="151" spans="1:39" x14ac:dyDescent="0.25">
      <c r="A151" s="165">
        <v>43401</v>
      </c>
      <c r="B151" s="194"/>
      <c r="AM151" s="21">
        <f>NETWORKDAYS(A151,A151,soldes!$C$37:$M$44)</f>
        <v>0</v>
      </c>
    </row>
    <row r="152" spans="1:39" x14ac:dyDescent="0.25">
      <c r="A152" s="165">
        <v>43402</v>
      </c>
      <c r="B152" s="194"/>
      <c r="AM152" s="21">
        <f>NETWORKDAYS(A152,A152,soldes!$C$37:$M$44)</f>
        <v>1</v>
      </c>
    </row>
    <row r="153" spans="1:39" x14ac:dyDescent="0.25">
      <c r="A153" s="165">
        <v>43403</v>
      </c>
      <c r="B153" s="194"/>
      <c r="AM153" s="21">
        <f>NETWORKDAYS(A153,A153,soldes!$C$37:$M$44)</f>
        <v>1</v>
      </c>
    </row>
    <row r="154" spans="1:39" x14ac:dyDescent="0.25">
      <c r="A154" s="165">
        <v>43404</v>
      </c>
      <c r="B154" s="194"/>
      <c r="AM154" s="21">
        <f>NETWORKDAYS(A154,A154,soldes!$C$37:$M$44)</f>
        <v>1</v>
      </c>
    </row>
    <row r="155" spans="1:39" x14ac:dyDescent="0.25">
      <c r="A155" s="165">
        <v>43405</v>
      </c>
      <c r="B155" s="194"/>
      <c r="AM155" s="21">
        <f>NETWORKDAYS(A155,A155,soldes!$C$37:$M$44)</f>
        <v>0</v>
      </c>
    </row>
    <row r="156" spans="1:39" x14ac:dyDescent="0.25">
      <c r="A156" s="165">
        <v>43406</v>
      </c>
      <c r="B156" s="194"/>
      <c r="AM156" s="21">
        <f>NETWORKDAYS(A156,A156,soldes!$C$37:$M$44)</f>
        <v>1</v>
      </c>
    </row>
    <row r="157" spans="1:39" x14ac:dyDescent="0.25">
      <c r="A157" s="165">
        <v>43407</v>
      </c>
      <c r="B157" s="194"/>
      <c r="AM157" s="21">
        <f>NETWORKDAYS(A157,A157,soldes!$C$37:$M$44)</f>
        <v>0</v>
      </c>
    </row>
    <row r="158" spans="1:39" x14ac:dyDescent="0.25">
      <c r="A158" s="165">
        <v>43408</v>
      </c>
      <c r="B158" s="194"/>
      <c r="AM158" s="21">
        <f>NETWORKDAYS(A158,A158,soldes!$C$37:$M$44)</f>
        <v>0</v>
      </c>
    </row>
    <row r="159" spans="1:39" x14ac:dyDescent="0.25">
      <c r="A159" s="165">
        <v>43409</v>
      </c>
      <c r="B159" s="194"/>
      <c r="AM159" s="21">
        <f>NETWORKDAYS(A159,A159,soldes!$C$37:$M$44)</f>
        <v>1</v>
      </c>
    </row>
    <row r="160" spans="1:39" x14ac:dyDescent="0.25">
      <c r="A160" s="165">
        <v>43410</v>
      </c>
      <c r="B160" s="194"/>
      <c r="AM160" s="21">
        <f>NETWORKDAYS(A160,A160,soldes!$C$37:$M$44)</f>
        <v>1</v>
      </c>
    </row>
    <row r="161" spans="1:39" x14ac:dyDescent="0.25">
      <c r="A161" s="165">
        <v>43411</v>
      </c>
      <c r="B161" s="194"/>
      <c r="AM161" s="21">
        <f>NETWORKDAYS(A161,A161,soldes!$C$37:$M$44)</f>
        <v>1</v>
      </c>
    </row>
    <row r="162" spans="1:39" x14ac:dyDescent="0.25">
      <c r="A162" s="165">
        <v>43412</v>
      </c>
      <c r="B162" s="194"/>
      <c r="AM162" s="21">
        <f>NETWORKDAYS(A162,A162,soldes!$C$37:$M$44)</f>
        <v>1</v>
      </c>
    </row>
    <row r="163" spans="1:39" x14ac:dyDescent="0.25">
      <c r="A163" s="165">
        <v>43413</v>
      </c>
      <c r="B163" s="194"/>
      <c r="AM163" s="21">
        <f>NETWORKDAYS(A163,A163,soldes!$C$37:$M$44)</f>
        <v>1</v>
      </c>
    </row>
    <row r="164" spans="1:39" x14ac:dyDescent="0.25">
      <c r="A164" s="165">
        <v>43414</v>
      </c>
      <c r="B164" s="194"/>
      <c r="AM164" s="21">
        <f>NETWORKDAYS(A164,A164,soldes!$C$37:$M$44)</f>
        <v>0</v>
      </c>
    </row>
    <row r="165" spans="1:39" x14ac:dyDescent="0.25">
      <c r="A165" s="165">
        <v>43415</v>
      </c>
      <c r="B165" s="194"/>
      <c r="AM165" s="21">
        <f>NETWORKDAYS(A165,A165,soldes!$C$37:$M$44)</f>
        <v>0</v>
      </c>
    </row>
    <row r="166" spans="1:39" x14ac:dyDescent="0.25">
      <c r="A166" s="165">
        <v>43416</v>
      </c>
      <c r="B166" s="194"/>
      <c r="AM166" s="21">
        <f>NETWORKDAYS(A166,A166,soldes!$C$37:$M$44)</f>
        <v>1</v>
      </c>
    </row>
    <row r="167" spans="1:39" x14ac:dyDescent="0.25">
      <c r="A167" s="165">
        <v>43417</v>
      </c>
      <c r="B167" s="194"/>
      <c r="AM167" s="21">
        <f>NETWORKDAYS(A167,A167,soldes!$C$37:$M$44)</f>
        <v>1</v>
      </c>
    </row>
    <row r="168" spans="1:39" x14ac:dyDescent="0.25">
      <c r="A168" s="165">
        <v>43418</v>
      </c>
      <c r="B168" s="194"/>
      <c r="AM168" s="21">
        <f>NETWORKDAYS(A168,A168,soldes!$C$37:$M$44)</f>
        <v>1</v>
      </c>
    </row>
    <row r="169" spans="1:39" x14ac:dyDescent="0.25">
      <c r="A169" s="165">
        <v>43419</v>
      </c>
      <c r="B169" s="194"/>
      <c r="AM169" s="21">
        <f>NETWORKDAYS(A169,A169,soldes!$C$37:$M$44)</f>
        <v>1</v>
      </c>
    </row>
    <row r="170" spans="1:39" x14ac:dyDescent="0.25">
      <c r="A170" s="165">
        <v>43420</v>
      </c>
      <c r="B170" s="194"/>
      <c r="AM170" s="21">
        <f>NETWORKDAYS(A170,A170,soldes!$C$37:$M$44)</f>
        <v>1</v>
      </c>
    </row>
    <row r="171" spans="1:39" x14ac:dyDescent="0.25">
      <c r="A171" s="165">
        <v>43421</v>
      </c>
      <c r="B171" s="194"/>
      <c r="AM171" s="21">
        <f>NETWORKDAYS(A171,A171,soldes!$C$37:$M$44)</f>
        <v>0</v>
      </c>
    </row>
    <row r="172" spans="1:39" x14ac:dyDescent="0.25">
      <c r="A172" s="165">
        <v>43422</v>
      </c>
      <c r="B172" s="194"/>
      <c r="AM172" s="21">
        <f>NETWORKDAYS(A172,A172,soldes!$C$37:$M$44)</f>
        <v>0</v>
      </c>
    </row>
    <row r="173" spans="1:39" x14ac:dyDescent="0.25">
      <c r="A173" s="165">
        <v>43423</v>
      </c>
      <c r="B173" s="194"/>
      <c r="AM173" s="21">
        <f>NETWORKDAYS(A173,A173,soldes!$C$37:$M$44)</f>
        <v>1</v>
      </c>
    </row>
    <row r="174" spans="1:39" x14ac:dyDescent="0.25">
      <c r="A174" s="165">
        <v>43424</v>
      </c>
      <c r="B174" s="194"/>
      <c r="AM174" s="21">
        <f>NETWORKDAYS(A174,A174,soldes!$C$37:$M$44)</f>
        <v>1</v>
      </c>
    </row>
    <row r="175" spans="1:39" x14ac:dyDescent="0.25">
      <c r="A175" s="165">
        <v>43425</v>
      </c>
      <c r="B175" s="194"/>
      <c r="AM175" s="21">
        <f>NETWORKDAYS(A175,A175,soldes!$C$37:$M$44)</f>
        <v>1</v>
      </c>
    </row>
    <row r="176" spans="1:39" x14ac:dyDescent="0.25">
      <c r="A176" s="165">
        <v>43426</v>
      </c>
      <c r="B176" s="194"/>
      <c r="AM176" s="21">
        <f>NETWORKDAYS(A176,A176,soldes!$C$37:$M$44)</f>
        <v>1</v>
      </c>
    </row>
    <row r="177" spans="1:39" x14ac:dyDescent="0.25">
      <c r="A177" s="165">
        <v>43427</v>
      </c>
      <c r="B177" s="194"/>
      <c r="AM177" s="21">
        <f>NETWORKDAYS(A177,A177,soldes!$C$37:$M$44)</f>
        <v>1</v>
      </c>
    </row>
    <row r="178" spans="1:39" x14ac:dyDescent="0.25">
      <c r="A178" s="165">
        <v>43428</v>
      </c>
      <c r="B178" s="194"/>
      <c r="AM178" s="21">
        <f>NETWORKDAYS(A178,A178,soldes!$C$37:$M$44)</f>
        <v>0</v>
      </c>
    </row>
    <row r="179" spans="1:39" x14ac:dyDescent="0.25">
      <c r="A179" s="165">
        <v>43429</v>
      </c>
      <c r="B179" s="194"/>
      <c r="AM179" s="21">
        <f>NETWORKDAYS(A179,A179,soldes!$C$37:$M$44)</f>
        <v>0</v>
      </c>
    </row>
    <row r="180" spans="1:39" x14ac:dyDescent="0.25">
      <c r="A180" s="165">
        <v>43430</v>
      </c>
      <c r="B180" s="194"/>
      <c r="AM180" s="21">
        <f>NETWORKDAYS(A180,A180,soldes!$C$37:$M$44)</f>
        <v>1</v>
      </c>
    </row>
    <row r="181" spans="1:39" x14ac:dyDescent="0.25">
      <c r="A181" s="165">
        <v>43431</v>
      </c>
      <c r="B181" s="194"/>
      <c r="AM181" s="21">
        <f>NETWORKDAYS(A181,A181,soldes!$C$37:$M$44)</f>
        <v>1</v>
      </c>
    </row>
    <row r="182" spans="1:39" x14ac:dyDescent="0.25">
      <c r="A182" s="165">
        <v>43432</v>
      </c>
      <c r="B182" s="194"/>
      <c r="AM182" s="21">
        <f>NETWORKDAYS(A182,A182,soldes!$C$37:$M$44)</f>
        <v>1</v>
      </c>
    </row>
    <row r="183" spans="1:39" x14ac:dyDescent="0.25">
      <c r="A183" s="165">
        <v>43433</v>
      </c>
      <c r="B183" s="194"/>
      <c r="AM183" s="21">
        <f>NETWORKDAYS(A183,A183,soldes!$C$37:$M$44)</f>
        <v>1</v>
      </c>
    </row>
    <row r="184" spans="1:39" x14ac:dyDescent="0.25">
      <c r="A184" s="165">
        <v>43434</v>
      </c>
      <c r="B184" s="194"/>
      <c r="AM184" s="21">
        <f>NETWORKDAYS(A184,A184,soldes!$C$37:$M$44)</f>
        <v>1</v>
      </c>
    </row>
    <row r="185" spans="1:39" x14ac:dyDescent="0.25">
      <c r="A185" s="165">
        <v>43435</v>
      </c>
      <c r="B185" s="194"/>
      <c r="AM185" s="21">
        <f>NETWORKDAYS(A185,A185,soldes!$C$37:$M$44)</f>
        <v>0</v>
      </c>
    </row>
    <row r="186" spans="1:39" x14ac:dyDescent="0.25">
      <c r="A186" s="165">
        <v>43436</v>
      </c>
      <c r="B186" s="194"/>
      <c r="AM186" s="21">
        <f>NETWORKDAYS(A186,A186,soldes!$C$37:$M$44)</f>
        <v>0</v>
      </c>
    </row>
    <row r="187" spans="1:39" x14ac:dyDescent="0.25">
      <c r="A187" s="165">
        <v>43437</v>
      </c>
      <c r="B187" s="194"/>
      <c r="AM187" s="21">
        <f>NETWORKDAYS(A187,A187,soldes!$C$37:$M$44)</f>
        <v>1</v>
      </c>
    </row>
    <row r="188" spans="1:39" x14ac:dyDescent="0.25">
      <c r="A188" s="165">
        <v>43438</v>
      </c>
      <c r="B188" s="194"/>
      <c r="AM188" s="21">
        <f>NETWORKDAYS(A188,A188,soldes!$C$37:$M$44)</f>
        <v>1</v>
      </c>
    </row>
    <row r="189" spans="1:39" x14ac:dyDescent="0.25">
      <c r="A189" s="165">
        <v>43439</v>
      </c>
      <c r="B189" s="194"/>
      <c r="AM189" s="21">
        <f>NETWORKDAYS(A189,A189,soldes!$C$37:$M$44)</f>
        <v>1</v>
      </c>
    </row>
    <row r="190" spans="1:39" x14ac:dyDescent="0.25">
      <c r="A190" s="165">
        <v>43440</v>
      </c>
      <c r="B190" s="194"/>
      <c r="AM190" s="21">
        <f>NETWORKDAYS(A190,A190,soldes!$C$37:$M$44)</f>
        <v>1</v>
      </c>
    </row>
    <row r="191" spans="1:39" x14ac:dyDescent="0.25">
      <c r="A191" s="165">
        <v>43441</v>
      </c>
      <c r="B191" s="194"/>
      <c r="AM191" s="21">
        <f>NETWORKDAYS(A191,A191,soldes!$C$37:$M$44)</f>
        <v>1</v>
      </c>
    </row>
    <row r="192" spans="1:39" x14ac:dyDescent="0.25">
      <c r="A192" s="165">
        <v>43442</v>
      </c>
      <c r="B192" s="194"/>
      <c r="AM192" s="21">
        <f>NETWORKDAYS(A192,A192,soldes!$C$37:$M$44)</f>
        <v>0</v>
      </c>
    </row>
    <row r="193" spans="1:39" x14ac:dyDescent="0.25">
      <c r="A193" s="165">
        <v>43443</v>
      </c>
      <c r="B193" s="194"/>
      <c r="AM193" s="21">
        <f>NETWORKDAYS(A193,A193,soldes!$C$37:$M$44)</f>
        <v>0</v>
      </c>
    </row>
    <row r="194" spans="1:39" x14ac:dyDescent="0.25">
      <c r="A194" s="165">
        <v>43444</v>
      </c>
      <c r="B194" s="194"/>
      <c r="AM194" s="21">
        <f>NETWORKDAYS(A194,A194,soldes!$C$37:$M$44)</f>
        <v>1</v>
      </c>
    </row>
    <row r="195" spans="1:39" x14ac:dyDescent="0.25">
      <c r="A195" s="165">
        <v>43445</v>
      </c>
      <c r="B195" s="194"/>
      <c r="AM195" s="21">
        <f>NETWORKDAYS(A195,A195,soldes!$C$37:$M$44)</f>
        <v>1</v>
      </c>
    </row>
    <row r="196" spans="1:39" x14ac:dyDescent="0.25">
      <c r="A196" s="165">
        <v>43446</v>
      </c>
      <c r="B196" s="194"/>
      <c r="AM196" s="21">
        <f>NETWORKDAYS(A196,A196,soldes!$C$37:$M$44)</f>
        <v>1</v>
      </c>
    </row>
    <row r="197" spans="1:39" x14ac:dyDescent="0.25">
      <c r="A197" s="165">
        <v>43447</v>
      </c>
      <c r="B197" s="194"/>
      <c r="AM197" s="21">
        <f>NETWORKDAYS(A197,A197,soldes!$C$37:$M$44)</f>
        <v>1</v>
      </c>
    </row>
    <row r="198" spans="1:39" x14ac:dyDescent="0.25">
      <c r="A198" s="165">
        <v>43448</v>
      </c>
      <c r="B198" s="194"/>
      <c r="AM198" s="21">
        <f>NETWORKDAYS(A198,A198,soldes!$C$37:$M$44)</f>
        <v>1</v>
      </c>
    </row>
    <row r="199" spans="1:39" x14ac:dyDescent="0.25">
      <c r="A199" s="165">
        <v>43449</v>
      </c>
      <c r="B199" s="194"/>
      <c r="AM199" s="21">
        <f>NETWORKDAYS(A199,A199,soldes!$C$37:$M$44)</f>
        <v>0</v>
      </c>
    </row>
    <row r="200" spans="1:39" x14ac:dyDescent="0.25">
      <c r="A200" s="165">
        <v>43450</v>
      </c>
      <c r="B200" s="194"/>
      <c r="AM200" s="21">
        <f>NETWORKDAYS(A200,A200,soldes!$C$37:$M$44)</f>
        <v>0</v>
      </c>
    </row>
    <row r="201" spans="1:39" x14ac:dyDescent="0.25">
      <c r="A201" s="165">
        <v>43451</v>
      </c>
      <c r="B201" s="194"/>
      <c r="AM201" s="21">
        <f>NETWORKDAYS(A201,A201,soldes!$C$37:$M$44)</f>
        <v>1</v>
      </c>
    </row>
    <row r="202" spans="1:39" x14ac:dyDescent="0.25">
      <c r="A202" s="165">
        <v>43452</v>
      </c>
      <c r="B202" s="194"/>
      <c r="AM202" s="21">
        <f>NETWORKDAYS(A202,A202,soldes!$C$37:$M$44)</f>
        <v>1</v>
      </c>
    </row>
    <row r="203" spans="1:39" x14ac:dyDescent="0.25">
      <c r="A203" s="165">
        <v>43453</v>
      </c>
      <c r="B203" s="194"/>
      <c r="AM203" s="21">
        <f>NETWORKDAYS(A203,A203,soldes!$C$37:$M$44)</f>
        <v>1</v>
      </c>
    </row>
    <row r="204" spans="1:39" x14ac:dyDescent="0.25">
      <c r="A204" s="165">
        <v>43454</v>
      </c>
      <c r="B204" s="194"/>
      <c r="AM204" s="21">
        <f>NETWORKDAYS(A204,A204,soldes!$C$37:$M$44)</f>
        <v>1</v>
      </c>
    </row>
    <row r="205" spans="1:39" x14ac:dyDescent="0.25">
      <c r="A205" s="165">
        <v>43455</v>
      </c>
      <c r="B205" s="194"/>
      <c r="AD205" t="s">
        <v>157</v>
      </c>
      <c r="AM205" s="21">
        <f>NETWORKDAYS(A205,A205,soldes!$C$37:$M$44)</f>
        <v>1</v>
      </c>
    </row>
    <row r="206" spans="1:39" x14ac:dyDescent="0.25">
      <c r="A206" s="165">
        <v>43456</v>
      </c>
      <c r="B206" s="194"/>
      <c r="AM206" s="21">
        <f>NETWORKDAYS(A206,A206,soldes!$C$37:$M$44)</f>
        <v>0</v>
      </c>
    </row>
    <row r="207" spans="1:39" x14ac:dyDescent="0.25">
      <c r="A207" s="165">
        <v>43457</v>
      </c>
      <c r="B207" s="194"/>
      <c r="AM207" s="21">
        <f>NETWORKDAYS(A207,A207,soldes!$C$37:$M$44)</f>
        <v>0</v>
      </c>
    </row>
    <row r="208" spans="1:39" x14ac:dyDescent="0.25">
      <c r="A208" s="165">
        <v>43458</v>
      </c>
      <c r="B208" s="194"/>
      <c r="AD208" t="s">
        <v>157</v>
      </c>
      <c r="AM208" s="21">
        <f>NETWORKDAYS(A208,A208,soldes!$C$37:$M$44)</f>
        <v>1</v>
      </c>
    </row>
    <row r="209" spans="1:39" x14ac:dyDescent="0.25">
      <c r="A209" s="176">
        <v>43459</v>
      </c>
      <c r="B209" s="195"/>
      <c r="C209" s="177"/>
      <c r="D209" s="177"/>
      <c r="E209" s="177"/>
      <c r="F209" s="177"/>
      <c r="G209" s="177"/>
      <c r="H209" s="177"/>
      <c r="I209" s="177"/>
      <c r="J209" s="177"/>
      <c r="K209" s="177"/>
      <c r="L209" s="177"/>
      <c r="M209" s="177"/>
      <c r="N209" s="177"/>
      <c r="O209" s="177"/>
      <c r="P209" s="177"/>
      <c r="Q209" s="177"/>
      <c r="R209" s="177"/>
      <c r="S209" s="177"/>
      <c r="T209" s="177"/>
      <c r="U209" s="177"/>
      <c r="V209" s="177"/>
      <c r="W209" s="177"/>
      <c r="X209" s="177"/>
      <c r="Y209" s="177"/>
      <c r="Z209" s="177"/>
      <c r="AA209" s="177"/>
      <c r="AB209" s="177"/>
      <c r="AC209" s="177"/>
      <c r="AD209" s="177"/>
      <c r="AE209" s="177"/>
      <c r="AF209" s="177"/>
      <c r="AG209" s="177"/>
      <c r="AH209" s="177"/>
      <c r="AI209" s="177"/>
      <c r="AJ209" s="177"/>
      <c r="AK209" s="177"/>
      <c r="AM209" s="21">
        <f>NETWORKDAYS(A209,A209,soldes!$C$37:$M$44)</f>
        <v>0</v>
      </c>
    </row>
    <row r="210" spans="1:39" x14ac:dyDescent="0.25">
      <c r="A210" s="165">
        <v>43460</v>
      </c>
      <c r="B210" s="194"/>
      <c r="AD210" t="s">
        <v>157</v>
      </c>
      <c r="AM210" s="21">
        <f>NETWORKDAYS(A210,A210,soldes!$C$37:$M$44)</f>
        <v>1</v>
      </c>
    </row>
    <row r="211" spans="1:39" x14ac:dyDescent="0.25">
      <c r="A211" s="165">
        <v>43461</v>
      </c>
      <c r="B211" s="194"/>
      <c r="AD211" t="s">
        <v>157</v>
      </c>
      <c r="AM211" s="21">
        <f>NETWORKDAYS(A211,A211,soldes!$C$37:$M$44)</f>
        <v>1</v>
      </c>
    </row>
    <row r="212" spans="1:39" x14ac:dyDescent="0.25">
      <c r="A212" s="165">
        <v>43462</v>
      </c>
      <c r="B212" s="194"/>
      <c r="AD212" t="s">
        <v>157</v>
      </c>
      <c r="AM212" s="21">
        <f>NETWORKDAYS(A212,A212,soldes!$C$37:$M$44)</f>
        <v>1</v>
      </c>
    </row>
    <row r="213" spans="1:39" x14ac:dyDescent="0.25">
      <c r="A213" s="165">
        <v>43463</v>
      </c>
      <c r="B213" s="194"/>
      <c r="AM213" s="21">
        <f>NETWORKDAYS(A213,A213,soldes!$C$37:$M$44)</f>
        <v>0</v>
      </c>
    </row>
    <row r="214" spans="1:39" x14ac:dyDescent="0.25">
      <c r="A214" s="165">
        <v>43464</v>
      </c>
      <c r="B214" s="194"/>
      <c r="AM214" s="21">
        <f>NETWORKDAYS(A214,A214,soldes!$C$37:$M$44)</f>
        <v>0</v>
      </c>
    </row>
    <row r="215" spans="1:39" x14ac:dyDescent="0.25">
      <c r="A215" s="165">
        <v>43465</v>
      </c>
      <c r="B215" s="194"/>
      <c r="AD215" t="s">
        <v>157</v>
      </c>
      <c r="AM215" s="21">
        <f>NETWORKDAYS(A215,A215,soldes!$C$37:$M$44)</f>
        <v>1</v>
      </c>
    </row>
    <row r="216" spans="1:39" x14ac:dyDescent="0.25">
      <c r="A216" s="176">
        <v>43466</v>
      </c>
      <c r="B216" s="195"/>
      <c r="C216" s="177"/>
      <c r="D216" s="177"/>
      <c r="E216" s="177"/>
      <c r="F216" s="177"/>
      <c r="G216" s="177"/>
      <c r="H216" s="177"/>
      <c r="I216" s="177"/>
      <c r="J216" s="177"/>
      <c r="K216" s="177"/>
      <c r="L216" s="177"/>
      <c r="M216" s="177"/>
      <c r="N216" s="177"/>
      <c r="O216" s="177"/>
      <c r="P216" s="177"/>
      <c r="Q216" s="177"/>
      <c r="R216" s="177"/>
      <c r="S216" s="177"/>
      <c r="T216" s="177"/>
      <c r="U216" s="177"/>
      <c r="V216" s="177"/>
      <c r="W216" s="177"/>
      <c r="X216" s="177"/>
      <c r="Y216" s="177"/>
      <c r="Z216" s="177"/>
      <c r="AA216" s="177"/>
      <c r="AB216" s="177"/>
      <c r="AC216" s="177"/>
      <c r="AD216" s="177"/>
      <c r="AE216" s="177"/>
      <c r="AF216" s="177"/>
      <c r="AG216" s="177"/>
      <c r="AH216" s="177"/>
      <c r="AI216" s="177"/>
      <c r="AJ216" s="177"/>
      <c r="AK216" s="177"/>
      <c r="AM216" s="21">
        <f>NETWORKDAYS(A216,A216,soldes!$C$37:$M$44)</f>
        <v>0</v>
      </c>
    </row>
    <row r="217" spans="1:39" x14ac:dyDescent="0.25">
      <c r="A217" s="165">
        <v>43467</v>
      </c>
      <c r="B217" s="194"/>
      <c r="AD217" t="s">
        <v>157</v>
      </c>
      <c r="AM217" s="21">
        <f>NETWORKDAYS(A217,A217,soldes!$C$37:$M$44)</f>
        <v>1</v>
      </c>
    </row>
    <row r="218" spans="1:39" x14ac:dyDescent="0.25">
      <c r="A218" s="165">
        <v>43468</v>
      </c>
      <c r="B218" s="194"/>
      <c r="AD218" t="s">
        <v>157</v>
      </c>
      <c r="AM218" s="21">
        <f>NETWORKDAYS(A218,A218,soldes!$C$37:$M$44)</f>
        <v>1</v>
      </c>
    </row>
    <row r="219" spans="1:39" x14ac:dyDescent="0.25">
      <c r="A219" s="165">
        <v>43469</v>
      </c>
      <c r="B219" s="194"/>
      <c r="AD219" t="s">
        <v>157</v>
      </c>
      <c r="AM219" s="21">
        <f>NETWORKDAYS(A219,A219,soldes!$C$37:$M$44)</f>
        <v>1</v>
      </c>
    </row>
    <row r="220" spans="1:39" x14ac:dyDescent="0.25">
      <c r="A220" s="165">
        <v>43470</v>
      </c>
      <c r="B220" s="194"/>
      <c r="AM220" s="21">
        <f>NETWORKDAYS(A220,A220,soldes!$C$37:$M$44)</f>
        <v>0</v>
      </c>
    </row>
    <row r="221" spans="1:39" x14ac:dyDescent="0.25">
      <c r="A221" s="165">
        <v>43471</v>
      </c>
      <c r="B221" s="194"/>
      <c r="AM221" s="21">
        <f>NETWORKDAYS(A221,A221,soldes!$C$37:$M$44)</f>
        <v>0</v>
      </c>
    </row>
    <row r="222" spans="1:39" x14ac:dyDescent="0.25">
      <c r="A222" s="165">
        <v>43472</v>
      </c>
      <c r="B222" s="194"/>
      <c r="AM222" s="21">
        <f>NETWORKDAYS(A222,A222,soldes!$C$37:$M$44)</f>
        <v>1</v>
      </c>
    </row>
    <row r="223" spans="1:39" x14ac:dyDescent="0.25">
      <c r="A223" s="165">
        <v>43473</v>
      </c>
      <c r="B223" s="194"/>
      <c r="AM223" s="21">
        <f>NETWORKDAYS(A223,A223,soldes!$C$37:$M$44)</f>
        <v>1</v>
      </c>
    </row>
    <row r="224" spans="1:39" x14ac:dyDescent="0.25">
      <c r="A224" s="165">
        <v>43474</v>
      </c>
      <c r="B224" s="194"/>
      <c r="AM224" s="21">
        <f>NETWORKDAYS(A224,A224,soldes!$C$37:$M$44)</f>
        <v>1</v>
      </c>
    </row>
    <row r="225" spans="1:39" x14ac:dyDescent="0.25">
      <c r="A225" s="165">
        <v>43475</v>
      </c>
      <c r="B225" s="194"/>
      <c r="AM225" s="21">
        <f>NETWORKDAYS(A225,A225,soldes!$C$37:$M$44)</f>
        <v>1</v>
      </c>
    </row>
    <row r="226" spans="1:39" x14ac:dyDescent="0.25">
      <c r="A226" s="165">
        <v>43476</v>
      </c>
      <c r="B226" s="194"/>
      <c r="AM226" s="21">
        <f>NETWORKDAYS(A226,A226,soldes!$C$37:$M$44)</f>
        <v>1</v>
      </c>
    </row>
    <row r="227" spans="1:39" x14ac:dyDescent="0.25">
      <c r="A227" s="165">
        <v>43477</v>
      </c>
      <c r="B227" s="194"/>
      <c r="AM227" s="21">
        <f>NETWORKDAYS(A227,A227,soldes!$C$37:$M$44)</f>
        <v>0</v>
      </c>
    </row>
    <row r="228" spans="1:39" x14ac:dyDescent="0.25">
      <c r="A228" s="165">
        <v>43478</v>
      </c>
      <c r="B228" s="194"/>
      <c r="AM228" s="21">
        <f>NETWORKDAYS(A228,A228,soldes!$C$37:$M$44)</f>
        <v>0</v>
      </c>
    </row>
    <row r="229" spans="1:39" x14ac:dyDescent="0.25">
      <c r="A229" s="165">
        <v>43479</v>
      </c>
      <c r="B229" s="194"/>
      <c r="AM229" s="21">
        <f>NETWORKDAYS(A229,A229,soldes!$C$37:$M$44)</f>
        <v>1</v>
      </c>
    </row>
    <row r="230" spans="1:39" x14ac:dyDescent="0.25">
      <c r="A230" s="165">
        <v>43480</v>
      </c>
      <c r="B230" s="194"/>
      <c r="AM230" s="21">
        <f>NETWORKDAYS(A230,A230,soldes!$C$37:$M$44)</f>
        <v>1</v>
      </c>
    </row>
    <row r="231" spans="1:39" x14ac:dyDescent="0.25">
      <c r="A231" s="165">
        <v>43481</v>
      </c>
      <c r="B231" s="194"/>
      <c r="AM231" s="21">
        <f>NETWORKDAYS(A231,A231,soldes!$C$37:$M$44)</f>
        <v>1</v>
      </c>
    </row>
    <row r="232" spans="1:39" x14ac:dyDescent="0.25">
      <c r="A232" s="165">
        <v>43482</v>
      </c>
      <c r="B232" s="194"/>
      <c r="AM232" s="21">
        <f>NETWORKDAYS(A232,A232,soldes!$C$37:$M$44)</f>
        <v>1</v>
      </c>
    </row>
    <row r="233" spans="1:39" x14ac:dyDescent="0.25">
      <c r="A233" s="165">
        <v>43483</v>
      </c>
      <c r="B233" s="194"/>
      <c r="AM233" s="21">
        <f>NETWORKDAYS(A233,A233,soldes!$C$37:$M$44)</f>
        <v>1</v>
      </c>
    </row>
    <row r="234" spans="1:39" x14ac:dyDescent="0.25">
      <c r="A234" s="165">
        <v>43484</v>
      </c>
      <c r="B234" s="194"/>
      <c r="AM234" s="21">
        <f>NETWORKDAYS(A234,A234,soldes!$C$37:$M$44)</f>
        <v>0</v>
      </c>
    </row>
    <row r="235" spans="1:39" x14ac:dyDescent="0.25">
      <c r="A235" s="165">
        <v>43485</v>
      </c>
      <c r="B235" s="194"/>
      <c r="AM235" s="21">
        <f>NETWORKDAYS(A235,A235,soldes!$C$37:$M$44)</f>
        <v>0</v>
      </c>
    </row>
    <row r="236" spans="1:39" x14ac:dyDescent="0.25">
      <c r="A236" s="165">
        <v>43486</v>
      </c>
      <c r="B236" s="194"/>
      <c r="AM236" s="21">
        <f>NETWORKDAYS(A236,A236,soldes!$C$37:$M$44)</f>
        <v>1</v>
      </c>
    </row>
    <row r="237" spans="1:39" x14ac:dyDescent="0.25">
      <c r="A237" s="165">
        <v>43487</v>
      </c>
      <c r="B237" s="194"/>
      <c r="AM237" s="21">
        <f>NETWORKDAYS(A237,A237,soldes!$C$37:$M$44)</f>
        <v>1</v>
      </c>
    </row>
    <row r="238" spans="1:39" x14ac:dyDescent="0.25">
      <c r="A238" s="165">
        <v>43488</v>
      </c>
      <c r="B238" s="194"/>
      <c r="AM238" s="21">
        <f>NETWORKDAYS(A238,A238,soldes!$C$37:$M$44)</f>
        <v>1</v>
      </c>
    </row>
    <row r="239" spans="1:39" x14ac:dyDescent="0.25">
      <c r="A239" s="165">
        <v>43489</v>
      </c>
      <c r="B239" s="194"/>
      <c r="AM239" s="21">
        <f>NETWORKDAYS(A239,A239,soldes!$C$37:$M$44)</f>
        <v>1</v>
      </c>
    </row>
    <row r="240" spans="1:39" x14ac:dyDescent="0.25">
      <c r="A240" s="165">
        <v>43490</v>
      </c>
      <c r="B240" s="194"/>
      <c r="AM240" s="21">
        <f>NETWORKDAYS(A240,A240,soldes!$C$37:$M$44)</f>
        <v>1</v>
      </c>
    </row>
    <row r="241" spans="1:39" x14ac:dyDescent="0.25">
      <c r="A241" s="165">
        <v>43491</v>
      </c>
      <c r="B241" s="194"/>
      <c r="AM241" s="21">
        <f>NETWORKDAYS(A241,A241,soldes!$C$37:$M$44)</f>
        <v>0</v>
      </c>
    </row>
    <row r="242" spans="1:39" x14ac:dyDescent="0.25">
      <c r="A242" s="165">
        <v>43492</v>
      </c>
      <c r="B242" s="194"/>
      <c r="AM242" s="21">
        <f>NETWORKDAYS(A242,A242,soldes!$C$37:$M$44)</f>
        <v>0</v>
      </c>
    </row>
    <row r="243" spans="1:39" x14ac:dyDescent="0.25">
      <c r="A243" s="165">
        <v>43493</v>
      </c>
      <c r="B243" s="194"/>
      <c r="AM243" s="21">
        <f>NETWORKDAYS(A243,A243,soldes!$C$37:$M$44)</f>
        <v>1</v>
      </c>
    </row>
    <row r="244" spans="1:39" x14ac:dyDescent="0.25">
      <c r="A244" s="165">
        <v>43494</v>
      </c>
      <c r="B244" s="194"/>
      <c r="AM244" s="21">
        <f>NETWORKDAYS(A244,A244,soldes!$C$37:$M$44)</f>
        <v>1</v>
      </c>
    </row>
    <row r="245" spans="1:39" x14ac:dyDescent="0.25">
      <c r="A245" s="165">
        <v>43495</v>
      </c>
      <c r="B245" s="194"/>
      <c r="AM245" s="21">
        <f>NETWORKDAYS(A245,A245,soldes!$C$37:$M$44)</f>
        <v>1</v>
      </c>
    </row>
    <row r="246" spans="1:39" x14ac:dyDescent="0.25">
      <c r="A246" s="165">
        <v>43496</v>
      </c>
      <c r="B246" s="194"/>
      <c r="AM246" s="21">
        <f>NETWORKDAYS(A246,A246,soldes!$C$37:$M$44)</f>
        <v>1</v>
      </c>
    </row>
    <row r="247" spans="1:39" x14ac:dyDescent="0.25">
      <c r="A247" s="165">
        <v>43497</v>
      </c>
      <c r="B247" s="194"/>
      <c r="AM247" s="21">
        <f>NETWORKDAYS(A247,A247,soldes!$C$37:$M$44)</f>
        <v>1</v>
      </c>
    </row>
    <row r="248" spans="1:39" x14ac:dyDescent="0.25">
      <c r="A248" s="165">
        <v>43498</v>
      </c>
      <c r="B248" s="194"/>
      <c r="AM248" s="21">
        <f>NETWORKDAYS(A248,A248,soldes!$C$37:$M$44)</f>
        <v>0</v>
      </c>
    </row>
    <row r="249" spans="1:39" x14ac:dyDescent="0.25">
      <c r="A249" s="165">
        <v>43499</v>
      </c>
      <c r="B249" s="194"/>
      <c r="AM249" s="21">
        <f>NETWORKDAYS(A249,A249,soldes!$C$37:$M$44)</f>
        <v>0</v>
      </c>
    </row>
    <row r="250" spans="1:39" x14ac:dyDescent="0.25">
      <c r="A250" s="165">
        <v>43500</v>
      </c>
      <c r="B250" s="194"/>
      <c r="AM250" s="21">
        <f>NETWORKDAYS(A250,A250,soldes!$C$37:$M$44)</f>
        <v>1</v>
      </c>
    </row>
    <row r="251" spans="1:39" x14ac:dyDescent="0.25">
      <c r="A251" s="165">
        <v>43501</v>
      </c>
      <c r="B251" s="194"/>
      <c r="AM251" s="21">
        <f>NETWORKDAYS(A251,A251,soldes!$C$37:$M$44)</f>
        <v>1</v>
      </c>
    </row>
    <row r="252" spans="1:39" x14ac:dyDescent="0.25">
      <c r="A252" s="165">
        <v>43502</v>
      </c>
      <c r="B252" s="194"/>
      <c r="AM252" s="21">
        <f>NETWORKDAYS(A252,A252,soldes!$C$37:$M$44)</f>
        <v>1</v>
      </c>
    </row>
    <row r="253" spans="1:39" x14ac:dyDescent="0.25">
      <c r="A253" s="165">
        <v>43503</v>
      </c>
      <c r="B253" s="194"/>
      <c r="AM253" s="21">
        <f>NETWORKDAYS(A253,A253,soldes!$C$37:$M$44)</f>
        <v>1</v>
      </c>
    </row>
    <row r="254" spans="1:39" x14ac:dyDescent="0.25">
      <c r="A254" s="165">
        <v>43504</v>
      </c>
      <c r="B254" s="194"/>
      <c r="AM254" s="21">
        <f>NETWORKDAYS(A254,A254,soldes!$C$37:$M$44)</f>
        <v>1</v>
      </c>
    </row>
    <row r="255" spans="1:39" x14ac:dyDescent="0.25">
      <c r="A255" s="165">
        <v>43505</v>
      </c>
      <c r="B255" s="194"/>
      <c r="AM255" s="21">
        <f>NETWORKDAYS(A255,A255,soldes!$C$37:$M$44)</f>
        <v>0</v>
      </c>
    </row>
    <row r="256" spans="1:39" x14ac:dyDescent="0.25">
      <c r="A256" s="165">
        <v>43506</v>
      </c>
      <c r="B256" s="194"/>
      <c r="AM256" s="21">
        <f>NETWORKDAYS(A256,A256,soldes!$C$37:$M$44)</f>
        <v>0</v>
      </c>
    </row>
    <row r="257" spans="1:39" x14ac:dyDescent="0.25">
      <c r="A257" s="165">
        <v>43507</v>
      </c>
      <c r="B257" s="194"/>
      <c r="AM257" s="21">
        <f>NETWORKDAYS(A257,A257,soldes!$C$37:$M$44)</f>
        <v>1</v>
      </c>
    </row>
    <row r="258" spans="1:39" x14ac:dyDescent="0.25">
      <c r="A258" s="165">
        <v>43508</v>
      </c>
      <c r="B258" s="194"/>
      <c r="AM258" s="21">
        <f>NETWORKDAYS(A258,A258,soldes!$C$37:$M$44)</f>
        <v>1</v>
      </c>
    </row>
    <row r="259" spans="1:39" x14ac:dyDescent="0.25">
      <c r="A259" s="165">
        <v>43509</v>
      </c>
      <c r="B259" s="194"/>
      <c r="AM259" s="21">
        <f>NETWORKDAYS(A259,A259,soldes!$C$37:$M$44)</f>
        <v>1</v>
      </c>
    </row>
    <row r="260" spans="1:39" x14ac:dyDescent="0.25">
      <c r="A260" s="165">
        <v>43510</v>
      </c>
      <c r="B260" s="194"/>
      <c r="AM260" s="21">
        <f>NETWORKDAYS(A260,A260,soldes!$C$37:$M$44)</f>
        <v>1</v>
      </c>
    </row>
    <row r="261" spans="1:39" x14ac:dyDescent="0.25">
      <c r="A261" s="165">
        <v>43511</v>
      </c>
      <c r="B261" s="194"/>
      <c r="AM261" s="21">
        <f>NETWORKDAYS(A261,A261,soldes!$C$37:$M$44)</f>
        <v>1</v>
      </c>
    </row>
    <row r="262" spans="1:39" x14ac:dyDescent="0.25">
      <c r="A262" s="165">
        <v>43512</v>
      </c>
      <c r="B262" s="194"/>
      <c r="AM262" s="21">
        <f>NETWORKDAYS(A262,A262,soldes!$C$37:$M$44)</f>
        <v>0</v>
      </c>
    </row>
    <row r="263" spans="1:39" x14ac:dyDescent="0.25">
      <c r="A263" s="165">
        <v>43513</v>
      </c>
      <c r="B263" s="194"/>
      <c r="AM263" s="21">
        <f>NETWORKDAYS(A263,A263,soldes!$C$37:$M$44)</f>
        <v>0</v>
      </c>
    </row>
    <row r="264" spans="1:39" x14ac:dyDescent="0.25">
      <c r="A264" s="165">
        <v>43514</v>
      </c>
      <c r="B264" s="194"/>
      <c r="AM264" s="21">
        <f>NETWORKDAYS(A264,A264,soldes!$C$37:$M$44)</f>
        <v>1</v>
      </c>
    </row>
    <row r="265" spans="1:39" x14ac:dyDescent="0.25">
      <c r="A265" s="165">
        <v>43515</v>
      </c>
      <c r="B265" s="194"/>
      <c r="AM265" s="21">
        <f>NETWORKDAYS(A265,A265,soldes!$C$37:$M$44)</f>
        <v>1</v>
      </c>
    </row>
    <row r="266" spans="1:39" x14ac:dyDescent="0.25">
      <c r="A266" s="165">
        <v>43516</v>
      </c>
      <c r="B266" s="194"/>
      <c r="AM266" s="21">
        <f>NETWORKDAYS(A266,A266,soldes!$C$37:$M$44)</f>
        <v>1</v>
      </c>
    </row>
    <row r="267" spans="1:39" x14ac:dyDescent="0.25">
      <c r="A267" s="165">
        <v>43517</v>
      </c>
      <c r="B267" s="194"/>
      <c r="AM267" s="21">
        <f>NETWORKDAYS(A267,A267,soldes!$C$37:$M$44)</f>
        <v>1</v>
      </c>
    </row>
    <row r="268" spans="1:39" x14ac:dyDescent="0.25">
      <c r="A268" s="165">
        <v>43518</v>
      </c>
      <c r="B268" s="194"/>
      <c r="AM268" s="21">
        <f>NETWORKDAYS(A268,A268,soldes!$C$37:$M$44)</f>
        <v>1</v>
      </c>
    </row>
    <row r="269" spans="1:39" x14ac:dyDescent="0.25">
      <c r="A269" s="165">
        <v>43519</v>
      </c>
      <c r="B269" s="194"/>
      <c r="AM269" s="21">
        <f>NETWORKDAYS(A269,A269,soldes!$C$37:$M$44)</f>
        <v>0</v>
      </c>
    </row>
    <row r="270" spans="1:39" x14ac:dyDescent="0.25">
      <c r="A270" s="165">
        <v>43520</v>
      </c>
      <c r="B270" s="194"/>
      <c r="AM270" s="21">
        <f>NETWORKDAYS(A270,A270,soldes!$C$37:$M$44)</f>
        <v>0</v>
      </c>
    </row>
    <row r="271" spans="1:39" x14ac:dyDescent="0.25">
      <c r="A271" s="165">
        <v>43521</v>
      </c>
      <c r="B271" s="194"/>
      <c r="AM271" s="21">
        <f>NETWORKDAYS(A271,A271,soldes!$C$37:$M$44)</f>
        <v>1</v>
      </c>
    </row>
    <row r="272" spans="1:39" x14ac:dyDescent="0.25">
      <c r="A272" s="165">
        <v>43522</v>
      </c>
      <c r="B272" s="194"/>
      <c r="AM272" s="21">
        <f>NETWORKDAYS(A272,A272,soldes!$C$37:$M$44)</f>
        <v>1</v>
      </c>
    </row>
    <row r="273" spans="1:39" x14ac:dyDescent="0.25">
      <c r="A273" s="165">
        <v>43523</v>
      </c>
      <c r="B273" s="194"/>
      <c r="AM273" s="21">
        <f>NETWORKDAYS(A273,A273,soldes!$C$37:$M$44)</f>
        <v>1</v>
      </c>
    </row>
    <row r="274" spans="1:39" x14ac:dyDescent="0.25">
      <c r="A274" s="165">
        <v>43524</v>
      </c>
      <c r="B274" s="194"/>
      <c r="AM274" s="21">
        <f>NETWORKDAYS(A274,A274,soldes!$C$37:$M$44)</f>
        <v>1</v>
      </c>
    </row>
    <row r="275" spans="1:39" x14ac:dyDescent="0.25">
      <c r="A275" s="165">
        <v>43525</v>
      </c>
      <c r="B275" s="194"/>
      <c r="AM275" s="21">
        <f>NETWORKDAYS(A275,A275,soldes!$C$37:$M$44)</f>
        <v>1</v>
      </c>
    </row>
    <row r="276" spans="1:39" x14ac:dyDescent="0.25">
      <c r="A276" s="165">
        <v>43526</v>
      </c>
      <c r="B276" s="194"/>
      <c r="AM276" s="21">
        <f>NETWORKDAYS(A276,A276,soldes!$C$37:$M$44)</f>
        <v>0</v>
      </c>
    </row>
    <row r="277" spans="1:39" x14ac:dyDescent="0.25">
      <c r="A277" s="165">
        <v>43527</v>
      </c>
      <c r="B277" s="194"/>
      <c r="AM277" s="21">
        <f>NETWORKDAYS(A277,A277,soldes!$C$37:$M$44)</f>
        <v>0</v>
      </c>
    </row>
    <row r="278" spans="1:39" x14ac:dyDescent="0.25">
      <c r="A278" s="165">
        <v>43528</v>
      </c>
      <c r="B278" s="194"/>
      <c r="AM278" s="21">
        <f>NETWORKDAYS(A278,A278,soldes!$C$37:$M$44)</f>
        <v>1</v>
      </c>
    </row>
    <row r="279" spans="1:39" x14ac:dyDescent="0.25">
      <c r="A279" s="165">
        <v>43529</v>
      </c>
      <c r="B279" s="194"/>
      <c r="AM279" s="21">
        <f>NETWORKDAYS(A279,A279,soldes!$C$37:$M$44)</f>
        <v>1</v>
      </c>
    </row>
    <row r="280" spans="1:39" x14ac:dyDescent="0.25">
      <c r="A280" s="165">
        <v>43530</v>
      </c>
      <c r="B280" s="194"/>
      <c r="AM280" s="21">
        <f>NETWORKDAYS(A280,A280,soldes!$C$37:$M$44)</f>
        <v>1</v>
      </c>
    </row>
    <row r="281" spans="1:39" x14ac:dyDescent="0.25">
      <c r="A281" s="165">
        <v>43531</v>
      </c>
      <c r="B281" s="194"/>
      <c r="AM281" s="21">
        <f>NETWORKDAYS(A281,A281,soldes!$C$37:$M$44)</f>
        <v>1</v>
      </c>
    </row>
    <row r="282" spans="1:39" x14ac:dyDescent="0.25">
      <c r="A282" s="165">
        <v>43532</v>
      </c>
      <c r="B282" s="194"/>
      <c r="AM282" s="21">
        <f>NETWORKDAYS(A282,A282,soldes!$C$37:$M$44)</f>
        <v>1</v>
      </c>
    </row>
    <row r="283" spans="1:39" x14ac:dyDescent="0.25">
      <c r="A283" s="165">
        <v>43533</v>
      </c>
      <c r="B283" s="194"/>
      <c r="AM283" s="21">
        <f>NETWORKDAYS(A283,A283,soldes!$C$37:$M$44)</f>
        <v>0</v>
      </c>
    </row>
    <row r="284" spans="1:39" x14ac:dyDescent="0.25">
      <c r="A284" s="165">
        <v>43534</v>
      </c>
      <c r="B284" s="194"/>
      <c r="AM284" s="21">
        <f>NETWORKDAYS(A284,A284,soldes!$C$37:$M$44)</f>
        <v>0</v>
      </c>
    </row>
    <row r="285" spans="1:39" x14ac:dyDescent="0.25">
      <c r="A285" s="165">
        <v>43535</v>
      </c>
      <c r="B285" s="194"/>
      <c r="AM285" s="21">
        <f>NETWORKDAYS(A285,A285,soldes!$C$37:$M$44)</f>
        <v>1</v>
      </c>
    </row>
    <row r="286" spans="1:39" x14ac:dyDescent="0.25">
      <c r="A286" s="165">
        <v>43536</v>
      </c>
      <c r="B286" s="194"/>
      <c r="AM286" s="21">
        <f>NETWORKDAYS(A286,A286,soldes!$C$37:$M$44)</f>
        <v>1</v>
      </c>
    </row>
    <row r="287" spans="1:39" x14ac:dyDescent="0.25">
      <c r="A287" s="165">
        <v>43537</v>
      </c>
      <c r="B287" s="194"/>
      <c r="AM287" s="21">
        <f>NETWORKDAYS(A287,A287,soldes!$C$37:$M$44)</f>
        <v>1</v>
      </c>
    </row>
    <row r="288" spans="1:39" x14ac:dyDescent="0.25">
      <c r="A288" s="165">
        <v>43538</v>
      </c>
      <c r="B288" s="194"/>
      <c r="AM288" s="21">
        <f>NETWORKDAYS(A288,A288,soldes!$C$37:$M$44)</f>
        <v>1</v>
      </c>
    </row>
    <row r="289" spans="1:39" x14ac:dyDescent="0.25">
      <c r="A289" s="165">
        <v>43539</v>
      </c>
      <c r="B289" s="194"/>
      <c r="AM289" s="21">
        <f>NETWORKDAYS(A289,A289,soldes!$C$37:$M$44)</f>
        <v>1</v>
      </c>
    </row>
    <row r="290" spans="1:39" x14ac:dyDescent="0.25">
      <c r="A290" s="165">
        <v>43540</v>
      </c>
      <c r="B290" s="194"/>
      <c r="AM290" s="21">
        <f>NETWORKDAYS(A290,A290,soldes!$C$37:$M$44)</f>
        <v>0</v>
      </c>
    </row>
    <row r="291" spans="1:39" x14ac:dyDescent="0.25">
      <c r="A291" s="165">
        <v>43541</v>
      </c>
      <c r="B291" s="194"/>
      <c r="AM291" s="21">
        <f>NETWORKDAYS(A291,A291,soldes!$C$37:$M$44)</f>
        <v>0</v>
      </c>
    </row>
    <row r="292" spans="1:39" x14ac:dyDescent="0.25">
      <c r="A292" s="165">
        <v>43542</v>
      </c>
      <c r="B292" s="194"/>
      <c r="AM292" s="21">
        <f>NETWORKDAYS(A292,A292,soldes!$C$37:$M$44)</f>
        <v>1</v>
      </c>
    </row>
    <row r="293" spans="1:39" x14ac:dyDescent="0.25">
      <c r="A293" s="165">
        <v>43543</v>
      </c>
      <c r="B293" s="194"/>
      <c r="AM293" s="21">
        <f>NETWORKDAYS(A293,A293,soldes!$C$37:$M$44)</f>
        <v>1</v>
      </c>
    </row>
    <row r="294" spans="1:39" x14ac:dyDescent="0.25">
      <c r="A294" s="165">
        <v>43544</v>
      </c>
      <c r="B294" s="194"/>
      <c r="AM294" s="21">
        <f>NETWORKDAYS(A294,A294,soldes!$C$37:$M$44)</f>
        <v>1</v>
      </c>
    </row>
    <row r="295" spans="1:39" x14ac:dyDescent="0.25">
      <c r="A295" s="165">
        <v>43545</v>
      </c>
      <c r="B295" s="194"/>
      <c r="AM295" s="21">
        <f>NETWORKDAYS(A295,A295,soldes!$C$37:$M$44)</f>
        <v>1</v>
      </c>
    </row>
    <row r="296" spans="1:39" x14ac:dyDescent="0.25">
      <c r="A296" s="165">
        <v>43546</v>
      </c>
      <c r="B296" s="194"/>
      <c r="AM296" s="21">
        <f>NETWORKDAYS(A296,A296,soldes!$C$37:$M$44)</f>
        <v>1</v>
      </c>
    </row>
    <row r="297" spans="1:39" x14ac:dyDescent="0.25">
      <c r="A297" s="165">
        <v>43547</v>
      </c>
      <c r="B297" s="194"/>
      <c r="AM297" s="21">
        <f>NETWORKDAYS(A297,A297,soldes!$C$37:$M$44)</f>
        <v>0</v>
      </c>
    </row>
    <row r="298" spans="1:39" x14ac:dyDescent="0.25">
      <c r="A298" s="165">
        <v>43548</v>
      </c>
      <c r="B298" s="194"/>
      <c r="AM298" s="21">
        <f>NETWORKDAYS(A298,A298,soldes!$C$37:$M$44)</f>
        <v>0</v>
      </c>
    </row>
    <row r="299" spans="1:39" x14ac:dyDescent="0.25">
      <c r="A299" s="165">
        <v>43549</v>
      </c>
      <c r="B299" s="194"/>
      <c r="AM299" s="21">
        <f>NETWORKDAYS(A299,A299,soldes!$C$37:$M$44)</f>
        <v>1</v>
      </c>
    </row>
    <row r="300" spans="1:39" x14ac:dyDescent="0.25">
      <c r="A300" s="165">
        <v>43550</v>
      </c>
      <c r="B300" s="194"/>
      <c r="AM300" s="21">
        <f>NETWORKDAYS(A300,A300,soldes!$C$37:$M$44)</f>
        <v>1</v>
      </c>
    </row>
    <row r="301" spans="1:39" x14ac:dyDescent="0.25">
      <c r="A301" s="165">
        <v>43551</v>
      </c>
      <c r="B301" s="194"/>
      <c r="AM301" s="21">
        <f>NETWORKDAYS(A301,A301,soldes!$C$37:$M$44)</f>
        <v>1</v>
      </c>
    </row>
    <row r="302" spans="1:39" x14ac:dyDescent="0.25">
      <c r="A302" s="165">
        <v>43552</v>
      </c>
      <c r="B302" s="194"/>
      <c r="AM302" s="21">
        <f>NETWORKDAYS(A302,A302,soldes!$C$37:$M$44)</f>
        <v>1</v>
      </c>
    </row>
    <row r="303" spans="1:39" x14ac:dyDescent="0.25">
      <c r="A303" s="165">
        <v>43553</v>
      </c>
      <c r="B303" s="194"/>
      <c r="AM303" s="21">
        <f>NETWORKDAYS(A303,A303,soldes!$C$37:$M$44)</f>
        <v>1</v>
      </c>
    </row>
    <row r="304" spans="1:39" x14ac:dyDescent="0.25">
      <c r="A304" s="165">
        <v>43554</v>
      </c>
      <c r="B304" s="194"/>
      <c r="AM304" s="21">
        <f>NETWORKDAYS(A304,A304,soldes!$C$37:$M$44)</f>
        <v>0</v>
      </c>
    </row>
    <row r="305" spans="1:39" x14ac:dyDescent="0.25">
      <c r="A305" s="165">
        <v>43555</v>
      </c>
      <c r="B305" s="194"/>
      <c r="AM305" s="21">
        <f>NETWORKDAYS(A305,A305,soldes!$C$37:$M$44)</f>
        <v>0</v>
      </c>
    </row>
    <row r="306" spans="1:39" x14ac:dyDescent="0.25">
      <c r="A306" s="165">
        <v>43556</v>
      </c>
      <c r="B306" s="194"/>
      <c r="AM306" s="21">
        <f>NETWORKDAYS(A306,A306,soldes!$C$37:$M$44)</f>
        <v>1</v>
      </c>
    </row>
    <row r="307" spans="1:39" x14ac:dyDescent="0.25">
      <c r="A307" s="165">
        <v>43557</v>
      </c>
      <c r="B307" s="194"/>
      <c r="AM307" s="21">
        <f>NETWORKDAYS(A307,A307,soldes!$C$37:$M$44)</f>
        <v>1</v>
      </c>
    </row>
    <row r="308" spans="1:39" x14ac:dyDescent="0.25">
      <c r="A308" s="165">
        <v>43558</v>
      </c>
      <c r="B308" s="194"/>
      <c r="AM308" s="21">
        <f>NETWORKDAYS(A308,A308,soldes!$C$37:$M$44)</f>
        <v>1</v>
      </c>
    </row>
    <row r="309" spans="1:39" x14ac:dyDescent="0.25">
      <c r="A309" s="165">
        <v>43559</v>
      </c>
      <c r="B309" s="194"/>
      <c r="AM309" s="21">
        <f>NETWORKDAYS(A309,A309,soldes!$C$37:$M$44)</f>
        <v>1</v>
      </c>
    </row>
    <row r="310" spans="1:39" x14ac:dyDescent="0.25">
      <c r="A310" s="165">
        <v>43560</v>
      </c>
      <c r="B310" s="194"/>
      <c r="AM310" s="21">
        <f>NETWORKDAYS(A310,A310,soldes!$C$37:$M$44)</f>
        <v>1</v>
      </c>
    </row>
    <row r="311" spans="1:39" x14ac:dyDescent="0.25">
      <c r="A311" s="165">
        <v>43561</v>
      </c>
      <c r="B311" s="194"/>
      <c r="AM311" s="21">
        <f>NETWORKDAYS(A311,A311,soldes!$C$37:$M$44)</f>
        <v>0</v>
      </c>
    </row>
    <row r="312" spans="1:39" x14ac:dyDescent="0.25">
      <c r="A312" s="165">
        <v>43562</v>
      </c>
      <c r="B312" s="194"/>
      <c r="AM312" s="21">
        <f>NETWORKDAYS(A312,A312,soldes!$C$37:$M$44)</f>
        <v>0</v>
      </c>
    </row>
    <row r="313" spans="1:39" x14ac:dyDescent="0.25">
      <c r="A313" s="165">
        <v>43563</v>
      </c>
      <c r="B313" s="194"/>
      <c r="AM313" s="21">
        <f>NETWORKDAYS(A313,A313,soldes!$C$37:$M$44)</f>
        <v>1</v>
      </c>
    </row>
    <row r="314" spans="1:39" x14ac:dyDescent="0.25">
      <c r="A314" s="165">
        <v>43564</v>
      </c>
      <c r="B314" s="194"/>
      <c r="AM314" s="21">
        <f>NETWORKDAYS(A314,A314,soldes!$C$37:$M$44)</f>
        <v>1</v>
      </c>
    </row>
    <row r="315" spans="1:39" x14ac:dyDescent="0.25">
      <c r="A315" s="165">
        <v>43565</v>
      </c>
      <c r="B315" s="194"/>
      <c r="AM315" s="21">
        <f>NETWORKDAYS(A315,A315,soldes!$C$37:$M$44)</f>
        <v>1</v>
      </c>
    </row>
    <row r="316" spans="1:39" x14ac:dyDescent="0.25">
      <c r="A316" s="165">
        <v>43566</v>
      </c>
      <c r="B316" s="194"/>
      <c r="AM316" s="21">
        <f>NETWORKDAYS(A316,A316,soldes!$C$37:$M$44)</f>
        <v>1</v>
      </c>
    </row>
    <row r="317" spans="1:39" x14ac:dyDescent="0.25">
      <c r="A317" s="165">
        <v>43567</v>
      </c>
      <c r="B317" s="194"/>
      <c r="AM317" s="21">
        <f>NETWORKDAYS(A317,A317,soldes!$C$37:$M$44)</f>
        <v>1</v>
      </c>
    </row>
    <row r="318" spans="1:39" x14ac:dyDescent="0.25">
      <c r="A318" s="165">
        <v>43568</v>
      </c>
      <c r="B318" s="194"/>
      <c r="AM318" s="21">
        <f>NETWORKDAYS(A318,A318,soldes!$C$37:$M$44)</f>
        <v>0</v>
      </c>
    </row>
    <row r="319" spans="1:39" x14ac:dyDescent="0.25">
      <c r="A319" s="165">
        <v>43569</v>
      </c>
      <c r="B319" s="194"/>
      <c r="AM319" s="21">
        <f>NETWORKDAYS(A319,A319,soldes!$C$37:$M$44)</f>
        <v>0</v>
      </c>
    </row>
    <row r="320" spans="1:39" x14ac:dyDescent="0.25">
      <c r="A320" s="165">
        <v>43570</v>
      </c>
      <c r="B320" s="194"/>
      <c r="AM320" s="21">
        <f>NETWORKDAYS(A320,A320,soldes!$C$37:$M$44)</f>
        <v>1</v>
      </c>
    </row>
    <row r="321" spans="1:39" x14ac:dyDescent="0.25">
      <c r="A321" s="165">
        <v>43571</v>
      </c>
      <c r="B321" s="194"/>
      <c r="AM321" s="21">
        <f>NETWORKDAYS(A321,A321,soldes!$C$37:$M$44)</f>
        <v>1</v>
      </c>
    </row>
    <row r="322" spans="1:39" x14ac:dyDescent="0.25">
      <c r="A322" s="165">
        <v>43572</v>
      </c>
      <c r="B322" s="194"/>
      <c r="AM322" s="21">
        <f>NETWORKDAYS(A322,A322,soldes!$C$37:$M$44)</f>
        <v>1</v>
      </c>
    </row>
    <row r="323" spans="1:39" x14ac:dyDescent="0.25">
      <c r="A323" s="165">
        <v>43573</v>
      </c>
      <c r="B323" s="194"/>
      <c r="AM323" s="21">
        <f>NETWORKDAYS(A323,A323,soldes!$C$37:$M$44)</f>
        <v>1</v>
      </c>
    </row>
    <row r="324" spans="1:39" x14ac:dyDescent="0.25">
      <c r="A324" s="165">
        <v>43574</v>
      </c>
      <c r="B324" s="194"/>
      <c r="AM324" s="21">
        <f>NETWORKDAYS(A324,A324,soldes!$C$37:$M$44)</f>
        <v>1</v>
      </c>
    </row>
    <row r="325" spans="1:39" x14ac:dyDescent="0.25">
      <c r="A325" s="165">
        <v>43575</v>
      </c>
      <c r="B325" s="194"/>
      <c r="AM325" s="21">
        <f>NETWORKDAYS(A325,A325,soldes!$C$37:$M$44)</f>
        <v>0</v>
      </c>
    </row>
    <row r="326" spans="1:39" x14ac:dyDescent="0.25">
      <c r="A326" s="165">
        <v>43576</v>
      </c>
      <c r="B326" s="194"/>
      <c r="AM326" s="21">
        <f>NETWORKDAYS(A326,A326,soldes!$C$37:$M$44)</f>
        <v>0</v>
      </c>
    </row>
    <row r="327" spans="1:39" x14ac:dyDescent="0.25">
      <c r="A327" s="165">
        <v>43577</v>
      </c>
      <c r="B327" s="194"/>
      <c r="AM327" s="21">
        <f>NETWORKDAYS(A327,A327,soldes!$C$37:$M$44)</f>
        <v>1</v>
      </c>
    </row>
    <row r="328" spans="1:39" x14ac:dyDescent="0.25">
      <c r="A328" s="165">
        <v>43578</v>
      </c>
      <c r="B328" s="194"/>
      <c r="AM328" s="21">
        <f>NETWORKDAYS(A328,A328,soldes!$C$37:$M$44)</f>
        <v>1</v>
      </c>
    </row>
    <row r="329" spans="1:39" x14ac:dyDescent="0.25">
      <c r="A329" s="165">
        <v>43579</v>
      </c>
      <c r="B329" s="194"/>
      <c r="AM329" s="21">
        <f>NETWORKDAYS(A329,A329,soldes!$C$37:$M$44)</f>
        <v>1</v>
      </c>
    </row>
    <row r="330" spans="1:39" x14ac:dyDescent="0.25">
      <c r="A330" s="176">
        <v>43580</v>
      </c>
      <c r="B330" s="195"/>
      <c r="C330" s="177"/>
      <c r="D330" s="177"/>
      <c r="E330" s="177"/>
      <c r="F330" s="177"/>
      <c r="G330" s="177"/>
      <c r="H330" s="177"/>
      <c r="I330" s="177"/>
      <c r="J330" s="177"/>
      <c r="K330" s="177"/>
      <c r="L330" s="177"/>
      <c r="M330" s="177"/>
      <c r="N330" s="177"/>
      <c r="O330" s="177"/>
      <c r="P330" s="177"/>
      <c r="Q330" s="177"/>
      <c r="R330" s="177"/>
      <c r="S330" s="177"/>
      <c r="T330" s="177"/>
      <c r="U330" s="177"/>
      <c r="V330" s="177"/>
      <c r="W330" s="177"/>
      <c r="X330" s="177"/>
      <c r="Y330" s="177"/>
      <c r="Z330" s="177"/>
      <c r="AA330" s="177"/>
      <c r="AB330" s="177"/>
      <c r="AC330" s="177"/>
      <c r="AD330" s="177"/>
      <c r="AE330" s="177"/>
      <c r="AF330" s="177"/>
      <c r="AG330" s="177"/>
      <c r="AH330" s="177"/>
      <c r="AI330" s="177"/>
      <c r="AJ330" s="177"/>
      <c r="AK330" s="177"/>
      <c r="AM330" s="21">
        <f>NETWORKDAYS(A330,A330,soldes!$C$37:$M$44)</f>
        <v>0</v>
      </c>
    </row>
    <row r="331" spans="1:39" x14ac:dyDescent="0.25">
      <c r="A331" s="165">
        <v>43581</v>
      </c>
      <c r="B331" s="194"/>
      <c r="AM331" s="21">
        <f>NETWORKDAYS(A331,A331,soldes!$C$37:$M$44)</f>
        <v>1</v>
      </c>
    </row>
    <row r="332" spans="1:39" x14ac:dyDescent="0.25">
      <c r="A332" s="165">
        <v>43582</v>
      </c>
      <c r="B332" s="194"/>
      <c r="AM332" s="21">
        <f>NETWORKDAYS(A332,A332,soldes!$C$37:$M$44)</f>
        <v>0</v>
      </c>
    </row>
    <row r="333" spans="1:39" x14ac:dyDescent="0.25">
      <c r="A333" s="165">
        <v>43583</v>
      </c>
      <c r="B333" s="194"/>
      <c r="AM333" s="21">
        <f>NETWORKDAYS(A333,A333,soldes!$C$37:$M$44)</f>
        <v>0</v>
      </c>
    </row>
    <row r="334" spans="1:39" x14ac:dyDescent="0.25">
      <c r="A334" s="165">
        <v>43584</v>
      </c>
      <c r="B334" s="194"/>
      <c r="AM334" s="21">
        <f>NETWORKDAYS(A334,A334,soldes!$C$37:$M$44)</f>
        <v>1</v>
      </c>
    </row>
    <row r="335" spans="1:39" x14ac:dyDescent="0.25">
      <c r="A335" s="165">
        <v>43585</v>
      </c>
      <c r="B335" s="194"/>
      <c r="AM335" s="21">
        <f>NETWORKDAYS(A335,A335,soldes!$C$37:$M$44)</f>
        <v>1</v>
      </c>
    </row>
    <row r="336" spans="1:39" x14ac:dyDescent="0.25">
      <c r="A336" s="176">
        <v>43586</v>
      </c>
      <c r="B336" s="195"/>
      <c r="C336" s="177"/>
      <c r="D336" s="177"/>
      <c r="E336" s="177"/>
      <c r="F336" s="177"/>
      <c r="G336" s="177"/>
      <c r="H336" s="177"/>
      <c r="I336" s="177"/>
      <c r="J336" s="177"/>
      <c r="K336" s="177"/>
      <c r="L336" s="177"/>
      <c r="M336" s="177"/>
      <c r="N336" s="177"/>
      <c r="O336" s="177"/>
      <c r="P336" s="177"/>
      <c r="Q336" s="177"/>
      <c r="R336" s="177"/>
      <c r="S336" s="177"/>
      <c r="T336" s="177"/>
      <c r="U336" s="177"/>
      <c r="V336" s="177"/>
      <c r="W336" s="177"/>
      <c r="X336" s="177"/>
      <c r="Y336" s="177"/>
      <c r="Z336" s="177"/>
      <c r="AA336" s="177"/>
      <c r="AB336" s="177"/>
      <c r="AC336" s="177"/>
      <c r="AD336" s="177"/>
      <c r="AE336" s="177"/>
      <c r="AF336" s="177"/>
      <c r="AG336" s="177"/>
      <c r="AH336" s="177"/>
      <c r="AI336" s="177"/>
      <c r="AJ336" s="177"/>
      <c r="AK336" s="177"/>
      <c r="AM336" s="21">
        <f>NETWORKDAYS(A336,A336,soldes!$C$37:$M$44)</f>
        <v>0</v>
      </c>
    </row>
    <row r="337" spans="1:39" x14ac:dyDescent="0.25">
      <c r="A337" s="165">
        <v>43587</v>
      </c>
      <c r="B337" s="194"/>
      <c r="AM337" s="21">
        <f>NETWORKDAYS(A337,A337,soldes!$C$37:$M$44)</f>
        <v>1</v>
      </c>
    </row>
    <row r="338" spans="1:39" x14ac:dyDescent="0.25">
      <c r="A338" s="165">
        <v>43588</v>
      </c>
      <c r="B338" s="194"/>
      <c r="AM338" s="21">
        <f>NETWORKDAYS(A338,A338,soldes!$C$37:$M$44)</f>
        <v>1</v>
      </c>
    </row>
    <row r="339" spans="1:39" x14ac:dyDescent="0.25">
      <c r="A339" s="165">
        <v>43589</v>
      </c>
      <c r="B339" s="194"/>
      <c r="AM339" s="21">
        <f>NETWORKDAYS(A339,A339,soldes!$C$37:$M$44)</f>
        <v>0</v>
      </c>
    </row>
    <row r="340" spans="1:39" x14ac:dyDescent="0.25">
      <c r="A340" s="165">
        <v>43590</v>
      </c>
      <c r="B340" s="194"/>
      <c r="AM340" s="21">
        <f>NETWORKDAYS(A340,A340,soldes!$C$37:$M$44)</f>
        <v>0</v>
      </c>
    </row>
    <row r="341" spans="1:39" x14ac:dyDescent="0.25">
      <c r="A341" s="165">
        <v>43591</v>
      </c>
      <c r="B341" s="194"/>
      <c r="AM341" s="21">
        <f>NETWORKDAYS(A341,A341,soldes!$C$37:$M$44)</f>
        <v>1</v>
      </c>
    </row>
    <row r="342" spans="1:39" x14ac:dyDescent="0.25">
      <c r="A342" s="165">
        <v>43592</v>
      </c>
      <c r="B342" s="194"/>
      <c r="AM342" s="21">
        <f>NETWORKDAYS(A342,A342,soldes!$C$37:$M$44)</f>
        <v>1</v>
      </c>
    </row>
    <row r="343" spans="1:39" x14ac:dyDescent="0.25">
      <c r="A343" s="176">
        <v>43593</v>
      </c>
      <c r="B343" s="195"/>
      <c r="C343" s="177"/>
      <c r="D343" s="177"/>
      <c r="E343" s="177"/>
      <c r="F343" s="177"/>
      <c r="G343" s="177"/>
      <c r="H343" s="177"/>
      <c r="I343" s="177"/>
      <c r="J343" s="177"/>
      <c r="K343" s="177"/>
      <c r="L343" s="177"/>
      <c r="M343" s="177"/>
      <c r="N343" s="177"/>
      <c r="O343" s="177"/>
      <c r="P343" s="177"/>
      <c r="Q343" s="177"/>
      <c r="R343" s="177"/>
      <c r="S343" s="177"/>
      <c r="T343" s="177"/>
      <c r="U343" s="177"/>
      <c r="V343" s="177"/>
      <c r="W343" s="177"/>
      <c r="X343" s="177"/>
      <c r="Y343" s="177"/>
      <c r="Z343" s="177"/>
      <c r="AA343" s="177"/>
      <c r="AB343" s="177"/>
      <c r="AC343" s="177"/>
      <c r="AD343" s="177"/>
      <c r="AE343" s="177"/>
      <c r="AF343" s="177"/>
      <c r="AG343" s="177"/>
      <c r="AH343" s="177"/>
      <c r="AI343" s="177"/>
      <c r="AJ343" s="177"/>
      <c r="AK343" s="177"/>
      <c r="AM343" s="21">
        <f>NETWORKDAYS(A343,A343,soldes!$C$37:$M$44)</f>
        <v>0</v>
      </c>
    </row>
    <row r="344" spans="1:39" x14ac:dyDescent="0.25">
      <c r="A344" s="165">
        <v>43594</v>
      </c>
      <c r="B344" s="194"/>
      <c r="AM344" s="21">
        <f>NETWORKDAYS(A344,A344,soldes!$C$37:$M$44)</f>
        <v>1</v>
      </c>
    </row>
    <row r="345" spans="1:39" x14ac:dyDescent="0.25">
      <c r="A345" s="165">
        <v>43595</v>
      </c>
      <c r="B345" s="194"/>
      <c r="AM345" s="21">
        <f>NETWORKDAYS(A345,A345,soldes!$C$37:$M$44)</f>
        <v>1</v>
      </c>
    </row>
    <row r="346" spans="1:39" x14ac:dyDescent="0.25">
      <c r="A346" s="165">
        <v>43596</v>
      </c>
      <c r="B346" s="194"/>
      <c r="AM346" s="21">
        <f>NETWORKDAYS(A346,A346,soldes!$C$37:$M$44)</f>
        <v>0</v>
      </c>
    </row>
    <row r="347" spans="1:39" x14ac:dyDescent="0.25">
      <c r="A347" s="165">
        <v>43597</v>
      </c>
      <c r="B347" s="194"/>
      <c r="AM347" s="21">
        <f>NETWORKDAYS(A347,A347,soldes!$C$37:$M$44)</f>
        <v>0</v>
      </c>
    </row>
    <row r="348" spans="1:39" x14ac:dyDescent="0.25">
      <c r="A348" s="165">
        <v>43598</v>
      </c>
      <c r="B348" s="194"/>
      <c r="AM348" s="21">
        <f>NETWORKDAYS(A348,A348,soldes!$C$37:$M$44)</f>
        <v>1</v>
      </c>
    </row>
    <row r="349" spans="1:39" x14ac:dyDescent="0.25">
      <c r="A349" s="165">
        <v>43599</v>
      </c>
      <c r="B349" s="194"/>
      <c r="AM349" s="21">
        <f>NETWORKDAYS(A349,A349,soldes!$C$37:$M$44)</f>
        <v>1</v>
      </c>
    </row>
    <row r="350" spans="1:39" x14ac:dyDescent="0.25">
      <c r="A350" s="165">
        <v>43600</v>
      </c>
      <c r="B350" s="194"/>
      <c r="AM350" s="21">
        <f>NETWORKDAYS(A350,A350,soldes!$C$37:$M$44)</f>
        <v>1</v>
      </c>
    </row>
    <row r="351" spans="1:39" x14ac:dyDescent="0.25">
      <c r="A351" s="165">
        <v>43601</v>
      </c>
      <c r="B351" s="194"/>
      <c r="AM351" s="21">
        <f>NETWORKDAYS(A351,A351,soldes!$C$37:$M$44)</f>
        <v>1</v>
      </c>
    </row>
    <row r="352" spans="1:39" x14ac:dyDescent="0.25">
      <c r="A352" s="165">
        <v>43602</v>
      </c>
      <c r="B352" s="194"/>
      <c r="AM352" s="21">
        <f>NETWORKDAYS(A352,A352,soldes!$C$37:$M$44)</f>
        <v>1</v>
      </c>
    </row>
    <row r="353" spans="1:39" x14ac:dyDescent="0.25">
      <c r="A353" s="165">
        <v>43603</v>
      </c>
      <c r="B353" s="194"/>
      <c r="AM353" s="21">
        <f>NETWORKDAYS(A353,A353,soldes!$C$37:$M$44)</f>
        <v>0</v>
      </c>
    </row>
    <row r="354" spans="1:39" x14ac:dyDescent="0.25">
      <c r="A354" s="165">
        <v>43604</v>
      </c>
      <c r="B354" s="194"/>
      <c r="AM354" s="21">
        <f>NETWORKDAYS(A354,A354,soldes!$C$37:$M$44)</f>
        <v>0</v>
      </c>
    </row>
    <row r="355" spans="1:39" x14ac:dyDescent="0.25">
      <c r="A355" s="165">
        <v>43605</v>
      </c>
      <c r="B355" s="194"/>
      <c r="AM355" s="21">
        <f>NETWORKDAYS(A355,A355,soldes!$C$37:$M$44)</f>
        <v>1</v>
      </c>
    </row>
    <row r="356" spans="1:39" x14ac:dyDescent="0.25">
      <c r="A356" s="165">
        <v>43606</v>
      </c>
      <c r="B356" s="194"/>
      <c r="AM356" s="21">
        <f>NETWORKDAYS(A356,A356,soldes!$C$37:$M$44)</f>
        <v>1</v>
      </c>
    </row>
    <row r="357" spans="1:39" x14ac:dyDescent="0.25">
      <c r="A357" s="165">
        <v>43607</v>
      </c>
      <c r="B357" s="194"/>
      <c r="AM357" s="21">
        <f>NETWORKDAYS(A357,A357,soldes!$C$37:$M$44)</f>
        <v>1</v>
      </c>
    </row>
    <row r="358" spans="1:39" x14ac:dyDescent="0.25">
      <c r="A358" s="165">
        <v>43608</v>
      </c>
      <c r="B358" s="194"/>
      <c r="AM358" s="21">
        <f>NETWORKDAYS(A358,A358,soldes!$C$37:$M$44)</f>
        <v>1</v>
      </c>
    </row>
    <row r="359" spans="1:39" x14ac:dyDescent="0.25">
      <c r="A359" s="165">
        <v>43609</v>
      </c>
      <c r="B359" s="194"/>
      <c r="AM359" s="21">
        <f>NETWORKDAYS(A359,A359,soldes!$C$37:$M$44)</f>
        <v>1</v>
      </c>
    </row>
    <row r="360" spans="1:39" x14ac:dyDescent="0.25">
      <c r="A360" s="165">
        <v>43610</v>
      </c>
      <c r="B360" s="194"/>
      <c r="AM360" s="21">
        <f>NETWORKDAYS(A360,A360,soldes!$C$37:$M$44)</f>
        <v>0</v>
      </c>
    </row>
    <row r="361" spans="1:39" x14ac:dyDescent="0.25">
      <c r="A361" s="165">
        <v>43611</v>
      </c>
      <c r="B361" s="194"/>
      <c r="AM361" s="21">
        <f>NETWORKDAYS(A361,A361,soldes!$C$37:$M$44)</f>
        <v>0</v>
      </c>
    </row>
    <row r="362" spans="1:39" x14ac:dyDescent="0.25">
      <c r="A362" s="165">
        <v>43612</v>
      </c>
      <c r="B362" s="194"/>
      <c r="AM362" s="21">
        <f>NETWORKDAYS(A362,A362,soldes!$C$37:$M$44)</f>
        <v>1</v>
      </c>
    </row>
    <row r="363" spans="1:39" x14ac:dyDescent="0.25">
      <c r="A363" s="165">
        <v>43613</v>
      </c>
      <c r="B363" s="194"/>
      <c r="AM363" s="21">
        <f>NETWORKDAYS(A363,A363,soldes!$C$37:$M$44)</f>
        <v>1</v>
      </c>
    </row>
    <row r="364" spans="1:39" x14ac:dyDescent="0.25">
      <c r="A364" s="165">
        <v>43614</v>
      </c>
      <c r="B364" s="194"/>
      <c r="AM364" s="21">
        <f>NETWORKDAYS(A364,A364,soldes!$C$37:$M$44)</f>
        <v>1</v>
      </c>
    </row>
    <row r="365" spans="1:39" x14ac:dyDescent="0.25">
      <c r="A365" s="176">
        <v>43615</v>
      </c>
      <c r="B365" s="195"/>
      <c r="C365" s="177"/>
      <c r="D365" s="177"/>
      <c r="E365" s="177"/>
      <c r="F365" s="177"/>
      <c r="G365" s="177"/>
      <c r="H365" s="177"/>
      <c r="I365" s="177"/>
      <c r="J365" s="177"/>
      <c r="K365" s="177"/>
      <c r="L365" s="177"/>
      <c r="M365" s="177"/>
      <c r="N365" s="177"/>
      <c r="O365" s="177"/>
      <c r="P365" s="177"/>
      <c r="Q365" s="177"/>
      <c r="R365" s="177"/>
      <c r="S365" s="177"/>
      <c r="T365" s="177"/>
      <c r="U365" s="177"/>
      <c r="V365" s="177"/>
      <c r="W365" s="177"/>
      <c r="X365" s="177"/>
      <c r="Y365" s="177"/>
      <c r="Z365" s="177"/>
      <c r="AA365" s="177"/>
      <c r="AB365" s="177"/>
      <c r="AC365" s="177"/>
      <c r="AD365" s="177"/>
      <c r="AE365" s="177"/>
      <c r="AF365" s="177"/>
      <c r="AG365" s="177"/>
      <c r="AH365" s="177"/>
      <c r="AI365" s="177"/>
      <c r="AJ365" s="177"/>
      <c r="AK365" s="177"/>
      <c r="AM365" s="21">
        <f>NETWORKDAYS(A365,A365,soldes!$C$37:$M$44)</f>
        <v>0</v>
      </c>
    </row>
    <row r="366" spans="1:39" x14ac:dyDescent="0.25">
      <c r="A366" s="165">
        <v>43616</v>
      </c>
      <c r="B366" s="194"/>
      <c r="AM366" s="21">
        <f>NETWORKDAYS(A366,A366,soldes!$C$37:$M$44)</f>
        <v>1</v>
      </c>
    </row>
    <row r="367" spans="1:39" ht="15.75" thickBot="1" x14ac:dyDescent="0.3">
      <c r="C367" s="186">
        <f t="shared" ref="C367:AK367" si="0">COUNTA(C$2:C$366)</f>
        <v>15</v>
      </c>
      <c r="D367" s="186">
        <f>COUNTA(D$2:D$366)</f>
        <v>0</v>
      </c>
      <c r="E367" s="186">
        <f t="shared" si="0"/>
        <v>14</v>
      </c>
      <c r="F367" s="186">
        <f>COUNTA(F$2:F$366)</f>
        <v>5</v>
      </c>
      <c r="G367" s="186">
        <f>COUNTA(G$2:G$366)</f>
        <v>11</v>
      </c>
      <c r="H367" s="186">
        <f t="shared" si="0"/>
        <v>19</v>
      </c>
      <c r="I367" s="186">
        <f t="shared" si="0"/>
        <v>15</v>
      </c>
      <c r="J367" s="186">
        <f t="shared" si="0"/>
        <v>14</v>
      </c>
      <c r="K367" s="186">
        <f t="shared" si="0"/>
        <v>16</v>
      </c>
      <c r="L367" s="186">
        <f t="shared" si="0"/>
        <v>15</v>
      </c>
      <c r="M367" s="186">
        <f t="shared" si="0"/>
        <v>12</v>
      </c>
      <c r="N367" s="186">
        <f t="shared" si="0"/>
        <v>18</v>
      </c>
      <c r="O367" s="186">
        <f t="shared" si="0"/>
        <v>14</v>
      </c>
      <c r="P367" s="186">
        <f t="shared" si="0"/>
        <v>9</v>
      </c>
      <c r="Q367" s="186">
        <f t="shared" si="0"/>
        <v>0</v>
      </c>
      <c r="R367" s="186">
        <f t="shared" si="0"/>
        <v>0</v>
      </c>
      <c r="S367" s="186">
        <f t="shared" si="0"/>
        <v>14</v>
      </c>
      <c r="T367" s="186">
        <f t="shared" si="0"/>
        <v>18</v>
      </c>
      <c r="U367" s="186">
        <f t="shared" si="0"/>
        <v>5</v>
      </c>
      <c r="V367" s="186">
        <f t="shared" si="0"/>
        <v>19</v>
      </c>
      <c r="W367" s="186">
        <f t="shared" si="0"/>
        <v>15</v>
      </c>
      <c r="X367" s="186">
        <f t="shared" si="0"/>
        <v>18</v>
      </c>
      <c r="Y367" s="186">
        <f t="shared" si="0"/>
        <v>8</v>
      </c>
      <c r="Z367" s="186">
        <f t="shared" si="0"/>
        <v>13</v>
      </c>
      <c r="AA367" s="186">
        <f t="shared" si="0"/>
        <v>14</v>
      </c>
      <c r="AB367" s="186">
        <f t="shared" si="0"/>
        <v>16</v>
      </c>
      <c r="AC367" s="186">
        <f t="shared" si="0"/>
        <v>15</v>
      </c>
      <c r="AD367" s="186">
        <f t="shared" si="0"/>
        <v>23</v>
      </c>
      <c r="AE367" s="186">
        <f t="shared" si="0"/>
        <v>16</v>
      </c>
      <c r="AF367" s="186">
        <f t="shared" si="0"/>
        <v>19</v>
      </c>
      <c r="AG367" s="186">
        <f t="shared" si="0"/>
        <v>29</v>
      </c>
      <c r="AH367" s="186">
        <f t="shared" si="0"/>
        <v>16</v>
      </c>
      <c r="AI367" s="186">
        <f t="shared" si="0"/>
        <v>16</v>
      </c>
      <c r="AJ367" s="186">
        <f t="shared" si="0"/>
        <v>10</v>
      </c>
      <c r="AK367" s="186">
        <f t="shared" si="0"/>
        <v>16</v>
      </c>
      <c r="AM367" s="186">
        <f>SUM(C367:AK367)</f>
        <v>477</v>
      </c>
    </row>
    <row r="368" spans="1:39" ht="15.75" thickTop="1" x14ac:dyDescent="0.25"/>
    <row r="369" spans="1:41" x14ac:dyDescent="0.25">
      <c r="A369" s="3">
        <v>1</v>
      </c>
      <c r="B369" s="3">
        <v>2</v>
      </c>
      <c r="C369" s="3">
        <v>3</v>
      </c>
      <c r="D369" s="3">
        <v>4</v>
      </c>
      <c r="E369" s="3">
        <v>5</v>
      </c>
      <c r="F369" s="3">
        <v>6</v>
      </c>
      <c r="G369" s="3">
        <v>7</v>
      </c>
      <c r="H369" s="3">
        <v>8</v>
      </c>
      <c r="I369" s="3">
        <v>9</v>
      </c>
      <c r="J369" s="3">
        <v>10</v>
      </c>
      <c r="K369" s="3">
        <v>11</v>
      </c>
      <c r="L369" s="3">
        <v>12</v>
      </c>
      <c r="M369" s="3">
        <v>13</v>
      </c>
      <c r="N369" s="3">
        <v>14</v>
      </c>
      <c r="O369" s="3">
        <v>15</v>
      </c>
      <c r="P369" s="3">
        <v>16</v>
      </c>
      <c r="Q369" s="3">
        <v>17</v>
      </c>
      <c r="R369" s="3">
        <v>18</v>
      </c>
      <c r="S369" s="3">
        <v>19</v>
      </c>
      <c r="T369" s="3">
        <v>20</v>
      </c>
      <c r="U369" s="3">
        <v>21</v>
      </c>
      <c r="V369" s="3">
        <v>22</v>
      </c>
      <c r="W369" s="3">
        <v>23</v>
      </c>
      <c r="X369" s="3">
        <v>24</v>
      </c>
      <c r="Y369" s="3">
        <v>25</v>
      </c>
      <c r="Z369" s="3">
        <v>26</v>
      </c>
      <c r="AA369" s="3">
        <v>27</v>
      </c>
      <c r="AB369" s="3">
        <v>28</v>
      </c>
      <c r="AC369" s="3">
        <v>29</v>
      </c>
      <c r="AD369" s="3">
        <v>30</v>
      </c>
      <c r="AE369" s="3">
        <v>31</v>
      </c>
      <c r="AF369" s="3">
        <v>32</v>
      </c>
      <c r="AG369" s="3">
        <v>33</v>
      </c>
      <c r="AH369" s="3">
        <v>34</v>
      </c>
      <c r="AI369" s="3">
        <v>35</v>
      </c>
      <c r="AJ369" s="3">
        <v>36</v>
      </c>
      <c r="AK369" s="3">
        <v>37</v>
      </c>
      <c r="AL369" s="3">
        <v>38</v>
      </c>
      <c r="AM369" s="3">
        <v>39</v>
      </c>
      <c r="AN369" s="3">
        <v>40</v>
      </c>
      <c r="AO369" s="3">
        <v>41</v>
      </c>
    </row>
  </sheetData>
  <conditionalFormatting sqref="AN366:AO366 R366:AL366 R2:AK365 A2:Q366">
    <cfRule type="expression" dxfId="6" priority="7">
      <formula>WEEKDAY($A3,2)=1</formula>
    </cfRule>
    <cfRule type="expression" dxfId="5" priority="9">
      <formula>WEEKDAY($A3,2)&gt;6</formula>
    </cfRule>
  </conditionalFormatting>
  <conditionalFormatting sqref="AO1">
    <cfRule type="expression" dxfId="4" priority="4">
      <formula>WEEKDAY($A1,2)=1</formula>
    </cfRule>
    <cfRule type="expression" dxfId="3" priority="5">
      <formula>WEEKDAY($A1,2)&gt;6</formula>
    </cfRule>
  </conditionalFormatting>
  <conditionalFormatting sqref="A2:B366">
    <cfRule type="timePeriod" dxfId="2" priority="3" timePeriod="today">
      <formula>FLOOR(A2,1)=TODAY()</formula>
    </cfRule>
  </conditionalFormatting>
  <conditionalFormatting sqref="AM2:AM366">
    <cfRule type="expression" dxfId="1" priority="162">
      <formula>$D$1=ROW()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contrat!$I$1:$I$5</xm:f>
          </x14:formula1>
          <xm:sqref>A1:B1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5"/>
  <sheetViews>
    <sheetView showGridLines="0" workbookViewId="0">
      <selection activeCell="G43" sqref="G43:G47"/>
    </sheetView>
  </sheetViews>
  <sheetFormatPr baseColWidth="10" defaultRowHeight="15" x14ac:dyDescent="0.25"/>
  <sheetData>
    <row r="1" spans="1:2" x14ac:dyDescent="0.25">
      <c r="A1" s="122" t="s">
        <v>64</v>
      </c>
    </row>
    <row r="2" spans="1:2" x14ac:dyDescent="0.25">
      <c r="A2" t="s">
        <v>65</v>
      </c>
    </row>
    <row r="4" spans="1:2" x14ac:dyDescent="0.25">
      <c r="A4" s="123" t="s">
        <v>66</v>
      </c>
      <c r="B4" s="124"/>
    </row>
    <row r="5" spans="1:2" x14ac:dyDescent="0.25">
      <c r="A5" s="125" t="s">
        <v>67</v>
      </c>
    </row>
    <row r="6" spans="1:2" x14ac:dyDescent="0.25">
      <c r="A6" s="126" t="s">
        <v>68</v>
      </c>
    </row>
    <row r="7" spans="1:2" x14ac:dyDescent="0.25">
      <c r="A7" s="126" t="s">
        <v>69</v>
      </c>
    </row>
    <row r="8" spans="1:2" x14ac:dyDescent="0.25">
      <c r="A8" s="126" t="s">
        <v>70</v>
      </c>
    </row>
    <row r="9" spans="1:2" x14ac:dyDescent="0.25">
      <c r="A9" s="125" t="s">
        <v>71</v>
      </c>
    </row>
    <row r="10" spans="1:2" x14ac:dyDescent="0.25">
      <c r="A10" s="126" t="s">
        <v>72</v>
      </c>
    </row>
    <row r="11" spans="1:2" x14ac:dyDescent="0.25">
      <c r="A11" s="126" t="s">
        <v>73</v>
      </c>
    </row>
    <row r="12" spans="1:2" x14ac:dyDescent="0.25">
      <c r="A12" s="126" t="s">
        <v>74</v>
      </c>
    </row>
    <row r="13" spans="1:2" x14ac:dyDescent="0.25">
      <c r="A13" s="125" t="s">
        <v>75</v>
      </c>
    </row>
    <row r="14" spans="1:2" x14ac:dyDescent="0.25">
      <c r="A14" s="123" t="s">
        <v>76</v>
      </c>
      <c r="B14" s="124"/>
    </row>
    <row r="15" spans="1:2" x14ac:dyDescent="0.25">
      <c r="A15" s="125" t="s">
        <v>67</v>
      </c>
    </row>
    <row r="16" spans="1:2" x14ac:dyDescent="0.25">
      <c r="A16" s="126" t="s">
        <v>77</v>
      </c>
    </row>
    <row r="17" spans="1:2" x14ac:dyDescent="0.25">
      <c r="A17" s="126" t="s">
        <v>78</v>
      </c>
    </row>
    <row r="18" spans="1:2" x14ac:dyDescent="0.25">
      <c r="A18" s="126" t="s">
        <v>74</v>
      </c>
    </row>
    <row r="19" spans="1:2" x14ac:dyDescent="0.25">
      <c r="A19" s="125" t="s">
        <v>71</v>
      </c>
    </row>
    <row r="20" spans="1:2" x14ac:dyDescent="0.25">
      <c r="A20" s="126" t="s">
        <v>79</v>
      </c>
    </row>
    <row r="21" spans="1:2" x14ac:dyDescent="0.25">
      <c r="A21" s="126" t="s">
        <v>80</v>
      </c>
    </row>
    <row r="22" spans="1:2" x14ac:dyDescent="0.25">
      <c r="A22" s="126" t="s">
        <v>74</v>
      </c>
    </row>
    <row r="23" spans="1:2" x14ac:dyDescent="0.25">
      <c r="A23" s="126"/>
    </row>
    <row r="24" spans="1:2" x14ac:dyDescent="0.25">
      <c r="A24" s="126"/>
    </row>
    <row r="25" spans="1:2" x14ac:dyDescent="0.25">
      <c r="A25" s="123" t="s">
        <v>81</v>
      </c>
      <c r="B25" s="124"/>
    </row>
    <row r="26" spans="1:2" x14ac:dyDescent="0.25">
      <c r="A26" s="125" t="s">
        <v>67</v>
      </c>
    </row>
    <row r="27" spans="1:2" x14ac:dyDescent="0.25">
      <c r="A27" s="126" t="s">
        <v>82</v>
      </c>
    </row>
    <row r="28" spans="1:2" x14ac:dyDescent="0.25">
      <c r="A28" s="126" t="s">
        <v>83</v>
      </c>
    </row>
    <row r="29" spans="1:2" x14ac:dyDescent="0.25">
      <c r="A29" s="126" t="s">
        <v>84</v>
      </c>
    </row>
    <row r="30" spans="1:2" x14ac:dyDescent="0.25">
      <c r="A30" s="125" t="s">
        <v>71</v>
      </c>
    </row>
    <row r="31" spans="1:2" x14ac:dyDescent="0.25">
      <c r="A31" s="126" t="s">
        <v>85</v>
      </c>
    </row>
    <row r="32" spans="1:2" x14ac:dyDescent="0.25">
      <c r="A32" s="126" t="s">
        <v>86</v>
      </c>
    </row>
    <row r="33" spans="1:1" x14ac:dyDescent="0.25">
      <c r="A33" s="126" t="s">
        <v>87</v>
      </c>
    </row>
    <row r="35" spans="1:1" x14ac:dyDescent="0.25">
      <c r="A35" s="127" t="s">
        <v>88</v>
      </c>
    </row>
    <row r="36" spans="1:1" x14ac:dyDescent="0.25">
      <c r="A36" s="126"/>
    </row>
    <row r="37" spans="1:1" x14ac:dyDescent="0.25">
      <c r="A37" s="125" t="s">
        <v>89</v>
      </c>
    </row>
    <row r="38" spans="1:1" x14ac:dyDescent="0.25">
      <c r="A38" s="126" t="s">
        <v>90</v>
      </c>
    </row>
    <row r="39" spans="1:1" x14ac:dyDescent="0.25">
      <c r="A39" s="126"/>
    </row>
    <row r="40" spans="1:1" x14ac:dyDescent="0.25">
      <c r="A40" s="125" t="s">
        <v>91</v>
      </c>
    </row>
    <row r="41" spans="1:1" x14ac:dyDescent="0.25">
      <c r="A41" s="128" t="s">
        <v>92</v>
      </c>
    </row>
    <row r="43" spans="1:1" x14ac:dyDescent="0.25">
      <c r="A43" s="125" t="s">
        <v>93</v>
      </c>
    </row>
    <row r="44" spans="1:1" x14ac:dyDescent="0.25">
      <c r="A44" t="s">
        <v>94</v>
      </c>
    </row>
    <row r="45" spans="1:1" x14ac:dyDescent="0.25">
      <c r="A45" t="s">
        <v>95</v>
      </c>
    </row>
    <row r="46" spans="1:1" x14ac:dyDescent="0.25">
      <c r="A46" t="s">
        <v>96</v>
      </c>
    </row>
    <row r="48" spans="1:1" x14ac:dyDescent="0.25">
      <c r="A48" s="122" t="s">
        <v>97</v>
      </c>
    </row>
    <row r="49" spans="1:3" x14ac:dyDescent="0.25">
      <c r="A49" t="s">
        <v>98</v>
      </c>
    </row>
    <row r="50" spans="1:3" x14ac:dyDescent="0.25">
      <c r="A50" t="s">
        <v>99</v>
      </c>
    </row>
    <row r="51" spans="1:3" x14ac:dyDescent="0.25">
      <c r="A51" t="s">
        <v>100</v>
      </c>
    </row>
    <row r="52" spans="1:3" x14ac:dyDescent="0.25">
      <c r="A52" t="s">
        <v>101</v>
      </c>
      <c r="C52" s="129" t="s">
        <v>102</v>
      </c>
    </row>
    <row r="54" spans="1:3" x14ac:dyDescent="0.25">
      <c r="A54" s="122" t="s">
        <v>103</v>
      </c>
    </row>
    <row r="55" spans="1:3" x14ac:dyDescent="0.25">
      <c r="A55" t="s">
        <v>104</v>
      </c>
    </row>
    <row r="56" spans="1:3" x14ac:dyDescent="0.25">
      <c r="A56" t="s">
        <v>105</v>
      </c>
      <c r="B56">
        <f>9*2.08</f>
        <v>18.72</v>
      </c>
    </row>
    <row r="58" spans="1:3" x14ac:dyDescent="0.25">
      <c r="A58" s="125" t="s">
        <v>106</v>
      </c>
    </row>
    <row r="59" spans="1:3" x14ac:dyDescent="0.25">
      <c r="A59" s="126" t="s">
        <v>107</v>
      </c>
    </row>
    <row r="60" spans="1:3" x14ac:dyDescent="0.25">
      <c r="A60" s="126" t="s">
        <v>108</v>
      </c>
    </row>
    <row r="61" spans="1:3" x14ac:dyDescent="0.25">
      <c r="A61" s="126"/>
    </row>
    <row r="62" spans="1:3" x14ac:dyDescent="0.25">
      <c r="A62" s="124" t="s">
        <v>109</v>
      </c>
    </row>
    <row r="63" spans="1:3" x14ac:dyDescent="0.25">
      <c r="A63" s="122" t="s">
        <v>18</v>
      </c>
    </row>
    <row r="64" spans="1:3" x14ac:dyDescent="0.25">
      <c r="A64" t="s">
        <v>110</v>
      </c>
    </row>
    <row r="65" spans="1:2" x14ac:dyDescent="0.25">
      <c r="A65" s="129" t="s">
        <v>111</v>
      </c>
      <c r="B65">
        <f>38-12.6</f>
        <v>25.4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3"/>
  <sheetViews>
    <sheetView showGridLines="0" workbookViewId="0">
      <selection activeCell="K7" sqref="K7"/>
    </sheetView>
  </sheetViews>
  <sheetFormatPr baseColWidth="10" defaultColWidth="11.42578125" defaultRowHeight="15" x14ac:dyDescent="0.25"/>
  <cols>
    <col min="1" max="1" width="30" customWidth="1"/>
    <col min="2" max="2" width="4.7109375" bestFit="1" customWidth="1"/>
    <col min="4" max="4" width="3.42578125" customWidth="1"/>
    <col min="5" max="5" width="15.85546875" customWidth="1"/>
    <col min="6" max="6" width="11.85546875" customWidth="1"/>
    <col min="7" max="7" width="16.28515625" style="101" customWidth="1"/>
  </cols>
  <sheetData>
    <row r="1" spans="1:11" x14ac:dyDescent="0.25">
      <c r="A1" s="130" t="s">
        <v>112</v>
      </c>
      <c r="B1" s="131"/>
      <c r="E1" s="132" t="s">
        <v>113</v>
      </c>
      <c r="I1" t="s">
        <v>161</v>
      </c>
    </row>
    <row r="2" spans="1:11" x14ac:dyDescent="0.25">
      <c r="A2" s="133" t="s">
        <v>114</v>
      </c>
      <c r="B2" s="134">
        <v>365</v>
      </c>
      <c r="D2">
        <v>1</v>
      </c>
      <c r="E2" s="135" t="s">
        <v>115</v>
      </c>
      <c r="F2" s="135" t="s">
        <v>116</v>
      </c>
      <c r="G2" s="101">
        <v>2016</v>
      </c>
      <c r="I2" t="s">
        <v>158</v>
      </c>
      <c r="K2" t="s">
        <v>163</v>
      </c>
    </row>
    <row r="3" spans="1:11" x14ac:dyDescent="0.25">
      <c r="A3" s="133" t="s">
        <v>117</v>
      </c>
      <c r="B3" s="134">
        <v>-104</v>
      </c>
      <c r="D3">
        <v>2</v>
      </c>
      <c r="E3" s="135" t="s">
        <v>118</v>
      </c>
      <c r="F3" s="135" t="s">
        <v>119</v>
      </c>
      <c r="I3" t="s">
        <v>159</v>
      </c>
      <c r="K3" t="s">
        <v>164</v>
      </c>
    </row>
    <row r="4" spans="1:11" x14ac:dyDescent="0.25">
      <c r="A4" s="133" t="s">
        <v>120</v>
      </c>
      <c r="B4" s="134">
        <v>-8</v>
      </c>
      <c r="D4">
        <v>3</v>
      </c>
      <c r="E4" s="135" t="s">
        <v>121</v>
      </c>
      <c r="F4" s="135" t="s">
        <v>122</v>
      </c>
      <c r="I4" t="s">
        <v>160</v>
      </c>
      <c r="K4" t="s">
        <v>165</v>
      </c>
    </row>
    <row r="5" spans="1:11" x14ac:dyDescent="0.25">
      <c r="A5" s="133" t="s">
        <v>123</v>
      </c>
      <c r="B5" s="134">
        <v>-25</v>
      </c>
      <c r="D5">
        <v>4</v>
      </c>
      <c r="E5" s="135" t="s">
        <v>124</v>
      </c>
      <c r="F5" s="135" t="s">
        <v>125</v>
      </c>
      <c r="I5" t="s">
        <v>162</v>
      </c>
      <c r="K5" t="s">
        <v>166</v>
      </c>
    </row>
    <row r="6" spans="1:11" x14ac:dyDescent="0.25">
      <c r="A6" s="133" t="s">
        <v>126</v>
      </c>
      <c r="B6" s="136">
        <v>-12</v>
      </c>
      <c r="D6">
        <v>5</v>
      </c>
      <c r="E6" s="135" t="s">
        <v>127</v>
      </c>
      <c r="F6" s="135" t="s">
        <v>128</v>
      </c>
      <c r="G6" s="101">
        <v>2017</v>
      </c>
    </row>
    <row r="7" spans="1:11" ht="15.75" thickBot="1" x14ac:dyDescent="0.3">
      <c r="A7" s="137" t="s">
        <v>129</v>
      </c>
      <c r="B7" s="138">
        <f>SUM(B2:B6)</f>
        <v>216</v>
      </c>
      <c r="D7">
        <v>6</v>
      </c>
      <c r="E7" s="135" t="s">
        <v>130</v>
      </c>
      <c r="F7" s="135" t="s">
        <v>131</v>
      </c>
      <c r="K7" t="s">
        <v>167</v>
      </c>
    </row>
    <row r="8" spans="1:11" ht="15.75" thickTop="1" x14ac:dyDescent="0.25">
      <c r="A8" s="139" t="s">
        <v>132</v>
      </c>
      <c r="B8">
        <f>+B7-215</f>
        <v>1</v>
      </c>
      <c r="D8">
        <v>7</v>
      </c>
      <c r="E8" s="135" t="s">
        <v>133</v>
      </c>
      <c r="F8" s="135" t="s">
        <v>134</v>
      </c>
    </row>
    <row r="9" spans="1:11" x14ac:dyDescent="0.25">
      <c r="C9" s="140"/>
      <c r="D9" s="140">
        <v>8</v>
      </c>
      <c r="E9" s="141" t="s">
        <v>135</v>
      </c>
      <c r="F9" s="141" t="s">
        <v>136</v>
      </c>
      <c r="G9" s="142"/>
    </row>
    <row r="10" spans="1:11" x14ac:dyDescent="0.25">
      <c r="A10" s="130" t="s">
        <v>137</v>
      </c>
      <c r="B10" s="131"/>
      <c r="E10" s="132" t="s">
        <v>113</v>
      </c>
      <c r="F10" s="135"/>
    </row>
    <row r="11" spans="1:11" x14ac:dyDescent="0.25">
      <c r="A11" s="133" t="s">
        <v>114</v>
      </c>
      <c r="B11" s="134">
        <v>365</v>
      </c>
      <c r="D11">
        <v>1</v>
      </c>
      <c r="E11" s="135" t="s">
        <v>138</v>
      </c>
      <c r="F11" s="135" t="s">
        <v>116</v>
      </c>
      <c r="G11" s="101">
        <v>2017</v>
      </c>
    </row>
    <row r="12" spans="1:11" x14ac:dyDescent="0.25">
      <c r="A12" s="133" t="s">
        <v>117</v>
      </c>
      <c r="B12" s="134">
        <v>-104</v>
      </c>
      <c r="D12">
        <v>2</v>
      </c>
      <c r="E12" s="135" t="s">
        <v>139</v>
      </c>
      <c r="F12" s="135" t="s">
        <v>119</v>
      </c>
    </row>
    <row r="13" spans="1:11" x14ac:dyDescent="0.25">
      <c r="A13" s="133" t="s">
        <v>120</v>
      </c>
      <c r="B13" s="134">
        <v>-9</v>
      </c>
      <c r="D13">
        <v>3</v>
      </c>
      <c r="E13" s="135" t="s">
        <v>140</v>
      </c>
      <c r="F13" s="135" t="s">
        <v>122</v>
      </c>
    </row>
    <row r="14" spans="1:11" x14ac:dyDescent="0.25">
      <c r="A14" s="133" t="s">
        <v>123</v>
      </c>
      <c r="B14" s="134">
        <v>-25</v>
      </c>
      <c r="D14">
        <v>4</v>
      </c>
      <c r="E14" s="135" t="s">
        <v>141</v>
      </c>
      <c r="F14" s="135" t="s">
        <v>142</v>
      </c>
    </row>
    <row r="15" spans="1:11" x14ac:dyDescent="0.25">
      <c r="A15" s="133" t="s">
        <v>126</v>
      </c>
      <c r="B15" s="136">
        <v>-12</v>
      </c>
      <c r="D15">
        <v>5</v>
      </c>
      <c r="E15" s="135" t="s">
        <v>143</v>
      </c>
      <c r="F15" s="135" t="s">
        <v>144</v>
      </c>
      <c r="G15" s="101">
        <v>2018</v>
      </c>
    </row>
    <row r="16" spans="1:11" ht="15.75" thickBot="1" x14ac:dyDescent="0.3">
      <c r="A16" s="137" t="s">
        <v>129</v>
      </c>
      <c r="B16" s="138">
        <f>SUM(B11:B15)</f>
        <v>215</v>
      </c>
      <c r="D16">
        <v>6</v>
      </c>
      <c r="E16" s="135" t="s">
        <v>145</v>
      </c>
      <c r="F16" s="135" t="s">
        <v>128</v>
      </c>
    </row>
    <row r="17" spans="1:10" ht="15.75" thickTop="1" x14ac:dyDescent="0.25">
      <c r="A17" s="139" t="s">
        <v>132</v>
      </c>
      <c r="B17">
        <f>+B16-215</f>
        <v>0</v>
      </c>
      <c r="D17">
        <v>7</v>
      </c>
      <c r="E17" s="135" t="s">
        <v>146</v>
      </c>
      <c r="F17" s="135" t="s">
        <v>131</v>
      </c>
    </row>
    <row r="18" spans="1:10" x14ac:dyDescent="0.25">
      <c r="D18">
        <v>8</v>
      </c>
      <c r="E18" s="135" t="s">
        <v>147</v>
      </c>
      <c r="F18" s="135" t="s">
        <v>148</v>
      </c>
    </row>
    <row r="19" spans="1:10" x14ac:dyDescent="0.25">
      <c r="D19">
        <v>9</v>
      </c>
      <c r="E19" s="135" t="s">
        <v>149</v>
      </c>
      <c r="F19" s="135" t="s">
        <v>150</v>
      </c>
    </row>
    <row r="20" spans="1:10" x14ac:dyDescent="0.25">
      <c r="D20" s="143"/>
      <c r="E20" s="144" t="s">
        <v>151</v>
      </c>
      <c r="F20" s="144" t="s">
        <v>152</v>
      </c>
    </row>
    <row r="21" spans="1:10" x14ac:dyDescent="0.25">
      <c r="A21" s="130" t="s">
        <v>153</v>
      </c>
      <c r="B21" s="131"/>
      <c r="C21" s="131"/>
      <c r="D21" s="131"/>
      <c r="E21" s="145" t="s">
        <v>113</v>
      </c>
      <c r="F21" s="131"/>
      <c r="G21" s="146"/>
    </row>
    <row r="22" spans="1:10" x14ac:dyDescent="0.25">
      <c r="A22" s="133" t="s">
        <v>114</v>
      </c>
      <c r="B22" s="134">
        <v>365</v>
      </c>
      <c r="D22" s="147">
        <v>0</v>
      </c>
      <c r="E22" s="148">
        <f t="shared" ref="E22:E30" si="0">F22</f>
        <v>43295</v>
      </c>
      <c r="F22" s="149">
        <v>43295</v>
      </c>
      <c r="G22" s="150" t="s">
        <v>116</v>
      </c>
      <c r="H22">
        <v>2018</v>
      </c>
    </row>
    <row r="23" spans="1:10" x14ac:dyDescent="0.25">
      <c r="A23" s="133" t="s">
        <v>117</v>
      </c>
      <c r="B23" s="134">
        <v>-104</v>
      </c>
      <c r="D23">
        <v>1</v>
      </c>
      <c r="E23" s="148">
        <f t="shared" si="0"/>
        <v>43327</v>
      </c>
      <c r="F23" s="149">
        <v>43327</v>
      </c>
      <c r="G23" s="150" t="s">
        <v>119</v>
      </c>
      <c r="I23" s="149"/>
      <c r="J23" s="149"/>
    </row>
    <row r="24" spans="1:10" x14ac:dyDescent="0.25">
      <c r="A24" s="133" t="s">
        <v>120</v>
      </c>
      <c r="B24" s="134">
        <v>-8</v>
      </c>
      <c r="D24">
        <v>2</v>
      </c>
      <c r="E24" s="148">
        <f t="shared" si="0"/>
        <v>43405</v>
      </c>
      <c r="F24" s="149">
        <v>43405</v>
      </c>
      <c r="G24" s="150" t="s">
        <v>122</v>
      </c>
      <c r="I24" s="149"/>
      <c r="J24" s="149"/>
    </row>
    <row r="25" spans="1:10" x14ac:dyDescent="0.25">
      <c r="A25" s="133" t="s">
        <v>123</v>
      </c>
      <c r="B25" s="134">
        <v>-25</v>
      </c>
      <c r="D25">
        <v>2</v>
      </c>
      <c r="E25" s="148">
        <f t="shared" si="0"/>
        <v>43415</v>
      </c>
      <c r="F25" s="149">
        <v>43415</v>
      </c>
      <c r="G25" s="150" t="s">
        <v>154</v>
      </c>
      <c r="I25" s="149"/>
      <c r="J25" s="149"/>
    </row>
    <row r="26" spans="1:10" x14ac:dyDescent="0.25">
      <c r="A26" s="133" t="s">
        <v>126</v>
      </c>
      <c r="B26" s="136">
        <v>-12</v>
      </c>
      <c r="D26">
        <v>3</v>
      </c>
      <c r="E26" s="148">
        <f t="shared" si="0"/>
        <v>43459</v>
      </c>
      <c r="F26" s="149">
        <v>43459</v>
      </c>
      <c r="G26" s="150" t="s">
        <v>142</v>
      </c>
      <c r="I26" s="149"/>
      <c r="J26" s="149"/>
    </row>
    <row r="27" spans="1:10" ht="15.75" thickBot="1" x14ac:dyDescent="0.3">
      <c r="A27" s="137" t="s">
        <v>129</v>
      </c>
      <c r="B27" s="138">
        <f>SUM(B22:B26)</f>
        <v>216</v>
      </c>
      <c r="D27">
        <v>4</v>
      </c>
      <c r="E27" s="148">
        <f t="shared" si="0"/>
        <v>43466</v>
      </c>
      <c r="F27" s="149">
        <v>43466</v>
      </c>
      <c r="G27" s="150" t="s">
        <v>144</v>
      </c>
      <c r="H27">
        <v>2019</v>
      </c>
      <c r="I27" s="149"/>
      <c r="J27" s="149"/>
    </row>
    <row r="28" spans="1:10" ht="15.75" thickTop="1" x14ac:dyDescent="0.25">
      <c r="A28" s="139" t="s">
        <v>132</v>
      </c>
      <c r="B28" s="147">
        <v>1</v>
      </c>
      <c r="D28">
        <v>5</v>
      </c>
      <c r="E28" s="148">
        <f t="shared" si="0"/>
        <v>43580</v>
      </c>
      <c r="F28" s="149">
        <v>43580</v>
      </c>
      <c r="G28" s="150" t="s">
        <v>128</v>
      </c>
      <c r="I28" s="149"/>
      <c r="J28" s="149"/>
    </row>
    <row r="29" spans="1:10" x14ac:dyDescent="0.25">
      <c r="D29">
        <v>6</v>
      </c>
      <c r="E29" s="148">
        <f t="shared" si="0"/>
        <v>43586</v>
      </c>
      <c r="F29" s="149">
        <v>43586</v>
      </c>
      <c r="G29" s="150" t="s">
        <v>131</v>
      </c>
      <c r="I29" s="149"/>
      <c r="J29" s="149"/>
    </row>
    <row r="30" spans="1:10" x14ac:dyDescent="0.25">
      <c r="D30">
        <v>7</v>
      </c>
      <c r="E30" s="148">
        <f t="shared" si="0"/>
        <v>43593</v>
      </c>
      <c r="F30" s="149">
        <v>43593</v>
      </c>
      <c r="G30" s="150" t="s">
        <v>148</v>
      </c>
      <c r="I30" s="149"/>
      <c r="J30" s="149"/>
    </row>
    <row r="31" spans="1:10" x14ac:dyDescent="0.25">
      <c r="D31">
        <v>8</v>
      </c>
      <c r="E31" s="148">
        <f>F31</f>
        <v>43615</v>
      </c>
      <c r="F31" s="149">
        <v>43615</v>
      </c>
      <c r="G31" s="150" t="s">
        <v>150</v>
      </c>
      <c r="I31" s="149"/>
      <c r="J31" s="149"/>
    </row>
    <row r="32" spans="1:10" x14ac:dyDescent="0.25">
      <c r="H32" s="151"/>
      <c r="I32" s="151"/>
      <c r="J32" s="152"/>
    </row>
    <row r="33" spans="5:7" x14ac:dyDescent="0.25">
      <c r="E33" s="151"/>
      <c r="F33" s="151"/>
      <c r="G33" s="151"/>
    </row>
  </sheetData>
  <conditionalFormatting sqref="H32:J32 E33:G33 E22:E31">
    <cfRule type="expression" dxfId="0" priority="1">
      <formula>$A$2=ROW()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soldes</vt:lpstr>
      <vt:lpstr>calend</vt:lpstr>
      <vt:lpstr>detail</vt:lpstr>
      <vt:lpstr>contrat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2018-08-13T07:35:04Z</dcterms:created>
  <dcterms:modified xsi:type="dcterms:W3CDTF">2018-08-31T09:13:18Z</dcterms:modified>
</cp:coreProperties>
</file>