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macros\"/>
    </mc:Choice>
  </mc:AlternateContent>
  <bookViews>
    <workbookView xWindow="0" yWindow="0" windowWidth="24000" windowHeight="9735"/>
  </bookViews>
  <sheets>
    <sheet name="ma" sheetId="26" r:id="rId1"/>
  </sheets>
  <calcPr calcId="162913"/>
</workbook>
</file>

<file path=xl/calcChain.xml><?xml version="1.0" encoding="utf-8"?>
<calcChain xmlns="http://schemas.openxmlformats.org/spreadsheetml/2006/main">
  <c r="I4" i="26" l="1"/>
  <c r="I11" i="26"/>
  <c r="I15" i="26"/>
  <c r="I3" i="26"/>
  <c r="I8" i="26"/>
  <c r="I14" i="26"/>
  <c r="L19" i="26" l="1"/>
  <c r="K19" i="26"/>
  <c r="H19" i="26"/>
  <c r="G19" i="26"/>
  <c r="F19" i="26"/>
  <c r="E19" i="26"/>
  <c r="J5" i="26"/>
  <c r="J19" i="26" s="1"/>
  <c r="I19" i="26"/>
</calcChain>
</file>

<file path=xl/sharedStrings.xml><?xml version="1.0" encoding="utf-8"?>
<sst xmlns="http://schemas.openxmlformats.org/spreadsheetml/2006/main" count="78" uniqueCount="53">
  <si>
    <t>IN</t>
  </si>
  <si>
    <t>PRENOM</t>
  </si>
  <si>
    <t>Divers</t>
  </si>
  <si>
    <t>secteur/centre analytique</t>
  </si>
  <si>
    <t>Commentaires</t>
  </si>
  <si>
    <t>TR</t>
  </si>
  <si>
    <t>totaux</t>
  </si>
  <si>
    <t>IN2</t>
  </si>
  <si>
    <t>sce</t>
  </si>
  <si>
    <t>ristourne</t>
  </si>
  <si>
    <t>PV</t>
  </si>
  <si>
    <t>Tom</t>
  </si>
  <si>
    <t>fernand</t>
  </si>
  <si>
    <t>patrice</t>
  </si>
  <si>
    <t>gerard</t>
  </si>
  <si>
    <t>robert</t>
  </si>
  <si>
    <t>marcel</t>
  </si>
  <si>
    <t>jules</t>
  </si>
  <si>
    <t>Maurice</t>
  </si>
  <si>
    <t>didier</t>
  </si>
  <si>
    <t>Sylvain</t>
  </si>
  <si>
    <t>Omar</t>
  </si>
  <si>
    <t>léa</t>
  </si>
  <si>
    <t>béa</t>
  </si>
  <si>
    <t>toto</t>
  </si>
  <si>
    <t>hector</t>
  </si>
  <si>
    <t>technique</t>
  </si>
  <si>
    <t>ccial</t>
  </si>
  <si>
    <t>design</t>
  </si>
  <si>
    <t>direction</t>
  </si>
  <si>
    <t>admin</t>
  </si>
  <si>
    <t>etude</t>
  </si>
  <si>
    <t>securite</t>
  </si>
  <si>
    <t>FG</t>
  </si>
  <si>
    <t>PR</t>
  </si>
  <si>
    <t>GH</t>
  </si>
  <si>
    <t>RF</t>
  </si>
  <si>
    <t>MA</t>
  </si>
  <si>
    <t>JK</t>
  </si>
  <si>
    <t>MP</t>
  </si>
  <si>
    <t>DZ</t>
  </si>
  <si>
    <t>SF</t>
  </si>
  <si>
    <t>OI</t>
  </si>
  <si>
    <t>LE</t>
  </si>
  <si>
    <t>BO</t>
  </si>
  <si>
    <t>TE</t>
  </si>
  <si>
    <t>HU</t>
  </si>
  <si>
    <t>cotis</t>
  </si>
  <si>
    <t>credit</t>
  </si>
  <si>
    <t>debit</t>
  </si>
  <si>
    <t>CG</t>
  </si>
  <si>
    <t xml:space="preserve">date </t>
  </si>
  <si>
    <t xml:space="preserve">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</si>
</sst>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\ _F_-;\-* #,##0\ _F_-;_-* &quot;-&quot;??\ _F_-;_-@_-"/>
    <numFmt numFmtId="166" formatCode="_-* #,##0.0\ _F_-;\-* #,##0.0\ _F_-;_-* &quot;-&quot;??\ _F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2"/>
      <name val="Calibri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.5"/>
      <color theme="1"/>
      <name val="Consolas"/>
      <family val="3"/>
    </font>
    <font>
      <b/>
      <sz val="10"/>
      <name val="Arial"/>
      <family val="2"/>
    </font>
    <font>
      <sz val="10"/>
      <color rgb="FF00206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4" fontId="2" fillId="2" borderId="9" xfId="1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 wrapText="1"/>
    </xf>
    <xf numFmtId="3" fontId="2" fillId="2" borderId="9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7" fillId="0" borderId="0" xfId="0" applyFont="1"/>
    <xf numFmtId="164" fontId="2" fillId="0" borderId="13" xfId="0" applyNumberFormat="1" applyFont="1" applyBorder="1" applyAlignment="1">
      <alignment horizontal="center" vertical="center" wrapText="1"/>
    </xf>
    <xf numFmtId="165" fontId="2" fillId="0" borderId="13" xfId="0" applyNumberFormat="1" applyFont="1" applyBorder="1" applyAlignment="1">
      <alignment horizontal="center" vertical="center" wrapText="1"/>
    </xf>
    <xf numFmtId="166" fontId="2" fillId="0" borderId="13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8" fillId="3" borderId="1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10" xfId="0" applyFont="1" applyFill="1" applyBorder="1" applyAlignment="1">
      <alignment horizontal="left"/>
    </xf>
    <xf numFmtId="17" fontId="2" fillId="0" borderId="0" xfId="0" applyNumberFormat="1" applyFont="1" applyAlignment="1">
      <alignment horizontal="center" vertical="center" wrapText="1"/>
    </xf>
    <xf numFmtId="17" fontId="0" fillId="0" borderId="0" xfId="0" applyNumberFormat="1" applyAlignment="1">
      <alignment horizontal="center"/>
    </xf>
    <xf numFmtId="0" fontId="2" fillId="0" borderId="15" xfId="0" applyFont="1" applyFill="1" applyBorder="1" applyAlignment="1">
      <alignment horizontal="center" vertical="center" wrapText="1"/>
    </xf>
    <xf numFmtId="4" fontId="9" fillId="2" borderId="9" xfId="1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14" fontId="2" fillId="0" borderId="9" xfId="1" applyNumberFormat="1" applyFont="1" applyFill="1" applyBorder="1" applyAlignment="1">
      <alignment horizontal="center" vertical="center" wrapText="1"/>
    </xf>
    <xf numFmtId="4" fontId="10" fillId="2" borderId="9" xfId="1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366183</xdr:colOff>
      <xdr:row>0</xdr:row>
      <xdr:rowOff>83608</xdr:rowOff>
    </xdr:from>
    <xdr:to>
      <xdr:col>17</xdr:col>
      <xdr:colOff>57150</xdr:colOff>
      <xdr:row>1</xdr:row>
      <xdr:rowOff>57150</xdr:rowOff>
    </xdr:to>
    <xdr:sp macro="[0]!ligne_prec" textlink="">
      <xdr:nvSpPr>
        <xdr:cNvPr id="2" name="Flèche vers le haut 1"/>
        <xdr:cNvSpPr/>
      </xdr:nvSpPr>
      <xdr:spPr>
        <a:xfrm>
          <a:off x="11196108" y="83608"/>
          <a:ext cx="452967" cy="30691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357717</xdr:colOff>
      <xdr:row>1</xdr:row>
      <xdr:rowOff>161925</xdr:rowOff>
    </xdr:from>
    <xdr:to>
      <xdr:col>17</xdr:col>
      <xdr:colOff>76201</xdr:colOff>
      <xdr:row>1</xdr:row>
      <xdr:rowOff>419100</xdr:rowOff>
    </xdr:to>
    <xdr:sp macro="[0]!ligne_suiv" textlink="">
      <xdr:nvSpPr>
        <xdr:cNvPr id="3" name="Flèche vers le bas 2"/>
        <xdr:cNvSpPr/>
      </xdr:nvSpPr>
      <xdr:spPr>
        <a:xfrm>
          <a:off x="11187642" y="495300"/>
          <a:ext cx="480484" cy="2571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17</xdr:col>
      <xdr:colOff>159808</xdr:colOff>
      <xdr:row>0</xdr:row>
      <xdr:rowOff>314325</xdr:rowOff>
    </xdr:from>
    <xdr:to>
      <xdr:col>17</xdr:col>
      <xdr:colOff>607483</xdr:colOff>
      <xdr:row>1</xdr:row>
      <xdr:rowOff>280459</xdr:rowOff>
    </xdr:to>
    <xdr:sp macro="[0]!col_suiv" textlink="">
      <xdr:nvSpPr>
        <xdr:cNvPr id="4" name="Flèche droite 3"/>
        <xdr:cNvSpPr/>
      </xdr:nvSpPr>
      <xdr:spPr>
        <a:xfrm>
          <a:off x="11751733" y="314325"/>
          <a:ext cx="447675" cy="29950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68791</xdr:colOff>
      <xdr:row>1</xdr:row>
      <xdr:rowOff>35984</xdr:rowOff>
    </xdr:from>
    <xdr:to>
      <xdr:col>16</xdr:col>
      <xdr:colOff>341841</xdr:colOff>
      <xdr:row>1</xdr:row>
      <xdr:rowOff>311150</xdr:rowOff>
    </xdr:to>
    <xdr:sp macro="[0]!col_prec" textlink="">
      <xdr:nvSpPr>
        <xdr:cNvPr id="5" name="Flèche gauche 4"/>
        <xdr:cNvSpPr/>
      </xdr:nvSpPr>
      <xdr:spPr>
        <a:xfrm>
          <a:off x="10632016" y="369359"/>
          <a:ext cx="539750" cy="27516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18</xdr:col>
      <xdr:colOff>95252</xdr:colOff>
      <xdr:row>1</xdr:row>
      <xdr:rowOff>9526</xdr:rowOff>
    </xdr:from>
    <xdr:to>
      <xdr:col>19</xdr:col>
      <xdr:colOff>47625</xdr:colOff>
      <xdr:row>1</xdr:row>
      <xdr:rowOff>352426</xdr:rowOff>
    </xdr:to>
    <xdr:sp macro="[0]!saisie" textlink="">
      <xdr:nvSpPr>
        <xdr:cNvPr id="6" name="Ellipse 5"/>
        <xdr:cNvSpPr/>
      </xdr:nvSpPr>
      <xdr:spPr>
        <a:xfrm>
          <a:off x="13687427" y="180976"/>
          <a:ext cx="714373" cy="342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saisie</a:t>
          </a:r>
        </a:p>
      </xdr:txBody>
    </xdr:sp>
    <xdr:clientData/>
  </xdr:twoCellAnchor>
  <xdr:twoCellAnchor>
    <xdr:from>
      <xdr:col>3</xdr:col>
      <xdr:colOff>161925</xdr:colOff>
      <xdr:row>1</xdr:row>
      <xdr:rowOff>76200</xdr:rowOff>
    </xdr:from>
    <xdr:to>
      <xdr:col>3</xdr:col>
      <xdr:colOff>857250</xdr:colOff>
      <xdr:row>1</xdr:row>
      <xdr:rowOff>409575</xdr:rowOff>
    </xdr:to>
    <xdr:sp macro="[0]!initiales" textlink="">
      <xdr:nvSpPr>
        <xdr:cNvPr id="7" name="Ellipse 6"/>
        <xdr:cNvSpPr/>
      </xdr:nvSpPr>
      <xdr:spPr>
        <a:xfrm>
          <a:off x="1781175" y="247650"/>
          <a:ext cx="695325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5"/>
  <sheetViews>
    <sheetView showGridLines="0" tabSelected="1" workbookViewId="0">
      <pane ySplit="2" topLeftCell="A3" activePane="bottomLeft" state="frozen"/>
      <selection pane="bottomLeft" activeCell="R13" sqref="R13"/>
    </sheetView>
  </sheetViews>
  <sheetFormatPr baseColWidth="10" defaultRowHeight="15" x14ac:dyDescent="0.25"/>
  <cols>
    <col min="1" max="1" width="4.7109375" customWidth="1"/>
    <col min="2" max="2" width="4.85546875" customWidth="1"/>
    <col min="3" max="3" width="16.5703125" customWidth="1"/>
    <col min="4" max="4" width="13" customWidth="1"/>
    <col min="5" max="5" width="7.85546875" style="27" bestFit="1" customWidth="1"/>
    <col min="6" max="6" width="8.140625" style="27" customWidth="1"/>
    <col min="7" max="7" width="8.42578125" customWidth="1"/>
    <col min="8" max="8" width="8.85546875" customWidth="1"/>
    <col min="9" max="9" width="9.42578125" bestFit="1" customWidth="1"/>
    <col min="10" max="10" width="11.28515625" style="27" customWidth="1"/>
    <col min="11" max="11" width="10.42578125" bestFit="1" customWidth="1"/>
    <col min="12" max="12" width="10.7109375" customWidth="1"/>
    <col min="13" max="13" width="11.5703125" customWidth="1"/>
    <col min="14" max="14" width="18.28515625" customWidth="1"/>
    <col min="15" max="15" width="5" bestFit="1" customWidth="1"/>
    <col min="16" max="16" width="4" customWidth="1"/>
  </cols>
  <sheetData>
    <row r="1" spans="1:17" s="1" customFormat="1" ht="21" customHeight="1" thickBot="1" x14ac:dyDescent="0.3">
      <c r="A1" s="24" t="s">
        <v>52</v>
      </c>
      <c r="B1" s="25" t="s">
        <v>41</v>
      </c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7" s="2" customFormat="1" ht="36" customHeight="1" x14ac:dyDescent="0.25">
      <c r="A2" s="38" t="s">
        <v>0</v>
      </c>
      <c r="B2" s="39" t="s">
        <v>8</v>
      </c>
      <c r="C2" s="40" t="s">
        <v>51</v>
      </c>
      <c r="D2" s="39" t="s">
        <v>1</v>
      </c>
      <c r="E2" s="40" t="s">
        <v>10</v>
      </c>
      <c r="F2" s="41" t="s">
        <v>50</v>
      </c>
      <c r="G2" s="39" t="s">
        <v>2</v>
      </c>
      <c r="H2" s="39" t="s">
        <v>47</v>
      </c>
      <c r="I2" s="39" t="s">
        <v>52</v>
      </c>
      <c r="J2" s="39" t="s">
        <v>9</v>
      </c>
      <c r="K2" s="42" t="s">
        <v>49</v>
      </c>
      <c r="L2" s="42" t="s">
        <v>48</v>
      </c>
      <c r="M2" s="39" t="s">
        <v>3</v>
      </c>
      <c r="N2" s="43" t="s">
        <v>4</v>
      </c>
      <c r="O2" s="44" t="s">
        <v>7</v>
      </c>
    </row>
    <row r="3" spans="1:17" s="2" customFormat="1" ht="15.75" x14ac:dyDescent="0.25">
      <c r="A3" s="3" t="s">
        <v>5</v>
      </c>
      <c r="B3" s="4">
        <v>10</v>
      </c>
      <c r="C3" s="34">
        <v>41372</v>
      </c>
      <c r="D3" s="5" t="s">
        <v>11</v>
      </c>
      <c r="E3" s="6"/>
      <c r="F3" s="6"/>
      <c r="G3" s="6"/>
      <c r="H3" s="10">
        <v>147</v>
      </c>
      <c r="I3" s="6">
        <f>8*5.29</f>
        <v>42.32</v>
      </c>
      <c r="J3" s="6">
        <v>214.97</v>
      </c>
      <c r="K3" s="6">
        <v>350</v>
      </c>
      <c r="L3" s="6"/>
      <c r="M3" s="8" t="s">
        <v>26</v>
      </c>
      <c r="N3" s="26"/>
      <c r="O3" s="3" t="s">
        <v>5</v>
      </c>
      <c r="Q3" s="11"/>
    </row>
    <row r="4" spans="1:17" s="2" customFormat="1" ht="15.75" x14ac:dyDescent="0.25">
      <c r="A4" s="3" t="s">
        <v>33</v>
      </c>
      <c r="B4" s="4">
        <v>10</v>
      </c>
      <c r="C4" s="34">
        <v>42705</v>
      </c>
      <c r="D4" s="5" t="s">
        <v>12</v>
      </c>
      <c r="E4" s="6"/>
      <c r="F4" s="6"/>
      <c r="G4" s="6"/>
      <c r="H4" s="10">
        <v>147</v>
      </c>
      <c r="I4" s="6">
        <f>12*5.29</f>
        <v>63.480000000000004</v>
      </c>
      <c r="J4" s="6">
        <v>278.52999999999997</v>
      </c>
      <c r="K4" s="32"/>
      <c r="L4" s="6"/>
      <c r="M4" s="8" t="s">
        <v>27</v>
      </c>
      <c r="N4" s="26"/>
      <c r="O4" s="3" t="s">
        <v>33</v>
      </c>
      <c r="Q4" s="11"/>
    </row>
    <row r="5" spans="1:17" s="2" customFormat="1" ht="14.25" customHeight="1" x14ac:dyDescent="0.25">
      <c r="A5" s="3" t="s">
        <v>34</v>
      </c>
      <c r="B5" s="4">
        <v>10</v>
      </c>
      <c r="C5" s="34">
        <v>39279</v>
      </c>
      <c r="D5" s="5" t="s">
        <v>13</v>
      </c>
      <c r="E5" s="6"/>
      <c r="F5" s="6"/>
      <c r="G5" s="6"/>
      <c r="H5" s="10">
        <v>147</v>
      </c>
      <c r="I5" s="6"/>
      <c r="J5" s="6">
        <f>888.78*0.3</f>
        <v>266.63399999999996</v>
      </c>
      <c r="K5" s="6">
        <v>43</v>
      </c>
      <c r="L5" s="6"/>
      <c r="M5" s="8" t="s">
        <v>27</v>
      </c>
      <c r="N5" s="9"/>
      <c r="O5" s="3" t="s">
        <v>34</v>
      </c>
      <c r="Q5" s="11"/>
    </row>
    <row r="6" spans="1:17" s="11" customFormat="1" ht="14.25" customHeight="1" x14ac:dyDescent="0.25">
      <c r="A6" s="3" t="s">
        <v>35</v>
      </c>
      <c r="B6" s="4">
        <v>20</v>
      </c>
      <c r="C6" s="34">
        <v>30648</v>
      </c>
      <c r="D6" s="5" t="s">
        <v>14</v>
      </c>
      <c r="E6" s="6">
        <v>350</v>
      </c>
      <c r="F6" s="6">
        <v>50</v>
      </c>
      <c r="G6" s="6"/>
      <c r="H6" s="10">
        <v>147</v>
      </c>
      <c r="I6" s="6"/>
      <c r="J6" s="6">
        <v>189.25</v>
      </c>
      <c r="K6" s="6">
        <v>326.8</v>
      </c>
      <c r="L6" s="6"/>
      <c r="M6" s="8" t="s">
        <v>26</v>
      </c>
      <c r="N6" s="26"/>
      <c r="O6" s="3" t="s">
        <v>35</v>
      </c>
    </row>
    <row r="7" spans="1:17" s="11" customFormat="1" ht="14.25" customHeight="1" x14ac:dyDescent="0.25">
      <c r="A7" s="3" t="s">
        <v>36</v>
      </c>
      <c r="B7" s="4">
        <v>20</v>
      </c>
      <c r="C7" s="34">
        <v>41050</v>
      </c>
      <c r="D7" s="5" t="s">
        <v>15</v>
      </c>
      <c r="E7" s="6">
        <v>250</v>
      </c>
      <c r="F7" s="6"/>
      <c r="G7" s="6"/>
      <c r="H7" s="10">
        <v>147</v>
      </c>
      <c r="I7" s="6"/>
      <c r="J7" s="6">
        <v>162.54</v>
      </c>
      <c r="K7" s="6"/>
      <c r="L7" s="6"/>
      <c r="M7" s="8" t="s">
        <v>27</v>
      </c>
      <c r="N7" s="7"/>
      <c r="O7" s="3" t="s">
        <v>36</v>
      </c>
    </row>
    <row r="8" spans="1:17" s="11" customFormat="1" ht="14.25" customHeight="1" x14ac:dyDescent="0.25">
      <c r="A8" s="12" t="s">
        <v>37</v>
      </c>
      <c r="B8" s="4">
        <v>10</v>
      </c>
      <c r="C8" s="34">
        <v>39671</v>
      </c>
      <c r="D8" s="7" t="s">
        <v>16</v>
      </c>
      <c r="E8" s="6"/>
      <c r="F8" s="6"/>
      <c r="G8" s="6"/>
      <c r="H8" s="10">
        <v>147</v>
      </c>
      <c r="I8" s="6">
        <f>9*5.29</f>
        <v>47.61</v>
      </c>
      <c r="J8" s="6">
        <v>209.69</v>
      </c>
      <c r="K8" s="6">
        <v>209.76</v>
      </c>
      <c r="L8" s="6"/>
      <c r="M8" s="8" t="s">
        <v>28</v>
      </c>
      <c r="N8" s="13"/>
      <c r="O8" s="12" t="s">
        <v>37</v>
      </c>
    </row>
    <row r="9" spans="1:17" s="11" customFormat="1" ht="14.25" customHeight="1" x14ac:dyDescent="0.25">
      <c r="A9" s="12" t="s">
        <v>38</v>
      </c>
      <c r="B9" s="4">
        <v>20</v>
      </c>
      <c r="C9" s="34">
        <v>41366</v>
      </c>
      <c r="D9" s="7" t="s">
        <v>17</v>
      </c>
      <c r="E9" s="6">
        <v>350</v>
      </c>
      <c r="F9" s="6">
        <v>56</v>
      </c>
      <c r="G9" s="6"/>
      <c r="H9" s="10">
        <v>147</v>
      </c>
      <c r="I9" s="6"/>
      <c r="J9" s="6">
        <v>227.96</v>
      </c>
      <c r="K9" s="6"/>
      <c r="L9" s="6"/>
      <c r="M9" s="8" t="s">
        <v>28</v>
      </c>
      <c r="N9" s="33"/>
      <c r="O9" s="12" t="s">
        <v>38</v>
      </c>
    </row>
    <row r="10" spans="1:17" s="11" customFormat="1" ht="15" customHeight="1" x14ac:dyDescent="0.25">
      <c r="A10" s="12" t="s">
        <v>39</v>
      </c>
      <c r="B10" s="4">
        <v>10</v>
      </c>
      <c r="C10" s="34">
        <v>41736</v>
      </c>
      <c r="D10" s="7" t="s">
        <v>18</v>
      </c>
      <c r="E10" s="6">
        <v>350</v>
      </c>
      <c r="F10" s="6"/>
      <c r="G10" s="6"/>
      <c r="H10" s="10">
        <v>150</v>
      </c>
      <c r="I10" s="6"/>
      <c r="J10" s="6">
        <v>247.33</v>
      </c>
      <c r="K10" s="6"/>
      <c r="L10" s="6">
        <v>44.78</v>
      </c>
      <c r="M10" s="8" t="s">
        <v>29</v>
      </c>
      <c r="N10" s="28"/>
      <c r="O10" s="12" t="s">
        <v>39</v>
      </c>
    </row>
    <row r="11" spans="1:17" s="11" customFormat="1" ht="15" customHeight="1" x14ac:dyDescent="0.25">
      <c r="A11" s="12" t="s">
        <v>40</v>
      </c>
      <c r="B11" s="4">
        <v>10</v>
      </c>
      <c r="C11" s="34">
        <v>42430</v>
      </c>
      <c r="D11" s="7" t="s">
        <v>19</v>
      </c>
      <c r="E11" s="6"/>
      <c r="F11" s="6"/>
      <c r="G11" s="6"/>
      <c r="H11" s="10">
        <v>147</v>
      </c>
      <c r="I11" s="6">
        <f>8*5.29</f>
        <v>42.32</v>
      </c>
      <c r="J11" s="6">
        <v>205.81</v>
      </c>
      <c r="K11" s="35"/>
      <c r="L11" s="6">
        <v>87.67</v>
      </c>
      <c r="M11" s="8" t="s">
        <v>30</v>
      </c>
      <c r="N11" s="9"/>
      <c r="O11" s="12" t="s">
        <v>40</v>
      </c>
    </row>
    <row r="12" spans="1:17" s="11" customFormat="1" ht="15" customHeight="1" x14ac:dyDescent="0.25">
      <c r="A12" s="12" t="s">
        <v>41</v>
      </c>
      <c r="B12" s="4">
        <v>10</v>
      </c>
      <c r="C12" s="34">
        <v>39055</v>
      </c>
      <c r="D12" s="7" t="s">
        <v>20</v>
      </c>
      <c r="E12" s="6"/>
      <c r="F12" s="6"/>
      <c r="G12" s="6"/>
      <c r="H12" s="10">
        <v>150</v>
      </c>
      <c r="I12" s="6">
        <v>148</v>
      </c>
      <c r="J12" s="6">
        <v>264.04000000000002</v>
      </c>
      <c r="K12" s="6"/>
      <c r="L12" s="6"/>
      <c r="M12" s="8" t="s">
        <v>30</v>
      </c>
      <c r="N12" s="36"/>
      <c r="O12" s="12" t="s">
        <v>41</v>
      </c>
    </row>
    <row r="13" spans="1:17" s="11" customFormat="1" ht="15" customHeight="1" x14ac:dyDescent="0.25">
      <c r="A13" s="12" t="s">
        <v>42</v>
      </c>
      <c r="B13" s="4">
        <v>20</v>
      </c>
      <c r="C13" s="34">
        <v>41190</v>
      </c>
      <c r="D13" s="7" t="s">
        <v>21</v>
      </c>
      <c r="E13" s="6"/>
      <c r="F13" s="6"/>
      <c r="G13" s="6"/>
      <c r="H13" s="10">
        <v>148</v>
      </c>
      <c r="I13" s="6"/>
      <c r="J13" s="6">
        <v>240.06</v>
      </c>
      <c r="K13" s="6"/>
      <c r="L13" s="6"/>
      <c r="M13" s="8" t="s">
        <v>26</v>
      </c>
      <c r="N13" s="26"/>
      <c r="O13" s="12" t="s">
        <v>42</v>
      </c>
    </row>
    <row r="14" spans="1:17" s="11" customFormat="1" ht="15" customHeight="1" x14ac:dyDescent="0.25">
      <c r="A14" s="12" t="s">
        <v>43</v>
      </c>
      <c r="B14" s="4">
        <v>10</v>
      </c>
      <c r="C14" s="34">
        <v>42705</v>
      </c>
      <c r="D14" s="7" t="s">
        <v>22</v>
      </c>
      <c r="E14" s="6"/>
      <c r="F14" s="6"/>
      <c r="G14" s="6"/>
      <c r="H14" s="10">
        <v>148</v>
      </c>
      <c r="I14" s="6">
        <f>15*5.29</f>
        <v>79.349999999999994</v>
      </c>
      <c r="J14" s="6">
        <v>278.52999999999997</v>
      </c>
      <c r="K14" s="6"/>
      <c r="L14" s="6">
        <v>254.33</v>
      </c>
      <c r="M14" s="8" t="s">
        <v>31</v>
      </c>
      <c r="N14" s="9"/>
      <c r="O14" s="12" t="s">
        <v>43</v>
      </c>
    </row>
    <row r="15" spans="1:17" s="15" customFormat="1" ht="15.75" x14ac:dyDescent="0.25">
      <c r="A15" s="14" t="s">
        <v>44</v>
      </c>
      <c r="B15" s="4">
        <v>20</v>
      </c>
      <c r="C15" s="34">
        <v>29157</v>
      </c>
      <c r="D15" s="7" t="s">
        <v>23</v>
      </c>
      <c r="E15" s="6"/>
      <c r="F15" s="6"/>
      <c r="G15" s="6">
        <v>259.5</v>
      </c>
      <c r="H15" s="10">
        <v>147</v>
      </c>
      <c r="I15" s="6">
        <f>12*4</f>
        <v>48</v>
      </c>
      <c r="J15" s="6"/>
      <c r="K15" s="6"/>
      <c r="L15" s="6"/>
      <c r="M15" s="8" t="s">
        <v>32</v>
      </c>
      <c r="N15" s="9"/>
      <c r="O15" s="14" t="s">
        <v>44</v>
      </c>
    </row>
    <row r="16" spans="1:17" s="15" customFormat="1" ht="15" customHeight="1" x14ac:dyDescent="0.25">
      <c r="A16" s="17" t="s">
        <v>45</v>
      </c>
      <c r="B16" s="4">
        <v>10</v>
      </c>
      <c r="C16" s="34">
        <v>38026</v>
      </c>
      <c r="D16" s="16" t="s">
        <v>24</v>
      </c>
      <c r="E16" s="6"/>
      <c r="F16" s="6">
        <v>60</v>
      </c>
      <c r="G16" s="6">
        <v>943.83</v>
      </c>
      <c r="H16" s="10">
        <v>147</v>
      </c>
      <c r="I16" s="6"/>
      <c r="J16" s="6">
        <v>382.28</v>
      </c>
      <c r="K16" s="6"/>
      <c r="L16" s="6"/>
      <c r="M16" s="8" t="s">
        <v>26</v>
      </c>
      <c r="N16" s="9"/>
      <c r="O16" s="17" t="s">
        <v>45</v>
      </c>
    </row>
    <row r="17" spans="1:15" s="15" customFormat="1" ht="15" customHeight="1" x14ac:dyDescent="0.25">
      <c r="A17" s="12" t="s">
        <v>46</v>
      </c>
      <c r="B17" s="4">
        <v>10</v>
      </c>
      <c r="C17" s="34">
        <v>42746</v>
      </c>
      <c r="D17" s="7" t="s">
        <v>25</v>
      </c>
      <c r="E17" s="6"/>
      <c r="F17" s="6"/>
      <c r="G17" s="6"/>
      <c r="H17" s="10">
        <v>147</v>
      </c>
      <c r="I17" s="6"/>
      <c r="J17" s="6">
        <v>201.96</v>
      </c>
      <c r="K17" s="6">
        <v>548.64</v>
      </c>
      <c r="L17" s="6"/>
      <c r="M17" s="8" t="s">
        <v>30</v>
      </c>
      <c r="N17" s="9"/>
      <c r="O17" s="12" t="s">
        <v>46</v>
      </c>
    </row>
    <row r="18" spans="1:15" s="11" customFormat="1" ht="14.25" x14ac:dyDescent="0.25">
      <c r="E18" s="18"/>
      <c r="G18" s="31"/>
      <c r="M18" s="19"/>
    </row>
    <row r="19" spans="1:15" s="11" customFormat="1" ht="13.5" thickBot="1" x14ac:dyDescent="0.3">
      <c r="C19" s="11" t="s">
        <v>6</v>
      </c>
      <c r="E19" s="21">
        <f>SUM(E3:E18)</f>
        <v>1300</v>
      </c>
      <c r="F19" s="21">
        <f>SUM(F5:F18)</f>
        <v>166</v>
      </c>
      <c r="G19" s="21">
        <f>SUM(G6:G18)</f>
        <v>1203.33</v>
      </c>
      <c r="H19" s="21">
        <f>SUM(H5:H18)</f>
        <v>1919</v>
      </c>
      <c r="I19" s="22">
        <f>SUM(I5:I18)</f>
        <v>365.28</v>
      </c>
      <c r="J19" s="20">
        <f>SUM(J3:J18)</f>
        <v>3369.5839999999998</v>
      </c>
      <c r="K19" s="20">
        <f>SUM(K3:K18)</f>
        <v>1478.1999999999998</v>
      </c>
      <c r="L19" s="20">
        <f>SUM(L3:L18)</f>
        <v>386.78</v>
      </c>
      <c r="N19" s="29"/>
    </row>
    <row r="20" spans="1:15" s="11" customFormat="1" ht="13.5" thickTop="1" x14ac:dyDescent="0.25">
      <c r="E20" s="18"/>
      <c r="J20" s="23"/>
      <c r="N20" s="29"/>
    </row>
    <row r="21" spans="1:15" s="11" customFormat="1" ht="12.75" x14ac:dyDescent="0.25">
      <c r="E21" s="18"/>
      <c r="J21" s="23"/>
      <c r="M21" s="18"/>
      <c r="N21" s="29"/>
    </row>
    <row r="22" spans="1:15" s="11" customFormat="1" ht="12.75" x14ac:dyDescent="0.25">
      <c r="N22" s="29"/>
    </row>
    <row r="23" spans="1:15" s="11" customFormat="1" ht="12.75" x14ac:dyDescent="0.25"/>
    <row r="24" spans="1:15" x14ac:dyDescent="0.25">
      <c r="E24"/>
      <c r="F24"/>
      <c r="J24"/>
    </row>
    <row r="25" spans="1:15" x14ac:dyDescent="0.25">
      <c r="M25" s="30"/>
    </row>
  </sheetData>
  <conditionalFormatting sqref="A2:O2 K9:M9 K10:N17 K3:N8 A3:J17">
    <cfRule type="expression" dxfId="3" priority="15">
      <formula>$A$1=A$2</formula>
    </cfRule>
  </conditionalFormatting>
  <conditionalFormatting sqref="K9:M9 K10:N17 K3:N8 A3:J17">
    <cfRule type="expression" dxfId="2" priority="31">
      <formula>$A3=$B$1</formula>
    </cfRule>
  </conditionalFormatting>
  <conditionalFormatting sqref="O3:O17">
    <cfRule type="expression" dxfId="1" priority="1">
      <formula>$A$1=O$2</formula>
    </cfRule>
  </conditionalFormatting>
  <conditionalFormatting sqref="O3:O17">
    <cfRule type="expression" dxfId="0" priority="2">
      <formula>$A3=$B$1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dcterms:created xsi:type="dcterms:W3CDTF">2013-12-24T13:02:24Z</dcterms:created>
  <dcterms:modified xsi:type="dcterms:W3CDTF">2017-04-02T21:46:36Z</dcterms:modified>
</cp:coreProperties>
</file>