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3" documentId="8_{A6028F11-E581-4588-BA83-3CCEB33CF998}" xr6:coauthVersionLast="47" xr6:coauthVersionMax="47" xr10:uidLastSave="{ABBA5E20-AC01-4E90-ADF0-559AACCE7A6B}"/>
  <bookViews>
    <workbookView xWindow="-120" yWindow="-120" windowWidth="20730" windowHeight="11160" tabRatio="672" xr2:uid="{00000000-000D-0000-FFFF-FFFF00000000}"/>
  </bookViews>
  <sheets>
    <sheet name="mois" sheetId="6" r:id="rId1"/>
    <sheet name="periodes" sheetId="11" r:id="rId2"/>
    <sheet name="BD" sheetId="7" r:id="rId3"/>
    <sheet name="recap" sheetId="10" r:id="rId4"/>
    <sheet name="data" sheetId="9" r:id="rId5"/>
  </sheets>
  <functionGroups builtInGroupCount="19"/>
  <definedNames>
    <definedName name="_2022">periodes!$A$2:$A$8</definedName>
    <definedName name="_2023">periodes!$B$2:$B$6</definedName>
    <definedName name="annees">periodes!$A$1:$B$1</definedName>
    <definedName name="mois1">Tableau3[[#All],[Juin]]</definedName>
    <definedName name="mois2">Tableau4[[#All],[Janvier]]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1" l="1"/>
  <c r="A1" i="11"/>
  <c r="D6" i="10"/>
  <c r="A8" i="11"/>
  <c r="A7" i="11"/>
  <c r="B6" i="11"/>
  <c r="A6" i="11"/>
  <c r="B5" i="11"/>
  <c r="A5" i="11"/>
  <c r="B4" i="11"/>
  <c r="A4" i="11"/>
  <c r="B3" i="11"/>
  <c r="A3" i="11"/>
  <c r="B2" i="11"/>
  <c r="A2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<sst xmlns="http://schemas.openxmlformats.org/spreadsheetml/2006/main" count="1125" uniqueCount="247">
  <si>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</si>
  <si>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</si>
  <si>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</si>
  <si>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</si>
  <si>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</si>
  <si>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</si>
  <si>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</si>
  <si>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</si>
  <si>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</si>
  <si>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</si>
  <si>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</si>
  <si>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</si>
  <si>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</si>
  <si>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</si>
  <si>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</si>
  <si>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</si>
  <si>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</si>
  <si>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</si>
  <si>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</si>
  <si>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</si>
  <si>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</si>
  <si>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</si>
  <si>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</si>
  <si>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</si>
  <si>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</si>
  <si>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</si>
  <si>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</si>
  <si>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</si>
  <si>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</si>
  <si>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</si>
  <si>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</si>
  <si>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</si>
  <si>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</si>
  <si>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</si>
  <si>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</si>
  <si>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</si>
  <si>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</si>
  <si>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</si>
  <si>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</si>
  <si>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</si>
  <si>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</si>
  <si>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</si>
  <si>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</si>
  <si>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</si>
  <si>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</si>
  <si>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</si>
  <si>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</si>
  <si>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</si>
  <si>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</si>
  <si>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</si>
  <si>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</si>
  <si>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</si>
  <si>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</si>
  <si>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</si>
  <si>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</si>
  <si>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</si>
  <si>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</si>
  <si>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</si>
  <si>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</si>
  <si>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</si>
  <si>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</si>
  <si>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</si>
  <si>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</si>
  <si>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</si>
  <si>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</si>
  <si>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</si>
  <si>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</si>
  <si>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</si>
  <si>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</si>
  <si>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</si>
  <si>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</si>
  <si>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</si>
  <si>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</si>
  <si>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</si>
  <si>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</si>
  <si>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</si>
  <si>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</si>
  <si>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</si>
  <si>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</si>
  <si>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</si>
  <si>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</si>
  <si>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</si>
  <si>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</si>
  <si>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</si>
  <si>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</si>
  <si>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</si>
  <si>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</si>
  <si>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</si>
  <si>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</si>
  <si>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</si>
  <si>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</si>
  <si>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</si>
  <si>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</si>
  <si>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</si>
  <si>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</si>
  <si>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</si>
  <si>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</si>
  <si>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</si>
  <si>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</si>
  <si>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</si>
  <si>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</si>
  <si>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</si>
  <si>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</si>
  <si>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</si>
  <si>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</si>
  <si>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</si>
  <si>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</si>
  <si>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</si>
  <si>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</si>
  <si>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</si>
  <si>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</si>
  <si>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</si>
  <si>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</si>
  <si>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</si>
  <si>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</si>
  <si>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</si>
  <si>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</si>
  <si>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</si>
  <si>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</si>
  <si>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</si>
  <si>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</si>
  <si>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</si>
  <si>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</si>
  <si>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</si>
  <si>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</si>
  <si>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</si>
  <si>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</si>
  <si>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</si>
  <si>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</si>
  <si>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</si>
  <si>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</si>
  <si>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</si>
  <si>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</si>
  <si>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</si>
  <si>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</si>
  <si>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</si>
  <si>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</si>
  <si>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</si>
  <si>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</si>
  <si>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</si>
  <si>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</si>
  <si>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</si>
  <si>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</si>
  <si>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</si>
  <si>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</si>
  <si>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</si>
  <si>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</si>
  <si>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</si>
  <si>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</si>
  <si>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</si>
  <si>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</si>
  <si>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</si>
  <si>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</si>
  <si>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</si>
  <si>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</si>
  <si>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</si>
  <si>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</si>
  <si>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</si>
  <si>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</si>
  <si>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</si>
  <si>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</si>
  <si>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</si>
  <si>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</si>
  <si>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</si>
  <si>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</si>
  <si>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</si>
  <si>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</si>
  <si>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</si>
  <si>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</si>
  <si>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</si>
  <si>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</si>
  <si>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</si>
  <si>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</si>
  <si>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</si>
  <si>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</si>
  <si>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</si>
  <si>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</si>
  <si>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</si>
  <si>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</si>
  <si>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</si>
  <si>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</si>
  <si>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</si>
  <si>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</si>
  <si>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</si>
  <si>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</si>
  <si>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</si>
  <si>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</si>
  <si>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</si>
  <si>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</si>
  <si>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</si>
  <si>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</si>
  <si>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</si>
  <si>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</si>
  <si>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</si>
  <si>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</si>
  <si>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</si>
  <si>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</si>
  <si>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</si>
  <si>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</si>
  <si>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</si>
  <si>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</si>
  <si>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</si>
  <si>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</si>
  <si>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</si>
  <si>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</si>
  <si>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</si>
  <si>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</si>
  <si>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</si>
  <si>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</si>
  <si>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</si>
  <si>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</si>
  <si>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</si>
  <si>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</si>
  <si>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</si>
  <si>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</si>
  <si>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</si>
  <si>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</si>
  <si>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</si>
  <si>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</si>
  <si>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</si>
  <si>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</si>
  <si>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</si>
  <si>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</si>
  <si>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</si>
  <si>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</si>
  <si>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ascension</t>
  </si>
  <si>
    <t>lundi de Pâques</t>
  </si>
  <si>
    <t>fête du travail</t>
  </si>
  <si>
    <t>r</t>
  </si>
  <si>
    <t>Evénement Familial</t>
  </si>
  <si>
    <t>_2022</t>
  </si>
  <si>
    <t>_2023</t>
  </si>
  <si>
    <t>mois1</t>
  </si>
  <si>
    <t>mois2</t>
  </si>
  <si>
    <t>KL</t>
  </si>
  <si>
    <t>CB</t>
  </si>
  <si>
    <t>UG</t>
  </si>
  <si>
    <t>GG</t>
  </si>
  <si>
    <t>JJ</t>
  </si>
  <si>
    <t>FK</t>
  </si>
  <si>
    <t>RE</t>
  </si>
  <si>
    <t>DG</t>
  </si>
  <si>
    <t>PP</t>
  </si>
  <si>
    <t>OP</t>
  </si>
  <si>
    <t>IP</t>
  </si>
  <si>
    <t>LS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</si>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</sst>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ddd\ dd"/>
    <numFmt numFmtId="166" formatCode="[$-F800]dddd\,\ mmmm\ dd\,\ yyyy"/>
    <numFmt numFmtId="167" formatCode="[$-40C]mmm\-yy;@"/>
  </numFmts>
  <fonts count="2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  <font>
      <sz val="11"/>
      <color rgb="FFFFFFFF"/>
      <name val="Calibri"/>
      <family val="2"/>
      <scheme val="minor"/>
    </font>
    <font>
      <sz val="11"/>
      <color theme="0"/>
      <name val="Calibri"/>
      <family val="2"/>
    </font>
    <font>
      <b/>
      <sz val="14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25252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6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5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1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9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3" borderId="0" xfId="0" applyFill="1"/>
    <xf numFmtId="0" fontId="0" fillId="0" borderId="1" xfId="0" applyBorder="1"/>
    <xf numFmtId="0" fontId="0" fillId="2" borderId="5" xfId="0" applyFill="1" applyBorder="1" applyAlignment="1">
      <alignment horizontal="center"/>
    </xf>
    <xf numFmtId="0" fontId="0" fillId="0" borderId="8" xfId="0" applyBorder="1"/>
    <xf numFmtId="0" fontId="0" fillId="2" borderId="6" xfId="0" applyFill="1" applyBorder="1" applyAlignment="1">
      <alignment horizontal="center"/>
    </xf>
    <xf numFmtId="0" fontId="0" fillId="0" borderId="9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0" xfId="0" applyBorder="1"/>
    <xf numFmtId="0" fontId="0" fillId="0" borderId="11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Fill="1" applyBorder="1"/>
    <xf numFmtId="0" fontId="0" fillId="13" borderId="13" xfId="0" applyFill="1" applyBorder="1"/>
    <xf numFmtId="164" fontId="0" fillId="0" borderId="0" xfId="0" applyNumberFormat="1"/>
    <xf numFmtId="0" fontId="0" fillId="14" borderId="7" xfId="0" applyFont="1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0" xfId="0" applyFill="1"/>
    <xf numFmtId="0" fontId="5" fillId="0" borderId="14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14" fontId="0" fillId="0" borderId="0" xfId="0" applyNumberFormat="1"/>
    <xf numFmtId="14" fontId="0" fillId="3" borderId="16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3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6" borderId="18" xfId="0" applyFill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0" fillId="11" borderId="13" xfId="0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19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17" borderId="0" xfId="0" applyFont="1" applyFill="1" applyBorder="1" applyAlignment="1">
      <alignment horizontal="center" vertical="center" textRotation="90"/>
    </xf>
    <xf numFmtId="0" fontId="2" fillId="17" borderId="0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vertical="center"/>
    </xf>
    <xf numFmtId="0" fontId="2" fillId="17" borderId="0" xfId="0" applyFont="1" applyFill="1" applyBorder="1" applyAlignment="1">
      <alignment horizontal="center"/>
    </xf>
    <xf numFmtId="0" fontId="2" fillId="17" borderId="0" xfId="0" applyFont="1" applyFill="1" applyBorder="1"/>
    <xf numFmtId="0" fontId="2" fillId="13" borderId="0" xfId="0" applyFont="1" applyFill="1"/>
    <xf numFmtId="0" fontId="20" fillId="4" borderId="0" xfId="0" applyFont="1" applyFill="1" applyAlignment="1">
      <alignment horizontal="center" vertical="center"/>
    </xf>
    <xf numFmtId="14" fontId="20" fillId="4" borderId="0" xfId="0" applyNumberFormat="1" applyFont="1" applyFill="1" applyAlignment="1">
      <alignment horizontal="center" vertical="center"/>
    </xf>
    <xf numFmtId="0" fontId="0" fillId="2" borderId="4" xfId="0" applyFill="1" applyBorder="1" applyAlignment="1">
      <alignment horizontal="center"/>
    </xf>
    <xf numFmtId="14" fontId="21" fillId="2" borderId="24" xfId="1" applyNumberFormat="1" applyFont="1" applyFill="1" applyBorder="1" applyAlignment="1">
      <alignment vertical="center" wrapText="1"/>
    </xf>
    <xf numFmtId="0" fontId="5" fillId="0" borderId="21" xfId="0" applyFont="1" applyBorder="1" applyAlignment="1">
      <alignment horizontal="center"/>
    </xf>
    <xf numFmtId="166" fontId="5" fillId="0" borderId="21" xfId="0" applyNumberFormat="1" applyFont="1" applyFill="1" applyBorder="1" applyAlignment="1">
      <alignment horizontal="center"/>
    </xf>
    <xf numFmtId="166" fontId="5" fillId="0" borderId="21" xfId="0" applyNumberFormat="1" applyFont="1" applyBorder="1" applyAlignment="1">
      <alignment horizontal="center"/>
    </xf>
    <xf numFmtId="0" fontId="0" fillId="0" borderId="21" xfId="0" applyBorder="1"/>
    <xf numFmtId="14" fontId="0" fillId="0" borderId="1" xfId="0" applyNumberFormat="1" applyFont="1" applyFill="1" applyBorder="1"/>
    <xf numFmtId="14" fontId="0" fillId="0" borderId="10" xfId="0" applyNumberFormat="1" applyFont="1" applyFill="1" applyBorder="1"/>
    <xf numFmtId="14" fontId="0" fillId="0" borderId="0" xfId="0" applyNumberFormat="1" applyFont="1" applyFill="1" applyBorder="1"/>
    <xf numFmtId="14" fontId="0" fillId="0" borderId="12" xfId="0" applyNumberFormat="1" applyFont="1" applyFill="1" applyBorder="1"/>
    <xf numFmtId="14" fontId="0" fillId="0" borderId="11" xfId="0" applyNumberFormat="1" applyFont="1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23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26" xfId="0" applyBorder="1" applyAlignment="1">
      <alignment horizontal="center"/>
    </xf>
    <xf numFmtId="14" fontId="0" fillId="0" borderId="20" xfId="0" quotePrefix="1" applyNumberFormat="1" applyBorder="1" applyAlignment="1">
      <alignment horizontal="center"/>
    </xf>
    <xf numFmtId="14" fontId="0" fillId="0" borderId="11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1" xfId="0" applyNumberFormat="1" applyFont="1" applyFill="1" applyBorder="1" applyAlignment="1">
      <alignment horizontal="center"/>
    </xf>
    <xf numFmtId="14" fontId="6" fillId="0" borderId="25" xfId="0" applyNumberFormat="1" applyFont="1" applyFill="1" applyBorder="1" applyAlignment="1">
      <alignment horizontal="center"/>
    </xf>
    <xf numFmtId="0" fontId="2" fillId="17" borderId="0" xfId="0" applyFont="1" applyFill="1" applyBorder="1" applyAlignment="1">
      <alignment horizontal="center" vertical="center" textRotation="74"/>
    </xf>
    <xf numFmtId="0" fontId="2" fillId="16" borderId="22" xfId="0" applyFont="1" applyFill="1" applyBorder="1" applyAlignment="1">
      <alignment horizontal="center" vertical="center"/>
    </xf>
    <xf numFmtId="0" fontId="2" fillId="19" borderId="22" xfId="0" applyFont="1" applyFill="1" applyBorder="1" applyAlignment="1">
      <alignment horizontal="center" vertical="center"/>
    </xf>
    <xf numFmtId="0" fontId="19" fillId="17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0" xfId="0" applyFont="1"/>
    <xf numFmtId="0" fontId="0" fillId="13" borderId="7" xfId="0" applyFill="1" applyBorder="1" applyAlignment="1">
      <alignment horizontal="center"/>
    </xf>
    <xf numFmtId="0" fontId="10" fillId="18" borderId="2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4" fontId="0" fillId="13" borderId="5" xfId="0" applyNumberFormat="1" applyFill="1" applyBorder="1" applyAlignment="1">
      <alignment horizontal="center"/>
    </xf>
    <xf numFmtId="165" fontId="2" fillId="20" borderId="27" xfId="0" applyNumberFormat="1" applyFont="1" applyFill="1" applyBorder="1" applyAlignment="1">
      <alignment horizontal="center"/>
    </xf>
    <xf numFmtId="165" fontId="2" fillId="2" borderId="27" xfId="0" applyNumberFormat="1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165" fontId="2" fillId="2" borderId="27" xfId="0" applyNumberFormat="1" applyFont="1" applyFill="1" applyBorder="1" applyAlignment="1">
      <alignment horizontal="center" vertical="center"/>
    </xf>
    <xf numFmtId="0" fontId="2" fillId="20" borderId="22" xfId="0" applyFont="1" applyFill="1" applyBorder="1" applyAlignment="1">
      <alignment horizontal="center" vertical="center"/>
    </xf>
    <xf numFmtId="0" fontId="2" fillId="21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 textRotation="90"/>
    </xf>
    <xf numFmtId="14" fontId="17" fillId="4" borderId="20" xfId="0" applyNumberFormat="1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 textRotation="70"/>
    </xf>
    <xf numFmtId="0" fontId="2" fillId="4" borderId="21" xfId="0" applyFont="1" applyFill="1" applyBorder="1" applyAlignment="1">
      <alignment horizontal="center" vertical="center" textRotation="74"/>
    </xf>
    <xf numFmtId="165" fontId="18" fillId="2" borderId="27" xfId="0" applyNumberFormat="1" applyFont="1" applyFill="1" applyBorder="1" applyAlignment="1">
      <alignment horizontal="center" wrapText="1"/>
    </xf>
    <xf numFmtId="0" fontId="18" fillId="2" borderId="2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1" borderId="28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16" borderId="28" xfId="0" applyFont="1" applyFill="1" applyBorder="1" applyAlignment="1">
      <alignment horizontal="center" vertical="center"/>
    </xf>
    <xf numFmtId="0" fontId="10" fillId="22" borderId="22" xfId="0" applyFont="1" applyFill="1" applyBorder="1" applyAlignment="1">
      <alignment horizontal="center" vertical="center"/>
    </xf>
    <xf numFmtId="0" fontId="23" fillId="22" borderId="22" xfId="0" applyFont="1" applyFill="1" applyBorder="1" applyAlignment="1">
      <alignment horizontal="center" vertical="center"/>
    </xf>
    <xf numFmtId="0" fontId="10" fillId="22" borderId="30" xfId="0" applyFont="1" applyFill="1" applyBorder="1" applyAlignment="1">
      <alignment horizontal="center" vertical="center"/>
    </xf>
    <xf numFmtId="167" fontId="24" fillId="2" borderId="23" xfId="0" applyNumberFormat="1" applyFont="1" applyFill="1" applyBorder="1" applyAlignment="1">
      <alignment horizontal="center"/>
    </xf>
    <xf numFmtId="16" fontId="2" fillId="2" borderId="27" xfId="0" applyNumberFormat="1" applyFont="1" applyFill="1" applyBorder="1" applyAlignment="1">
      <alignment horizontal="center"/>
    </xf>
    <xf numFmtId="0" fontId="19" fillId="2" borderId="22" xfId="0" applyFont="1" applyFill="1" applyBorder="1" applyAlignment="1">
      <alignment horizontal="center" vertical="center"/>
    </xf>
    <xf numFmtId="16" fontId="2" fillId="2" borderId="29" xfId="0" applyNumberFormat="1" applyFont="1" applyFill="1" applyBorder="1" applyAlignment="1">
      <alignment horizontal="center"/>
    </xf>
    <xf numFmtId="0" fontId="10" fillId="22" borderId="28" xfId="0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0" fontId="2" fillId="11" borderId="28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285C754-48BA-4B14-AD1E-951A799AE948}"/>
  </cellStyles>
  <dxfs count="11"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auto="1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BF774B-1A01-490B-8FB2-6AA5699CB565}" name="Tableau3" displayName="Tableau3" ref="D2:D8" totalsRowShown="0" headerRowDxfId="5" dataDxfId="4" tableBorderDxfId="3">
  <autoFilter ref="D2:D8" xr:uid="{ECBF774B-1A01-490B-8FB2-6AA5699CB565}"/>
  <tableColumns count="1">
    <tableColumn id="1" xr3:uid="{9647A4E5-B551-46A2-B020-693B29321D66}" name="Juin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0095E8-7930-4AF1-89AD-A182E29E7A26}" name="Tableau4" displayName="Tableau4" ref="E2:E6" totalsRowShown="0">
  <autoFilter ref="E2:E6" xr:uid="{F70095E8-7930-4AF1-89AD-A182E29E7A26}"/>
  <tableColumns count="1">
    <tableColumn id="1" xr3:uid="{35133792-BE67-4C14-8B33-F35A4E150C05}" name="Janvier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ySplit="3" topLeftCell="A10" activePane="bottomLeft" state="frozen"/>
      <selection pane="bottomLeft" activeCell="K64" sqref="K64"/>
    </sheetView>
  </sheetViews>
  <sheetFormatPr baseColWidth="10" defaultRowHeight="15"/>
  <cols>
    <col min="1" max="1" width="17" style="10" customWidth="1"/>
    <col min="2" max="21" width="5.42578125" style="114" customWidth="1"/>
    <col min="22" max="22" width="5.140625" style="114" customWidth="1"/>
    <col min="23" max="23" width="5.7109375" style="114" customWidth="1"/>
    <col min="24" max="31" width="5.85546875" style="114" customWidth="1"/>
    <col min="32" max="43" width="5.85546875" style="10" customWidth="1"/>
    <col min="44" max="48" width="11.42578125" style="10"/>
    <col min="49" max="16384" width="11.42578125" style="36"/>
  </cols>
  <sheetData>
    <row r="1" spans="1:100" s="35" customFormat="1" ht="25.5" customHeight="1">
      <c r="A1" s="134"/>
      <c r="B1" s="135"/>
      <c r="C1" s="135" t="s">
        <v>235</v>
      </c>
      <c r="D1" s="135" t="s">
        <v>240</v>
      </c>
      <c r="E1" s="135" t="s">
        <v>236</v>
      </c>
      <c r="F1" s="135" t="s">
        <v>237</v>
      </c>
      <c r="G1" s="135" t="s">
        <v>241</v>
      </c>
      <c r="H1" s="144" t="s">
        <v>238</v>
      </c>
      <c r="I1" s="135" t="s">
        <v>238</v>
      </c>
      <c r="J1" s="135" t="s">
        <v>239</v>
      </c>
      <c r="K1" s="135" t="s">
        <v>234</v>
      </c>
      <c r="L1" s="135" t="s">
        <v>242</v>
      </c>
      <c r="M1" s="135" t="s">
        <v>243</v>
      </c>
      <c r="N1" s="135" t="s">
        <v>244</v>
      </c>
      <c r="O1" s="135" t="s">
        <v>245</v>
      </c>
      <c r="P1" s="135" t="s">
        <v>246</v>
      </c>
      <c r="Q1" s="79"/>
      <c r="R1" s="79"/>
      <c r="S1" s="79"/>
      <c r="T1" s="79"/>
      <c r="U1" s="79"/>
      <c r="V1" s="79"/>
      <c r="W1" s="79"/>
      <c r="X1" s="79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</row>
    <row r="2" spans="1:100" ht="51" customHeight="1">
      <c r="A2" s="136"/>
      <c r="B2" s="137"/>
      <c r="C2" s="138" t="s">
        <v>70</v>
      </c>
      <c r="D2" s="138" t="s">
        <v>71</v>
      </c>
      <c r="E2" s="138" t="s">
        <v>75</v>
      </c>
      <c r="F2" s="138" t="s">
        <v>76</v>
      </c>
      <c r="G2" s="138" t="s">
        <v>77</v>
      </c>
      <c r="H2" s="138" t="s">
        <v>146</v>
      </c>
      <c r="I2" s="138" t="s">
        <v>79</v>
      </c>
      <c r="J2" s="138" t="s">
        <v>81</v>
      </c>
      <c r="K2" s="138" t="s">
        <v>52</v>
      </c>
      <c r="L2" s="138" t="s">
        <v>57</v>
      </c>
      <c r="M2" s="138" t="s">
        <v>58</v>
      </c>
      <c r="N2" s="138" t="s">
        <v>60</v>
      </c>
      <c r="O2" s="138" t="s">
        <v>63</v>
      </c>
      <c r="P2" s="138" t="s">
        <v>135</v>
      </c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80"/>
      <c r="AD2" s="80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</row>
    <row r="3" spans="1:100" ht="14.25" customHeight="1">
      <c r="A3" s="149">
        <v>44774</v>
      </c>
      <c r="B3" s="142" t="s">
        <v>31</v>
      </c>
      <c r="C3" s="143"/>
      <c r="D3" s="143"/>
      <c r="E3" s="145" t="s">
        <v>24</v>
      </c>
      <c r="F3" s="143"/>
      <c r="G3" s="143"/>
      <c r="H3" s="143"/>
      <c r="I3" s="143"/>
      <c r="J3" s="143"/>
      <c r="K3" s="153" t="s">
        <v>224</v>
      </c>
      <c r="L3" s="145" t="s">
        <v>24</v>
      </c>
      <c r="M3" s="143"/>
      <c r="N3" s="154" t="s">
        <v>104</v>
      </c>
      <c r="O3" s="145" t="s">
        <v>24</v>
      </c>
      <c r="P3" s="155" t="s">
        <v>112</v>
      </c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</row>
    <row r="4" spans="1:100" ht="12.75" customHeight="1">
      <c r="A4" s="127">
        <v>44774</v>
      </c>
      <c r="B4" s="132" t="s">
        <v>29</v>
      </c>
      <c r="C4" s="132"/>
      <c r="D4" s="132"/>
      <c r="E4" s="111" t="s">
        <v>24</v>
      </c>
      <c r="F4" s="132"/>
      <c r="G4" s="132"/>
      <c r="H4" s="132"/>
      <c r="I4" s="132"/>
      <c r="J4" s="132"/>
      <c r="K4" s="146" t="s">
        <v>224</v>
      </c>
      <c r="L4" s="111" t="s">
        <v>24</v>
      </c>
      <c r="M4" s="132"/>
      <c r="N4" s="117" t="s">
        <v>104</v>
      </c>
      <c r="O4" s="111" t="s">
        <v>24</v>
      </c>
      <c r="P4" s="115" t="s">
        <v>112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</row>
    <row r="5" spans="1:100" ht="12.75" customHeight="1">
      <c r="A5" s="127">
        <v>44775</v>
      </c>
      <c r="B5" s="131" t="s">
        <v>31</v>
      </c>
      <c r="C5" s="132"/>
      <c r="D5" s="132"/>
      <c r="E5" s="111" t="s">
        <v>24</v>
      </c>
      <c r="F5" s="132"/>
      <c r="G5" s="132"/>
      <c r="H5" s="132"/>
      <c r="I5" s="132"/>
      <c r="J5" s="132"/>
      <c r="K5" s="146" t="s">
        <v>224</v>
      </c>
      <c r="L5" s="111" t="s">
        <v>24</v>
      </c>
      <c r="M5" s="132"/>
      <c r="N5" s="117" t="s">
        <v>104</v>
      </c>
      <c r="O5" s="111" t="s">
        <v>24</v>
      </c>
      <c r="P5" s="115" t="s">
        <v>112</v>
      </c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</row>
    <row r="6" spans="1:100" ht="12.75" customHeight="1">
      <c r="A6" s="127">
        <v>44775</v>
      </c>
      <c r="B6" s="132" t="s">
        <v>29</v>
      </c>
      <c r="C6" s="132"/>
      <c r="D6" s="132"/>
      <c r="E6" s="111" t="s">
        <v>24</v>
      </c>
      <c r="F6" s="132"/>
      <c r="G6" s="132"/>
      <c r="H6" s="132"/>
      <c r="I6" s="132"/>
      <c r="J6" s="132"/>
      <c r="K6" s="146" t="s">
        <v>224</v>
      </c>
      <c r="L6" s="111" t="s">
        <v>24</v>
      </c>
      <c r="M6" s="111" t="s">
        <v>24</v>
      </c>
      <c r="N6" s="117" t="s">
        <v>104</v>
      </c>
      <c r="O6" s="111" t="s">
        <v>24</v>
      </c>
      <c r="P6" s="115" t="s">
        <v>112</v>
      </c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</row>
    <row r="7" spans="1:100" ht="12.75" customHeight="1">
      <c r="A7" s="127">
        <v>44776</v>
      </c>
      <c r="B7" s="131" t="s">
        <v>31</v>
      </c>
      <c r="C7" s="132"/>
      <c r="D7" s="132"/>
      <c r="E7" s="111" t="s">
        <v>24</v>
      </c>
      <c r="F7" s="132"/>
      <c r="G7" s="132"/>
      <c r="H7" s="132"/>
      <c r="I7" s="132"/>
      <c r="J7" s="132"/>
      <c r="K7" s="146" t="s">
        <v>224</v>
      </c>
      <c r="L7" s="111" t="s">
        <v>24</v>
      </c>
      <c r="M7" s="111" t="s">
        <v>24</v>
      </c>
      <c r="N7" s="117" t="s">
        <v>104</v>
      </c>
      <c r="O7" s="111" t="s">
        <v>24</v>
      </c>
      <c r="P7" s="115" t="s">
        <v>112</v>
      </c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</row>
    <row r="8" spans="1:100" ht="12.75" customHeight="1">
      <c r="A8" s="127">
        <v>44776</v>
      </c>
      <c r="B8" s="132" t="s">
        <v>29</v>
      </c>
      <c r="C8" s="132"/>
      <c r="D8" s="132"/>
      <c r="E8" s="111" t="s">
        <v>24</v>
      </c>
      <c r="F8" s="132"/>
      <c r="G8" s="132"/>
      <c r="H8" s="132"/>
      <c r="I8" s="132"/>
      <c r="J8" s="132"/>
      <c r="K8" s="146" t="s">
        <v>224</v>
      </c>
      <c r="L8" s="111" t="s">
        <v>24</v>
      </c>
      <c r="M8" s="111" t="s">
        <v>24</v>
      </c>
      <c r="N8" s="117" t="s">
        <v>104</v>
      </c>
      <c r="O8" s="111" t="s">
        <v>24</v>
      </c>
      <c r="P8" s="115" t="s">
        <v>112</v>
      </c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</row>
    <row r="9" spans="1:100" ht="12.75" customHeight="1">
      <c r="A9" s="127">
        <v>44777</v>
      </c>
      <c r="B9" s="131" t="s">
        <v>31</v>
      </c>
      <c r="C9" s="132"/>
      <c r="D9" s="132"/>
      <c r="E9" s="111" t="s">
        <v>24</v>
      </c>
      <c r="F9" s="132"/>
      <c r="G9" s="132"/>
      <c r="H9" s="132"/>
      <c r="I9" s="111" t="s">
        <v>24</v>
      </c>
      <c r="J9" s="132"/>
      <c r="K9" s="146" t="s">
        <v>224</v>
      </c>
      <c r="L9" s="111" t="s">
        <v>24</v>
      </c>
      <c r="M9" s="111" t="s">
        <v>24</v>
      </c>
      <c r="N9" s="117" t="s">
        <v>104</v>
      </c>
      <c r="O9" s="111" t="s">
        <v>24</v>
      </c>
      <c r="P9" s="115" t="s">
        <v>112</v>
      </c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</row>
    <row r="10" spans="1:100" ht="12.75" customHeight="1">
      <c r="A10" s="127">
        <v>44777</v>
      </c>
      <c r="B10" s="132" t="s">
        <v>29</v>
      </c>
      <c r="C10" s="132"/>
      <c r="D10" s="132"/>
      <c r="E10" s="111" t="s">
        <v>24</v>
      </c>
      <c r="F10" s="132"/>
      <c r="G10" s="132"/>
      <c r="H10" s="132"/>
      <c r="I10" s="111" t="s">
        <v>24</v>
      </c>
      <c r="J10" s="132"/>
      <c r="K10" s="146" t="s">
        <v>224</v>
      </c>
      <c r="L10" s="111" t="s">
        <v>24</v>
      </c>
      <c r="M10" s="111" t="s">
        <v>24</v>
      </c>
      <c r="N10" s="117" t="s">
        <v>104</v>
      </c>
      <c r="O10" s="111" t="s">
        <v>24</v>
      </c>
      <c r="P10" s="115" t="s">
        <v>112</v>
      </c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</row>
    <row r="11" spans="1:100" ht="12.75" customHeight="1">
      <c r="A11" s="127">
        <v>44778</v>
      </c>
      <c r="B11" s="131" t="s">
        <v>31</v>
      </c>
      <c r="C11" s="132"/>
      <c r="D11" s="132"/>
      <c r="E11" s="111" t="s">
        <v>24</v>
      </c>
      <c r="F11" s="132"/>
      <c r="G11" s="132"/>
      <c r="H11" s="132"/>
      <c r="I11" s="111" t="s">
        <v>24</v>
      </c>
      <c r="J11" s="132"/>
      <c r="K11" s="146" t="s">
        <v>224</v>
      </c>
      <c r="L11" s="111" t="s">
        <v>24</v>
      </c>
      <c r="M11" s="111" t="s">
        <v>24</v>
      </c>
      <c r="N11" s="117" t="s">
        <v>104</v>
      </c>
      <c r="O11" s="132"/>
      <c r="P11" s="115" t="s">
        <v>112</v>
      </c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3"/>
      <c r="BX11" s="83"/>
      <c r="BY11" s="83"/>
      <c r="BZ11" s="83"/>
      <c r="CA11" s="83"/>
      <c r="CB11" s="83"/>
      <c r="CC11" s="83"/>
      <c r="CD11" s="83"/>
      <c r="CE11" s="83"/>
      <c r="CF11" s="83"/>
      <c r="CG11" s="83"/>
      <c r="CH11" s="83"/>
      <c r="CI11" s="83"/>
      <c r="CJ11" s="83"/>
      <c r="CK11" s="83"/>
      <c r="CL11" s="83"/>
      <c r="CM11" s="83"/>
      <c r="CN11" s="83"/>
      <c r="CO11" s="83"/>
      <c r="CP11" s="83"/>
      <c r="CQ11" s="83"/>
      <c r="CR11" s="83"/>
      <c r="CS11" s="83"/>
      <c r="CT11" s="83"/>
      <c r="CU11" s="83"/>
      <c r="CV11" s="83"/>
    </row>
    <row r="12" spans="1:100" ht="12.75" customHeight="1">
      <c r="A12" s="127">
        <v>44778</v>
      </c>
      <c r="B12" s="132" t="s">
        <v>29</v>
      </c>
      <c r="C12" s="132"/>
      <c r="D12" s="132"/>
      <c r="E12" s="111" t="s">
        <v>24</v>
      </c>
      <c r="F12" s="132"/>
      <c r="G12" s="132"/>
      <c r="H12" s="132"/>
      <c r="I12" s="111" t="s">
        <v>24</v>
      </c>
      <c r="J12" s="132"/>
      <c r="K12" s="146" t="s">
        <v>224</v>
      </c>
      <c r="L12" s="111" t="s">
        <v>24</v>
      </c>
      <c r="M12" s="132"/>
      <c r="N12" s="117" t="s">
        <v>104</v>
      </c>
      <c r="O12" s="132"/>
      <c r="P12" s="115" t="s">
        <v>112</v>
      </c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</row>
    <row r="13" spans="1:100" ht="12.75" customHeight="1">
      <c r="A13" s="126">
        <v>44779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</row>
    <row r="14" spans="1:100" ht="12.75" customHeight="1">
      <c r="A14" s="126">
        <v>44779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</row>
    <row r="15" spans="1:100" ht="12.75" customHeight="1">
      <c r="A15" s="126">
        <v>44780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</row>
    <row r="16" spans="1:100" ht="12.75" customHeight="1">
      <c r="A16" s="126">
        <v>44780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</row>
    <row r="17" spans="1:100" ht="12.75" customHeight="1">
      <c r="A17" s="127">
        <v>44781</v>
      </c>
      <c r="B17" s="131" t="s">
        <v>31</v>
      </c>
      <c r="C17" s="132"/>
      <c r="D17" s="132"/>
      <c r="E17" s="111" t="s">
        <v>24</v>
      </c>
      <c r="F17" s="132"/>
      <c r="G17" s="132"/>
      <c r="H17" s="132"/>
      <c r="I17" s="132"/>
      <c r="J17" s="132"/>
      <c r="K17" s="146" t="s">
        <v>224</v>
      </c>
      <c r="L17" s="111" t="s">
        <v>24</v>
      </c>
      <c r="M17" s="111" t="s">
        <v>24</v>
      </c>
      <c r="N17" s="117" t="s">
        <v>104</v>
      </c>
      <c r="O17" s="132"/>
      <c r="P17" s="115" t="s">
        <v>112</v>
      </c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</row>
    <row r="18" spans="1:100" ht="12.75" customHeight="1">
      <c r="A18" s="127">
        <v>44781</v>
      </c>
      <c r="B18" s="132" t="s">
        <v>29</v>
      </c>
      <c r="C18" s="132"/>
      <c r="D18" s="132"/>
      <c r="E18" s="111" t="s">
        <v>24</v>
      </c>
      <c r="F18" s="132"/>
      <c r="G18" s="132"/>
      <c r="H18" s="132"/>
      <c r="I18" s="132"/>
      <c r="J18" s="132"/>
      <c r="K18" s="146" t="s">
        <v>224</v>
      </c>
      <c r="L18" s="132"/>
      <c r="M18" s="132"/>
      <c r="N18" s="117" t="s">
        <v>104</v>
      </c>
      <c r="O18" s="132"/>
      <c r="P18" s="132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</row>
    <row r="19" spans="1:100" ht="12.75" customHeight="1">
      <c r="A19" s="127">
        <v>44782</v>
      </c>
      <c r="B19" s="131" t="s">
        <v>31</v>
      </c>
      <c r="C19" s="132"/>
      <c r="D19" s="132"/>
      <c r="E19" s="111" t="s">
        <v>24</v>
      </c>
      <c r="F19" s="132"/>
      <c r="G19" s="132"/>
      <c r="H19" s="132"/>
      <c r="I19" s="132"/>
      <c r="J19" s="132"/>
      <c r="K19" s="146" t="s">
        <v>224</v>
      </c>
      <c r="L19" s="111" t="s">
        <v>24</v>
      </c>
      <c r="M19" s="132"/>
      <c r="N19" s="117" t="s">
        <v>104</v>
      </c>
      <c r="O19" s="132"/>
      <c r="P19" s="115" t="s">
        <v>112</v>
      </c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</row>
    <row r="20" spans="1:100" ht="12.75" customHeight="1">
      <c r="A20" s="127">
        <v>44782</v>
      </c>
      <c r="B20" s="132" t="s">
        <v>29</v>
      </c>
      <c r="C20" s="132"/>
      <c r="D20" s="132"/>
      <c r="E20" s="111" t="s">
        <v>24</v>
      </c>
      <c r="F20" s="132"/>
      <c r="G20" s="132"/>
      <c r="H20" s="132"/>
      <c r="I20" s="132"/>
      <c r="J20" s="132"/>
      <c r="K20" s="146" t="s">
        <v>224</v>
      </c>
      <c r="L20" s="111" t="s">
        <v>24</v>
      </c>
      <c r="M20" s="132"/>
      <c r="N20" s="117" t="s">
        <v>104</v>
      </c>
      <c r="O20" s="132"/>
      <c r="P20" s="115" t="s">
        <v>112</v>
      </c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</row>
    <row r="21" spans="1:100" ht="12.75" customHeight="1">
      <c r="A21" s="127">
        <v>44783</v>
      </c>
      <c r="B21" s="131" t="s">
        <v>31</v>
      </c>
      <c r="C21" s="132"/>
      <c r="D21" s="132"/>
      <c r="E21" s="111" t="s">
        <v>24</v>
      </c>
      <c r="F21" s="132"/>
      <c r="G21" s="132"/>
      <c r="H21" s="132"/>
      <c r="I21" s="132"/>
      <c r="J21" s="132"/>
      <c r="K21" s="146" t="s">
        <v>224</v>
      </c>
      <c r="L21" s="111" t="s">
        <v>24</v>
      </c>
      <c r="M21" s="132"/>
      <c r="N21" s="117" t="s">
        <v>104</v>
      </c>
      <c r="O21" s="132"/>
      <c r="P21" s="115" t="s">
        <v>112</v>
      </c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</row>
    <row r="22" spans="1:100" ht="12.75" customHeight="1">
      <c r="A22" s="127">
        <v>44783</v>
      </c>
      <c r="B22" s="132" t="s">
        <v>29</v>
      </c>
      <c r="C22" s="132"/>
      <c r="D22" s="132"/>
      <c r="E22" s="132"/>
      <c r="F22" s="132"/>
      <c r="G22" s="132"/>
      <c r="H22" s="132"/>
      <c r="I22" s="132"/>
      <c r="J22" s="132"/>
      <c r="K22" s="146" t="s">
        <v>224</v>
      </c>
      <c r="L22" s="111" t="s">
        <v>24</v>
      </c>
      <c r="M22" s="132"/>
      <c r="N22" s="117" t="s">
        <v>104</v>
      </c>
      <c r="O22" s="132"/>
      <c r="P22" s="115" t="s">
        <v>112</v>
      </c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</row>
    <row r="23" spans="1:100" ht="12.75" customHeight="1">
      <c r="A23" s="127">
        <v>44784</v>
      </c>
      <c r="B23" s="131" t="s">
        <v>31</v>
      </c>
      <c r="C23" s="132"/>
      <c r="D23" s="132"/>
      <c r="E23" s="111" t="s">
        <v>24</v>
      </c>
      <c r="F23" s="132"/>
      <c r="G23" s="132"/>
      <c r="H23" s="132"/>
      <c r="I23" s="132"/>
      <c r="J23" s="132"/>
      <c r="K23" s="146" t="s">
        <v>224</v>
      </c>
      <c r="L23" s="111" t="s">
        <v>24</v>
      </c>
      <c r="M23" s="132"/>
      <c r="N23" s="117" t="s">
        <v>104</v>
      </c>
      <c r="O23" s="132"/>
      <c r="P23" s="115" t="s">
        <v>112</v>
      </c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</row>
    <row r="24" spans="1:100" ht="12.75" customHeight="1">
      <c r="A24" s="127">
        <v>44784</v>
      </c>
      <c r="B24" s="132" t="s">
        <v>29</v>
      </c>
      <c r="C24" s="132"/>
      <c r="D24" s="132"/>
      <c r="E24" s="111" t="s">
        <v>24</v>
      </c>
      <c r="F24" s="132"/>
      <c r="G24" s="132"/>
      <c r="H24" s="132"/>
      <c r="I24" s="132"/>
      <c r="J24" s="132"/>
      <c r="K24" s="146" t="s">
        <v>224</v>
      </c>
      <c r="L24" s="132"/>
      <c r="M24" s="132"/>
      <c r="N24" s="117" t="s">
        <v>104</v>
      </c>
      <c r="O24" s="132"/>
      <c r="P24" s="115" t="s">
        <v>112</v>
      </c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</row>
    <row r="25" spans="1:100" ht="12.75" customHeight="1">
      <c r="A25" s="127">
        <v>44785</v>
      </c>
      <c r="B25" s="131" t="s">
        <v>31</v>
      </c>
      <c r="C25" s="132"/>
      <c r="D25" s="112" t="s">
        <v>33</v>
      </c>
      <c r="E25" s="111" t="s">
        <v>24</v>
      </c>
      <c r="F25" s="132"/>
      <c r="G25" s="111" t="s">
        <v>24</v>
      </c>
      <c r="H25" s="132"/>
      <c r="I25" s="132"/>
      <c r="J25" s="132"/>
      <c r="K25" s="146" t="s">
        <v>224</v>
      </c>
      <c r="L25" s="132"/>
      <c r="M25" s="132"/>
      <c r="N25" s="117" t="s">
        <v>104</v>
      </c>
      <c r="O25" s="132"/>
      <c r="P25" s="115" t="s">
        <v>112</v>
      </c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</row>
    <row r="26" spans="1:100" ht="12.75" customHeight="1">
      <c r="A26" s="127">
        <v>44785</v>
      </c>
      <c r="B26" s="132" t="s">
        <v>29</v>
      </c>
      <c r="C26" s="132"/>
      <c r="D26" s="112" t="s">
        <v>33</v>
      </c>
      <c r="E26" s="111" t="s">
        <v>24</v>
      </c>
      <c r="F26" s="132"/>
      <c r="G26" s="111" t="s">
        <v>24</v>
      </c>
      <c r="H26" s="132"/>
      <c r="I26" s="111" t="s">
        <v>24</v>
      </c>
      <c r="J26" s="132"/>
      <c r="K26" s="146" t="s">
        <v>224</v>
      </c>
      <c r="L26" s="132"/>
      <c r="M26" s="132"/>
      <c r="N26" s="117" t="s">
        <v>104</v>
      </c>
      <c r="O26" s="132"/>
      <c r="P26" s="132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</row>
    <row r="27" spans="1:100" ht="12.75" customHeight="1">
      <c r="A27" s="126">
        <v>44786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</row>
    <row r="28" spans="1:100" ht="12.75" customHeight="1">
      <c r="A28" s="126">
        <v>44786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</row>
    <row r="29" spans="1:100" ht="12.75" customHeight="1">
      <c r="A29" s="126">
        <v>44787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</row>
    <row r="30" spans="1:100" ht="12.75" customHeight="1">
      <c r="A30" s="126">
        <v>44787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</row>
    <row r="31" spans="1:100" ht="12.75" customHeight="1">
      <c r="A31" s="127">
        <v>44788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</row>
    <row r="32" spans="1:100" ht="12.75" customHeight="1">
      <c r="A32" s="128">
        <v>44788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</row>
    <row r="33" spans="1:100">
      <c r="A33" s="127">
        <v>44789</v>
      </c>
      <c r="B33" s="131" t="s">
        <v>31</v>
      </c>
      <c r="C33" s="132"/>
      <c r="D33" s="112" t="s">
        <v>33</v>
      </c>
      <c r="E33" s="111" t="s">
        <v>24</v>
      </c>
      <c r="F33" s="111" t="s">
        <v>24</v>
      </c>
      <c r="G33" s="132"/>
      <c r="H33" s="115" t="s">
        <v>112</v>
      </c>
      <c r="I33" s="111" t="s">
        <v>24</v>
      </c>
      <c r="J33" s="132"/>
      <c r="K33" s="146" t="s">
        <v>224</v>
      </c>
      <c r="L33" s="132"/>
      <c r="M33" s="132"/>
      <c r="N33" s="117" t="s">
        <v>104</v>
      </c>
      <c r="O33" s="132"/>
      <c r="P33" s="132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</row>
    <row r="34" spans="1:100">
      <c r="A34" s="139">
        <v>44789</v>
      </c>
      <c r="B34" s="140" t="s">
        <v>29</v>
      </c>
      <c r="C34" s="132"/>
      <c r="D34" s="112" t="s">
        <v>33</v>
      </c>
      <c r="E34" s="132"/>
      <c r="F34" s="111" t="s">
        <v>24</v>
      </c>
      <c r="G34" s="132"/>
      <c r="H34" s="115" t="s">
        <v>112</v>
      </c>
      <c r="I34" s="140"/>
      <c r="J34" s="132"/>
      <c r="K34" s="147" t="s">
        <v>224</v>
      </c>
      <c r="L34" s="132"/>
      <c r="M34" s="151"/>
      <c r="N34" s="117" t="s">
        <v>104</v>
      </c>
      <c r="O34" s="151"/>
      <c r="P34" s="132"/>
      <c r="Q34" s="113"/>
      <c r="R34" s="80"/>
      <c r="S34" s="113"/>
      <c r="T34" s="80"/>
      <c r="U34" s="113"/>
      <c r="V34" s="80"/>
      <c r="W34" s="113"/>
      <c r="X34" s="80"/>
      <c r="Y34" s="80"/>
      <c r="Z34" s="80"/>
      <c r="AA34" s="80"/>
      <c r="AB34" s="80"/>
      <c r="AC34" s="80"/>
      <c r="AD34" s="80"/>
      <c r="AE34" s="80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</row>
    <row r="35" spans="1:100">
      <c r="A35" s="129">
        <v>44790</v>
      </c>
      <c r="B35" s="131" t="s">
        <v>31</v>
      </c>
      <c r="C35" s="132"/>
      <c r="D35" s="112" t="s">
        <v>33</v>
      </c>
      <c r="E35" s="132"/>
      <c r="F35" s="111" t="s">
        <v>24</v>
      </c>
      <c r="G35" s="132"/>
      <c r="H35" s="115" t="s">
        <v>112</v>
      </c>
      <c r="I35" s="132"/>
      <c r="J35" s="132"/>
      <c r="K35" s="146" t="s">
        <v>224</v>
      </c>
      <c r="L35" s="132"/>
      <c r="M35" s="132"/>
      <c r="N35" s="117" t="s">
        <v>104</v>
      </c>
      <c r="O35" s="132"/>
      <c r="P35" s="132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</row>
    <row r="36" spans="1:100">
      <c r="A36" s="127">
        <v>44790</v>
      </c>
      <c r="B36" s="132" t="s">
        <v>29</v>
      </c>
      <c r="C36" s="132"/>
      <c r="D36" s="112" t="s">
        <v>33</v>
      </c>
      <c r="E36" s="132"/>
      <c r="F36" s="111" t="s">
        <v>24</v>
      </c>
      <c r="G36" s="132"/>
      <c r="H36" s="115" t="s">
        <v>112</v>
      </c>
      <c r="I36" s="132"/>
      <c r="J36" s="132"/>
      <c r="K36" s="146" t="s">
        <v>224</v>
      </c>
      <c r="L36" s="132"/>
      <c r="M36" s="132"/>
      <c r="N36" s="117" t="s">
        <v>104</v>
      </c>
      <c r="O36" s="132"/>
      <c r="P36" s="132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</row>
    <row r="37" spans="1:100">
      <c r="A37" s="127">
        <v>44791</v>
      </c>
      <c r="B37" s="131" t="s">
        <v>31</v>
      </c>
      <c r="C37" s="132"/>
      <c r="D37" s="112" t="s">
        <v>33</v>
      </c>
      <c r="E37" s="132"/>
      <c r="F37" s="111" t="s">
        <v>24</v>
      </c>
      <c r="G37" s="132"/>
      <c r="H37" s="115" t="s">
        <v>112</v>
      </c>
      <c r="I37" s="132"/>
      <c r="J37" s="132"/>
      <c r="K37" s="146" t="s">
        <v>224</v>
      </c>
      <c r="L37" s="132"/>
      <c r="M37" s="132"/>
      <c r="N37" s="117" t="s">
        <v>104</v>
      </c>
      <c r="O37" s="132"/>
      <c r="P37" s="132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</row>
    <row r="38" spans="1:100">
      <c r="A38" s="127">
        <v>44791</v>
      </c>
      <c r="B38" s="132" t="s">
        <v>29</v>
      </c>
      <c r="C38" s="132"/>
      <c r="D38" s="112" t="s">
        <v>33</v>
      </c>
      <c r="E38" s="132"/>
      <c r="F38" s="111" t="s">
        <v>24</v>
      </c>
      <c r="G38" s="132"/>
      <c r="H38" s="115" t="s">
        <v>112</v>
      </c>
      <c r="I38" s="132"/>
      <c r="J38" s="132"/>
      <c r="K38" s="146" t="s">
        <v>224</v>
      </c>
      <c r="L38" s="132"/>
      <c r="M38" s="132"/>
      <c r="N38" s="117" t="s">
        <v>104</v>
      </c>
      <c r="O38" s="132"/>
      <c r="P38" s="132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  <c r="BW38" s="83"/>
      <c r="BX38" s="83"/>
      <c r="BY38" s="83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</row>
    <row r="39" spans="1:100">
      <c r="A39" s="127">
        <v>44792</v>
      </c>
      <c r="B39" s="131" t="s">
        <v>31</v>
      </c>
      <c r="C39" s="132"/>
      <c r="D39" s="112" t="s">
        <v>33</v>
      </c>
      <c r="E39" s="132"/>
      <c r="F39" s="111" t="s">
        <v>24</v>
      </c>
      <c r="G39" s="132"/>
      <c r="H39" s="115" t="s">
        <v>112</v>
      </c>
      <c r="I39" s="132"/>
      <c r="J39" s="132"/>
      <c r="K39" s="146" t="s">
        <v>224</v>
      </c>
      <c r="L39" s="132"/>
      <c r="M39" s="132"/>
      <c r="N39" s="117" t="s">
        <v>104</v>
      </c>
      <c r="O39" s="132"/>
      <c r="P39" s="132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  <c r="BO39" s="83"/>
      <c r="BP39" s="83"/>
      <c r="BQ39" s="83"/>
      <c r="BR39" s="83"/>
      <c r="BS39" s="83"/>
      <c r="BT39" s="83"/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</row>
    <row r="40" spans="1:100">
      <c r="A40" s="127">
        <v>44792</v>
      </c>
      <c r="B40" s="132" t="s">
        <v>29</v>
      </c>
      <c r="C40" s="132"/>
      <c r="D40" s="112" t="s">
        <v>33</v>
      </c>
      <c r="E40" s="132"/>
      <c r="F40" s="111" t="s">
        <v>24</v>
      </c>
      <c r="G40" s="132"/>
      <c r="H40" s="115" t="s">
        <v>112</v>
      </c>
      <c r="I40" s="132"/>
      <c r="J40" s="132"/>
      <c r="K40" s="146" t="s">
        <v>224</v>
      </c>
      <c r="L40" s="132"/>
      <c r="M40" s="132"/>
      <c r="N40" s="117" t="s">
        <v>104</v>
      </c>
      <c r="O40" s="132"/>
      <c r="P40" s="132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3"/>
      <c r="BY40" s="83"/>
      <c r="BZ40" s="83"/>
      <c r="CA40" s="83"/>
      <c r="CB40" s="83"/>
      <c r="CC40" s="83"/>
      <c r="CD40" s="83"/>
      <c r="CE40" s="83"/>
      <c r="CF40" s="83"/>
      <c r="CG40" s="83"/>
      <c r="CH40" s="83"/>
      <c r="CI40" s="83"/>
      <c r="CJ40" s="83"/>
      <c r="CK40" s="83"/>
      <c r="CL40" s="83"/>
      <c r="CM40" s="83"/>
      <c r="CN40" s="83"/>
      <c r="CO40" s="83"/>
      <c r="CP40" s="83"/>
      <c r="CQ40" s="83"/>
      <c r="CR40" s="83"/>
      <c r="CS40" s="83"/>
      <c r="CT40" s="83"/>
      <c r="CU40" s="83"/>
      <c r="CV40" s="83"/>
    </row>
    <row r="41" spans="1:100">
      <c r="A41" s="126">
        <v>44793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  <c r="BP41" s="83"/>
      <c r="BQ41" s="83"/>
      <c r="BR41" s="83"/>
      <c r="BS41" s="83"/>
      <c r="BT41" s="83"/>
      <c r="BU41" s="83"/>
      <c r="BV41" s="83"/>
      <c r="BW41" s="83"/>
      <c r="BX41" s="83"/>
      <c r="BY41" s="83"/>
      <c r="BZ41" s="83"/>
      <c r="CA41" s="83"/>
      <c r="CB41" s="83"/>
      <c r="CC41" s="83"/>
      <c r="CD41" s="83"/>
      <c r="CE41" s="83"/>
      <c r="CF41" s="83"/>
      <c r="CG41" s="83"/>
      <c r="CH41" s="83"/>
      <c r="CI41" s="83"/>
      <c r="CJ41" s="83"/>
      <c r="CK41" s="83"/>
      <c r="CL41" s="83"/>
      <c r="CM41" s="83"/>
      <c r="CN41" s="83"/>
      <c r="CO41" s="83"/>
      <c r="CP41" s="83"/>
      <c r="CQ41" s="83"/>
      <c r="CR41" s="83"/>
      <c r="CS41" s="83"/>
      <c r="CT41" s="83"/>
      <c r="CU41" s="83"/>
      <c r="CV41" s="83"/>
    </row>
    <row r="42" spans="1:100">
      <c r="A42" s="126">
        <v>44793</v>
      </c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  <c r="CC42" s="83"/>
      <c r="CD42" s="83"/>
      <c r="CE42" s="83"/>
      <c r="CF42" s="83"/>
      <c r="CG42" s="83"/>
      <c r="CH42" s="83"/>
      <c r="CI42" s="83"/>
      <c r="CJ42" s="83"/>
      <c r="CK42" s="83"/>
      <c r="CL42" s="83"/>
      <c r="CM42" s="83"/>
      <c r="CN42" s="83"/>
      <c r="CO42" s="83"/>
      <c r="CP42" s="83"/>
      <c r="CQ42" s="83"/>
      <c r="CR42" s="83"/>
      <c r="CS42" s="83"/>
      <c r="CT42" s="83"/>
      <c r="CU42" s="83"/>
      <c r="CV42" s="83"/>
    </row>
    <row r="43" spans="1:100">
      <c r="A43" s="126">
        <v>44794</v>
      </c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V43" s="83"/>
    </row>
    <row r="44" spans="1:100">
      <c r="A44" s="126">
        <v>44794</v>
      </c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</row>
    <row r="45" spans="1:100">
      <c r="A45" s="127">
        <v>44795</v>
      </c>
      <c r="B45" s="131" t="s">
        <v>31</v>
      </c>
      <c r="C45" s="132"/>
      <c r="D45" s="112" t="s">
        <v>33</v>
      </c>
      <c r="E45" s="132"/>
      <c r="F45" s="111" t="s">
        <v>24</v>
      </c>
      <c r="G45" s="132"/>
      <c r="H45" s="115" t="s">
        <v>112</v>
      </c>
      <c r="I45" s="132"/>
      <c r="J45" s="132"/>
      <c r="K45" s="146" t="s">
        <v>224</v>
      </c>
      <c r="L45" s="132"/>
      <c r="M45" s="132"/>
      <c r="N45" s="132"/>
      <c r="O45" s="132"/>
      <c r="P45" s="132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  <c r="CG45" s="83"/>
      <c r="CH45" s="83"/>
      <c r="CI45" s="83"/>
      <c r="CJ45" s="83"/>
      <c r="CK45" s="83"/>
      <c r="CL45" s="83"/>
      <c r="CM45" s="83"/>
      <c r="CN45" s="83"/>
      <c r="CO45" s="83"/>
      <c r="CP45" s="83"/>
      <c r="CQ45" s="83"/>
      <c r="CR45" s="83"/>
      <c r="CS45" s="83"/>
      <c r="CT45" s="83"/>
      <c r="CU45" s="83"/>
      <c r="CV45" s="83"/>
    </row>
    <row r="46" spans="1:100">
      <c r="A46" s="127">
        <v>44795</v>
      </c>
      <c r="B46" s="132" t="s">
        <v>29</v>
      </c>
      <c r="C46" s="132"/>
      <c r="D46" s="112" t="s">
        <v>33</v>
      </c>
      <c r="E46" s="132"/>
      <c r="F46" s="111" t="s">
        <v>24</v>
      </c>
      <c r="G46" s="132"/>
      <c r="H46" s="115" t="s">
        <v>112</v>
      </c>
      <c r="I46" s="132"/>
      <c r="J46" s="132"/>
      <c r="K46" s="146" t="s">
        <v>224</v>
      </c>
      <c r="L46" s="132"/>
      <c r="M46" s="132"/>
      <c r="N46" s="132"/>
      <c r="O46" s="132"/>
      <c r="P46" s="132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  <c r="CM46" s="83"/>
      <c r="CN46" s="83"/>
      <c r="CO46" s="83"/>
      <c r="CP46" s="83"/>
      <c r="CQ46" s="83"/>
      <c r="CR46" s="83"/>
      <c r="CS46" s="83"/>
      <c r="CT46" s="83"/>
      <c r="CU46" s="83"/>
      <c r="CV46" s="83"/>
    </row>
    <row r="47" spans="1:100">
      <c r="A47" s="127">
        <v>44796</v>
      </c>
      <c r="B47" s="131" t="s">
        <v>31</v>
      </c>
      <c r="C47" s="132"/>
      <c r="D47" s="112" t="s">
        <v>33</v>
      </c>
      <c r="E47" s="132"/>
      <c r="F47" s="111" t="s">
        <v>24</v>
      </c>
      <c r="G47" s="132"/>
      <c r="H47" s="115" t="s">
        <v>112</v>
      </c>
      <c r="I47" s="132"/>
      <c r="J47" s="132"/>
      <c r="K47" s="146" t="s">
        <v>224</v>
      </c>
      <c r="L47" s="132"/>
      <c r="M47" s="132"/>
      <c r="N47" s="132"/>
      <c r="O47" s="132"/>
      <c r="P47" s="132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83"/>
      <c r="CN47" s="83"/>
      <c r="CO47" s="83"/>
      <c r="CP47" s="83"/>
      <c r="CQ47" s="83"/>
      <c r="CR47" s="83"/>
      <c r="CS47" s="83"/>
      <c r="CT47" s="83"/>
      <c r="CU47" s="83"/>
      <c r="CV47" s="83"/>
    </row>
    <row r="48" spans="1:100">
      <c r="A48" s="127">
        <v>44796</v>
      </c>
      <c r="B48" s="132" t="s">
        <v>29</v>
      </c>
      <c r="C48" s="132"/>
      <c r="D48" s="112" t="s">
        <v>33</v>
      </c>
      <c r="E48" s="132"/>
      <c r="F48" s="111" t="s">
        <v>24</v>
      </c>
      <c r="G48" s="132"/>
      <c r="H48" s="115" t="s">
        <v>112</v>
      </c>
      <c r="I48" s="132"/>
      <c r="J48" s="132"/>
      <c r="K48" s="146" t="s">
        <v>224</v>
      </c>
      <c r="L48" s="132"/>
      <c r="M48" s="132"/>
      <c r="N48" s="132"/>
      <c r="O48" s="132"/>
      <c r="P48" s="132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3"/>
      <c r="CR48" s="83"/>
      <c r="CS48" s="83"/>
      <c r="CT48" s="83"/>
      <c r="CU48" s="83"/>
      <c r="CV48" s="83"/>
    </row>
    <row r="49" spans="1:100">
      <c r="A49" s="127">
        <v>44797</v>
      </c>
      <c r="B49" s="131" t="s">
        <v>31</v>
      </c>
      <c r="C49" s="132"/>
      <c r="D49" s="112" t="s">
        <v>33</v>
      </c>
      <c r="E49" s="132"/>
      <c r="F49" s="111" t="s">
        <v>24</v>
      </c>
      <c r="G49" s="132"/>
      <c r="H49" s="115" t="s">
        <v>112</v>
      </c>
      <c r="I49" s="132"/>
      <c r="J49" s="132"/>
      <c r="K49" s="146" t="s">
        <v>224</v>
      </c>
      <c r="L49" s="132"/>
      <c r="M49" s="132"/>
      <c r="N49" s="132"/>
      <c r="O49" s="132"/>
      <c r="P49" s="132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3"/>
      <c r="CC49" s="83"/>
      <c r="CD49" s="83"/>
      <c r="CE49" s="83"/>
      <c r="CF49" s="83"/>
      <c r="CG49" s="83"/>
      <c r="CH49" s="83"/>
      <c r="CI49" s="83"/>
      <c r="CJ49" s="83"/>
      <c r="CK49" s="83"/>
      <c r="CL49" s="83"/>
      <c r="CM49" s="83"/>
      <c r="CN49" s="83"/>
      <c r="CO49" s="83"/>
      <c r="CP49" s="83"/>
      <c r="CQ49" s="83"/>
      <c r="CR49" s="83"/>
      <c r="CS49" s="83"/>
      <c r="CT49" s="83"/>
      <c r="CU49" s="83"/>
      <c r="CV49" s="83"/>
    </row>
    <row r="50" spans="1:100">
      <c r="A50" s="127">
        <v>44797</v>
      </c>
      <c r="B50" s="132" t="s">
        <v>29</v>
      </c>
      <c r="C50" s="132"/>
      <c r="D50" s="112" t="s">
        <v>33</v>
      </c>
      <c r="E50" s="132"/>
      <c r="F50" s="111" t="s">
        <v>24</v>
      </c>
      <c r="G50" s="132"/>
      <c r="H50" s="115" t="s">
        <v>112</v>
      </c>
      <c r="I50" s="132"/>
      <c r="J50" s="132"/>
      <c r="K50" s="146" t="s">
        <v>224</v>
      </c>
      <c r="L50" s="132"/>
      <c r="M50" s="132"/>
      <c r="N50" s="132"/>
      <c r="O50" s="132"/>
      <c r="P50" s="132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</row>
    <row r="51" spans="1:100">
      <c r="A51" s="127">
        <v>44798</v>
      </c>
      <c r="B51" s="131" t="s">
        <v>31</v>
      </c>
      <c r="C51" s="132"/>
      <c r="D51" s="112" t="s">
        <v>33</v>
      </c>
      <c r="E51" s="132"/>
      <c r="F51" s="111" t="s">
        <v>24</v>
      </c>
      <c r="G51" s="132"/>
      <c r="H51" s="115" t="s">
        <v>112</v>
      </c>
      <c r="I51" s="132"/>
      <c r="J51" s="132"/>
      <c r="K51" s="146" t="s">
        <v>224</v>
      </c>
      <c r="L51" s="132"/>
      <c r="M51" s="132"/>
      <c r="N51" s="132"/>
      <c r="O51" s="132"/>
      <c r="P51" s="132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</row>
    <row r="52" spans="1:100">
      <c r="A52" s="127">
        <v>44798</v>
      </c>
      <c r="B52" s="132" t="s">
        <v>29</v>
      </c>
      <c r="C52" s="132"/>
      <c r="D52" s="112" t="s">
        <v>33</v>
      </c>
      <c r="E52" s="132"/>
      <c r="F52" s="111" t="s">
        <v>24</v>
      </c>
      <c r="G52" s="132"/>
      <c r="H52" s="115" t="s">
        <v>112</v>
      </c>
      <c r="I52" s="132"/>
      <c r="J52" s="132"/>
      <c r="K52" s="146" t="s">
        <v>224</v>
      </c>
      <c r="L52" s="132"/>
      <c r="M52" s="132"/>
      <c r="N52" s="132"/>
      <c r="O52" s="132"/>
      <c r="P52" s="132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</row>
    <row r="53" spans="1:100">
      <c r="A53" s="127">
        <v>44799</v>
      </c>
      <c r="B53" s="131" t="s">
        <v>31</v>
      </c>
      <c r="C53" s="132"/>
      <c r="D53" s="112" t="s">
        <v>33</v>
      </c>
      <c r="E53" s="132"/>
      <c r="F53" s="111" t="s">
        <v>24</v>
      </c>
      <c r="G53" s="132"/>
      <c r="H53" s="132"/>
      <c r="I53" s="132"/>
      <c r="J53" s="111" t="s">
        <v>24</v>
      </c>
      <c r="K53" s="146" t="s">
        <v>224</v>
      </c>
      <c r="L53" s="132"/>
      <c r="M53" s="132"/>
      <c r="N53" s="132"/>
      <c r="O53" s="132"/>
      <c r="P53" s="132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  <c r="CA53" s="83"/>
      <c r="CB53" s="83"/>
      <c r="CC53" s="83"/>
      <c r="CD53" s="83"/>
      <c r="CE53" s="83"/>
      <c r="CF53" s="83"/>
      <c r="CG53" s="83"/>
      <c r="CH53" s="83"/>
      <c r="CI53" s="83"/>
      <c r="CJ53" s="83"/>
      <c r="CK53" s="83"/>
      <c r="CL53" s="83"/>
      <c r="CM53" s="83"/>
      <c r="CN53" s="83"/>
      <c r="CO53" s="83"/>
      <c r="CP53" s="83"/>
      <c r="CQ53" s="83"/>
      <c r="CR53" s="83"/>
      <c r="CS53" s="83"/>
      <c r="CT53" s="83"/>
      <c r="CU53" s="83"/>
      <c r="CV53" s="83"/>
    </row>
    <row r="54" spans="1:100">
      <c r="A54" s="127">
        <v>44799</v>
      </c>
      <c r="B54" s="132" t="s">
        <v>29</v>
      </c>
      <c r="C54" s="132"/>
      <c r="D54" s="112" t="s">
        <v>33</v>
      </c>
      <c r="E54" s="132"/>
      <c r="F54" s="111" t="s">
        <v>24</v>
      </c>
      <c r="G54" s="132"/>
      <c r="H54" s="132"/>
      <c r="I54" s="132"/>
      <c r="J54" s="111" t="s">
        <v>24</v>
      </c>
      <c r="K54" s="146" t="s">
        <v>224</v>
      </c>
      <c r="L54" s="132"/>
      <c r="M54" s="132"/>
      <c r="N54" s="132"/>
      <c r="O54" s="132"/>
      <c r="P54" s="132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3"/>
      <c r="CR54" s="83"/>
      <c r="CS54" s="83"/>
      <c r="CT54" s="83"/>
      <c r="CU54" s="83"/>
      <c r="CV54" s="83"/>
    </row>
    <row r="55" spans="1:100">
      <c r="A55" s="126">
        <v>44800</v>
      </c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</row>
    <row r="56" spans="1:100">
      <c r="A56" s="126">
        <v>44800</v>
      </c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</row>
    <row r="57" spans="1:100">
      <c r="A57" s="126">
        <v>44801</v>
      </c>
      <c r="B57" s="13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</row>
    <row r="58" spans="1:100">
      <c r="A58" s="126">
        <v>44801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  <c r="CH58" s="83"/>
      <c r="CI58" s="83"/>
      <c r="CJ58" s="83"/>
      <c r="CK58" s="83"/>
      <c r="CL58" s="83"/>
      <c r="CM58" s="83"/>
      <c r="CN58" s="83"/>
      <c r="CO58" s="83"/>
      <c r="CP58" s="83"/>
      <c r="CQ58" s="83"/>
      <c r="CR58" s="83"/>
      <c r="CS58" s="83"/>
      <c r="CT58" s="83"/>
      <c r="CU58" s="83"/>
      <c r="CV58" s="83"/>
    </row>
    <row r="59" spans="1:100">
      <c r="A59" s="127">
        <v>44802</v>
      </c>
      <c r="B59" s="131" t="s">
        <v>31</v>
      </c>
      <c r="C59" s="132"/>
      <c r="D59" s="132"/>
      <c r="E59" s="132"/>
      <c r="F59" s="111" t="s">
        <v>24</v>
      </c>
      <c r="G59" s="132"/>
      <c r="H59" s="132"/>
      <c r="I59" s="132"/>
      <c r="J59" s="111" t="s">
        <v>24</v>
      </c>
      <c r="K59" s="146" t="s">
        <v>224</v>
      </c>
      <c r="L59" s="132"/>
      <c r="M59" s="132"/>
      <c r="N59" s="132"/>
      <c r="O59" s="132"/>
      <c r="P59" s="132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  <c r="CG59" s="83"/>
      <c r="CH59" s="83"/>
      <c r="CI59" s="83"/>
      <c r="CJ59" s="83"/>
      <c r="CK59" s="83"/>
      <c r="CL59" s="83"/>
      <c r="CM59" s="83"/>
      <c r="CN59" s="83"/>
      <c r="CO59" s="83"/>
      <c r="CP59" s="83"/>
      <c r="CQ59" s="83"/>
      <c r="CR59" s="83"/>
      <c r="CS59" s="83"/>
      <c r="CT59" s="83"/>
      <c r="CU59" s="83"/>
      <c r="CV59" s="83"/>
    </row>
    <row r="60" spans="1:100">
      <c r="A60" s="127">
        <v>44802</v>
      </c>
      <c r="B60" s="132" t="s">
        <v>29</v>
      </c>
      <c r="C60" s="132"/>
      <c r="D60" s="132"/>
      <c r="E60" s="132"/>
      <c r="F60" s="111" t="s">
        <v>24</v>
      </c>
      <c r="G60" s="132"/>
      <c r="H60" s="132"/>
      <c r="I60" s="132"/>
      <c r="J60" s="111" t="s">
        <v>24</v>
      </c>
      <c r="K60" s="146" t="s">
        <v>224</v>
      </c>
      <c r="L60" s="132"/>
      <c r="M60" s="132"/>
      <c r="N60" s="132"/>
      <c r="O60" s="132"/>
      <c r="P60" s="132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3"/>
      <c r="CR60" s="83"/>
      <c r="CS60" s="83"/>
      <c r="CT60" s="83"/>
      <c r="CU60" s="83"/>
      <c r="CV60" s="83"/>
    </row>
    <row r="61" spans="1:100">
      <c r="A61" s="127">
        <v>44803</v>
      </c>
      <c r="B61" s="131" t="s">
        <v>31</v>
      </c>
      <c r="C61" s="132"/>
      <c r="D61" s="132"/>
      <c r="E61" s="132"/>
      <c r="F61" s="111" t="s">
        <v>24</v>
      </c>
      <c r="G61" s="132"/>
      <c r="H61" s="132"/>
      <c r="I61" s="132"/>
      <c r="J61" s="111" t="s">
        <v>24</v>
      </c>
      <c r="K61" s="146" t="s">
        <v>224</v>
      </c>
      <c r="L61" s="132"/>
      <c r="M61" s="132"/>
      <c r="N61" s="132"/>
      <c r="O61" s="132"/>
      <c r="P61" s="132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  <c r="BX61" s="83"/>
      <c r="BY61" s="83"/>
      <c r="BZ61" s="83"/>
      <c r="CA61" s="83"/>
      <c r="CB61" s="83"/>
      <c r="CC61" s="83"/>
      <c r="CD61" s="83"/>
      <c r="CE61" s="83"/>
      <c r="CF61" s="83"/>
      <c r="CG61" s="83"/>
      <c r="CH61" s="83"/>
      <c r="CI61" s="83"/>
      <c r="CJ61" s="83"/>
      <c r="CK61" s="83"/>
      <c r="CL61" s="83"/>
      <c r="CM61" s="83"/>
      <c r="CN61" s="83"/>
      <c r="CO61" s="83"/>
      <c r="CP61" s="83"/>
      <c r="CQ61" s="83"/>
      <c r="CR61" s="83"/>
      <c r="CS61" s="83"/>
      <c r="CT61" s="83"/>
      <c r="CU61" s="83"/>
      <c r="CV61" s="83"/>
    </row>
    <row r="62" spans="1:100">
      <c r="A62" s="127">
        <v>44803</v>
      </c>
      <c r="B62" s="132" t="s">
        <v>29</v>
      </c>
      <c r="C62" s="132"/>
      <c r="D62" s="132"/>
      <c r="E62" s="132"/>
      <c r="F62" s="111" t="s">
        <v>24</v>
      </c>
      <c r="G62" s="132"/>
      <c r="H62" s="132"/>
      <c r="I62" s="132"/>
      <c r="J62" s="111" t="s">
        <v>24</v>
      </c>
      <c r="K62" s="146" t="s">
        <v>224</v>
      </c>
      <c r="L62" s="132"/>
      <c r="M62" s="132"/>
      <c r="N62" s="132"/>
      <c r="O62" s="132"/>
      <c r="P62" s="132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3"/>
      <c r="CC62" s="83"/>
      <c r="CD62" s="83"/>
      <c r="CE62" s="83"/>
      <c r="CF62" s="83"/>
      <c r="CG62" s="83"/>
      <c r="CH62" s="83"/>
      <c r="CI62" s="83"/>
      <c r="CJ62" s="83"/>
      <c r="CK62" s="83"/>
      <c r="CL62" s="83"/>
      <c r="CM62" s="83"/>
      <c r="CN62" s="83"/>
      <c r="CO62" s="83"/>
      <c r="CP62" s="83"/>
      <c r="CQ62" s="83"/>
      <c r="CR62" s="83"/>
      <c r="CS62" s="83"/>
      <c r="CT62" s="83"/>
      <c r="CU62" s="83"/>
      <c r="CV62" s="83"/>
    </row>
    <row r="63" spans="1:100">
      <c r="A63" s="150">
        <v>44804</v>
      </c>
      <c r="B63" s="131" t="s">
        <v>31</v>
      </c>
      <c r="C63" s="132"/>
      <c r="D63" s="132"/>
      <c r="E63" s="132"/>
      <c r="F63" s="111" t="s">
        <v>24</v>
      </c>
      <c r="G63" s="132"/>
      <c r="H63" s="132"/>
      <c r="I63" s="132"/>
      <c r="J63" s="111" t="s">
        <v>24</v>
      </c>
      <c r="K63" s="146" t="s">
        <v>224</v>
      </c>
      <c r="L63" s="132"/>
      <c r="M63" s="132"/>
      <c r="N63" s="132"/>
      <c r="O63" s="132"/>
      <c r="P63" s="132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3"/>
      <c r="BP63" s="83"/>
      <c r="BQ63" s="83"/>
      <c r="BR63" s="83"/>
      <c r="BS63" s="83"/>
      <c r="BT63" s="83"/>
      <c r="BU63" s="83"/>
      <c r="BV63" s="83"/>
      <c r="BW63" s="83"/>
      <c r="BX63" s="83"/>
      <c r="BY63" s="83"/>
      <c r="BZ63" s="83"/>
      <c r="CA63" s="83"/>
      <c r="CB63" s="83"/>
      <c r="CC63" s="83"/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3"/>
      <c r="CP63" s="83"/>
      <c r="CQ63" s="83"/>
      <c r="CR63" s="83"/>
      <c r="CS63" s="83"/>
      <c r="CT63" s="83"/>
      <c r="CU63" s="83"/>
      <c r="CV63" s="83"/>
    </row>
    <row r="64" spans="1:100">
      <c r="A64" s="152">
        <v>44804</v>
      </c>
      <c r="B64" s="141" t="s">
        <v>29</v>
      </c>
      <c r="C64" s="141"/>
      <c r="D64" s="141"/>
      <c r="E64" s="141"/>
      <c r="F64" s="141"/>
      <c r="G64" s="141"/>
      <c r="H64" s="141"/>
      <c r="I64" s="141"/>
      <c r="J64" s="141"/>
      <c r="K64" s="148" t="s">
        <v>224</v>
      </c>
      <c r="L64" s="141"/>
      <c r="M64" s="141"/>
      <c r="N64" s="141"/>
      <c r="O64" s="141"/>
      <c r="P64" s="141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  <c r="CA64" s="83"/>
      <c r="CB64" s="83"/>
      <c r="CC64" s="83"/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  <c r="CO64" s="83"/>
      <c r="CP64" s="83"/>
      <c r="CQ64" s="83"/>
      <c r="CR64" s="83"/>
      <c r="CS64" s="83"/>
      <c r="CT64" s="83"/>
      <c r="CU64" s="83"/>
      <c r="CV64" s="83"/>
    </row>
    <row r="65" spans="1:100">
      <c r="A65" s="82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  <c r="BO65" s="83"/>
      <c r="BP65" s="83"/>
      <c r="BQ65" s="83"/>
      <c r="BR65" s="83"/>
      <c r="BS65" s="83"/>
      <c r="BT65" s="83"/>
      <c r="BU65" s="83"/>
      <c r="BV65" s="83"/>
      <c r="BW65" s="83"/>
      <c r="BX65" s="83"/>
      <c r="BY65" s="83"/>
      <c r="BZ65" s="83"/>
      <c r="CA65" s="83"/>
      <c r="CB65" s="83"/>
      <c r="CC65" s="83"/>
      <c r="CD65" s="83"/>
      <c r="CE65" s="83"/>
      <c r="CF65" s="83"/>
      <c r="CG65" s="83"/>
      <c r="CH65" s="83"/>
      <c r="CI65" s="83"/>
      <c r="CJ65" s="83"/>
      <c r="CK65" s="83"/>
      <c r="CL65" s="83"/>
      <c r="CM65" s="83"/>
      <c r="CN65" s="83"/>
      <c r="CO65" s="83"/>
      <c r="CP65" s="83"/>
      <c r="CQ65" s="83"/>
      <c r="CR65" s="83"/>
      <c r="CS65" s="83"/>
      <c r="CT65" s="83"/>
      <c r="CU65" s="83"/>
      <c r="CV65" s="83"/>
    </row>
    <row r="66" spans="1:100">
      <c r="A66" s="82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  <c r="CA66" s="83"/>
      <c r="CB66" s="83"/>
      <c r="CC66" s="83"/>
      <c r="CD66" s="83"/>
      <c r="CE66" s="83"/>
      <c r="CF66" s="83"/>
      <c r="CG66" s="83"/>
      <c r="CH66" s="83"/>
      <c r="CI66" s="83"/>
      <c r="CJ66" s="83"/>
      <c r="CK66" s="83"/>
      <c r="CL66" s="83"/>
      <c r="CM66" s="83"/>
      <c r="CN66" s="83"/>
      <c r="CO66" s="83"/>
      <c r="CP66" s="83"/>
      <c r="CQ66" s="83"/>
      <c r="CR66" s="83"/>
      <c r="CS66" s="83"/>
      <c r="CT66" s="83"/>
      <c r="CU66" s="83"/>
      <c r="CV66" s="83"/>
    </row>
    <row r="67" spans="1:100">
      <c r="A67" s="82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3"/>
      <c r="BN67" s="83"/>
      <c r="BO67" s="83"/>
      <c r="BP67" s="83"/>
      <c r="BQ67" s="83"/>
      <c r="BR67" s="83"/>
      <c r="BS67" s="83"/>
      <c r="BT67" s="83"/>
      <c r="BU67" s="83"/>
      <c r="BV67" s="83"/>
      <c r="BW67" s="83"/>
      <c r="BX67" s="83"/>
      <c r="BY67" s="83"/>
      <c r="BZ67" s="83"/>
      <c r="CA67" s="83"/>
      <c r="CB67" s="83"/>
      <c r="CC67" s="83"/>
      <c r="CD67" s="83"/>
      <c r="CE67" s="83"/>
      <c r="CF67" s="83"/>
      <c r="CG67" s="83"/>
      <c r="CH67" s="83"/>
      <c r="CI67" s="83"/>
      <c r="CJ67" s="83"/>
      <c r="CK67" s="83"/>
      <c r="CL67" s="83"/>
      <c r="CM67" s="83"/>
      <c r="CN67" s="83"/>
      <c r="CO67" s="83"/>
      <c r="CP67" s="83"/>
      <c r="CQ67" s="83"/>
      <c r="CR67" s="83"/>
      <c r="CS67" s="83"/>
      <c r="CT67" s="83"/>
      <c r="CU67" s="83"/>
      <c r="CV67" s="83"/>
    </row>
    <row r="68" spans="1:100">
      <c r="A68" s="82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3"/>
      <c r="AX68" s="83"/>
      <c r="AY68" s="83"/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3"/>
      <c r="BN68" s="83"/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  <c r="CA68" s="83"/>
      <c r="CB68" s="83"/>
      <c r="CC68" s="83"/>
      <c r="CD68" s="83"/>
      <c r="CE68" s="83"/>
      <c r="CF68" s="83"/>
      <c r="CG68" s="83"/>
      <c r="CH68" s="83"/>
      <c r="CI68" s="83"/>
      <c r="CJ68" s="83"/>
      <c r="CK68" s="83"/>
      <c r="CL68" s="83"/>
      <c r="CM68" s="83"/>
      <c r="CN68" s="83"/>
      <c r="CO68" s="83"/>
      <c r="CP68" s="83"/>
      <c r="CQ68" s="83"/>
      <c r="CR68" s="83"/>
      <c r="CS68" s="83"/>
      <c r="CT68" s="83"/>
      <c r="CU68" s="83"/>
      <c r="CV68" s="83"/>
    </row>
    <row r="69" spans="1:100">
      <c r="A69" s="82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3"/>
      <c r="CC69" s="83"/>
      <c r="CD69" s="83"/>
      <c r="CE69" s="83"/>
      <c r="CF69" s="83"/>
      <c r="CG69" s="83"/>
      <c r="CH69" s="83"/>
      <c r="CI69" s="83"/>
      <c r="CJ69" s="83"/>
      <c r="CK69" s="83"/>
      <c r="CL69" s="83"/>
      <c r="CM69" s="83"/>
      <c r="CN69" s="83"/>
      <c r="CO69" s="83"/>
      <c r="CP69" s="83"/>
      <c r="CQ69" s="83"/>
      <c r="CR69" s="83"/>
      <c r="CS69" s="83"/>
      <c r="CT69" s="83"/>
      <c r="CU69" s="83"/>
      <c r="CV69" s="83"/>
    </row>
    <row r="70" spans="1:100">
      <c r="A70" s="82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  <c r="BO70" s="83"/>
      <c r="BP70" s="83"/>
      <c r="BQ70" s="83"/>
      <c r="BR70" s="83"/>
      <c r="BS70" s="83"/>
      <c r="BT70" s="83"/>
      <c r="BU70" s="83"/>
      <c r="BV70" s="83"/>
      <c r="BW70" s="83"/>
      <c r="BX70" s="83"/>
      <c r="BY70" s="83"/>
      <c r="BZ70" s="83"/>
      <c r="CA70" s="83"/>
      <c r="CB70" s="83"/>
      <c r="CC70" s="83"/>
      <c r="CD70" s="83"/>
      <c r="CE70" s="83"/>
      <c r="CF70" s="83"/>
      <c r="CG70" s="83"/>
      <c r="CH70" s="83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</row>
    <row r="71" spans="1:100">
      <c r="A71" s="82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  <c r="BO71" s="83"/>
      <c r="BP71" s="83"/>
      <c r="BQ71" s="83"/>
      <c r="BR71" s="83"/>
      <c r="BS71" s="83"/>
      <c r="BT71" s="83"/>
      <c r="BU71" s="83"/>
      <c r="BV71" s="83"/>
      <c r="BW71" s="83"/>
      <c r="BX71" s="83"/>
      <c r="BY71" s="83"/>
      <c r="BZ71" s="83"/>
      <c r="CA71" s="83"/>
      <c r="CB71" s="83"/>
      <c r="CC71" s="83"/>
      <c r="CD71" s="83"/>
      <c r="CE71" s="83"/>
      <c r="CF71" s="83"/>
      <c r="CG71" s="83"/>
      <c r="CH71" s="83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</row>
    <row r="72" spans="1:100">
      <c r="A72" s="82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3"/>
      <c r="AX72" s="83"/>
      <c r="AY72" s="83"/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3"/>
      <c r="BN72" s="83"/>
      <c r="BO72" s="83"/>
      <c r="BP72" s="83"/>
      <c r="BQ72" s="83"/>
      <c r="BR72" s="83"/>
      <c r="BS72" s="83"/>
      <c r="BT72" s="83"/>
      <c r="BU72" s="83"/>
      <c r="BV72" s="83"/>
      <c r="BW72" s="83"/>
      <c r="BX72" s="83"/>
      <c r="BY72" s="83"/>
      <c r="BZ72" s="83"/>
      <c r="CA72" s="83"/>
      <c r="CB72" s="83"/>
      <c r="CC72" s="83"/>
      <c r="CD72" s="83"/>
      <c r="CE72" s="83"/>
      <c r="CF72" s="83"/>
      <c r="CG72" s="83"/>
      <c r="CH72" s="83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</row>
    <row r="73" spans="1:100">
      <c r="A73" s="82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  <c r="BP73" s="83"/>
      <c r="BQ73" s="83"/>
      <c r="BR73" s="83"/>
      <c r="BS73" s="83"/>
      <c r="BT73" s="83"/>
      <c r="BU73" s="83"/>
      <c r="BV73" s="83"/>
      <c r="BW73" s="83"/>
      <c r="BX73" s="83"/>
      <c r="BY73" s="83"/>
      <c r="BZ73" s="83"/>
      <c r="CA73" s="83"/>
      <c r="CB73" s="83"/>
      <c r="CC73" s="83"/>
      <c r="CD73" s="83"/>
      <c r="CE73" s="83"/>
      <c r="CF73" s="83"/>
      <c r="CG73" s="83"/>
      <c r="CH73" s="83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</row>
    <row r="74" spans="1:100">
      <c r="A74" s="82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3"/>
      <c r="AX74" s="83"/>
      <c r="AY74" s="83"/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3"/>
      <c r="BN74" s="83"/>
      <c r="BO74" s="83"/>
      <c r="BP74" s="83"/>
      <c r="BQ74" s="83"/>
      <c r="BR74" s="83"/>
      <c r="BS74" s="83"/>
      <c r="BT74" s="83"/>
      <c r="BU74" s="83"/>
      <c r="BV74" s="83"/>
      <c r="BW74" s="83"/>
      <c r="BX74" s="83"/>
      <c r="BY74" s="83"/>
      <c r="BZ74" s="83"/>
      <c r="CA74" s="83"/>
      <c r="CB74" s="83"/>
      <c r="CC74" s="83"/>
      <c r="CD74" s="83"/>
      <c r="CE74" s="83"/>
      <c r="CF74" s="83"/>
      <c r="CG74" s="83"/>
      <c r="CH74" s="83"/>
      <c r="CI74" s="83"/>
      <c r="CJ74" s="83"/>
      <c r="CK74" s="83"/>
      <c r="CL74" s="83"/>
      <c r="CM74" s="83"/>
      <c r="CN74" s="83"/>
      <c r="CO74" s="83"/>
      <c r="CP74" s="83"/>
      <c r="CQ74" s="83"/>
      <c r="CR74" s="83"/>
      <c r="CS74" s="83"/>
      <c r="CT74" s="83"/>
      <c r="CU74" s="83"/>
      <c r="CV74" s="83"/>
    </row>
    <row r="75" spans="1:100">
      <c r="A75" s="82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3"/>
      <c r="AX75" s="83"/>
      <c r="AY75" s="83"/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3"/>
      <c r="BN75" s="83"/>
      <c r="BO75" s="83"/>
      <c r="BP75" s="83"/>
      <c r="BQ75" s="83"/>
      <c r="BR75" s="83"/>
      <c r="BS75" s="83"/>
      <c r="BT75" s="83"/>
      <c r="BU75" s="83"/>
      <c r="BV75" s="83"/>
      <c r="BW75" s="83"/>
      <c r="BX75" s="83"/>
      <c r="BY75" s="83"/>
      <c r="BZ75" s="83"/>
      <c r="CA75" s="83"/>
      <c r="CB75" s="83"/>
      <c r="CC75" s="83"/>
      <c r="CD75" s="83"/>
      <c r="CE75" s="83"/>
      <c r="CF75" s="83"/>
      <c r="CG75" s="83"/>
      <c r="CH75" s="83"/>
      <c r="CI75" s="83"/>
      <c r="CJ75" s="83"/>
      <c r="CK75" s="83"/>
      <c r="CL75" s="83"/>
      <c r="CM75" s="83"/>
      <c r="CN75" s="83"/>
      <c r="CO75" s="83"/>
      <c r="CP75" s="83"/>
      <c r="CQ75" s="83"/>
      <c r="CR75" s="83"/>
      <c r="CS75" s="83"/>
      <c r="CT75" s="83"/>
      <c r="CU75" s="83"/>
      <c r="CV75" s="83"/>
    </row>
    <row r="76" spans="1:100">
      <c r="A76" s="82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3"/>
      <c r="AX76" s="83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3"/>
      <c r="BN76" s="83"/>
      <c r="BO76" s="83"/>
      <c r="BP76" s="83"/>
      <c r="BQ76" s="83"/>
      <c r="BR76" s="83"/>
      <c r="BS76" s="83"/>
      <c r="BT76" s="83"/>
      <c r="BU76" s="83"/>
      <c r="BV76" s="83"/>
      <c r="BW76" s="83"/>
      <c r="BX76" s="83"/>
      <c r="BY76" s="83"/>
      <c r="BZ76" s="83"/>
      <c r="CA76" s="83"/>
      <c r="CB76" s="83"/>
      <c r="CC76" s="83"/>
      <c r="CD76" s="83"/>
      <c r="CE76" s="83"/>
      <c r="CF76" s="83"/>
      <c r="CG76" s="83"/>
      <c r="CH76" s="83"/>
      <c r="CI76" s="83"/>
      <c r="CJ76" s="83"/>
      <c r="CK76" s="83"/>
      <c r="CL76" s="83"/>
      <c r="CM76" s="83"/>
      <c r="CN76" s="83"/>
      <c r="CO76" s="83"/>
      <c r="CP76" s="83"/>
      <c r="CQ76" s="83"/>
      <c r="CR76" s="83"/>
      <c r="CS76" s="83"/>
      <c r="CT76" s="83"/>
      <c r="CU76" s="83"/>
      <c r="CV76" s="83"/>
    </row>
    <row r="77" spans="1:100">
      <c r="A77" s="82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  <c r="BP77" s="83"/>
      <c r="BQ77" s="83"/>
      <c r="BR77" s="83"/>
      <c r="BS77" s="83"/>
      <c r="BT77" s="83"/>
      <c r="BU77" s="83"/>
      <c r="BV77" s="83"/>
      <c r="BW77" s="83"/>
      <c r="BX77" s="83"/>
      <c r="BY77" s="83"/>
      <c r="BZ77" s="83"/>
      <c r="CA77" s="83"/>
      <c r="CB77" s="83"/>
      <c r="CC77" s="83"/>
      <c r="CD77" s="83"/>
      <c r="CE77" s="83"/>
      <c r="CF77" s="83"/>
      <c r="CG77" s="83"/>
      <c r="CH77" s="83"/>
      <c r="CI77" s="83"/>
      <c r="CJ77" s="83"/>
      <c r="CK77" s="83"/>
      <c r="CL77" s="83"/>
      <c r="CM77" s="83"/>
      <c r="CN77" s="83"/>
      <c r="CO77" s="83"/>
      <c r="CP77" s="83"/>
      <c r="CQ77" s="83"/>
      <c r="CR77" s="83"/>
      <c r="CS77" s="83"/>
      <c r="CT77" s="83"/>
      <c r="CU77" s="83"/>
      <c r="CV77" s="83"/>
    </row>
    <row r="78" spans="1:100">
      <c r="A78" s="82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3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3"/>
      <c r="CN78" s="83"/>
      <c r="CO78" s="83"/>
      <c r="CP78" s="83"/>
      <c r="CQ78" s="83"/>
      <c r="CR78" s="83"/>
      <c r="CS78" s="83"/>
      <c r="CT78" s="83"/>
      <c r="CU78" s="83"/>
      <c r="CV78" s="83"/>
    </row>
    <row r="79" spans="1:100">
      <c r="A79" s="82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3"/>
      <c r="CN79" s="83"/>
      <c r="CO79" s="83"/>
      <c r="CP79" s="83"/>
      <c r="CQ79" s="83"/>
      <c r="CR79" s="83"/>
      <c r="CS79" s="83"/>
      <c r="CT79" s="83"/>
      <c r="CU79" s="83"/>
      <c r="CV79" s="83"/>
    </row>
    <row r="80" spans="1:100">
      <c r="A80" s="82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</row>
    <row r="81" spans="1:100">
      <c r="A81" s="82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3"/>
      <c r="CC81" s="83"/>
      <c r="CD81" s="83"/>
      <c r="CE81" s="83"/>
      <c r="CF81" s="83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3"/>
      <c r="CR81" s="83"/>
      <c r="CS81" s="83"/>
      <c r="CT81" s="83"/>
      <c r="CU81" s="83"/>
      <c r="CV81" s="83"/>
    </row>
    <row r="82" spans="1:100">
      <c r="A82" s="82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82"/>
      <c r="AU82" s="82"/>
      <c r="AV82" s="82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3"/>
      <c r="CC82" s="83"/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3"/>
      <c r="CR82" s="83"/>
      <c r="CS82" s="83"/>
      <c r="CT82" s="83"/>
      <c r="CU82" s="83"/>
      <c r="CV82" s="83"/>
    </row>
    <row r="83" spans="1:100">
      <c r="A83" s="82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3"/>
      <c r="CC83" s="83"/>
      <c r="CD83" s="83"/>
      <c r="CE83" s="83"/>
      <c r="CF83" s="83"/>
      <c r="CG83" s="83"/>
      <c r="CH83" s="83"/>
      <c r="CI83" s="83"/>
      <c r="CJ83" s="83"/>
      <c r="CK83" s="83"/>
      <c r="CL83" s="83"/>
      <c r="CM83" s="83"/>
      <c r="CN83" s="83"/>
      <c r="CO83" s="83"/>
      <c r="CP83" s="83"/>
      <c r="CQ83" s="83"/>
      <c r="CR83" s="83"/>
      <c r="CS83" s="83"/>
      <c r="CT83" s="83"/>
      <c r="CU83" s="83"/>
      <c r="CV83" s="83"/>
    </row>
    <row r="84" spans="1:100">
      <c r="A84" s="82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3"/>
      <c r="BP84" s="83"/>
      <c r="BQ84" s="83"/>
      <c r="BR84" s="83"/>
      <c r="BS84" s="83"/>
      <c r="BT84" s="83"/>
      <c r="BU84" s="83"/>
      <c r="BV84" s="83"/>
      <c r="BW84" s="83"/>
      <c r="BX84" s="83"/>
      <c r="BY84" s="83"/>
      <c r="BZ84" s="83"/>
      <c r="CA84" s="83"/>
      <c r="CB84" s="83"/>
      <c r="CC84" s="83"/>
      <c r="CD84" s="83"/>
      <c r="CE84" s="83"/>
      <c r="CF84" s="83"/>
      <c r="CG84" s="83"/>
      <c r="CH84" s="83"/>
      <c r="CI84" s="83"/>
      <c r="CJ84" s="83"/>
      <c r="CK84" s="83"/>
      <c r="CL84" s="83"/>
      <c r="CM84" s="83"/>
      <c r="CN84" s="83"/>
      <c r="CO84" s="83"/>
      <c r="CP84" s="83"/>
      <c r="CQ84" s="83"/>
      <c r="CR84" s="83"/>
      <c r="CS84" s="83"/>
      <c r="CT84" s="83"/>
      <c r="CU84" s="83"/>
      <c r="CV84" s="83"/>
    </row>
    <row r="85" spans="1:100">
      <c r="A85" s="82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82"/>
      <c r="AV85" s="82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  <c r="BP85" s="83"/>
      <c r="BQ85" s="83"/>
      <c r="BR85" s="83"/>
      <c r="BS85" s="83"/>
      <c r="BT85" s="83"/>
      <c r="BU85" s="83"/>
      <c r="BV85" s="83"/>
      <c r="BW85" s="83"/>
      <c r="BX85" s="83"/>
      <c r="BY85" s="83"/>
      <c r="BZ85" s="83"/>
      <c r="CA85" s="83"/>
      <c r="CB85" s="83"/>
      <c r="CC85" s="83"/>
      <c r="CD85" s="83"/>
      <c r="CE85" s="83"/>
      <c r="CF85" s="83"/>
      <c r="CG85" s="83"/>
      <c r="CH85" s="83"/>
      <c r="CI85" s="83"/>
      <c r="CJ85" s="83"/>
      <c r="CK85" s="83"/>
      <c r="CL85" s="83"/>
      <c r="CM85" s="83"/>
      <c r="CN85" s="83"/>
      <c r="CO85" s="83"/>
      <c r="CP85" s="83"/>
      <c r="CQ85" s="83"/>
      <c r="CR85" s="83"/>
      <c r="CS85" s="83"/>
      <c r="CT85" s="83"/>
      <c r="CU85" s="83"/>
      <c r="CV85" s="83"/>
    </row>
    <row r="86" spans="1:100">
      <c r="A86" s="82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3"/>
      <c r="AX86" s="83"/>
      <c r="AY86" s="83"/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3"/>
      <c r="BN86" s="83"/>
      <c r="BO86" s="83"/>
      <c r="BP86" s="83"/>
      <c r="BQ86" s="83"/>
      <c r="BR86" s="83"/>
      <c r="BS86" s="83"/>
      <c r="BT86" s="83"/>
      <c r="BU86" s="83"/>
      <c r="BV86" s="83"/>
      <c r="BW86" s="83"/>
      <c r="BX86" s="83"/>
      <c r="BY86" s="83"/>
      <c r="BZ86" s="83"/>
      <c r="CA86" s="83"/>
      <c r="CB86" s="83"/>
      <c r="CC86" s="83"/>
      <c r="CD86" s="83"/>
      <c r="CE86" s="83"/>
      <c r="CF86" s="83"/>
      <c r="CG86" s="83"/>
      <c r="CH86" s="83"/>
      <c r="CI86" s="83"/>
      <c r="CJ86" s="83"/>
      <c r="CK86" s="83"/>
      <c r="CL86" s="83"/>
      <c r="CM86" s="83"/>
      <c r="CN86" s="83"/>
      <c r="CO86" s="83"/>
      <c r="CP86" s="83"/>
      <c r="CQ86" s="83"/>
      <c r="CR86" s="83"/>
      <c r="CS86" s="83"/>
      <c r="CT86" s="83"/>
      <c r="CU86" s="83"/>
      <c r="CV86" s="83"/>
    </row>
    <row r="87" spans="1:100">
      <c r="A87" s="82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3"/>
      <c r="CC87" s="83"/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3"/>
      <c r="CQ87" s="83"/>
      <c r="CR87" s="83"/>
      <c r="CS87" s="83"/>
      <c r="CT87" s="83"/>
      <c r="CU87" s="83"/>
      <c r="CV87" s="83"/>
    </row>
    <row r="88" spans="1:100">
      <c r="A88" s="82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82"/>
      <c r="AU88" s="82"/>
      <c r="AV88" s="82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  <c r="CA88" s="83"/>
      <c r="CB88" s="83"/>
      <c r="CC88" s="83"/>
      <c r="CD88" s="83"/>
      <c r="CE88" s="83"/>
      <c r="CF88" s="83"/>
      <c r="CG88" s="83"/>
      <c r="CH88" s="83"/>
      <c r="CI88" s="83"/>
      <c r="CJ88" s="83"/>
      <c r="CK88" s="83"/>
      <c r="CL88" s="83"/>
      <c r="CM88" s="83"/>
      <c r="CN88" s="83"/>
      <c r="CO88" s="83"/>
      <c r="CP88" s="83"/>
      <c r="CQ88" s="83"/>
      <c r="CR88" s="83"/>
      <c r="CS88" s="83"/>
      <c r="CT88" s="83"/>
      <c r="CU88" s="83"/>
      <c r="CV88" s="83"/>
    </row>
    <row r="89" spans="1:100">
      <c r="A89" s="82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82"/>
      <c r="AU89" s="82"/>
      <c r="AV89" s="82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  <c r="CV89" s="83"/>
    </row>
    <row r="90" spans="1:100">
      <c r="A90" s="82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82"/>
      <c r="AU90" s="82"/>
      <c r="AV90" s="82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</row>
    <row r="91" spans="1:100">
      <c r="A91" s="82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3"/>
      <c r="AX91" s="83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3"/>
      <c r="BN91" s="83"/>
      <c r="BO91" s="83"/>
      <c r="BP91" s="83"/>
      <c r="BQ91" s="83"/>
      <c r="BR91" s="83"/>
      <c r="BS91" s="83"/>
      <c r="BT91" s="83"/>
      <c r="BU91" s="83"/>
      <c r="BV91" s="83"/>
      <c r="BW91" s="83"/>
      <c r="BX91" s="83"/>
      <c r="BY91" s="83"/>
      <c r="BZ91" s="83"/>
      <c r="CA91" s="83"/>
      <c r="CB91" s="83"/>
      <c r="CC91" s="83"/>
      <c r="CD91" s="83"/>
      <c r="CE91" s="83"/>
      <c r="CF91" s="83"/>
      <c r="CG91" s="83"/>
      <c r="CH91" s="83"/>
      <c r="CI91" s="83"/>
      <c r="CJ91" s="83"/>
      <c r="CK91" s="83"/>
      <c r="CL91" s="83"/>
      <c r="CM91" s="83"/>
      <c r="CN91" s="83"/>
      <c r="CO91" s="83"/>
      <c r="CP91" s="83"/>
      <c r="CQ91" s="83"/>
      <c r="CR91" s="83"/>
      <c r="CS91" s="83"/>
      <c r="CT91" s="83"/>
      <c r="CU91" s="83"/>
      <c r="CV91" s="83"/>
    </row>
    <row r="92" spans="1:100">
      <c r="A92" s="82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  <c r="BP92" s="83"/>
      <c r="BQ92" s="83"/>
      <c r="BR92" s="83"/>
      <c r="BS92" s="83"/>
      <c r="BT92" s="83"/>
      <c r="BU92" s="83"/>
      <c r="BV92" s="83"/>
      <c r="BW92" s="83"/>
      <c r="BX92" s="83"/>
      <c r="BY92" s="83"/>
      <c r="BZ92" s="83"/>
      <c r="CA92" s="83"/>
      <c r="CB92" s="83"/>
      <c r="CC92" s="83"/>
      <c r="CD92" s="83"/>
      <c r="CE92" s="83"/>
      <c r="CF92" s="83"/>
      <c r="CG92" s="83"/>
      <c r="CH92" s="83"/>
      <c r="CI92" s="83"/>
      <c r="CJ92" s="83"/>
      <c r="CK92" s="83"/>
      <c r="CL92" s="83"/>
      <c r="CM92" s="83"/>
      <c r="CN92" s="83"/>
      <c r="CO92" s="83"/>
      <c r="CP92" s="83"/>
      <c r="CQ92" s="83"/>
      <c r="CR92" s="83"/>
      <c r="CS92" s="83"/>
      <c r="CT92" s="83"/>
      <c r="CU92" s="83"/>
      <c r="CV92" s="83"/>
    </row>
    <row r="93" spans="1:100">
      <c r="A93" s="82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  <c r="BQ93" s="83"/>
      <c r="BR93" s="83"/>
      <c r="BS93" s="83"/>
      <c r="BT93" s="83"/>
      <c r="BU93" s="83"/>
      <c r="BV93" s="83"/>
      <c r="BW93" s="83"/>
      <c r="BX93" s="83"/>
      <c r="BY93" s="83"/>
      <c r="BZ93" s="83"/>
      <c r="CA93" s="83"/>
      <c r="CB93" s="83"/>
      <c r="CC93" s="83"/>
      <c r="CD93" s="83"/>
      <c r="CE93" s="83"/>
      <c r="CF93" s="83"/>
      <c r="CG93" s="83"/>
      <c r="CH93" s="83"/>
      <c r="CI93" s="83"/>
      <c r="CJ93" s="83"/>
      <c r="CK93" s="83"/>
      <c r="CL93" s="83"/>
      <c r="CM93" s="83"/>
      <c r="CN93" s="83"/>
      <c r="CO93" s="83"/>
      <c r="CP93" s="83"/>
      <c r="CQ93" s="83"/>
      <c r="CR93" s="83"/>
      <c r="CS93" s="83"/>
      <c r="CT93" s="83"/>
      <c r="CU93" s="83"/>
      <c r="CV93" s="83"/>
    </row>
    <row r="94" spans="1:100">
      <c r="A94" s="82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  <c r="BP94" s="83"/>
      <c r="BQ94" s="83"/>
      <c r="BR94" s="83"/>
      <c r="BS94" s="83"/>
      <c r="BT94" s="83"/>
      <c r="BU94" s="83"/>
      <c r="BV94" s="83"/>
      <c r="BW94" s="83"/>
      <c r="BX94" s="83"/>
      <c r="BY94" s="83"/>
      <c r="BZ94" s="83"/>
      <c r="CA94" s="83"/>
      <c r="CB94" s="83"/>
      <c r="CC94" s="83"/>
      <c r="CD94" s="83"/>
      <c r="CE94" s="83"/>
      <c r="CF94" s="83"/>
      <c r="CG94" s="83"/>
      <c r="CH94" s="83"/>
      <c r="CI94" s="83"/>
      <c r="CJ94" s="83"/>
      <c r="CK94" s="83"/>
      <c r="CL94" s="83"/>
      <c r="CM94" s="83"/>
      <c r="CN94" s="83"/>
      <c r="CO94" s="83"/>
      <c r="CP94" s="83"/>
      <c r="CQ94" s="83"/>
      <c r="CR94" s="83"/>
      <c r="CS94" s="83"/>
      <c r="CT94" s="83"/>
      <c r="CU94" s="83"/>
      <c r="CV94" s="83"/>
    </row>
    <row r="95" spans="1:100">
      <c r="A95" s="82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82"/>
      <c r="AU95" s="82"/>
      <c r="AV95" s="82"/>
      <c r="AW95" s="83"/>
      <c r="AX95" s="83"/>
      <c r="AY95" s="83"/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3"/>
      <c r="BN95" s="83"/>
      <c r="BO95" s="83"/>
      <c r="BP95" s="83"/>
      <c r="BQ95" s="83"/>
      <c r="BR95" s="83"/>
      <c r="BS95" s="83"/>
      <c r="BT95" s="83"/>
      <c r="BU95" s="83"/>
      <c r="BV95" s="83"/>
      <c r="BW95" s="83"/>
      <c r="BX95" s="83"/>
      <c r="BY95" s="83"/>
      <c r="BZ95" s="83"/>
      <c r="CA95" s="83"/>
      <c r="CB95" s="83"/>
      <c r="CC95" s="83"/>
      <c r="CD95" s="83"/>
      <c r="CE95" s="83"/>
      <c r="CF95" s="83"/>
      <c r="CG95" s="83"/>
      <c r="CH95" s="83"/>
      <c r="CI95" s="83"/>
      <c r="CJ95" s="83"/>
      <c r="CK95" s="83"/>
      <c r="CL95" s="83"/>
      <c r="CM95" s="83"/>
      <c r="CN95" s="83"/>
      <c r="CO95" s="83"/>
      <c r="CP95" s="83"/>
      <c r="CQ95" s="83"/>
      <c r="CR95" s="83"/>
      <c r="CS95" s="83"/>
      <c r="CT95" s="83"/>
      <c r="CU95" s="83"/>
      <c r="CV95" s="83"/>
    </row>
    <row r="96" spans="1:100">
      <c r="A96" s="82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82"/>
      <c r="AU96" s="82"/>
      <c r="AV96" s="82"/>
      <c r="AW96" s="83"/>
      <c r="AX96" s="83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3"/>
      <c r="BN96" s="83"/>
      <c r="BO96" s="83"/>
      <c r="BP96" s="83"/>
      <c r="BQ96" s="83"/>
      <c r="BR96" s="83"/>
      <c r="BS96" s="83"/>
      <c r="BT96" s="83"/>
      <c r="BU96" s="83"/>
      <c r="BV96" s="83"/>
      <c r="BW96" s="83"/>
      <c r="BX96" s="83"/>
      <c r="BY96" s="83"/>
      <c r="BZ96" s="83"/>
      <c r="CA96" s="83"/>
      <c r="CB96" s="83"/>
      <c r="CC96" s="83"/>
      <c r="CD96" s="83"/>
      <c r="CE96" s="83"/>
      <c r="CF96" s="83"/>
      <c r="CG96" s="83"/>
      <c r="CH96" s="83"/>
      <c r="CI96" s="83"/>
      <c r="CJ96" s="83"/>
      <c r="CK96" s="83"/>
      <c r="CL96" s="83"/>
      <c r="CM96" s="83"/>
      <c r="CN96" s="83"/>
      <c r="CO96" s="83"/>
      <c r="CP96" s="83"/>
      <c r="CQ96" s="83"/>
      <c r="CR96" s="83"/>
      <c r="CS96" s="83"/>
      <c r="CT96" s="83"/>
      <c r="CU96" s="83"/>
      <c r="CV96" s="83"/>
    </row>
    <row r="97" spans="1:100">
      <c r="A97" s="82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82"/>
      <c r="AU97" s="82"/>
      <c r="AV97" s="82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3"/>
      <c r="CC97" s="83"/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3"/>
      <c r="CR97" s="83"/>
      <c r="CS97" s="83"/>
      <c r="CT97" s="83"/>
      <c r="CU97" s="83"/>
      <c r="CV97" s="83"/>
    </row>
    <row r="98" spans="1:100">
      <c r="A98" s="82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82"/>
      <c r="AU98" s="82"/>
      <c r="AV98" s="82"/>
      <c r="AW98" s="83"/>
      <c r="AX98" s="83"/>
      <c r="AY98" s="83"/>
      <c r="AZ98" s="83"/>
      <c r="BA98" s="83"/>
      <c r="BB98" s="83"/>
      <c r="BC98" s="83"/>
      <c r="BD98" s="83"/>
      <c r="BE98" s="83"/>
      <c r="BF98" s="83"/>
      <c r="BG98" s="83"/>
      <c r="BH98" s="83"/>
      <c r="BI98" s="83"/>
      <c r="BJ98" s="83"/>
      <c r="BK98" s="83"/>
      <c r="BL98" s="83"/>
      <c r="BM98" s="83"/>
      <c r="BN98" s="83"/>
      <c r="BO98" s="83"/>
      <c r="BP98" s="83"/>
      <c r="BQ98" s="83"/>
      <c r="BR98" s="83"/>
      <c r="BS98" s="83"/>
      <c r="BT98" s="83"/>
      <c r="BU98" s="83"/>
      <c r="BV98" s="83"/>
      <c r="BW98" s="83"/>
      <c r="BX98" s="83"/>
      <c r="BY98" s="83"/>
      <c r="BZ98" s="83"/>
      <c r="CA98" s="83"/>
      <c r="CB98" s="83"/>
      <c r="CC98" s="83"/>
      <c r="CD98" s="83"/>
      <c r="CE98" s="83"/>
      <c r="CF98" s="83"/>
      <c r="CG98" s="83"/>
      <c r="CH98" s="83"/>
      <c r="CI98" s="83"/>
      <c r="CJ98" s="83"/>
      <c r="CK98" s="83"/>
      <c r="CL98" s="83"/>
      <c r="CM98" s="83"/>
      <c r="CN98" s="83"/>
      <c r="CO98" s="83"/>
      <c r="CP98" s="83"/>
      <c r="CQ98" s="83"/>
      <c r="CR98" s="83"/>
      <c r="CS98" s="83"/>
      <c r="CT98" s="83"/>
      <c r="CU98" s="83"/>
      <c r="CV98" s="83"/>
    </row>
    <row r="99" spans="1:100">
      <c r="A99" s="82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82"/>
      <c r="AU99" s="82"/>
      <c r="AV99" s="82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  <c r="CA99" s="83"/>
      <c r="CB99" s="83"/>
      <c r="CC99" s="83"/>
      <c r="CD99" s="83"/>
      <c r="CE99" s="83"/>
      <c r="CF99" s="83"/>
      <c r="CG99" s="83"/>
      <c r="CH99" s="83"/>
      <c r="CI99" s="83"/>
      <c r="CJ99" s="83"/>
      <c r="CK99" s="83"/>
      <c r="CL99" s="83"/>
      <c r="CM99" s="83"/>
      <c r="CN99" s="83"/>
      <c r="CO99" s="83"/>
      <c r="CP99" s="83"/>
      <c r="CQ99" s="83"/>
      <c r="CR99" s="83"/>
      <c r="CS99" s="83"/>
      <c r="CT99" s="83"/>
      <c r="CU99" s="83"/>
      <c r="CV99" s="83"/>
    </row>
    <row r="100" spans="1:100">
      <c r="A100" s="82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3"/>
      <c r="BN100" s="83"/>
      <c r="BO100" s="83"/>
      <c r="BP100" s="83"/>
      <c r="BQ100" s="83"/>
      <c r="BR100" s="83"/>
      <c r="BS100" s="83"/>
      <c r="BT100" s="83"/>
      <c r="BU100" s="83"/>
      <c r="BV100" s="83"/>
      <c r="BW100" s="83"/>
      <c r="BX100" s="83"/>
      <c r="BY100" s="83"/>
      <c r="BZ100" s="83"/>
      <c r="CA100" s="83"/>
      <c r="CB100" s="83"/>
      <c r="CC100" s="83"/>
      <c r="CD100" s="83"/>
      <c r="CE100" s="83"/>
      <c r="CF100" s="83"/>
      <c r="CG100" s="83"/>
      <c r="CH100" s="83"/>
      <c r="CI100" s="83"/>
      <c r="CJ100" s="83"/>
      <c r="CK100" s="83"/>
      <c r="CL100" s="83"/>
      <c r="CM100" s="83"/>
      <c r="CN100" s="83"/>
      <c r="CO100" s="83"/>
      <c r="CP100" s="83"/>
      <c r="CQ100" s="83"/>
      <c r="CR100" s="83"/>
      <c r="CS100" s="83"/>
      <c r="CT100" s="83"/>
      <c r="CU100" s="83"/>
      <c r="CV100" s="83"/>
    </row>
  </sheetData>
  <conditionalFormatting sqref="A3:A33">
    <cfRule type="timePeriod" dxfId="10" priority="80" timePeriod="today">
      <formula>FLOOR(A3,1)=TODAY()</formula>
    </cfRule>
  </conditionalFormatting>
  <dataValidations count="3">
    <dataValidation type="list" allowBlank="1" showInputMessage="1" showErrorMessage="1" sqref="A1" xr:uid="{D15F4CE4-29CA-45DD-8350-D038268AAF11}">
      <formula1>annees</formula1>
    </dataValidation>
    <dataValidation type="list" allowBlank="1" showInputMessage="1" showErrorMessage="1" sqref="A2" xr:uid="{4AE0F17E-8C89-4FB9-9AFB-97340E61E78C}">
      <formula1>INDIRECT(A1)</formula1>
    </dataValidation>
    <dataValidation type="list" allowBlank="1" showInputMessage="1" showErrorMessage="1" sqref="V8" xr:uid="{CC90CFBD-33FC-4D99-85D6-3AFA3BC0F114}">
      <formula1>mois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E108"/>
  <sheetViews>
    <sheetView showGridLines="0" workbookViewId="0">
      <selection activeCell="C17" sqref="C17"/>
    </sheetView>
  </sheetViews>
  <sheetFormatPr baseColWidth="10" defaultRowHeight="15"/>
  <cols>
    <col min="1" max="2" width="12.140625" style="1" customWidth="1"/>
    <col min="5" max="5" width="10" customWidth="1"/>
  </cols>
  <sheetData>
    <row r="1" spans="1:5">
      <c r="A1" s="104" t="str">
        <f>data!A4</f>
        <v>_2022</v>
      </c>
      <c r="B1" s="107" t="str">
        <f>data!A5</f>
        <v>_2023</v>
      </c>
      <c r="D1" s="1" t="s">
        <v>232</v>
      </c>
      <c r="E1" s="1" t="s">
        <v>233</v>
      </c>
    </row>
    <row r="2" spans="1:5">
      <c r="A2" s="108" t="str">
        <f>data!C1</f>
        <v>Juin</v>
      </c>
      <c r="B2" s="105" t="str">
        <f>data!C8</f>
        <v>Janvier</v>
      </c>
      <c r="D2" s="102" t="s">
        <v>13</v>
      </c>
      <c r="E2" t="s">
        <v>8</v>
      </c>
    </row>
    <row r="3" spans="1:5">
      <c r="A3" s="108" t="str">
        <f>data!C2</f>
        <v>Juillet</v>
      </c>
      <c r="B3" s="105" t="str">
        <f>data!C9</f>
        <v>Février</v>
      </c>
      <c r="D3" s="102" t="s">
        <v>14</v>
      </c>
      <c r="E3" t="s">
        <v>9</v>
      </c>
    </row>
    <row r="4" spans="1:5">
      <c r="A4" s="108" t="str">
        <f>data!C3</f>
        <v>Août</v>
      </c>
      <c r="B4" s="105" t="str">
        <f>data!C10</f>
        <v>Mars</v>
      </c>
      <c r="D4" s="102" t="s">
        <v>15</v>
      </c>
      <c r="E4" t="s">
        <v>10</v>
      </c>
    </row>
    <row r="5" spans="1:5">
      <c r="A5" s="108" t="str">
        <f>data!C4</f>
        <v>Septembre</v>
      </c>
      <c r="B5" s="105" t="str">
        <f>data!C11</f>
        <v>Avril</v>
      </c>
      <c r="D5" s="102" t="s">
        <v>16</v>
      </c>
      <c r="E5" t="s">
        <v>11</v>
      </c>
    </row>
    <row r="6" spans="1:5">
      <c r="A6" s="108" t="str">
        <f>data!C5</f>
        <v>Octobre</v>
      </c>
      <c r="B6" s="105" t="str">
        <f>data!C12</f>
        <v>Mai</v>
      </c>
      <c r="D6" s="102" t="s">
        <v>17</v>
      </c>
      <c r="E6" t="s">
        <v>12</v>
      </c>
    </row>
    <row r="7" spans="1:5">
      <c r="A7" s="108" t="str">
        <f>data!C6</f>
        <v>Novembre</v>
      </c>
      <c r="B7" s="105"/>
      <c r="D7" s="102" t="s">
        <v>18</v>
      </c>
    </row>
    <row r="8" spans="1:5">
      <c r="A8" s="109" t="str">
        <f>data!C7</f>
        <v>Décembre</v>
      </c>
      <c r="B8" s="106"/>
      <c r="D8" s="102" t="s">
        <v>19</v>
      </c>
    </row>
    <row r="9" spans="1:5">
      <c r="A9" s="102"/>
      <c r="B9" s="103"/>
    </row>
    <row r="10" spans="1:5">
      <c r="A10" s="102"/>
      <c r="B10" s="103"/>
    </row>
    <row r="11" spans="1:5">
      <c r="A11" s="102"/>
      <c r="B11" s="103"/>
    </row>
    <row r="12" spans="1:5">
      <c r="A12" s="102"/>
      <c r="B12" s="103"/>
    </row>
    <row r="13" spans="1:5">
      <c r="A13" s="102"/>
      <c r="B13" s="103"/>
    </row>
    <row r="14" spans="1:5">
      <c r="A14" s="102"/>
      <c r="B14" s="103"/>
    </row>
    <row r="15" spans="1:5">
      <c r="A15" s="102"/>
      <c r="B15" s="103"/>
    </row>
    <row r="16" spans="1:5">
      <c r="A16" s="102"/>
      <c r="B16" s="103"/>
    </row>
    <row r="17" spans="1:2">
      <c r="A17" s="102"/>
      <c r="B17" s="103"/>
    </row>
    <row r="18" spans="1:2">
      <c r="A18" s="102"/>
      <c r="B18" s="103"/>
    </row>
    <row r="19" spans="1:2">
      <c r="A19" s="102"/>
      <c r="B19" s="103"/>
    </row>
    <row r="20" spans="1:2">
      <c r="A20" s="102"/>
      <c r="B20" s="103"/>
    </row>
    <row r="21" spans="1:2">
      <c r="A21" s="102"/>
      <c r="B21" s="103"/>
    </row>
    <row r="22" spans="1:2">
      <c r="A22" s="102"/>
      <c r="B22" s="103"/>
    </row>
    <row r="23" spans="1:2">
      <c r="A23" s="102"/>
      <c r="B23" s="103"/>
    </row>
    <row r="24" spans="1:2">
      <c r="A24" s="102"/>
      <c r="B24" s="103"/>
    </row>
    <row r="25" spans="1:2">
      <c r="A25" s="102"/>
      <c r="B25" s="103"/>
    </row>
    <row r="26" spans="1:2">
      <c r="A26" s="102"/>
      <c r="B26" s="103"/>
    </row>
    <row r="27" spans="1:2">
      <c r="A27" s="102"/>
      <c r="B27" s="103"/>
    </row>
    <row r="28" spans="1:2">
      <c r="A28" s="102"/>
      <c r="B28" s="103"/>
    </row>
    <row r="29" spans="1:2">
      <c r="A29" s="102"/>
      <c r="B29" s="103"/>
    </row>
    <row r="30" spans="1:2">
      <c r="A30" s="102"/>
      <c r="B30" s="103"/>
    </row>
    <row r="31" spans="1:2">
      <c r="A31" s="102"/>
      <c r="B31" s="103"/>
    </row>
    <row r="32" spans="1:2">
      <c r="A32" s="102"/>
      <c r="B32" s="103"/>
    </row>
    <row r="33" spans="1:2">
      <c r="A33" s="102"/>
      <c r="B33" s="103"/>
    </row>
    <row r="34" spans="1:2">
      <c r="A34" s="102"/>
      <c r="B34" s="103"/>
    </row>
    <row r="35" spans="1:2">
      <c r="A35" s="102"/>
      <c r="B35" s="103"/>
    </row>
    <row r="36" spans="1:2">
      <c r="A36" s="102"/>
      <c r="B36" s="103"/>
    </row>
    <row r="37" spans="1:2">
      <c r="A37" s="102"/>
      <c r="B37" s="103"/>
    </row>
    <row r="38" spans="1:2">
      <c r="A38" s="102"/>
      <c r="B38" s="103"/>
    </row>
    <row r="39" spans="1:2">
      <c r="A39" s="102"/>
      <c r="B39" s="103"/>
    </row>
    <row r="40" spans="1:2">
      <c r="A40" s="102"/>
      <c r="B40" s="103"/>
    </row>
    <row r="41" spans="1:2">
      <c r="A41" s="102"/>
      <c r="B41" s="103"/>
    </row>
    <row r="42" spans="1:2">
      <c r="A42" s="102"/>
      <c r="B42" s="103"/>
    </row>
    <row r="43" spans="1:2">
      <c r="A43" s="102"/>
      <c r="B43" s="103"/>
    </row>
    <row r="44" spans="1:2">
      <c r="A44" s="102"/>
      <c r="B44" s="103"/>
    </row>
    <row r="45" spans="1:2">
      <c r="A45" s="102"/>
      <c r="B45" s="103"/>
    </row>
    <row r="46" spans="1:2">
      <c r="A46" s="102"/>
      <c r="B46" s="103"/>
    </row>
    <row r="47" spans="1:2">
      <c r="A47" s="102"/>
      <c r="B47" s="103"/>
    </row>
    <row r="48" spans="1:2">
      <c r="A48" s="102"/>
      <c r="B48" s="103"/>
    </row>
    <row r="49" spans="1:2">
      <c r="A49" s="102"/>
      <c r="B49" s="103"/>
    </row>
    <row r="50" spans="1:2">
      <c r="A50" s="102"/>
      <c r="B50" s="103"/>
    </row>
    <row r="51" spans="1:2">
      <c r="A51" s="102"/>
      <c r="B51" s="103"/>
    </row>
    <row r="52" spans="1:2">
      <c r="A52" s="102"/>
      <c r="B52" s="103"/>
    </row>
    <row r="53" spans="1:2">
      <c r="A53" s="102"/>
      <c r="B53" s="103"/>
    </row>
    <row r="54" spans="1:2">
      <c r="A54" s="102"/>
      <c r="B54" s="103"/>
    </row>
    <row r="55" spans="1:2">
      <c r="A55" s="102"/>
      <c r="B55" s="103"/>
    </row>
    <row r="56" spans="1:2">
      <c r="A56" s="102"/>
      <c r="B56" s="103"/>
    </row>
    <row r="57" spans="1:2">
      <c r="A57" s="102"/>
      <c r="B57" s="103"/>
    </row>
    <row r="58" spans="1:2">
      <c r="A58" s="102"/>
      <c r="B58" s="103"/>
    </row>
    <row r="59" spans="1:2">
      <c r="A59" s="102"/>
      <c r="B59" s="103"/>
    </row>
    <row r="60" spans="1:2">
      <c r="A60" s="102"/>
      <c r="B60" s="103"/>
    </row>
    <row r="61" spans="1:2">
      <c r="A61" s="102"/>
      <c r="B61" s="103"/>
    </row>
    <row r="62" spans="1:2">
      <c r="A62" s="102"/>
      <c r="B62" s="103"/>
    </row>
    <row r="63" spans="1:2">
      <c r="A63" s="102"/>
      <c r="B63" s="103"/>
    </row>
    <row r="64" spans="1:2">
      <c r="A64" s="102"/>
      <c r="B64" s="103"/>
    </row>
    <row r="65" spans="1:2">
      <c r="A65" s="102"/>
      <c r="B65" s="103"/>
    </row>
    <row r="66" spans="1:2">
      <c r="A66" s="102"/>
      <c r="B66" s="103"/>
    </row>
    <row r="67" spans="1:2">
      <c r="A67" s="102"/>
      <c r="B67" s="103"/>
    </row>
    <row r="68" spans="1:2">
      <c r="A68" s="102"/>
      <c r="B68" s="103"/>
    </row>
    <row r="69" spans="1:2">
      <c r="A69" s="102"/>
      <c r="B69" s="103"/>
    </row>
    <row r="70" spans="1:2">
      <c r="A70" s="102"/>
      <c r="B70" s="103"/>
    </row>
    <row r="71" spans="1:2">
      <c r="A71" s="102"/>
      <c r="B71" s="103"/>
    </row>
    <row r="72" spans="1:2">
      <c r="A72" s="102"/>
      <c r="B72" s="103"/>
    </row>
    <row r="73" spans="1:2">
      <c r="A73" s="102"/>
      <c r="B73" s="103"/>
    </row>
    <row r="74" spans="1:2">
      <c r="A74" s="102"/>
      <c r="B74" s="103"/>
    </row>
    <row r="75" spans="1:2">
      <c r="A75" s="102"/>
      <c r="B75" s="103"/>
    </row>
    <row r="76" spans="1:2">
      <c r="A76" s="102"/>
      <c r="B76" s="103"/>
    </row>
    <row r="77" spans="1:2">
      <c r="A77" s="102"/>
      <c r="B77" s="103"/>
    </row>
    <row r="78" spans="1:2">
      <c r="A78" s="102"/>
      <c r="B78" s="103"/>
    </row>
    <row r="79" spans="1:2">
      <c r="A79" s="102"/>
      <c r="B79" s="103"/>
    </row>
    <row r="80" spans="1:2">
      <c r="A80" s="102"/>
      <c r="B80" s="103"/>
    </row>
    <row r="81" spans="1:2">
      <c r="A81" s="102"/>
      <c r="B81" s="103"/>
    </row>
    <row r="82" spans="1:2">
      <c r="A82" s="102"/>
      <c r="B82" s="103"/>
    </row>
    <row r="83" spans="1:2">
      <c r="A83" s="102"/>
      <c r="B83" s="103"/>
    </row>
    <row r="84" spans="1:2">
      <c r="A84" s="102"/>
      <c r="B84" s="103"/>
    </row>
    <row r="85" spans="1:2">
      <c r="A85" s="102"/>
      <c r="B85" s="103"/>
    </row>
    <row r="86" spans="1:2">
      <c r="A86" s="102"/>
      <c r="B86" s="103"/>
    </row>
    <row r="87" spans="1:2">
      <c r="A87" s="102"/>
      <c r="B87" s="103"/>
    </row>
    <row r="88" spans="1:2">
      <c r="A88" s="102"/>
      <c r="B88" s="103"/>
    </row>
    <row r="89" spans="1:2">
      <c r="A89" s="102"/>
      <c r="B89" s="103"/>
    </row>
    <row r="90" spans="1:2">
      <c r="A90" s="102"/>
      <c r="B90" s="103"/>
    </row>
    <row r="91" spans="1:2">
      <c r="A91" s="102"/>
      <c r="B91" s="103"/>
    </row>
    <row r="92" spans="1:2">
      <c r="A92" s="102"/>
      <c r="B92" s="103"/>
    </row>
    <row r="93" spans="1:2">
      <c r="A93" s="102"/>
      <c r="B93" s="103"/>
    </row>
    <row r="94" spans="1:2">
      <c r="A94" s="102"/>
      <c r="B94" s="103"/>
    </row>
    <row r="95" spans="1:2">
      <c r="A95" s="102"/>
      <c r="B95" s="103"/>
    </row>
    <row r="96" spans="1:2">
      <c r="A96" s="102"/>
      <c r="B96" s="103"/>
    </row>
    <row r="97" spans="1:2">
      <c r="A97" s="102"/>
      <c r="B97" s="103"/>
    </row>
    <row r="98" spans="1:2">
      <c r="A98" s="102"/>
      <c r="B98" s="103"/>
    </row>
    <row r="99" spans="1:2">
      <c r="A99" s="102"/>
      <c r="B99" s="103"/>
    </row>
    <row r="100" spans="1:2">
      <c r="A100" s="102"/>
      <c r="B100" s="103"/>
    </row>
    <row r="101" spans="1:2">
      <c r="A101" s="102"/>
      <c r="B101" s="103"/>
    </row>
    <row r="102" spans="1:2">
      <c r="A102" s="102"/>
      <c r="B102" s="103"/>
    </row>
    <row r="103" spans="1:2">
      <c r="A103" s="102"/>
      <c r="B103" s="103"/>
    </row>
    <row r="104" spans="1:2">
      <c r="A104" s="102"/>
      <c r="B104" s="103"/>
    </row>
    <row r="105" spans="1:2">
      <c r="A105" s="102"/>
      <c r="B105" s="103"/>
    </row>
    <row r="106" spans="1:2">
      <c r="A106" s="102"/>
      <c r="B106" s="103"/>
    </row>
    <row r="107" spans="1:2">
      <c r="A107" s="102"/>
      <c r="B107" s="103"/>
    </row>
    <row r="108" spans="1:2">
      <c r="A108" s="102"/>
      <c r="B108" s="103"/>
    </row>
  </sheetData>
  <conditionalFormatting sqref="A1:A108">
    <cfRule type="timePeriod" dxfId="9" priority="2" timePeriod="today">
      <formula>FLOOR(A1,1)=TODAY()</formula>
    </cfRule>
  </conditionalFormatting>
  <conditionalFormatting sqref="A29:A108">
    <cfRule type="expression" dxfId="8" priority="3">
      <formula>WEEKDAY(#REF!,2)=1</formula>
    </cfRule>
    <cfRule type="expression" dxfId="7" priority="4">
      <formula>WEEKDAY(#REF!,2)&gt;6</formula>
    </cfRule>
  </conditionalFormatting>
  <conditionalFormatting sqref="D2:D8">
    <cfRule type="timePeriod" dxfId="6" priority="1" timePeriod="today">
      <formula>FLOOR(D2,1)=TODAY()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4"/>
  <sheetViews>
    <sheetView showGridLines="0" workbookViewId="0">
      <pane ySplit="1" topLeftCell="A68" activePane="bottomLeft" state="frozen"/>
      <selection pane="bottomLeft" sqref="A1:I1048576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26" customWidth="1"/>
    <col min="6" max="6" width="10.7109375" style="5" customWidth="1"/>
    <col min="7" max="7" width="10.7109375" style="26" customWidth="1"/>
    <col min="8" max="8" width="12.140625" style="26" customWidth="1"/>
    <col min="9" max="9" width="9.85546875" style="26" customWidth="1"/>
    <col min="10" max="10" width="8.7109375" style="26" customWidth="1"/>
  </cols>
  <sheetData>
    <row r="1" spans="1:13" ht="37.5" customHeight="1">
      <c r="A1" s="54" t="s">
        <v>22</v>
      </c>
      <c r="B1" s="54" t="s">
        <v>96</v>
      </c>
      <c r="C1" s="54" t="s">
        <v>95</v>
      </c>
      <c r="D1" s="85" t="s">
        <v>97</v>
      </c>
      <c r="E1" s="85" t="s">
        <v>111</v>
      </c>
      <c r="F1" s="86" t="s">
        <v>100</v>
      </c>
      <c r="G1" s="54" t="s">
        <v>111</v>
      </c>
      <c r="H1" s="54" t="s">
        <v>98</v>
      </c>
      <c r="I1" s="54" t="s">
        <v>99</v>
      </c>
      <c r="J1" s="54" t="s">
        <v>35</v>
      </c>
    </row>
    <row r="2" spans="1:13">
      <c r="A2" s="5">
        <v>910119</v>
      </c>
      <c r="B2" s="5" t="s">
        <v>44</v>
      </c>
      <c r="C2" s="5" t="s">
        <v>69</v>
      </c>
      <c r="D2" s="16">
        <v>44875</v>
      </c>
      <c r="E2" s="74" t="s">
        <v>31</v>
      </c>
      <c r="F2" s="16">
        <v>44877</v>
      </c>
      <c r="G2" s="74" t="s">
        <v>29</v>
      </c>
      <c r="H2" s="26">
        <v>2</v>
      </c>
      <c r="I2" s="26" t="s">
        <v>3</v>
      </c>
      <c r="J2" s="26">
        <v>11</v>
      </c>
      <c r="K2" s="55"/>
      <c r="L2" s="55"/>
      <c r="M2" s="55"/>
    </row>
    <row r="3" spans="1:13">
      <c r="A3" s="5">
        <v>910119</v>
      </c>
      <c r="B3" s="5" t="s">
        <v>44</v>
      </c>
      <c r="C3" s="5" t="s">
        <v>69</v>
      </c>
      <c r="D3" s="16">
        <v>44887</v>
      </c>
      <c r="E3" s="74" t="s">
        <v>29</v>
      </c>
      <c r="F3" s="16">
        <v>44888</v>
      </c>
      <c r="G3" s="74" t="s">
        <v>29</v>
      </c>
      <c r="H3" s="26">
        <v>2</v>
      </c>
      <c r="I3" s="26" t="s">
        <v>112</v>
      </c>
      <c r="J3" s="26">
        <v>11</v>
      </c>
      <c r="K3" s="55"/>
      <c r="L3" s="55"/>
      <c r="M3" s="55"/>
    </row>
    <row r="4" spans="1:13">
      <c r="A4" s="5">
        <v>7032</v>
      </c>
      <c r="B4" s="5" t="s">
        <v>45</v>
      </c>
      <c r="C4" s="5" t="s">
        <v>70</v>
      </c>
      <c r="D4" s="16">
        <v>44728</v>
      </c>
      <c r="E4" s="74" t="s">
        <v>31</v>
      </c>
      <c r="F4" s="16">
        <v>44734</v>
      </c>
      <c r="G4" s="74" t="s">
        <v>31</v>
      </c>
      <c r="H4" s="26">
        <v>5</v>
      </c>
      <c r="I4" s="26" t="s">
        <v>24</v>
      </c>
      <c r="J4" s="26">
        <v>6</v>
      </c>
      <c r="K4" s="55"/>
      <c r="L4" s="55"/>
      <c r="M4" s="55"/>
    </row>
    <row r="5" spans="1:13">
      <c r="A5" s="5">
        <v>7032</v>
      </c>
      <c r="B5" s="5" t="s">
        <v>45</v>
      </c>
      <c r="C5" s="5" t="s">
        <v>70</v>
      </c>
      <c r="D5" s="16">
        <v>44780</v>
      </c>
      <c r="E5" s="74" t="s">
        <v>31</v>
      </c>
      <c r="F5" s="16">
        <v>44780</v>
      </c>
      <c r="G5" s="74" t="s">
        <v>29</v>
      </c>
      <c r="H5" s="26">
        <v>0.5</v>
      </c>
      <c r="I5" s="26" t="s">
        <v>24</v>
      </c>
      <c r="J5" s="26">
        <v>8</v>
      </c>
      <c r="K5" s="55"/>
      <c r="L5" s="55"/>
      <c r="M5" s="55"/>
    </row>
    <row r="6" spans="1:13" s="4" customFormat="1">
      <c r="A6" s="5">
        <v>7032</v>
      </c>
      <c r="B6" s="5" t="s">
        <v>45</v>
      </c>
      <c r="C6" s="5" t="s">
        <v>70</v>
      </c>
      <c r="D6" s="16">
        <v>44806</v>
      </c>
      <c r="E6" s="74" t="s">
        <v>31</v>
      </c>
      <c r="F6" s="16">
        <v>44818</v>
      </c>
      <c r="G6" s="74" t="s">
        <v>29</v>
      </c>
      <c r="H6" s="26">
        <v>10</v>
      </c>
      <c r="I6" s="26" t="s">
        <v>27</v>
      </c>
      <c r="J6" s="26">
        <v>9</v>
      </c>
      <c r="K6" s="55"/>
      <c r="L6" s="55"/>
      <c r="M6" s="55"/>
    </row>
    <row r="7" spans="1:13">
      <c r="A7" s="5">
        <v>7032</v>
      </c>
      <c r="B7" s="5" t="s">
        <v>45</v>
      </c>
      <c r="C7" s="5" t="s">
        <v>70</v>
      </c>
      <c r="D7" s="16">
        <v>44855</v>
      </c>
      <c r="E7" s="74" t="s">
        <v>31</v>
      </c>
      <c r="F7" s="16">
        <v>44856</v>
      </c>
      <c r="G7" s="74" t="s">
        <v>31</v>
      </c>
      <c r="H7" s="26">
        <v>2</v>
      </c>
      <c r="I7" s="26" t="s">
        <v>24</v>
      </c>
      <c r="J7" s="26">
        <v>10</v>
      </c>
      <c r="K7" s="55"/>
      <c r="L7" s="55"/>
      <c r="M7" s="55"/>
    </row>
    <row r="8" spans="1:13">
      <c r="A8" s="5">
        <v>7032</v>
      </c>
      <c r="B8" s="5" t="s">
        <v>45</v>
      </c>
      <c r="C8" s="5" t="s">
        <v>70</v>
      </c>
      <c r="D8" s="16">
        <v>44858</v>
      </c>
      <c r="E8" s="74" t="s">
        <v>31</v>
      </c>
      <c r="F8" s="16">
        <v>44858</v>
      </c>
      <c r="G8" s="74" t="s">
        <v>29</v>
      </c>
      <c r="H8" s="26">
        <v>0.5</v>
      </c>
      <c r="I8" s="26" t="s">
        <v>24</v>
      </c>
      <c r="J8" s="26">
        <v>10</v>
      </c>
      <c r="K8" s="55"/>
      <c r="L8" s="55"/>
      <c r="M8" s="55"/>
    </row>
    <row r="9" spans="1:13">
      <c r="A9" s="5">
        <v>7032</v>
      </c>
      <c r="B9" s="5" t="s">
        <v>45</v>
      </c>
      <c r="C9" s="5" t="s">
        <v>70</v>
      </c>
      <c r="D9" s="16">
        <v>44874</v>
      </c>
      <c r="E9" s="74" t="s">
        <v>31</v>
      </c>
      <c r="F9" s="16">
        <v>44876</v>
      </c>
      <c r="G9" s="74" t="s">
        <v>29</v>
      </c>
      <c r="H9" s="26">
        <v>2</v>
      </c>
      <c r="I9" s="26" t="s">
        <v>25</v>
      </c>
      <c r="J9" s="26">
        <v>11</v>
      </c>
      <c r="K9" s="55"/>
      <c r="L9" s="55"/>
      <c r="M9" s="55"/>
    </row>
    <row r="10" spans="1:13">
      <c r="A10" s="5">
        <v>7032</v>
      </c>
      <c r="B10" s="5" t="s">
        <v>45</v>
      </c>
      <c r="C10" s="5" t="s">
        <v>70</v>
      </c>
      <c r="D10" s="16">
        <v>44942</v>
      </c>
      <c r="E10" s="74" t="s">
        <v>31</v>
      </c>
      <c r="F10" s="16">
        <v>44942</v>
      </c>
      <c r="G10" s="74" t="s">
        <v>29</v>
      </c>
      <c r="H10" s="26">
        <v>1</v>
      </c>
      <c r="I10" s="26" t="s">
        <v>24</v>
      </c>
      <c r="J10" s="26">
        <v>1</v>
      </c>
      <c r="K10" s="55"/>
      <c r="L10" s="55"/>
      <c r="M10" s="55"/>
    </row>
    <row r="11" spans="1:13">
      <c r="A11" s="5">
        <v>7032</v>
      </c>
      <c r="B11" s="5" t="s">
        <v>45</v>
      </c>
      <c r="C11" s="5" t="s">
        <v>70</v>
      </c>
      <c r="D11" s="16">
        <v>44943</v>
      </c>
      <c r="E11" s="74" t="s">
        <v>29</v>
      </c>
      <c r="F11" s="16">
        <v>44947</v>
      </c>
      <c r="G11" s="74" t="s">
        <v>31</v>
      </c>
      <c r="H11" s="26">
        <v>3</v>
      </c>
      <c r="I11" s="26" t="s">
        <v>24</v>
      </c>
      <c r="J11" s="26">
        <v>1</v>
      </c>
      <c r="K11" s="55"/>
      <c r="L11" s="55"/>
      <c r="M11" s="55"/>
    </row>
    <row r="12" spans="1:13">
      <c r="A12" s="5">
        <v>7032</v>
      </c>
      <c r="B12" s="5" t="s">
        <v>45</v>
      </c>
      <c r="C12" s="5" t="s">
        <v>70</v>
      </c>
      <c r="D12" s="16">
        <v>44948</v>
      </c>
      <c r="E12" s="74" t="s">
        <v>31</v>
      </c>
      <c r="F12" s="16">
        <v>44592</v>
      </c>
      <c r="G12" s="74" t="s">
        <v>31</v>
      </c>
      <c r="H12" s="26">
        <v>7</v>
      </c>
      <c r="I12" s="26" t="s">
        <v>24</v>
      </c>
      <c r="J12" s="26">
        <v>1</v>
      </c>
      <c r="K12" s="55"/>
      <c r="L12" s="55"/>
      <c r="M12" s="55"/>
    </row>
    <row r="13" spans="1:13">
      <c r="A13" s="5">
        <v>7032</v>
      </c>
      <c r="B13" s="5" t="s">
        <v>45</v>
      </c>
      <c r="C13" s="5" t="s">
        <v>70</v>
      </c>
      <c r="D13" s="16">
        <v>44978</v>
      </c>
      <c r="E13" s="74" t="s">
        <v>29</v>
      </c>
      <c r="F13" s="16">
        <v>44985</v>
      </c>
      <c r="G13" s="74" t="s">
        <v>29</v>
      </c>
      <c r="H13" s="26">
        <v>6</v>
      </c>
      <c r="I13" s="26" t="s">
        <v>24</v>
      </c>
      <c r="J13" s="26">
        <v>2</v>
      </c>
      <c r="K13" s="55"/>
      <c r="L13" s="55"/>
      <c r="M13" s="55"/>
    </row>
    <row r="14" spans="1:13">
      <c r="A14" s="5">
        <v>7032</v>
      </c>
      <c r="B14" s="5" t="s">
        <v>45</v>
      </c>
      <c r="C14" s="5" t="s">
        <v>70</v>
      </c>
      <c r="D14" s="16">
        <v>45030</v>
      </c>
      <c r="E14" s="74" t="s">
        <v>31</v>
      </c>
      <c r="F14" s="16">
        <v>45046</v>
      </c>
      <c r="G14" s="74" t="s">
        <v>31</v>
      </c>
      <c r="H14" s="26">
        <v>12</v>
      </c>
      <c r="I14" s="26" t="s">
        <v>3</v>
      </c>
      <c r="J14" s="26">
        <v>4</v>
      </c>
      <c r="K14" s="55"/>
      <c r="L14" s="55"/>
      <c r="M14" s="55"/>
    </row>
    <row r="15" spans="1:13">
      <c r="A15" s="5">
        <v>7069</v>
      </c>
      <c r="B15" s="5" t="s">
        <v>46</v>
      </c>
      <c r="C15" s="5" t="s">
        <v>68</v>
      </c>
      <c r="D15" s="16">
        <v>44738</v>
      </c>
      <c r="E15" s="74" t="s">
        <v>31</v>
      </c>
      <c r="F15" s="16">
        <v>44742</v>
      </c>
      <c r="G15" s="74" t="s">
        <v>29</v>
      </c>
      <c r="H15" s="26">
        <v>3</v>
      </c>
      <c r="I15" s="26" t="s">
        <v>24</v>
      </c>
      <c r="J15" s="26">
        <v>6</v>
      </c>
      <c r="K15" s="55"/>
      <c r="L15" s="55"/>
      <c r="M15" s="55"/>
    </row>
    <row r="16" spans="1:13">
      <c r="A16" s="5">
        <v>7069</v>
      </c>
      <c r="B16" s="5" t="s">
        <v>46</v>
      </c>
      <c r="C16" s="5" t="s">
        <v>68</v>
      </c>
      <c r="D16" s="16">
        <v>44743</v>
      </c>
      <c r="E16" s="74" t="s">
        <v>29</v>
      </c>
      <c r="F16" s="16">
        <v>44760</v>
      </c>
      <c r="G16" s="74" t="s">
        <v>31</v>
      </c>
      <c r="H16" s="26">
        <v>14</v>
      </c>
      <c r="I16" s="26" t="s">
        <v>24</v>
      </c>
      <c r="J16" s="26">
        <v>7</v>
      </c>
      <c r="K16" s="55"/>
      <c r="L16" s="55"/>
      <c r="M16" s="55"/>
    </row>
    <row r="17" spans="1:13">
      <c r="A17" s="5">
        <v>7069</v>
      </c>
      <c r="B17" s="5" t="s">
        <v>46</v>
      </c>
      <c r="C17" s="5" t="s">
        <v>68</v>
      </c>
      <c r="D17" s="16">
        <v>44841</v>
      </c>
      <c r="E17" s="74" t="s">
        <v>31</v>
      </c>
      <c r="F17" s="16">
        <v>44848</v>
      </c>
      <c r="G17" s="74" t="s">
        <v>31</v>
      </c>
      <c r="H17" s="26">
        <v>6</v>
      </c>
      <c r="I17" s="26" t="s">
        <v>24</v>
      </c>
      <c r="J17" s="26">
        <v>10</v>
      </c>
      <c r="K17" s="55"/>
      <c r="L17" s="55"/>
      <c r="M17" s="55"/>
    </row>
    <row r="18" spans="1:13">
      <c r="A18" s="5">
        <v>7069</v>
      </c>
      <c r="B18" s="5" t="s">
        <v>46</v>
      </c>
      <c r="C18" s="5" t="s">
        <v>68</v>
      </c>
      <c r="D18" s="16">
        <v>44878</v>
      </c>
      <c r="E18" s="74" t="s">
        <v>29</v>
      </c>
      <c r="F18" s="16">
        <v>44878</v>
      </c>
      <c r="G18" s="74" t="s">
        <v>29</v>
      </c>
      <c r="H18" s="26">
        <v>0.5</v>
      </c>
      <c r="I18" s="26" t="s">
        <v>24</v>
      </c>
      <c r="J18" s="26">
        <v>11</v>
      </c>
      <c r="K18" s="55"/>
      <c r="L18" s="55"/>
      <c r="M18" s="55"/>
    </row>
    <row r="19" spans="1:13">
      <c r="A19" s="5">
        <v>7069</v>
      </c>
      <c r="B19" s="5" t="s">
        <v>46</v>
      </c>
      <c r="C19" s="5" t="s">
        <v>68</v>
      </c>
      <c r="D19" s="16">
        <v>44897</v>
      </c>
      <c r="E19" s="74" t="s">
        <v>31</v>
      </c>
      <c r="F19" s="16">
        <v>44902</v>
      </c>
      <c r="G19" s="74" t="s">
        <v>31</v>
      </c>
      <c r="H19" s="26">
        <v>5</v>
      </c>
      <c r="I19" s="26" t="s">
        <v>3</v>
      </c>
      <c r="J19" s="26">
        <v>12</v>
      </c>
      <c r="K19" s="55"/>
      <c r="L19" s="55"/>
      <c r="M19" s="55"/>
    </row>
    <row r="20" spans="1:13">
      <c r="A20" s="5">
        <v>7069</v>
      </c>
      <c r="B20" s="5" t="s">
        <v>46</v>
      </c>
      <c r="C20" s="5" t="s">
        <v>68</v>
      </c>
      <c r="D20" s="16">
        <v>45009</v>
      </c>
      <c r="E20" s="74" t="s">
        <v>31</v>
      </c>
      <c r="F20" s="16">
        <v>45013</v>
      </c>
      <c r="G20" s="74" t="s">
        <v>29</v>
      </c>
      <c r="H20" s="26">
        <v>5</v>
      </c>
      <c r="I20" s="26" t="s">
        <v>112</v>
      </c>
      <c r="J20" s="26">
        <v>3</v>
      </c>
      <c r="K20" s="55"/>
      <c r="L20" s="55"/>
      <c r="M20" s="55"/>
    </row>
    <row r="21" spans="1:13">
      <c r="A21" s="5">
        <v>7069</v>
      </c>
      <c r="B21" s="5" t="s">
        <v>46</v>
      </c>
      <c r="C21" s="5" t="s">
        <v>68</v>
      </c>
      <c r="D21" s="16">
        <v>45063</v>
      </c>
      <c r="E21" s="74" t="s">
        <v>29</v>
      </c>
      <c r="F21" s="16">
        <v>45070</v>
      </c>
      <c r="G21" s="74" t="s">
        <v>31</v>
      </c>
      <c r="H21" s="26">
        <v>4</v>
      </c>
      <c r="I21" s="26" t="s">
        <v>24</v>
      </c>
      <c r="J21" s="26">
        <v>5</v>
      </c>
      <c r="K21" s="55"/>
      <c r="L21" s="55"/>
      <c r="M21" s="55"/>
    </row>
    <row r="22" spans="1:13">
      <c r="A22" s="5">
        <v>7042</v>
      </c>
      <c r="B22" s="5" t="s">
        <v>40</v>
      </c>
      <c r="C22" s="5" t="s">
        <v>71</v>
      </c>
      <c r="D22" s="16">
        <v>44785</v>
      </c>
      <c r="E22" s="74" t="s">
        <v>29</v>
      </c>
      <c r="F22" s="16">
        <v>44799</v>
      </c>
      <c r="G22" s="74" t="s">
        <v>29</v>
      </c>
      <c r="H22" s="26">
        <v>10</v>
      </c>
      <c r="I22" s="26" t="s">
        <v>33</v>
      </c>
      <c r="J22" s="26">
        <v>7</v>
      </c>
      <c r="K22" s="55"/>
      <c r="L22" s="55"/>
      <c r="M22" s="55"/>
    </row>
    <row r="23" spans="1:13">
      <c r="A23" s="5">
        <v>7042</v>
      </c>
      <c r="B23" s="5" t="s">
        <v>40</v>
      </c>
      <c r="C23" s="5" t="s">
        <v>71</v>
      </c>
      <c r="D23" s="16">
        <v>44841</v>
      </c>
      <c r="E23" s="74" t="s">
        <v>29</v>
      </c>
      <c r="F23" s="16">
        <v>44860</v>
      </c>
      <c r="G23" s="74" t="s">
        <v>31</v>
      </c>
      <c r="H23" s="26">
        <v>14</v>
      </c>
      <c r="I23" s="26" t="s">
        <v>112</v>
      </c>
      <c r="J23" s="26">
        <v>8</v>
      </c>
      <c r="K23" s="55"/>
      <c r="L23" s="55"/>
      <c r="M23" s="55"/>
    </row>
    <row r="24" spans="1:13">
      <c r="A24" s="5">
        <v>910118</v>
      </c>
      <c r="B24" s="5" t="s">
        <v>41</v>
      </c>
      <c r="C24" s="5" t="s">
        <v>72</v>
      </c>
      <c r="D24" s="16">
        <v>44713</v>
      </c>
      <c r="E24" s="74" t="s">
        <v>31</v>
      </c>
      <c r="F24" s="16">
        <v>44715</v>
      </c>
      <c r="G24" s="74" t="s">
        <v>29</v>
      </c>
      <c r="H24" s="26">
        <v>1</v>
      </c>
      <c r="I24" s="26" t="s">
        <v>24</v>
      </c>
      <c r="J24" s="26">
        <v>10</v>
      </c>
      <c r="K24" s="55"/>
      <c r="L24" s="55"/>
      <c r="M24" s="55"/>
    </row>
    <row r="25" spans="1:13">
      <c r="A25" s="5">
        <v>910118</v>
      </c>
      <c r="B25" s="5" t="s">
        <v>41</v>
      </c>
      <c r="C25" s="5" t="s">
        <v>72</v>
      </c>
      <c r="D25" s="16">
        <v>44890</v>
      </c>
      <c r="E25" s="74" t="s">
        <v>29</v>
      </c>
      <c r="F25" s="16">
        <v>44893</v>
      </c>
      <c r="G25" s="74" t="s">
        <v>31</v>
      </c>
      <c r="H25" s="26">
        <v>4</v>
      </c>
      <c r="I25" s="26" t="s">
        <v>3</v>
      </c>
      <c r="J25" s="26">
        <v>6</v>
      </c>
      <c r="K25" s="55"/>
      <c r="L25" s="55"/>
      <c r="M25" s="55"/>
    </row>
    <row r="26" spans="1:13">
      <c r="A26" s="5">
        <v>910118</v>
      </c>
      <c r="B26" s="5" t="s">
        <v>41</v>
      </c>
      <c r="C26" s="5" t="s">
        <v>72</v>
      </c>
      <c r="D26" s="16">
        <v>44918</v>
      </c>
      <c r="E26" s="74" t="s">
        <v>31</v>
      </c>
      <c r="F26" s="16">
        <v>44926</v>
      </c>
      <c r="G26" s="74" t="s">
        <v>31</v>
      </c>
      <c r="H26" s="26">
        <v>6</v>
      </c>
      <c r="I26" s="26" t="s">
        <v>24</v>
      </c>
      <c r="J26" s="26">
        <v>11</v>
      </c>
      <c r="K26" s="55"/>
      <c r="L26" s="55"/>
      <c r="M26" s="55"/>
    </row>
    <row r="27" spans="1:13">
      <c r="A27" s="5">
        <v>910118</v>
      </c>
      <c r="B27" s="5" t="s">
        <v>41</v>
      </c>
      <c r="C27" s="5" t="s">
        <v>72</v>
      </c>
      <c r="D27" s="16">
        <v>44927</v>
      </c>
      <c r="E27" s="74" t="s">
        <v>29</v>
      </c>
      <c r="F27" s="16">
        <v>44930</v>
      </c>
      <c r="G27" s="74" t="s">
        <v>29</v>
      </c>
      <c r="H27" s="26">
        <v>2</v>
      </c>
      <c r="I27" s="26" t="s">
        <v>24</v>
      </c>
      <c r="J27" s="26">
        <v>12</v>
      </c>
      <c r="K27" s="55"/>
      <c r="L27" s="55"/>
      <c r="M27" s="55"/>
    </row>
    <row r="28" spans="1:13">
      <c r="A28" s="5">
        <v>910118</v>
      </c>
      <c r="B28" s="5" t="s">
        <v>41</v>
      </c>
      <c r="C28" s="5" t="s">
        <v>72</v>
      </c>
      <c r="D28" s="16">
        <v>45020</v>
      </c>
      <c r="E28" s="74" t="s">
        <v>31</v>
      </c>
      <c r="F28" s="16">
        <v>45022</v>
      </c>
      <c r="G28" s="74" t="s">
        <v>31</v>
      </c>
      <c r="H28" s="26">
        <v>3</v>
      </c>
      <c r="I28" s="26" t="s">
        <v>106</v>
      </c>
      <c r="J28" s="26">
        <v>1</v>
      </c>
      <c r="K28" s="55"/>
      <c r="L28" s="55"/>
      <c r="M28" s="55"/>
    </row>
    <row r="29" spans="1:13">
      <c r="A29" s="5">
        <v>910118</v>
      </c>
      <c r="B29" s="5" t="s">
        <v>41</v>
      </c>
      <c r="C29" s="5" t="s">
        <v>72</v>
      </c>
      <c r="D29" s="16">
        <v>45023</v>
      </c>
      <c r="E29" s="74" t="s">
        <v>31</v>
      </c>
      <c r="F29" s="16">
        <v>45027</v>
      </c>
      <c r="G29" s="74" t="s">
        <v>29</v>
      </c>
      <c r="H29" s="26">
        <v>5</v>
      </c>
      <c r="I29" s="26" t="s">
        <v>3</v>
      </c>
      <c r="J29" s="26">
        <v>4</v>
      </c>
      <c r="K29" s="55"/>
      <c r="L29" s="55"/>
      <c r="M29" s="55"/>
    </row>
    <row r="30" spans="1:13">
      <c r="A30" s="5">
        <v>7060</v>
      </c>
      <c r="B30" s="5" t="s">
        <v>27</v>
      </c>
      <c r="C30" s="5" t="s">
        <v>73</v>
      </c>
      <c r="D30" s="16">
        <v>44818</v>
      </c>
      <c r="E30" s="74" t="s">
        <v>29</v>
      </c>
      <c r="F30" s="16">
        <v>44825</v>
      </c>
      <c r="G30" s="74" t="s">
        <v>31</v>
      </c>
      <c r="H30" s="26">
        <v>5</v>
      </c>
      <c r="I30" s="26" t="s">
        <v>24</v>
      </c>
      <c r="J30" s="26">
        <v>4</v>
      </c>
      <c r="K30" s="55"/>
      <c r="L30" s="55"/>
      <c r="M30" s="55"/>
    </row>
    <row r="31" spans="1:13">
      <c r="A31" s="5">
        <v>7060</v>
      </c>
      <c r="B31" s="5" t="s">
        <v>27</v>
      </c>
      <c r="C31" s="5" t="s">
        <v>73</v>
      </c>
      <c r="D31" s="16">
        <v>44851</v>
      </c>
      <c r="E31" s="26" t="s">
        <v>29</v>
      </c>
      <c r="F31" s="16">
        <v>44852</v>
      </c>
      <c r="G31" s="26" t="s">
        <v>31</v>
      </c>
      <c r="H31" s="26">
        <v>1</v>
      </c>
      <c r="I31" s="26" t="s">
        <v>24</v>
      </c>
      <c r="J31" s="26">
        <v>9</v>
      </c>
      <c r="K31" s="55"/>
      <c r="L31" s="55"/>
      <c r="M31" s="55"/>
    </row>
    <row r="32" spans="1:13">
      <c r="A32" s="5">
        <v>7060</v>
      </c>
      <c r="B32" s="5" t="s">
        <v>27</v>
      </c>
      <c r="C32" s="5" t="s">
        <v>73</v>
      </c>
      <c r="D32" s="16">
        <v>44904</v>
      </c>
      <c r="E32" s="74" t="s">
        <v>31</v>
      </c>
      <c r="F32" s="16">
        <v>44904</v>
      </c>
      <c r="G32" s="74" t="s">
        <v>31</v>
      </c>
      <c r="H32" s="26">
        <v>0.5</v>
      </c>
      <c r="I32" s="26" t="s">
        <v>24</v>
      </c>
      <c r="J32" s="26">
        <v>10</v>
      </c>
      <c r="K32" s="55"/>
      <c r="L32" s="55"/>
      <c r="M32" s="55"/>
    </row>
    <row r="33" spans="1:13">
      <c r="A33" s="5">
        <v>7060</v>
      </c>
      <c r="B33" s="5" t="s">
        <v>27</v>
      </c>
      <c r="C33" s="16" t="s">
        <v>73</v>
      </c>
      <c r="D33" s="16">
        <v>44927</v>
      </c>
      <c r="E33" s="74" t="s">
        <v>29</v>
      </c>
      <c r="F33" s="16">
        <v>44936</v>
      </c>
      <c r="G33" s="74" t="s">
        <v>29</v>
      </c>
      <c r="H33" s="26">
        <v>7</v>
      </c>
      <c r="I33" s="26" t="s">
        <v>24</v>
      </c>
      <c r="J33" s="26">
        <v>12</v>
      </c>
      <c r="K33" s="55"/>
      <c r="L33" s="55"/>
      <c r="M33" s="55"/>
    </row>
    <row r="34" spans="1:13">
      <c r="A34" s="5">
        <v>7060</v>
      </c>
      <c r="B34" s="5" t="s">
        <v>27</v>
      </c>
      <c r="C34" s="5" t="s">
        <v>73</v>
      </c>
      <c r="D34" s="16">
        <v>44960</v>
      </c>
      <c r="E34" s="74" t="s">
        <v>31</v>
      </c>
      <c r="F34" s="16">
        <v>44960</v>
      </c>
      <c r="G34" s="74" t="s">
        <v>31</v>
      </c>
      <c r="H34" s="26">
        <v>0.5</v>
      </c>
      <c r="I34" s="26" t="s">
        <v>24</v>
      </c>
      <c r="J34" s="26">
        <v>1</v>
      </c>
      <c r="K34" s="55"/>
      <c r="L34" s="55"/>
      <c r="M34" s="55"/>
    </row>
    <row r="35" spans="1:13">
      <c r="A35" s="5">
        <v>7054</v>
      </c>
      <c r="B35" s="5" t="s">
        <v>74</v>
      </c>
      <c r="C35" s="5" t="s">
        <v>75</v>
      </c>
      <c r="D35" s="16">
        <v>44729</v>
      </c>
      <c r="E35" s="74" t="s">
        <v>31</v>
      </c>
      <c r="F35" s="16">
        <v>44736</v>
      </c>
      <c r="G35" s="74" t="s">
        <v>29</v>
      </c>
      <c r="H35" s="26">
        <v>6</v>
      </c>
      <c r="I35" s="26" t="s">
        <v>24</v>
      </c>
      <c r="J35" s="26">
        <v>2</v>
      </c>
      <c r="K35" s="55"/>
      <c r="L35" s="55"/>
      <c r="M35" s="55"/>
    </row>
    <row r="36" spans="1:13">
      <c r="A36" s="5">
        <v>7054</v>
      </c>
      <c r="B36" s="5" t="s">
        <v>74</v>
      </c>
      <c r="C36" s="5" t="s">
        <v>75</v>
      </c>
      <c r="D36" s="16">
        <v>44741</v>
      </c>
      <c r="E36" s="74" t="s">
        <v>29</v>
      </c>
      <c r="F36" s="16">
        <v>44742</v>
      </c>
      <c r="G36" s="78" t="s">
        <v>29</v>
      </c>
      <c r="H36" s="26">
        <v>1</v>
      </c>
      <c r="I36" s="26" t="s">
        <v>24</v>
      </c>
      <c r="J36" s="26">
        <v>6</v>
      </c>
      <c r="K36" s="55"/>
      <c r="L36" s="55"/>
      <c r="M36" s="55"/>
    </row>
    <row r="37" spans="1:13">
      <c r="A37" s="5">
        <v>7054</v>
      </c>
      <c r="B37" s="5" t="s">
        <v>74</v>
      </c>
      <c r="C37" s="5" t="s">
        <v>75</v>
      </c>
      <c r="D37" s="16">
        <v>44743</v>
      </c>
      <c r="E37" s="74" t="s">
        <v>31</v>
      </c>
      <c r="F37" s="16">
        <v>44743</v>
      </c>
      <c r="G37" s="74" t="s">
        <v>31</v>
      </c>
      <c r="H37" s="26">
        <v>1</v>
      </c>
      <c r="I37" s="26" t="s">
        <v>24</v>
      </c>
      <c r="J37" s="26">
        <v>6</v>
      </c>
      <c r="K37" s="55"/>
      <c r="L37" s="55"/>
      <c r="M37" s="55"/>
    </row>
    <row r="38" spans="1:13">
      <c r="A38" s="5">
        <v>7054</v>
      </c>
      <c r="B38" s="5" t="s">
        <v>74</v>
      </c>
      <c r="C38" s="5" t="s">
        <v>75</v>
      </c>
      <c r="D38" s="16">
        <v>44755</v>
      </c>
      <c r="E38" s="74" t="s">
        <v>29</v>
      </c>
      <c r="F38" s="16">
        <v>44755</v>
      </c>
      <c r="G38" s="74" t="s">
        <v>29</v>
      </c>
      <c r="H38" s="26">
        <v>0.5</v>
      </c>
      <c r="I38" s="26" t="s">
        <v>3</v>
      </c>
      <c r="J38" s="26">
        <v>7</v>
      </c>
      <c r="K38" s="55"/>
      <c r="L38" s="55"/>
      <c r="M38" s="55"/>
    </row>
    <row r="39" spans="1:13">
      <c r="A39" s="5">
        <v>7054</v>
      </c>
      <c r="B39" s="5" t="s">
        <v>74</v>
      </c>
      <c r="C39" s="5" t="s">
        <v>75</v>
      </c>
      <c r="D39" s="16">
        <v>44774</v>
      </c>
      <c r="E39" s="74" t="s">
        <v>31</v>
      </c>
      <c r="F39" s="16">
        <v>44789</v>
      </c>
      <c r="G39" s="74" t="s">
        <v>31</v>
      </c>
      <c r="H39" s="26">
        <v>11</v>
      </c>
      <c r="I39" s="26" t="s">
        <v>24</v>
      </c>
      <c r="J39" s="26">
        <v>7</v>
      </c>
      <c r="K39" s="55"/>
      <c r="L39" s="55"/>
      <c r="M39" s="55"/>
    </row>
    <row r="40" spans="1:13">
      <c r="A40" s="5">
        <v>7054</v>
      </c>
      <c r="B40" s="5" t="s">
        <v>74</v>
      </c>
      <c r="C40" s="5" t="s">
        <v>75</v>
      </c>
      <c r="D40" s="16">
        <v>44869</v>
      </c>
      <c r="E40" s="74" t="s">
        <v>31</v>
      </c>
      <c r="F40" s="16">
        <v>44881</v>
      </c>
      <c r="G40" s="74" t="s">
        <v>29</v>
      </c>
      <c r="H40" s="26">
        <v>9</v>
      </c>
      <c r="I40" s="26" t="s">
        <v>33</v>
      </c>
      <c r="J40" s="26">
        <v>8</v>
      </c>
      <c r="K40" s="55"/>
      <c r="L40" s="55"/>
      <c r="M40" s="55"/>
    </row>
    <row r="41" spans="1:13">
      <c r="A41" s="5">
        <v>7054</v>
      </c>
      <c r="B41" s="5" t="s">
        <v>74</v>
      </c>
      <c r="C41" s="5" t="s">
        <v>75</v>
      </c>
      <c r="D41" s="16">
        <v>44932</v>
      </c>
      <c r="E41" s="74" t="s">
        <v>29</v>
      </c>
      <c r="F41" s="16">
        <v>44936</v>
      </c>
      <c r="G41" s="74" t="s">
        <v>31</v>
      </c>
      <c r="H41" s="26">
        <v>5</v>
      </c>
      <c r="I41" s="26" t="s">
        <v>3</v>
      </c>
      <c r="J41" s="26">
        <v>11</v>
      </c>
      <c r="K41" s="55"/>
      <c r="L41" s="55"/>
      <c r="M41" s="55"/>
    </row>
    <row r="42" spans="1:13">
      <c r="A42" s="5">
        <v>7066</v>
      </c>
      <c r="B42" s="5" t="s">
        <v>47</v>
      </c>
      <c r="C42" s="5" t="s">
        <v>76</v>
      </c>
      <c r="D42" s="16">
        <v>44715</v>
      </c>
      <c r="E42" s="74" t="s">
        <v>31</v>
      </c>
      <c r="F42" s="16">
        <v>44720</v>
      </c>
      <c r="G42" s="78" t="s">
        <v>31</v>
      </c>
      <c r="H42" s="26">
        <v>5</v>
      </c>
      <c r="I42" s="26" t="s">
        <v>24</v>
      </c>
      <c r="J42" s="26">
        <v>1</v>
      </c>
      <c r="K42" s="55"/>
      <c r="L42" s="55"/>
      <c r="M42" s="55"/>
    </row>
    <row r="43" spans="1:13">
      <c r="A43" s="5">
        <v>7066</v>
      </c>
      <c r="B43" s="5" t="s">
        <v>47</v>
      </c>
      <c r="C43" s="5" t="s">
        <v>76</v>
      </c>
      <c r="D43" s="16">
        <v>44769</v>
      </c>
      <c r="E43" s="74" t="s">
        <v>29</v>
      </c>
      <c r="F43" s="16">
        <v>44773</v>
      </c>
      <c r="G43" s="74" t="s">
        <v>29</v>
      </c>
      <c r="H43" s="26">
        <v>3</v>
      </c>
      <c r="I43" s="26" t="s">
        <v>24</v>
      </c>
      <c r="J43" s="26">
        <v>6</v>
      </c>
      <c r="K43" s="55"/>
      <c r="L43" s="55"/>
      <c r="M43" s="55"/>
    </row>
    <row r="44" spans="1:13">
      <c r="A44" s="5">
        <v>7066</v>
      </c>
      <c r="B44" s="5" t="s">
        <v>47</v>
      </c>
      <c r="C44" s="5" t="s">
        <v>76</v>
      </c>
      <c r="D44" s="16">
        <v>44789</v>
      </c>
      <c r="E44" s="74" t="s">
        <v>31</v>
      </c>
      <c r="F44" s="16">
        <v>44804</v>
      </c>
      <c r="G44" s="74" t="s">
        <v>31</v>
      </c>
      <c r="H44" s="26">
        <v>11</v>
      </c>
      <c r="I44" s="26" t="s">
        <v>24</v>
      </c>
      <c r="J44" s="26">
        <v>7</v>
      </c>
      <c r="K44" s="55"/>
      <c r="L44" s="55"/>
      <c r="M44" s="55"/>
    </row>
    <row r="45" spans="1:13">
      <c r="A45" s="5">
        <v>7014</v>
      </c>
      <c r="B45" s="5" t="s">
        <v>51</v>
      </c>
      <c r="C45" s="5" t="s">
        <v>77</v>
      </c>
      <c r="D45" s="16">
        <v>44750</v>
      </c>
      <c r="E45" s="74" t="s">
        <v>31</v>
      </c>
      <c r="F45" s="16">
        <v>44750</v>
      </c>
      <c r="G45" s="74" t="s">
        <v>29</v>
      </c>
      <c r="H45" s="26">
        <v>0.5</v>
      </c>
      <c r="I45" s="26" t="s">
        <v>24</v>
      </c>
      <c r="J45" s="26">
        <v>8</v>
      </c>
      <c r="K45" s="55"/>
      <c r="L45" s="55"/>
      <c r="M45" s="55"/>
    </row>
    <row r="46" spans="1:13">
      <c r="A46" s="5">
        <v>7014</v>
      </c>
      <c r="B46" s="5" t="s">
        <v>51</v>
      </c>
      <c r="C46" s="5" t="s">
        <v>77</v>
      </c>
      <c r="D46" s="16">
        <v>44757</v>
      </c>
      <c r="E46" s="74" t="s">
        <v>29</v>
      </c>
      <c r="F46" s="16">
        <v>44770</v>
      </c>
      <c r="G46" s="74" t="s">
        <v>31</v>
      </c>
      <c r="H46" s="26">
        <v>10</v>
      </c>
      <c r="I46" s="26" t="s">
        <v>24</v>
      </c>
      <c r="J46" s="26">
        <v>7</v>
      </c>
      <c r="K46" s="55"/>
      <c r="L46" s="55"/>
      <c r="M46" s="55"/>
    </row>
    <row r="47" spans="1:13">
      <c r="A47" s="5">
        <v>7014</v>
      </c>
      <c r="B47" s="5" t="s">
        <v>51</v>
      </c>
      <c r="C47" s="5" t="s">
        <v>77</v>
      </c>
      <c r="D47" s="16">
        <v>44785</v>
      </c>
      <c r="E47" s="74" t="s">
        <v>31</v>
      </c>
      <c r="F47" s="16">
        <v>44788</v>
      </c>
      <c r="G47" s="74" t="s">
        <v>31</v>
      </c>
      <c r="H47" s="26">
        <v>3</v>
      </c>
      <c r="I47" s="26" t="s">
        <v>24</v>
      </c>
      <c r="J47" s="26">
        <v>7</v>
      </c>
      <c r="K47" s="55"/>
      <c r="L47" s="55"/>
      <c r="M47" s="55"/>
    </row>
    <row r="48" spans="1:13">
      <c r="A48" s="5">
        <v>7068</v>
      </c>
      <c r="B48" s="5" t="s">
        <v>47</v>
      </c>
      <c r="C48" s="5" t="s">
        <v>78</v>
      </c>
      <c r="D48" s="16">
        <v>44715</v>
      </c>
      <c r="E48" s="74" t="s">
        <v>29</v>
      </c>
      <c r="F48" s="16">
        <v>44727</v>
      </c>
      <c r="G48" s="74" t="s">
        <v>29</v>
      </c>
      <c r="H48" s="26">
        <v>9</v>
      </c>
      <c r="I48" s="26" t="s">
        <v>112</v>
      </c>
      <c r="J48" s="26">
        <v>8</v>
      </c>
      <c r="K48" s="55"/>
      <c r="L48" s="55"/>
      <c r="M48" s="55"/>
    </row>
    <row r="49" spans="1:13">
      <c r="A49" s="5">
        <v>7068</v>
      </c>
      <c r="B49" s="5" t="s">
        <v>47</v>
      </c>
      <c r="C49" s="5" t="s">
        <v>78</v>
      </c>
      <c r="D49" s="16">
        <v>45055</v>
      </c>
      <c r="E49" s="74" t="s">
        <v>31</v>
      </c>
      <c r="F49" s="16">
        <v>45059</v>
      </c>
      <c r="G49" s="74" t="s">
        <v>31</v>
      </c>
      <c r="H49" s="26">
        <v>5</v>
      </c>
      <c r="I49" s="26" t="s">
        <v>27</v>
      </c>
      <c r="J49" s="26">
        <v>6</v>
      </c>
      <c r="K49" s="55"/>
      <c r="L49" s="55"/>
      <c r="M49" s="55"/>
    </row>
    <row r="50" spans="1:13">
      <c r="A50" s="5">
        <v>137</v>
      </c>
      <c r="B50" s="5" t="s">
        <v>162</v>
      </c>
      <c r="C50" s="5" t="s">
        <v>163</v>
      </c>
      <c r="D50" s="16">
        <v>44760</v>
      </c>
      <c r="E50" s="26" t="s">
        <v>31</v>
      </c>
      <c r="F50" s="16">
        <v>44770</v>
      </c>
      <c r="G50" s="26" t="s">
        <v>31</v>
      </c>
      <c r="H50" s="26">
        <v>8.5</v>
      </c>
      <c r="I50" s="26" t="s">
        <v>112</v>
      </c>
      <c r="J50" s="26">
        <v>5</v>
      </c>
      <c r="K50" s="55"/>
      <c r="L50" s="55"/>
      <c r="M50" s="55"/>
    </row>
    <row r="51" spans="1:13">
      <c r="A51" s="5">
        <v>155</v>
      </c>
      <c r="B51" s="5" t="s">
        <v>145</v>
      </c>
      <c r="C51" s="5" t="s">
        <v>146</v>
      </c>
      <c r="D51" s="16">
        <v>44713</v>
      </c>
      <c r="E51" s="26" t="s">
        <v>31</v>
      </c>
      <c r="F51" s="16">
        <v>44727</v>
      </c>
      <c r="G51" s="26" t="s">
        <v>29</v>
      </c>
      <c r="H51" s="26">
        <v>10</v>
      </c>
      <c r="I51" s="26" t="s">
        <v>33</v>
      </c>
      <c r="J51" s="26">
        <v>8</v>
      </c>
      <c r="K51" s="55"/>
      <c r="L51" s="55"/>
      <c r="M51" s="55"/>
    </row>
    <row r="52" spans="1:13">
      <c r="A52" s="5">
        <v>155</v>
      </c>
      <c r="B52" s="5" t="s">
        <v>145</v>
      </c>
      <c r="C52" s="5" t="s">
        <v>146</v>
      </c>
      <c r="D52" s="16">
        <v>44789</v>
      </c>
      <c r="E52" s="26" t="s">
        <v>31</v>
      </c>
      <c r="F52" s="16">
        <v>44798</v>
      </c>
      <c r="G52" s="26" t="s">
        <v>29</v>
      </c>
      <c r="H52" s="26">
        <v>8</v>
      </c>
      <c r="I52" s="26" t="s">
        <v>112</v>
      </c>
      <c r="J52" s="26">
        <v>8</v>
      </c>
      <c r="K52" s="55"/>
      <c r="L52" s="55"/>
      <c r="M52" s="55"/>
    </row>
    <row r="53" spans="1:13">
      <c r="A53" s="5">
        <v>7070</v>
      </c>
      <c r="B53" s="5" t="s">
        <v>48</v>
      </c>
      <c r="C53" s="5" t="s">
        <v>79</v>
      </c>
      <c r="D53" s="16">
        <v>44777</v>
      </c>
      <c r="E53" s="74" t="s">
        <v>31</v>
      </c>
      <c r="F53" s="16">
        <v>44780</v>
      </c>
      <c r="G53" s="74" t="s">
        <v>29</v>
      </c>
      <c r="H53" s="26">
        <v>3</v>
      </c>
      <c r="I53" s="26" t="s">
        <v>24</v>
      </c>
      <c r="J53" s="26">
        <v>5</v>
      </c>
      <c r="K53" s="55"/>
      <c r="L53" s="55"/>
      <c r="M53" s="55"/>
    </row>
    <row r="54" spans="1:13">
      <c r="A54" s="5">
        <v>7070</v>
      </c>
      <c r="B54" s="5" t="s">
        <v>48</v>
      </c>
      <c r="C54" s="5" t="s">
        <v>79</v>
      </c>
      <c r="D54" s="16">
        <v>44785</v>
      </c>
      <c r="E54" s="74" t="s">
        <v>29</v>
      </c>
      <c r="F54" s="16">
        <v>44789</v>
      </c>
      <c r="G54" s="74" t="s">
        <v>31</v>
      </c>
      <c r="H54" s="26">
        <v>4</v>
      </c>
      <c r="I54" s="26" t="s">
        <v>24</v>
      </c>
      <c r="J54" s="26">
        <v>6</v>
      </c>
      <c r="K54" s="55"/>
      <c r="L54" s="55"/>
      <c r="M54" s="55"/>
    </row>
    <row r="55" spans="1:13">
      <c r="A55" s="5">
        <v>7065</v>
      </c>
      <c r="B55" s="5" t="s">
        <v>49</v>
      </c>
      <c r="C55" s="5" t="s">
        <v>80</v>
      </c>
      <c r="D55" s="16">
        <v>45051</v>
      </c>
      <c r="E55" s="74" t="s">
        <v>31</v>
      </c>
      <c r="F55" s="16">
        <v>45056</v>
      </c>
      <c r="G55" s="74" t="s">
        <v>29</v>
      </c>
      <c r="H55" s="26">
        <v>4</v>
      </c>
      <c r="I55" s="26" t="s">
        <v>25</v>
      </c>
      <c r="J55" s="26">
        <v>7</v>
      </c>
      <c r="K55" s="55"/>
      <c r="L55" s="55"/>
      <c r="M55" s="55"/>
    </row>
    <row r="56" spans="1:13">
      <c r="A56" s="5">
        <v>910163</v>
      </c>
      <c r="B56" s="5" t="s">
        <v>27</v>
      </c>
      <c r="C56" s="5" t="s">
        <v>81</v>
      </c>
      <c r="D56" s="16">
        <v>44722</v>
      </c>
      <c r="E56" s="74" t="s">
        <v>29</v>
      </c>
      <c r="F56" s="16">
        <v>44726</v>
      </c>
      <c r="G56" s="74" t="s">
        <v>29</v>
      </c>
      <c r="H56" s="26">
        <v>4</v>
      </c>
      <c r="I56" s="26" t="s">
        <v>24</v>
      </c>
      <c r="J56" s="26">
        <v>7</v>
      </c>
      <c r="K56" s="55"/>
      <c r="L56" s="55"/>
      <c r="M56" s="55"/>
    </row>
    <row r="57" spans="1:13">
      <c r="A57" s="5">
        <v>910163</v>
      </c>
      <c r="B57" s="5" t="s">
        <v>27</v>
      </c>
      <c r="C57" s="5" t="s">
        <v>81</v>
      </c>
      <c r="D57" s="16">
        <v>44743</v>
      </c>
      <c r="E57" s="74" t="s">
        <v>31</v>
      </c>
      <c r="F57" s="16">
        <v>44743</v>
      </c>
      <c r="G57" s="74" t="s">
        <v>31</v>
      </c>
      <c r="H57" s="26">
        <v>0.5</v>
      </c>
      <c r="I57" s="26" t="s">
        <v>24</v>
      </c>
      <c r="J57" s="26">
        <v>7</v>
      </c>
      <c r="K57" s="55"/>
      <c r="L57" s="55"/>
      <c r="M57" s="55"/>
    </row>
    <row r="58" spans="1:13">
      <c r="A58" s="5">
        <v>910163</v>
      </c>
      <c r="B58" s="5" t="s">
        <v>27</v>
      </c>
      <c r="C58" s="5" t="s">
        <v>81</v>
      </c>
      <c r="D58" s="16">
        <v>44757</v>
      </c>
      <c r="E58" s="74" t="s">
        <v>31</v>
      </c>
      <c r="F58" s="16">
        <v>44763</v>
      </c>
      <c r="G58" s="74" t="s">
        <v>29</v>
      </c>
      <c r="H58" s="26">
        <v>5</v>
      </c>
      <c r="I58" s="26" t="s">
        <v>27</v>
      </c>
      <c r="J58" s="26">
        <v>7</v>
      </c>
      <c r="K58" s="55"/>
      <c r="L58" s="55"/>
      <c r="M58" s="55"/>
    </row>
    <row r="59" spans="1:13">
      <c r="A59" s="5">
        <v>910163</v>
      </c>
      <c r="B59" s="5" t="s">
        <v>27</v>
      </c>
      <c r="C59" s="5" t="s">
        <v>81</v>
      </c>
      <c r="D59" s="16">
        <v>44764</v>
      </c>
      <c r="E59" s="74" t="s">
        <v>31</v>
      </c>
      <c r="F59" s="16">
        <v>44769</v>
      </c>
      <c r="G59" s="74" t="s">
        <v>29</v>
      </c>
      <c r="H59" s="26">
        <v>5</v>
      </c>
      <c r="I59" s="26" t="s">
        <v>27</v>
      </c>
      <c r="J59" s="26">
        <v>9</v>
      </c>
      <c r="K59" s="55"/>
      <c r="L59" s="55"/>
      <c r="M59" s="55"/>
    </row>
    <row r="60" spans="1:13">
      <c r="A60" s="5">
        <v>910163</v>
      </c>
      <c r="B60" s="5" t="s">
        <v>27</v>
      </c>
      <c r="C60" s="5" t="s">
        <v>81</v>
      </c>
      <c r="D60" s="16">
        <v>44799</v>
      </c>
      <c r="E60" s="74" t="s">
        <v>31</v>
      </c>
      <c r="F60" s="16">
        <v>44804</v>
      </c>
      <c r="G60" s="74" t="s">
        <v>31</v>
      </c>
      <c r="H60" s="26">
        <v>5</v>
      </c>
      <c r="I60" s="26" t="s">
        <v>24</v>
      </c>
      <c r="J60" s="26">
        <v>9</v>
      </c>
      <c r="K60" s="55"/>
      <c r="L60" s="55"/>
      <c r="M60" s="55"/>
    </row>
    <row r="61" spans="1:13">
      <c r="A61" s="5">
        <v>910163</v>
      </c>
      <c r="B61" s="5" t="s">
        <v>27</v>
      </c>
      <c r="C61" s="5" t="s">
        <v>81</v>
      </c>
      <c r="D61" s="16">
        <v>44805</v>
      </c>
      <c r="E61" s="74" t="s">
        <v>29</v>
      </c>
      <c r="F61" s="16">
        <v>44808</v>
      </c>
      <c r="G61" s="74" t="s">
        <v>29</v>
      </c>
      <c r="H61" s="26">
        <v>3</v>
      </c>
      <c r="I61" s="26" t="s">
        <v>24</v>
      </c>
      <c r="J61" s="26">
        <v>9</v>
      </c>
      <c r="K61" s="55"/>
      <c r="L61" s="55"/>
      <c r="M61" s="55"/>
    </row>
    <row r="62" spans="1:13">
      <c r="A62" s="5">
        <v>910163</v>
      </c>
      <c r="B62" s="5" t="s">
        <v>27</v>
      </c>
      <c r="C62" s="5" t="s">
        <v>81</v>
      </c>
      <c r="D62" s="16">
        <v>44820</v>
      </c>
      <c r="E62" s="74" t="s">
        <v>31</v>
      </c>
      <c r="F62" s="16">
        <v>44826</v>
      </c>
      <c r="G62" s="74" t="s">
        <v>31</v>
      </c>
      <c r="H62" s="26">
        <v>5</v>
      </c>
      <c r="I62" s="26" t="s">
        <v>112</v>
      </c>
      <c r="J62" s="26">
        <v>3</v>
      </c>
      <c r="K62" s="55"/>
      <c r="L62" s="55"/>
      <c r="M62" s="55"/>
    </row>
    <row r="63" spans="1:13">
      <c r="A63" s="5">
        <v>910163</v>
      </c>
      <c r="B63" s="5" t="s">
        <v>27</v>
      </c>
      <c r="C63" s="5" t="s">
        <v>81</v>
      </c>
      <c r="D63" s="16">
        <v>44829</v>
      </c>
      <c r="E63" s="74" t="s">
        <v>31</v>
      </c>
      <c r="F63" s="16">
        <v>44829</v>
      </c>
      <c r="G63" s="74" t="s">
        <v>29</v>
      </c>
      <c r="H63" s="26">
        <v>1</v>
      </c>
      <c r="I63" s="26" t="s">
        <v>24</v>
      </c>
      <c r="J63" s="26">
        <v>6</v>
      </c>
      <c r="K63" s="55"/>
      <c r="L63" s="55"/>
      <c r="M63" s="55"/>
    </row>
    <row r="64" spans="1:13">
      <c r="A64" s="5">
        <v>910163</v>
      </c>
      <c r="B64" s="5" t="s">
        <v>27</v>
      </c>
      <c r="C64" s="5" t="s">
        <v>81</v>
      </c>
      <c r="D64" s="16">
        <v>44996</v>
      </c>
      <c r="E64" s="74" t="s">
        <v>29</v>
      </c>
      <c r="F64" s="16">
        <v>44999</v>
      </c>
      <c r="G64" s="74" t="s">
        <v>31</v>
      </c>
      <c r="H64" s="26">
        <v>2</v>
      </c>
      <c r="I64" s="26" t="s">
        <v>24</v>
      </c>
      <c r="J64" s="26">
        <v>7</v>
      </c>
      <c r="K64" s="55"/>
      <c r="L64" s="55"/>
      <c r="M64" s="55"/>
    </row>
    <row r="65" spans="1:13">
      <c r="A65" s="5">
        <v>91016</v>
      </c>
      <c r="B65" s="5" t="s">
        <v>49</v>
      </c>
      <c r="C65" s="5" t="s">
        <v>52</v>
      </c>
      <c r="D65" s="16">
        <v>44722</v>
      </c>
      <c r="E65" s="74" t="s">
        <v>31</v>
      </c>
      <c r="F65" s="16">
        <v>44742</v>
      </c>
      <c r="G65" s="74" t="s">
        <v>29</v>
      </c>
      <c r="H65" s="26">
        <v>14</v>
      </c>
      <c r="I65" s="26" t="s">
        <v>224</v>
      </c>
      <c r="J65" s="26">
        <v>8</v>
      </c>
      <c r="K65" s="55"/>
      <c r="L65" s="55"/>
      <c r="M65" s="55"/>
    </row>
    <row r="66" spans="1:13">
      <c r="A66" s="5">
        <v>91016</v>
      </c>
      <c r="B66" s="5" t="s">
        <v>49</v>
      </c>
      <c r="C66" s="5" t="s">
        <v>52</v>
      </c>
      <c r="D66" s="16">
        <v>44743</v>
      </c>
      <c r="E66" s="74" t="s">
        <v>31</v>
      </c>
      <c r="F66" s="16">
        <v>44773</v>
      </c>
      <c r="G66" s="74" t="s">
        <v>29</v>
      </c>
      <c r="H66" s="26">
        <v>23</v>
      </c>
      <c r="I66" s="26" t="s">
        <v>224</v>
      </c>
      <c r="J66" s="26">
        <v>9</v>
      </c>
      <c r="K66" s="55"/>
      <c r="L66" s="55"/>
      <c r="M66" s="55"/>
    </row>
    <row r="67" spans="1:13">
      <c r="A67" s="5">
        <v>91016</v>
      </c>
      <c r="B67" s="5" t="s">
        <v>49</v>
      </c>
      <c r="C67" s="5" t="s">
        <v>52</v>
      </c>
      <c r="D67" s="16">
        <v>44774</v>
      </c>
      <c r="E67" s="74" t="s">
        <v>31</v>
      </c>
      <c r="F67" s="16">
        <v>44804</v>
      </c>
      <c r="G67" s="74" t="s">
        <v>29</v>
      </c>
      <c r="H67" s="26">
        <v>21</v>
      </c>
      <c r="I67" s="26" t="s">
        <v>224</v>
      </c>
      <c r="J67" s="26">
        <v>11</v>
      </c>
      <c r="K67" s="55"/>
      <c r="L67" s="55"/>
      <c r="M67" s="55"/>
    </row>
    <row r="68" spans="1:13">
      <c r="A68" s="5">
        <v>91016</v>
      </c>
      <c r="B68" s="5" t="s">
        <v>49</v>
      </c>
      <c r="C68" s="5" t="s">
        <v>52</v>
      </c>
      <c r="D68" s="16">
        <v>44806</v>
      </c>
      <c r="E68" s="74" t="s">
        <v>31</v>
      </c>
      <c r="F68" s="16">
        <v>44824</v>
      </c>
      <c r="G68" s="74" t="s">
        <v>29</v>
      </c>
      <c r="H68" s="26">
        <v>13</v>
      </c>
      <c r="I68" s="26" t="s">
        <v>224</v>
      </c>
      <c r="J68" s="26">
        <v>12</v>
      </c>
      <c r="K68" s="55"/>
      <c r="L68" s="55"/>
      <c r="M68" s="55"/>
    </row>
    <row r="69" spans="1:13">
      <c r="A69" s="5">
        <v>91016</v>
      </c>
      <c r="B69" s="5" t="s">
        <v>49</v>
      </c>
      <c r="C69" s="5" t="s">
        <v>52</v>
      </c>
      <c r="D69" s="16">
        <v>44885</v>
      </c>
      <c r="E69" s="74" t="s">
        <v>29</v>
      </c>
      <c r="F69" s="16">
        <v>44895</v>
      </c>
      <c r="G69" s="74" t="s">
        <v>31</v>
      </c>
      <c r="H69" s="26">
        <v>8</v>
      </c>
      <c r="I69" s="26" t="s">
        <v>24</v>
      </c>
      <c r="J69" s="26">
        <v>3</v>
      </c>
      <c r="K69" s="55"/>
      <c r="L69" s="55"/>
      <c r="M69" s="55"/>
    </row>
    <row r="70" spans="1:13">
      <c r="A70" s="5">
        <v>91016</v>
      </c>
      <c r="B70" s="5" t="s">
        <v>49</v>
      </c>
      <c r="C70" s="5" t="s">
        <v>52</v>
      </c>
      <c r="D70" s="16">
        <v>44919</v>
      </c>
      <c r="E70" s="74" t="s">
        <v>31</v>
      </c>
      <c r="F70" s="16">
        <v>44926</v>
      </c>
      <c r="G70" s="74" t="s">
        <v>31</v>
      </c>
      <c r="H70" s="26">
        <v>5</v>
      </c>
      <c r="I70" s="26" t="s">
        <v>24</v>
      </c>
      <c r="J70" s="26">
        <v>3</v>
      </c>
      <c r="K70" s="55"/>
      <c r="L70" s="55"/>
      <c r="M70" s="55"/>
    </row>
    <row r="71" spans="1:13">
      <c r="A71" s="5">
        <v>91016</v>
      </c>
      <c r="B71" s="5" t="s">
        <v>49</v>
      </c>
      <c r="C71" s="5" t="s">
        <v>52</v>
      </c>
      <c r="D71" s="16">
        <v>44967</v>
      </c>
      <c r="E71" s="74" t="s">
        <v>31</v>
      </c>
      <c r="F71" s="16">
        <v>44986</v>
      </c>
      <c r="G71" s="74" t="s">
        <v>29</v>
      </c>
      <c r="H71" s="26">
        <v>15</v>
      </c>
      <c r="I71" s="26" t="s">
        <v>224</v>
      </c>
      <c r="J71" s="26">
        <v>5</v>
      </c>
      <c r="K71" s="55"/>
      <c r="L71" s="55"/>
      <c r="M71" s="55"/>
    </row>
    <row r="72" spans="1:13">
      <c r="A72" s="5">
        <v>91016</v>
      </c>
      <c r="B72" s="5" t="s">
        <v>49</v>
      </c>
      <c r="C72" s="5" t="s">
        <v>52</v>
      </c>
      <c r="D72" s="16">
        <v>44987</v>
      </c>
      <c r="E72" s="74" t="s">
        <v>31</v>
      </c>
      <c r="F72" s="16">
        <v>45016</v>
      </c>
      <c r="G72" s="74" t="s">
        <v>31</v>
      </c>
      <c r="H72" s="26">
        <v>22</v>
      </c>
      <c r="I72" s="26" t="s">
        <v>224</v>
      </c>
      <c r="J72" s="26">
        <v>4</v>
      </c>
      <c r="K72" s="55"/>
      <c r="L72" s="55"/>
      <c r="M72" s="55"/>
    </row>
    <row r="73" spans="1:13">
      <c r="A73" s="5">
        <v>91016</v>
      </c>
      <c r="B73" s="5" t="s">
        <v>49</v>
      </c>
      <c r="C73" s="5" t="s">
        <v>52</v>
      </c>
      <c r="D73" s="16">
        <v>45048</v>
      </c>
      <c r="E73" s="74" t="s">
        <v>31</v>
      </c>
      <c r="F73" s="16">
        <v>45062</v>
      </c>
      <c r="G73" s="74" t="s">
        <v>29</v>
      </c>
      <c r="H73" s="26">
        <v>8</v>
      </c>
      <c r="I73" s="26" t="s">
        <v>224</v>
      </c>
      <c r="J73" s="26">
        <v>11</v>
      </c>
      <c r="K73" s="55"/>
      <c r="L73" s="55"/>
      <c r="M73" s="55"/>
    </row>
    <row r="74" spans="1:13">
      <c r="A74" s="5">
        <v>7030</v>
      </c>
      <c r="B74" s="5" t="s">
        <v>31</v>
      </c>
      <c r="C74" s="5" t="s">
        <v>82</v>
      </c>
      <c r="D74" s="16">
        <v>45023</v>
      </c>
      <c r="E74" s="74" t="s">
        <v>29</v>
      </c>
      <c r="F74" s="16">
        <v>45037</v>
      </c>
      <c r="G74" s="74" t="s">
        <v>31</v>
      </c>
      <c r="H74" s="26">
        <v>10</v>
      </c>
      <c r="I74" s="26" t="s">
        <v>24</v>
      </c>
      <c r="J74" s="26">
        <v>3</v>
      </c>
      <c r="K74" s="55"/>
      <c r="L74" s="55"/>
      <c r="M74" s="55"/>
    </row>
    <row r="75" spans="1:13">
      <c r="A75" s="5">
        <v>7035</v>
      </c>
      <c r="B75" s="5" t="s">
        <v>27</v>
      </c>
      <c r="C75" s="5" t="s">
        <v>53</v>
      </c>
      <c r="D75" s="16">
        <v>44876</v>
      </c>
      <c r="E75" s="74" t="s">
        <v>31</v>
      </c>
      <c r="F75" s="16">
        <v>44881</v>
      </c>
      <c r="G75" s="74" t="s">
        <v>31</v>
      </c>
      <c r="H75" s="26">
        <v>4</v>
      </c>
      <c r="I75" s="26" t="s">
        <v>24</v>
      </c>
      <c r="J75" s="26">
        <v>5</v>
      </c>
      <c r="K75" s="55"/>
      <c r="L75" s="55"/>
      <c r="M75" s="55"/>
    </row>
    <row r="76" spans="1:13">
      <c r="A76" s="5">
        <v>703</v>
      </c>
      <c r="B76" s="5" t="s">
        <v>33</v>
      </c>
      <c r="C76" s="5" t="s">
        <v>54</v>
      </c>
      <c r="D76" s="16">
        <v>44753</v>
      </c>
      <c r="E76" s="26" t="s">
        <v>31</v>
      </c>
      <c r="F76" s="16">
        <v>44764</v>
      </c>
      <c r="G76" s="26" t="s">
        <v>29</v>
      </c>
      <c r="H76" s="26">
        <v>9</v>
      </c>
      <c r="I76" s="26" t="s">
        <v>25</v>
      </c>
      <c r="J76" s="26">
        <v>12</v>
      </c>
      <c r="K76" s="55"/>
      <c r="L76" s="55"/>
      <c r="M76" s="55"/>
    </row>
    <row r="77" spans="1:13">
      <c r="A77" s="5">
        <v>703</v>
      </c>
      <c r="B77" s="5" t="s">
        <v>33</v>
      </c>
      <c r="C77" s="5" t="s">
        <v>54</v>
      </c>
      <c r="D77" s="16">
        <v>45003</v>
      </c>
      <c r="E77" s="74" t="s">
        <v>29</v>
      </c>
      <c r="F77" s="16">
        <v>45007</v>
      </c>
      <c r="G77" s="74" t="s">
        <v>29</v>
      </c>
      <c r="H77" s="26">
        <v>4</v>
      </c>
      <c r="I77" s="26" t="s">
        <v>24</v>
      </c>
      <c r="J77" s="26">
        <v>3</v>
      </c>
      <c r="K77" s="55"/>
      <c r="L77" s="55"/>
      <c r="M77" s="55"/>
    </row>
    <row r="78" spans="1:13">
      <c r="A78" s="5">
        <v>7078</v>
      </c>
      <c r="B78" s="5" t="s">
        <v>44</v>
      </c>
      <c r="C78" s="5" t="s">
        <v>55</v>
      </c>
      <c r="D78" s="16">
        <v>45033</v>
      </c>
      <c r="E78" s="74" t="s">
        <v>31</v>
      </c>
      <c r="F78" s="16">
        <v>45047</v>
      </c>
      <c r="G78" s="74" t="s">
        <v>31</v>
      </c>
      <c r="H78" s="26">
        <v>11</v>
      </c>
      <c r="I78" s="26" t="s">
        <v>3</v>
      </c>
      <c r="J78" s="26">
        <v>3</v>
      </c>
      <c r="K78" s="55"/>
      <c r="L78" s="55"/>
      <c r="M78" s="55"/>
    </row>
    <row r="79" spans="1:13">
      <c r="A79" s="5">
        <v>7064</v>
      </c>
      <c r="B79" s="5" t="s">
        <v>46</v>
      </c>
      <c r="C79" s="5" t="s">
        <v>56</v>
      </c>
      <c r="D79" s="16">
        <v>44905</v>
      </c>
      <c r="E79" s="74" t="s">
        <v>31</v>
      </c>
      <c r="F79" s="16">
        <v>44906</v>
      </c>
      <c r="G79" s="74" t="s">
        <v>29</v>
      </c>
      <c r="H79" s="26">
        <v>2</v>
      </c>
      <c r="I79" s="26" t="s">
        <v>113</v>
      </c>
      <c r="J79" s="26">
        <v>3</v>
      </c>
      <c r="K79" s="55"/>
      <c r="L79" s="55"/>
      <c r="M79" s="55"/>
    </row>
    <row r="80" spans="1:13">
      <c r="A80" s="5">
        <v>7064</v>
      </c>
      <c r="B80" s="5" t="s">
        <v>46</v>
      </c>
      <c r="C80" s="5" t="s">
        <v>56</v>
      </c>
      <c r="D80" s="16">
        <v>44985</v>
      </c>
      <c r="E80" s="74" t="s">
        <v>29</v>
      </c>
      <c r="F80" s="16">
        <v>44986</v>
      </c>
      <c r="G80" s="74" t="s">
        <v>31</v>
      </c>
      <c r="H80" s="26">
        <v>1</v>
      </c>
      <c r="I80" s="26" t="s">
        <v>24</v>
      </c>
      <c r="J80" s="26">
        <v>3</v>
      </c>
      <c r="K80" s="55"/>
      <c r="L80" s="55"/>
      <c r="M80" s="55"/>
    </row>
    <row r="81" spans="1:13">
      <c r="A81" s="5">
        <v>7064</v>
      </c>
      <c r="B81" s="5" t="s">
        <v>46</v>
      </c>
      <c r="C81" s="5" t="s">
        <v>56</v>
      </c>
      <c r="D81" s="16">
        <v>44987</v>
      </c>
      <c r="E81" s="74" t="s">
        <v>31</v>
      </c>
      <c r="F81" s="16">
        <v>44993</v>
      </c>
      <c r="G81" s="74" t="s">
        <v>31</v>
      </c>
      <c r="H81" s="26">
        <v>5</v>
      </c>
      <c r="I81" s="26" t="s">
        <v>24</v>
      </c>
      <c r="J81" s="26">
        <v>5</v>
      </c>
      <c r="K81" s="55"/>
      <c r="L81" s="55"/>
      <c r="M81" s="55"/>
    </row>
    <row r="82" spans="1:13">
      <c r="A82" s="5">
        <v>7064</v>
      </c>
      <c r="B82" s="5" t="s">
        <v>46</v>
      </c>
      <c r="C82" s="5" t="s">
        <v>56</v>
      </c>
      <c r="D82" s="16">
        <v>45002</v>
      </c>
      <c r="E82" s="74" t="s">
        <v>29</v>
      </c>
      <c r="F82" s="16">
        <v>45011</v>
      </c>
      <c r="G82" s="74" t="s">
        <v>29</v>
      </c>
      <c r="H82" s="26">
        <v>8</v>
      </c>
      <c r="I82" s="26" t="s">
        <v>3</v>
      </c>
      <c r="J82" s="26">
        <v>7</v>
      </c>
      <c r="K82" s="55"/>
      <c r="L82" s="55"/>
      <c r="M82" s="55"/>
    </row>
    <row r="83" spans="1:13">
      <c r="A83" s="5">
        <v>7064</v>
      </c>
      <c r="B83" s="5" t="s">
        <v>46</v>
      </c>
      <c r="C83" s="5" t="s">
        <v>56</v>
      </c>
      <c r="D83" s="16">
        <v>45012</v>
      </c>
      <c r="E83" s="74" t="s">
        <v>31</v>
      </c>
      <c r="F83" s="16">
        <v>45013</v>
      </c>
      <c r="G83" s="74" t="s">
        <v>31</v>
      </c>
      <c r="H83" s="26">
        <v>2</v>
      </c>
      <c r="I83" s="26" t="s">
        <v>24</v>
      </c>
      <c r="J83" s="26">
        <v>8</v>
      </c>
      <c r="K83" s="55"/>
      <c r="L83" s="55"/>
      <c r="M83" s="55"/>
    </row>
    <row r="84" spans="1:13">
      <c r="A84" s="5">
        <v>7064</v>
      </c>
      <c r="B84" s="5" t="s">
        <v>46</v>
      </c>
      <c r="C84" s="5" t="s">
        <v>56</v>
      </c>
      <c r="D84" s="16">
        <v>45048</v>
      </c>
      <c r="E84" s="74" t="s">
        <v>31</v>
      </c>
      <c r="F84" s="16">
        <v>45053</v>
      </c>
      <c r="G84" s="74" t="s">
        <v>29</v>
      </c>
      <c r="H84" s="26">
        <v>3</v>
      </c>
      <c r="I84" s="26" t="s">
        <v>3</v>
      </c>
      <c r="J84" s="26">
        <v>10</v>
      </c>
      <c r="K84" s="55"/>
      <c r="L84" s="55"/>
      <c r="M84" s="55"/>
    </row>
    <row r="85" spans="1:13">
      <c r="A85" s="5">
        <v>173</v>
      </c>
      <c r="B85" s="5" t="s">
        <v>127</v>
      </c>
      <c r="C85" s="5" t="s">
        <v>129</v>
      </c>
      <c r="D85" s="16">
        <v>44809</v>
      </c>
      <c r="E85" s="26" t="s">
        <v>31</v>
      </c>
      <c r="F85" s="16">
        <v>44812</v>
      </c>
      <c r="G85" s="26" t="s">
        <v>29</v>
      </c>
      <c r="H85" s="26">
        <v>4</v>
      </c>
      <c r="I85" s="26" t="s">
        <v>106</v>
      </c>
      <c r="J85" s="26">
        <v>1</v>
      </c>
      <c r="K85" s="55"/>
      <c r="L85" s="55"/>
      <c r="M85" s="55"/>
    </row>
    <row r="86" spans="1:13" s="5" customFormat="1">
      <c r="A86" s="5">
        <v>7050</v>
      </c>
      <c r="B86" s="5" t="s">
        <v>33</v>
      </c>
      <c r="C86" s="5" t="s">
        <v>57</v>
      </c>
      <c r="D86" s="16">
        <v>44772</v>
      </c>
      <c r="E86" s="74" t="s">
        <v>29</v>
      </c>
      <c r="F86" s="16">
        <v>44772</v>
      </c>
      <c r="G86" s="74" t="s">
        <v>31</v>
      </c>
      <c r="H86" s="26">
        <v>0.5</v>
      </c>
      <c r="I86" s="26" t="s">
        <v>24</v>
      </c>
      <c r="J86" s="26">
        <v>8</v>
      </c>
      <c r="L86" s="16"/>
      <c r="M86" s="16"/>
    </row>
    <row r="87" spans="1:13">
      <c r="A87" s="5">
        <v>7050</v>
      </c>
      <c r="B87" s="5" t="s">
        <v>33</v>
      </c>
      <c r="C87" s="5" t="s">
        <v>57</v>
      </c>
      <c r="D87" s="16">
        <v>44774</v>
      </c>
      <c r="E87" s="74" t="s">
        <v>31</v>
      </c>
      <c r="F87" s="16">
        <v>44784</v>
      </c>
      <c r="G87" s="74" t="s">
        <v>31</v>
      </c>
      <c r="H87" s="26">
        <v>9</v>
      </c>
      <c r="I87" s="26" t="s">
        <v>24</v>
      </c>
      <c r="J87" s="26">
        <v>8</v>
      </c>
      <c r="L87" s="55"/>
      <c r="M87" s="55"/>
    </row>
    <row r="88" spans="1:13">
      <c r="A88" s="5">
        <v>7050</v>
      </c>
      <c r="B88" s="5" t="s">
        <v>33</v>
      </c>
      <c r="C88" s="5" t="s">
        <v>57</v>
      </c>
      <c r="D88" s="16">
        <v>44842</v>
      </c>
      <c r="E88" s="74" t="s">
        <v>29</v>
      </c>
      <c r="F88" s="16">
        <v>44842</v>
      </c>
      <c r="G88" s="74" t="s">
        <v>29</v>
      </c>
      <c r="H88" s="26">
        <v>0.5</v>
      </c>
      <c r="I88" s="26" t="s">
        <v>24</v>
      </c>
      <c r="J88" s="26">
        <v>9</v>
      </c>
      <c r="L88" s="55"/>
      <c r="M88" s="55"/>
    </row>
    <row r="89" spans="1:13">
      <c r="A89" s="5">
        <v>7050</v>
      </c>
      <c r="B89" s="5" t="s">
        <v>33</v>
      </c>
      <c r="C89" s="5" t="s">
        <v>57</v>
      </c>
      <c r="D89" s="16">
        <v>44939</v>
      </c>
      <c r="E89" s="74" t="s">
        <v>31</v>
      </c>
      <c r="F89" s="16">
        <v>44943</v>
      </c>
      <c r="G89" s="74" t="s">
        <v>31</v>
      </c>
      <c r="H89" s="26">
        <v>5</v>
      </c>
      <c r="I89" s="26" t="s">
        <v>24</v>
      </c>
      <c r="J89" s="26">
        <v>2</v>
      </c>
      <c r="L89" s="55"/>
      <c r="M89" s="55"/>
    </row>
    <row r="90" spans="1:13">
      <c r="A90" s="5">
        <v>510</v>
      </c>
      <c r="B90" s="5" t="s">
        <v>83</v>
      </c>
      <c r="C90" s="5" t="s">
        <v>58</v>
      </c>
      <c r="D90" s="16">
        <v>44743</v>
      </c>
      <c r="E90" s="26" t="s">
        <v>31</v>
      </c>
      <c r="F90" s="16">
        <v>44757</v>
      </c>
      <c r="G90" s="26" t="s">
        <v>29</v>
      </c>
      <c r="H90" s="26">
        <v>10</v>
      </c>
      <c r="I90" s="26" t="s">
        <v>27</v>
      </c>
      <c r="J90" s="26">
        <v>7</v>
      </c>
      <c r="L90" s="55"/>
      <c r="M90" s="55"/>
    </row>
    <row r="91" spans="1:13">
      <c r="A91" s="5">
        <v>510</v>
      </c>
      <c r="B91" s="5" t="s">
        <v>83</v>
      </c>
      <c r="C91" s="5" t="s">
        <v>58</v>
      </c>
      <c r="D91" s="16">
        <v>44764</v>
      </c>
      <c r="E91" s="74" t="s">
        <v>31</v>
      </c>
      <c r="F91" s="16">
        <v>45139</v>
      </c>
      <c r="G91" s="74" t="s">
        <v>29</v>
      </c>
      <c r="H91" s="26">
        <v>8</v>
      </c>
      <c r="I91" s="26" t="s">
        <v>24</v>
      </c>
      <c r="J91" s="26">
        <v>8</v>
      </c>
      <c r="L91" s="55"/>
      <c r="M91" s="55"/>
    </row>
    <row r="92" spans="1:13">
      <c r="A92" s="5">
        <v>510</v>
      </c>
      <c r="B92" s="5" t="s">
        <v>83</v>
      </c>
      <c r="C92" s="5" t="s">
        <v>58</v>
      </c>
      <c r="D92" s="16">
        <v>45140</v>
      </c>
      <c r="E92" s="74" t="s">
        <v>29</v>
      </c>
      <c r="F92" s="16">
        <v>44781</v>
      </c>
      <c r="G92" s="74" t="s">
        <v>31</v>
      </c>
      <c r="H92" s="26">
        <v>6</v>
      </c>
      <c r="I92" s="26" t="s">
        <v>24</v>
      </c>
      <c r="J92" s="26">
        <v>6</v>
      </c>
      <c r="L92" s="55"/>
      <c r="M92" s="55"/>
    </row>
    <row r="93" spans="1:13">
      <c r="A93" s="5">
        <v>7010</v>
      </c>
      <c r="B93" s="5" t="s">
        <v>85</v>
      </c>
      <c r="C93" s="5" t="s">
        <v>60</v>
      </c>
      <c r="D93" s="16">
        <v>44774</v>
      </c>
      <c r="E93" s="26" t="s">
        <v>31</v>
      </c>
      <c r="F93" s="16">
        <v>44792</v>
      </c>
      <c r="G93" s="26" t="s">
        <v>29</v>
      </c>
      <c r="H93" s="26">
        <v>14</v>
      </c>
      <c r="I93" s="26" t="s">
        <v>104</v>
      </c>
      <c r="J93" s="26">
        <v>7</v>
      </c>
      <c r="L93" s="55"/>
      <c r="M93" s="55"/>
    </row>
    <row r="94" spans="1:13">
      <c r="A94" s="5">
        <v>7010</v>
      </c>
      <c r="B94" s="5" t="s">
        <v>85</v>
      </c>
      <c r="C94" s="5" t="s">
        <v>60</v>
      </c>
      <c r="D94" s="16">
        <v>44815</v>
      </c>
      <c r="E94" s="74" t="s">
        <v>31</v>
      </c>
      <c r="F94" s="16">
        <v>44817</v>
      </c>
      <c r="G94" s="74" t="s">
        <v>31</v>
      </c>
      <c r="H94" s="26">
        <v>3</v>
      </c>
      <c r="I94" s="26" t="s">
        <v>113</v>
      </c>
      <c r="J94" s="26">
        <v>10</v>
      </c>
      <c r="L94" s="55"/>
      <c r="M94" s="55"/>
    </row>
    <row r="95" spans="1:13">
      <c r="A95" s="5">
        <v>7089</v>
      </c>
      <c r="B95" s="5" t="s">
        <v>51</v>
      </c>
      <c r="C95" s="5" t="s">
        <v>61</v>
      </c>
      <c r="D95" s="16">
        <v>44960</v>
      </c>
      <c r="E95" s="74" t="s">
        <v>31</v>
      </c>
      <c r="F95" s="16">
        <v>44964</v>
      </c>
      <c r="G95" s="74" t="s">
        <v>29</v>
      </c>
      <c r="H95" s="26">
        <v>5</v>
      </c>
      <c r="I95" s="26" t="s">
        <v>27</v>
      </c>
      <c r="J95" s="26">
        <v>10</v>
      </c>
      <c r="L95" s="55"/>
      <c r="M95" s="55"/>
    </row>
    <row r="96" spans="1:13">
      <c r="A96" s="5">
        <v>7002</v>
      </c>
      <c r="B96" s="5" t="s">
        <v>39</v>
      </c>
      <c r="C96" s="5" t="s">
        <v>63</v>
      </c>
      <c r="D96" s="16">
        <v>44764</v>
      </c>
      <c r="E96" s="74" t="s">
        <v>31</v>
      </c>
      <c r="F96" s="16">
        <v>44773</v>
      </c>
      <c r="G96" s="74" t="s">
        <v>31</v>
      </c>
      <c r="H96" s="26">
        <v>8</v>
      </c>
      <c r="I96" s="26" t="s">
        <v>24</v>
      </c>
      <c r="J96" s="26">
        <v>7</v>
      </c>
    </row>
    <row r="97" spans="1:10">
      <c r="A97" s="5">
        <v>7002</v>
      </c>
      <c r="B97" s="5" t="s">
        <v>39</v>
      </c>
      <c r="C97" s="5" t="s">
        <v>63</v>
      </c>
      <c r="D97" s="16">
        <v>44774</v>
      </c>
      <c r="E97" s="74" t="s">
        <v>31</v>
      </c>
      <c r="F97" s="16">
        <v>44777</v>
      </c>
      <c r="G97" s="74" t="s">
        <v>29</v>
      </c>
      <c r="H97" s="26">
        <v>2</v>
      </c>
      <c r="I97" s="26" t="s">
        <v>24</v>
      </c>
      <c r="J97" s="26">
        <v>2</v>
      </c>
    </row>
    <row r="98" spans="1:10">
      <c r="A98" s="5">
        <v>7046</v>
      </c>
      <c r="B98" s="5" t="s">
        <v>50</v>
      </c>
      <c r="C98" s="5" t="s">
        <v>64</v>
      </c>
      <c r="D98" s="16">
        <v>44742</v>
      </c>
      <c r="E98" s="74" t="s">
        <v>29</v>
      </c>
      <c r="F98" s="16">
        <v>44742</v>
      </c>
      <c r="G98" s="74" t="s">
        <v>29</v>
      </c>
      <c r="H98" s="26">
        <v>0.5</v>
      </c>
      <c r="I98" s="26" t="s">
        <v>25</v>
      </c>
      <c r="J98" s="26">
        <v>7</v>
      </c>
    </row>
    <row r="99" spans="1:10">
      <c r="A99" s="5">
        <v>7046</v>
      </c>
      <c r="B99" s="5" t="s">
        <v>50</v>
      </c>
      <c r="C99" s="5" t="s">
        <v>64</v>
      </c>
      <c r="D99" s="16">
        <v>44743</v>
      </c>
      <c r="E99" s="74" t="s">
        <v>31</v>
      </c>
      <c r="F99" s="16">
        <v>44744</v>
      </c>
      <c r="G99" s="74" t="s">
        <v>31</v>
      </c>
      <c r="H99" s="26">
        <v>1.5</v>
      </c>
      <c r="I99" s="26" t="s">
        <v>25</v>
      </c>
      <c r="J99" s="26">
        <v>6</v>
      </c>
    </row>
    <row r="100" spans="1:10">
      <c r="A100" s="5">
        <v>7046</v>
      </c>
      <c r="B100" s="5" t="s">
        <v>50</v>
      </c>
      <c r="C100" s="5" t="s">
        <v>64</v>
      </c>
      <c r="D100" s="16">
        <v>44843</v>
      </c>
      <c r="E100" s="74" t="s">
        <v>29</v>
      </c>
      <c r="F100" s="16">
        <v>44843</v>
      </c>
      <c r="G100" s="74" t="s">
        <v>29</v>
      </c>
      <c r="H100" s="26">
        <v>1</v>
      </c>
      <c r="I100" s="26" t="s">
        <v>24</v>
      </c>
      <c r="J100" s="26">
        <v>7</v>
      </c>
    </row>
    <row r="101" spans="1:10">
      <c r="A101" s="5">
        <v>7046</v>
      </c>
      <c r="B101" s="5" t="s">
        <v>50</v>
      </c>
      <c r="C101" s="5" t="s">
        <v>64</v>
      </c>
      <c r="D101" s="16">
        <v>44848</v>
      </c>
      <c r="E101" s="74" t="s">
        <v>31</v>
      </c>
      <c r="F101" s="16">
        <v>44852</v>
      </c>
      <c r="G101" s="74" t="s">
        <v>31</v>
      </c>
      <c r="H101" s="26">
        <v>5</v>
      </c>
      <c r="I101" s="26" t="s">
        <v>24</v>
      </c>
      <c r="J101" s="26">
        <v>8</v>
      </c>
    </row>
    <row r="102" spans="1:10">
      <c r="A102" s="5">
        <v>7023</v>
      </c>
      <c r="B102" s="5" t="s">
        <v>86</v>
      </c>
      <c r="C102" s="5" t="s">
        <v>65</v>
      </c>
      <c r="D102" s="16">
        <v>44754</v>
      </c>
      <c r="E102" s="74" t="s">
        <v>31</v>
      </c>
      <c r="F102" s="16">
        <v>44754</v>
      </c>
      <c r="G102" s="74" t="s">
        <v>29</v>
      </c>
      <c r="H102" s="26">
        <v>1</v>
      </c>
      <c r="I102" s="26" t="s">
        <v>113</v>
      </c>
      <c r="J102" s="26">
        <v>8</v>
      </c>
    </row>
    <row r="103" spans="1:10">
      <c r="A103" s="5">
        <v>167</v>
      </c>
      <c r="B103" s="5" t="s">
        <v>134</v>
      </c>
      <c r="C103" s="5" t="s">
        <v>135</v>
      </c>
      <c r="D103" s="16">
        <v>44774</v>
      </c>
      <c r="E103" s="26" t="s">
        <v>31</v>
      </c>
      <c r="F103" s="16">
        <v>44785</v>
      </c>
      <c r="G103" s="26" t="s">
        <v>31</v>
      </c>
      <c r="H103" s="118">
        <v>9.5</v>
      </c>
      <c r="I103" s="26" t="s">
        <v>112</v>
      </c>
      <c r="J103" s="26">
        <v>8</v>
      </c>
    </row>
    <row r="104" spans="1:10">
      <c r="A104" s="5">
        <v>7060</v>
      </c>
      <c r="B104" s="5" t="s">
        <v>38</v>
      </c>
      <c r="C104" s="5" t="s">
        <v>66</v>
      </c>
      <c r="D104" s="16">
        <v>44974</v>
      </c>
      <c r="E104" s="74" t="s">
        <v>29</v>
      </c>
      <c r="F104" s="16">
        <v>44977</v>
      </c>
      <c r="G104" s="74" t="s">
        <v>31</v>
      </c>
      <c r="H104" s="26">
        <v>4</v>
      </c>
      <c r="I104" s="26" t="s">
        <v>25</v>
      </c>
      <c r="J104" s="26">
        <v>9</v>
      </c>
    </row>
  </sheetData>
  <sortState xmlns:xlrd2="http://schemas.microsoft.com/office/spreadsheetml/2017/richdata2" ref="A2:I104">
    <sortCondition ref="C2:C105"/>
    <sortCondition ref="D2:D105"/>
  </sortState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R5" activePane="bottomRight" state="frozen"/>
      <selection pane="topRight" activeCell="C1" sqref="C1"/>
      <selection pane="bottomLeft" activeCell="A2" sqref="A2"/>
      <selection pane="bottomRight" activeCell="B16" sqref="B16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25" t="str">
        <f>+data!C13</f>
        <v>BERNARD</v>
      </c>
      <c r="D1" s="25" t="str">
        <f>+data!$C14</f>
        <v>BRUCE</v>
      </c>
      <c r="E1" s="25" t="str">
        <f>+data!$C15</f>
        <v>EMMANUEL</v>
      </c>
      <c r="F1" s="25" t="str">
        <f>+data!$C16</f>
        <v>ERIC</v>
      </c>
      <c r="G1" s="25" t="str">
        <f>+data!$C17</f>
        <v>FABRICE</v>
      </c>
      <c r="H1" s="25" t="str">
        <f>+data!$C18</f>
        <v>FRANCIS</v>
      </c>
      <c r="I1" s="25" t="str">
        <f>+data!$C19</f>
        <v>GASTON</v>
      </c>
      <c r="J1" s="25" t="str">
        <f>+data!$C20</f>
        <v>GEORGES</v>
      </c>
      <c r="K1" s="25" t="str">
        <f>+data!$C21</f>
        <v>GÉRARD</v>
      </c>
      <c r="L1" s="25" t="str">
        <f>+data!$C22</f>
        <v>HECTOR</v>
      </c>
      <c r="M1" s="25" t="str">
        <f>+data!$C23</f>
        <v>JEAN</v>
      </c>
      <c r="N1" s="25" t="str">
        <f>+data!$C24</f>
        <v>KARL</v>
      </c>
      <c r="O1" s="25" t="str">
        <f>+data!$C25</f>
        <v>KENETTA</v>
      </c>
      <c r="P1" s="25" t="str">
        <f>+data!$C26</f>
        <v>LEILA</v>
      </c>
      <c r="Q1" s="25" t="str">
        <f>+data!$C27</f>
        <v>MARCELLE</v>
      </c>
      <c r="R1" s="25" t="str">
        <f>+data!$C28</f>
        <v>MARCO</v>
      </c>
      <c r="S1" s="25" t="str">
        <f>+data!$C29</f>
        <v>MATHIEU</v>
      </c>
      <c r="T1" s="25" t="str">
        <f>+data!$C30</f>
        <v>MICHEL</v>
      </c>
      <c r="U1" s="25" t="str">
        <f>+data!$C31</f>
        <v>MURIEL</v>
      </c>
      <c r="V1" s="25" t="str">
        <f>+data!$C32</f>
        <v>PASCAL</v>
      </c>
      <c r="W1" s="25" t="str">
        <f>+data!$C33</f>
        <v>PATRICE</v>
      </c>
      <c r="X1" s="25" t="str">
        <f>+data!$C34</f>
        <v>PATRICIA</v>
      </c>
      <c r="Y1" s="25" t="str">
        <f>+data!$C35</f>
        <v>PHILIPPE</v>
      </c>
      <c r="Z1" s="25" t="str">
        <f>+data!$C36</f>
        <v>ROBERT</v>
      </c>
      <c r="AA1" s="25" t="str">
        <f>+data!$C37</f>
        <v>ROSIE</v>
      </c>
      <c r="AB1" s="25" t="str">
        <f>+data!$C38</f>
        <v>SABINE</v>
      </c>
      <c r="AC1" s="25" t="str">
        <f>+data!$C39</f>
        <v>SACHA</v>
      </c>
      <c r="AD1" s="25" t="str">
        <f>+data!$C40</f>
        <v>SANDRA</v>
      </c>
      <c r="AE1" s="25" t="str">
        <f>+data!$C41</f>
        <v>SUZIE</v>
      </c>
      <c r="AF1" s="25" t="str">
        <f>+data!$C42</f>
        <v>TANGUY</v>
      </c>
    </row>
    <row r="2" spans="1:116">
      <c r="A2" s="13" t="s">
        <v>23</v>
      </c>
      <c r="B2" s="111" t="s">
        <v>24</v>
      </c>
      <c r="C2" s="47">
        <f>SUMIFS(BD!$H:$H,BD!$C:$C,C$1,BD!$I:$I,$B2)</f>
        <v>0</v>
      </c>
      <c r="D2" s="47">
        <f>SUMIFS(BD!$H:$H,BD!$C:$C,D$1,BD!$I:$I,$B2)</f>
        <v>25</v>
      </c>
      <c r="E2" s="48">
        <f>SUMIFS(BD!$H:$H,BD!$C:$C,E$1,BD!$I:$I,$B2)</f>
        <v>27.5</v>
      </c>
      <c r="F2" s="48">
        <f>SUMIFS(BD!$H:$H,BD!$C:$C,F$1,BD!$I:$I,$B2)</f>
        <v>0</v>
      </c>
      <c r="G2" s="48">
        <f>SUMIFS(BD!$H:$H,BD!$C:$C,G$1,BD!$I:$I,$B2)</f>
        <v>9</v>
      </c>
      <c r="H2" s="48">
        <f>SUMIFS(BD!$H:$H,BD!$C:$C,H$1,BD!$I:$I,$B2)</f>
        <v>14</v>
      </c>
      <c r="I2" s="48">
        <f>SUMIFS(BD!$H:$H,BD!$C:$C,I$1,BD!$I:$I,$B2)</f>
        <v>19</v>
      </c>
      <c r="J2" s="48">
        <f>SUMIFS(BD!$H:$H,BD!$C:$C,J$1,BD!$I:$I,$B2)</f>
        <v>19</v>
      </c>
      <c r="K2" s="48">
        <f>SUMIFS(BD!$H:$H,BD!$C:$C,K$1,BD!$I:$I,$B2)</f>
        <v>13.5</v>
      </c>
      <c r="L2" s="48">
        <f>SUMIFS(BD!$H:$H,BD!$C:$C,L$1,BD!$I:$I,$B2)</f>
        <v>0</v>
      </c>
      <c r="M2" s="48">
        <f>SUMIFS(BD!$H:$H,BD!$C:$C,M$1,BD!$I:$I,$B2)</f>
        <v>7</v>
      </c>
      <c r="N2" s="48">
        <f>SUMIFS(BD!$H:$H,BD!$C:$C,N$1,BD!$I:$I,$B2)</f>
        <v>0</v>
      </c>
      <c r="O2" s="48">
        <f>SUMIFS(BD!$H:$H,BD!$C:$C,O$1,BD!$I:$I,$B2)</f>
        <v>15.5</v>
      </c>
      <c r="P2" s="48">
        <f>SUMIFS(BD!$H:$H,BD!$C:$C,P$1,BD!$I:$I,$B2)</f>
        <v>13</v>
      </c>
      <c r="Q2" s="48">
        <f>SUMIFS(BD!$H:$H,BD!$C:$C,Q$1,BD!$I:$I,$B2)</f>
        <v>10</v>
      </c>
      <c r="R2" s="48">
        <f>SUMIFS(BD!$H:$H,BD!$C:$C,R$1,BD!$I:$I,$B2)</f>
        <v>4</v>
      </c>
      <c r="S2" s="48">
        <f>SUMIFS(BD!$H:$H,BD!$C:$C,S$1,BD!$I:$I,$B2)</f>
        <v>4</v>
      </c>
      <c r="T2" s="48">
        <f>SUMIFS(BD!$H:$H,BD!$C:$C,T$1,BD!$I:$I,$B2)</f>
        <v>0</v>
      </c>
      <c r="U2" s="48">
        <f>SUMIFS(BD!$H:$H,BD!$C:$C,U$1,BD!$I:$I,$B2)</f>
        <v>8</v>
      </c>
      <c r="V2" s="120">
        <f>SUMIFS(BD!$H:$H,BD!$C:$C,V$1,BD!$I:$I,$B2)</f>
        <v>15</v>
      </c>
      <c r="W2" s="48">
        <f>SUMIFS(BD!$H:$H,BD!$C:$C,W$1,BD!$I:$I,$B2)</f>
        <v>14</v>
      </c>
      <c r="X2" s="48">
        <f>SUMIFS(BD!$H:$H,BD!$C:$C,X$1,BD!$I:$I,$B2)</f>
        <v>0</v>
      </c>
      <c r="Y2" s="48">
        <f>SUMIFS(BD!$H:$H,BD!$C:$C,Y$1,BD!$I:$I,$B2)</f>
        <v>0</v>
      </c>
      <c r="Z2" s="48">
        <f>SUMIFS(BD!$H:$H,BD!$C:$C,Z$1,BD!$I:$I,$B2)</f>
        <v>0</v>
      </c>
      <c r="AA2" s="48">
        <f>SUMIFS(BD!$H:$H,BD!$C:$C,AA$1,BD!$I:$I,$B2)</f>
        <v>0</v>
      </c>
      <c r="AB2" s="48">
        <f>SUMIFS(BD!$H:$H,BD!$C:$C,AB$1,BD!$I:$I,$B2)</f>
        <v>10</v>
      </c>
      <c r="AC2" s="48">
        <f>SUMIFS(BD!$H:$H,BD!$C:$C,AC$1,BD!$I:$I,$B2)</f>
        <v>6</v>
      </c>
      <c r="AD2" s="48">
        <f>SUMIFS(BD!$H:$H,BD!$C:$C,AD$1,BD!$I:$I,$B2)</f>
        <v>0</v>
      </c>
      <c r="AE2" s="48">
        <f>SUMIFS(BD!$H:$H,BD!$C:$C,AE$1,BD!$I:$I,$B2)</f>
        <v>0</v>
      </c>
      <c r="AF2" s="48">
        <f>SUMIFS(BD!$H:$H,BD!$C:$C,AF$1,BD!$I:$I,$B2)</f>
        <v>0</v>
      </c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</row>
    <row r="3" spans="1:116">
      <c r="A3" s="13" t="s">
        <v>3</v>
      </c>
      <c r="B3" s="121" t="s">
        <v>3</v>
      </c>
      <c r="C3" s="48">
        <f>SUMIFS(BD!$H:$H,BD!$C:$C,C$1,BD!$I:$I,$B3)</f>
        <v>2</v>
      </c>
      <c r="D3" s="48">
        <f>SUMIFS(BD!$H:$H,BD!$C:$C,D$1,BD!$I:$I,$B3)</f>
        <v>12</v>
      </c>
      <c r="E3" s="48">
        <f>SUMIFS(BD!$H:$H,BD!$C:$C,E$1,BD!$I:$I,$B3)</f>
        <v>5</v>
      </c>
      <c r="F3" s="48">
        <f>SUMIFS(BD!$H:$H,BD!$C:$C,F$1,BD!$I:$I,$B3)</f>
        <v>0</v>
      </c>
      <c r="G3" s="48">
        <f>SUMIFS(BD!$H:$H,BD!$C:$C,G$1,BD!$I:$I,$B3)</f>
        <v>9</v>
      </c>
      <c r="H3" s="48">
        <f>SUMIFS(BD!$H:$H,BD!$C:$C,H$1,BD!$I:$I,$B3)</f>
        <v>0</v>
      </c>
      <c r="I3" s="48">
        <f>SUMIFS(BD!$H:$H,BD!$C:$C,I$1,BD!$I:$I,$B3)</f>
        <v>5.5</v>
      </c>
      <c r="J3" s="48">
        <f>SUMIFS(BD!$H:$H,BD!$C:$C,J$1,BD!$I:$I,$B3)</f>
        <v>0</v>
      </c>
      <c r="K3" s="48">
        <f>SUMIFS(BD!$H:$H,BD!$C:$C,K$1,BD!$I:$I,$B3)</f>
        <v>0</v>
      </c>
      <c r="L3" s="48">
        <f>SUMIFS(BD!$H:$H,BD!$C:$C,L$1,BD!$I:$I,$B3)</f>
        <v>0</v>
      </c>
      <c r="M3" s="48">
        <f>SUMIFS(BD!$H:$H,BD!$C:$C,M$1,BD!$I:$I,$B3)</f>
        <v>0</v>
      </c>
      <c r="N3" s="48">
        <f>SUMIFS(BD!$H:$H,BD!$C:$C,N$1,BD!$I:$I,$B3)</f>
        <v>0</v>
      </c>
      <c r="O3" s="48">
        <f>SUMIFS(BD!$H:$H,BD!$C:$C,O$1,BD!$I:$I,$B3)</f>
        <v>0</v>
      </c>
      <c r="P3" s="48">
        <f>SUMIFS(BD!$H:$H,BD!$C:$C,P$1,BD!$I:$I,$B3)</f>
        <v>0</v>
      </c>
      <c r="Q3" s="48">
        <f>SUMIFS(BD!$H:$H,BD!$C:$C,Q$1,BD!$I:$I,$B3)</f>
        <v>0</v>
      </c>
      <c r="R3" s="48">
        <f>SUMIFS(BD!$H:$H,BD!$C:$C,R$1,BD!$I:$I,$B3)</f>
        <v>0</v>
      </c>
      <c r="S3" s="48">
        <f>SUMIFS(BD!$H:$H,BD!$C:$C,S$1,BD!$I:$I,$B3)</f>
        <v>0</v>
      </c>
      <c r="T3" s="48">
        <f>SUMIFS(BD!$H:$H,BD!$C:$C,T$1,BD!$I:$I,$B3)</f>
        <v>11</v>
      </c>
      <c r="U3" s="48">
        <f>SUMIFS(BD!$H:$H,BD!$C:$C,U$1,BD!$I:$I,$B3)</f>
        <v>11</v>
      </c>
      <c r="V3" s="120">
        <f>SUMIFS(BD!$H:$H,BD!$C:$C,V$1,BD!$I:$I,$B3)</f>
        <v>0</v>
      </c>
      <c r="W3" s="48">
        <f>SUMIFS(BD!$H:$H,BD!$C:$C,W$1,BD!$I:$I,$B3)</f>
        <v>0</v>
      </c>
      <c r="X3" s="48">
        <f>SUMIFS(BD!$H:$H,BD!$C:$C,X$1,BD!$I:$I,$B3)</f>
        <v>0</v>
      </c>
      <c r="Y3" s="48">
        <f>SUMIFS(BD!$H:$H,BD!$C:$C,Y$1,BD!$I:$I,$B3)</f>
        <v>0</v>
      </c>
      <c r="Z3" s="48">
        <f>SUMIFS(BD!$H:$H,BD!$C:$C,Z$1,BD!$I:$I,$B3)</f>
        <v>0</v>
      </c>
      <c r="AA3" s="48">
        <f>SUMIFS(BD!$H:$H,BD!$C:$C,AA$1,BD!$I:$I,$B3)</f>
        <v>0</v>
      </c>
      <c r="AB3" s="48">
        <f>SUMIFS(BD!$H:$H,BD!$C:$C,AB$1,BD!$I:$I,$B3)</f>
        <v>0</v>
      </c>
      <c r="AC3" s="48">
        <f>SUMIFS(BD!$H:$H,BD!$C:$C,AC$1,BD!$I:$I,$B3)</f>
        <v>0</v>
      </c>
      <c r="AD3" s="48">
        <f>SUMIFS(BD!$H:$H,BD!$C:$C,AD$1,BD!$I:$I,$B3)</f>
        <v>0</v>
      </c>
      <c r="AE3" s="48">
        <f>SUMIFS(BD!$H:$H,BD!$C:$C,AE$1,BD!$I:$I,$B3)</f>
        <v>0</v>
      </c>
      <c r="AF3" s="48">
        <f>SUMIFS(BD!$H:$H,BD!$C:$C,AF$1,BD!$I:$I,$B3)</f>
        <v>0</v>
      </c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</row>
    <row r="4" spans="1:116">
      <c r="A4" s="13" t="s">
        <v>37</v>
      </c>
      <c r="B4" s="19" t="s">
        <v>25</v>
      </c>
      <c r="C4" s="48">
        <f>SUMIFS(BD!$H:$H,BD!$C:$C,C$1,BD!$I:$I,$B4)</f>
        <v>0</v>
      </c>
      <c r="D4" s="48">
        <f>SUMIFS(BD!$H:$H,BD!$C:$C,D$1,BD!$I:$I,$B4)</f>
        <v>2</v>
      </c>
      <c r="E4" s="48">
        <f>SUMIFS(BD!$H:$H,BD!$C:$C,E$1,BD!$I:$I,$B4)</f>
        <v>0</v>
      </c>
      <c r="F4" s="48">
        <f>SUMIFS(BD!$H:$H,BD!$C:$C,F$1,BD!$I:$I,$B4)</f>
        <v>0</v>
      </c>
      <c r="G4" s="48">
        <f>SUMIFS(BD!$H:$H,BD!$C:$C,G$1,BD!$I:$I,$B4)</f>
        <v>0</v>
      </c>
      <c r="H4" s="48">
        <f>SUMIFS(BD!$H:$H,BD!$C:$C,H$1,BD!$I:$I,$B4)</f>
        <v>0</v>
      </c>
      <c r="I4" s="48">
        <f>SUMIFS(BD!$H:$H,BD!$C:$C,I$1,BD!$I:$I,$B4)</f>
        <v>0</v>
      </c>
      <c r="J4" s="48">
        <f>SUMIFS(BD!$H:$H,BD!$C:$C,J$1,BD!$I:$I,$B4)</f>
        <v>0</v>
      </c>
      <c r="K4" s="48">
        <f>SUMIFS(BD!$H:$H,BD!$C:$C,K$1,BD!$I:$I,$B4)</f>
        <v>0</v>
      </c>
      <c r="L4" s="48">
        <f>SUMIFS(BD!$H:$H,BD!$C:$C,L$1,BD!$I:$I,$B4)</f>
        <v>0</v>
      </c>
      <c r="M4" s="48">
        <f>SUMIFS(BD!$H:$H,BD!$C:$C,M$1,BD!$I:$I,$B4)</f>
        <v>0</v>
      </c>
      <c r="N4" s="48">
        <f>SUMIFS(BD!$H:$H,BD!$C:$C,N$1,BD!$I:$I,$B4)</f>
        <v>4</v>
      </c>
      <c r="O4" s="48">
        <f>SUMIFS(BD!$H:$H,BD!$C:$C,O$1,BD!$I:$I,$B4)</f>
        <v>0</v>
      </c>
      <c r="P4" s="48">
        <f>SUMIFS(BD!$H:$H,BD!$C:$C,P$1,BD!$I:$I,$B4)</f>
        <v>0</v>
      </c>
      <c r="Q4" s="48">
        <f>SUMIFS(BD!$H:$H,BD!$C:$C,Q$1,BD!$I:$I,$B4)</f>
        <v>0</v>
      </c>
      <c r="R4" s="48">
        <f>SUMIFS(BD!$H:$H,BD!$C:$C,R$1,BD!$I:$I,$B4)</f>
        <v>0</v>
      </c>
      <c r="S4" s="48">
        <f>SUMIFS(BD!$H:$H,BD!$C:$C,S$1,BD!$I:$I,$B4)</f>
        <v>9</v>
      </c>
      <c r="T4" s="48">
        <f>SUMIFS(BD!$H:$H,BD!$C:$C,T$1,BD!$I:$I,$B4)</f>
        <v>0</v>
      </c>
      <c r="U4" s="48">
        <f>SUMIFS(BD!$H:$H,BD!$C:$C,U$1,BD!$I:$I,$B4)</f>
        <v>0</v>
      </c>
      <c r="V4" s="120">
        <f>SUMIFS(BD!$H:$H,BD!$C:$C,V$1,BD!$I:$I,$B4)</f>
        <v>0</v>
      </c>
      <c r="W4" s="48">
        <f>SUMIFS(BD!$H:$H,BD!$C:$C,W$1,BD!$I:$I,$B4)</f>
        <v>0</v>
      </c>
      <c r="X4" s="48">
        <f>SUMIFS(BD!$H:$H,BD!$C:$C,X$1,BD!$I:$I,$B4)</f>
        <v>0</v>
      </c>
      <c r="Y4" s="48">
        <f>SUMIFS(BD!$H:$H,BD!$C:$C,Y$1,BD!$I:$I,$B4)</f>
        <v>0</v>
      </c>
      <c r="Z4" s="48">
        <f>SUMIFS(BD!$H:$H,BD!$C:$C,Z$1,BD!$I:$I,$B4)</f>
        <v>0</v>
      </c>
      <c r="AA4" s="48">
        <f>SUMIFS(BD!$H:$H,BD!$C:$C,AA$1,BD!$I:$I,$B4)</f>
        <v>0</v>
      </c>
      <c r="AB4" s="48">
        <f>SUMIFS(BD!$H:$H,BD!$C:$C,AB$1,BD!$I:$I,$B4)</f>
        <v>0</v>
      </c>
      <c r="AC4" s="48">
        <f>SUMIFS(BD!$H:$H,BD!$C:$C,AC$1,BD!$I:$I,$B4)</f>
        <v>2</v>
      </c>
      <c r="AD4" s="48">
        <f>SUMIFS(BD!$H:$H,BD!$C:$C,AD$1,BD!$I:$I,$B4)</f>
        <v>0</v>
      </c>
      <c r="AE4" s="48">
        <f>SUMIFS(BD!$H:$H,BD!$C:$C,AE$1,BD!$I:$I,$B4)</f>
        <v>4</v>
      </c>
      <c r="AF4" s="48">
        <f>SUMIFS(BD!$H:$H,BD!$C:$C,AF$1,BD!$I:$I,$B4)</f>
        <v>0</v>
      </c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</row>
    <row r="5" spans="1:116">
      <c r="A5" s="13" t="s">
        <v>28</v>
      </c>
      <c r="B5" s="115" t="s">
        <v>112</v>
      </c>
      <c r="C5" s="48">
        <f>SUMIFS(BD!$H:$H,BD!$C:$C,C$1,BD!$I:$I,$B5)</f>
        <v>2</v>
      </c>
      <c r="D5" s="48">
        <f>SUMIFS(BD!$H:$H,BD!$C:$C,D$1,BD!$I:$I,$B5)</f>
        <v>0</v>
      </c>
      <c r="E5" s="48">
        <f>SUMIFS(BD!$H:$H,BD!$C:$C,E$1,BD!$I:$I,$B5)</f>
        <v>5</v>
      </c>
      <c r="F5" s="48">
        <f>SUMIFS(BD!$H:$H,BD!$C:$C,F$1,BD!$I:$I,$B5)</f>
        <v>14</v>
      </c>
      <c r="G5" s="48">
        <f>SUMIFS(BD!$H:$H,BD!$C:$C,G$1,BD!$I:$I,$B5)</f>
        <v>0</v>
      </c>
      <c r="H5" s="48">
        <f>SUMIFS(BD!$H:$H,BD!$C:$C,H$1,BD!$I:$I,$B5)</f>
        <v>0</v>
      </c>
      <c r="I5" s="48">
        <f>SUMIFS(BD!$H:$H,BD!$C:$C,I$1,BD!$I:$I,$B5)</f>
        <v>0</v>
      </c>
      <c r="J5" s="48">
        <f>SUMIFS(BD!$H:$H,BD!$C:$C,J$1,BD!$I:$I,$B5)</f>
        <v>0</v>
      </c>
      <c r="K5" s="48">
        <f>SUMIFS(BD!$H:$H,BD!$C:$C,K$1,BD!$I:$I,$B5)</f>
        <v>0</v>
      </c>
      <c r="L5" s="48">
        <f>SUMIFS(BD!$H:$H,BD!$C:$C,L$1,BD!$I:$I,$B5)</f>
        <v>9</v>
      </c>
      <c r="M5" s="48">
        <f>SUMIFS(BD!$H:$H,BD!$C:$C,M$1,BD!$I:$I,$B5)</f>
        <v>0</v>
      </c>
      <c r="N5" s="48">
        <f>SUMIFS(BD!$H:$H,BD!$C:$C,N$1,BD!$I:$I,$B5)</f>
        <v>0</v>
      </c>
      <c r="O5" s="48">
        <f>SUMIFS(BD!$H:$H,BD!$C:$C,O$1,BD!$I:$I,$B5)</f>
        <v>5</v>
      </c>
      <c r="P5" s="48">
        <f>SUMIFS(BD!$H:$H,BD!$C:$C,P$1,BD!$I:$I,$B5)</f>
        <v>0</v>
      </c>
      <c r="Q5" s="48">
        <f>SUMIFS(BD!$H:$H,BD!$C:$C,Q$1,BD!$I:$I,$B5)</f>
        <v>0</v>
      </c>
      <c r="R5" s="48">
        <f>SUMIFS(BD!$H:$H,BD!$C:$C,R$1,BD!$I:$I,$B5)</f>
        <v>0</v>
      </c>
      <c r="S5" s="48">
        <f>SUMIFS(BD!$H:$H,BD!$C:$C,S$1,BD!$I:$I,$B5)</f>
        <v>0</v>
      </c>
      <c r="T5" s="48">
        <f>SUMIFS(BD!$H:$H,BD!$C:$C,T$1,BD!$I:$I,$B5)</f>
        <v>0</v>
      </c>
      <c r="U5" s="48">
        <f>SUMIFS(BD!$H:$H,BD!$C:$C,U$1,BD!$I:$I,$B5)</f>
        <v>0</v>
      </c>
      <c r="V5" s="120">
        <f>SUMIFS(BD!$H:$H,BD!$C:$C,V$1,BD!$I:$I,$B5)</f>
        <v>0</v>
      </c>
      <c r="W5" s="48">
        <f>SUMIFS(BD!$H:$H,BD!$C:$C,W$1,BD!$I:$I,$B5)</f>
        <v>0</v>
      </c>
      <c r="X5" s="48">
        <f>SUMIFS(BD!$H:$H,BD!$C:$C,X$1,BD!$I:$I,$B5)</f>
        <v>0</v>
      </c>
      <c r="Y5" s="48">
        <f>SUMIFS(BD!$H:$H,BD!$C:$C,Y$1,BD!$I:$I,$B5)</f>
        <v>0</v>
      </c>
      <c r="Z5" s="48">
        <f>SUMIFS(BD!$H:$H,BD!$C:$C,Z$1,BD!$I:$I,$B5)</f>
        <v>0</v>
      </c>
      <c r="AA5" s="48">
        <f>SUMIFS(BD!$H:$H,BD!$C:$C,AA$1,BD!$I:$I,$B5)</f>
        <v>0</v>
      </c>
      <c r="AB5" s="48">
        <f>SUMIFS(BD!$H:$H,BD!$C:$C,AB$1,BD!$I:$I,$B5)</f>
        <v>0</v>
      </c>
      <c r="AC5" s="48">
        <f>SUMIFS(BD!$H:$H,BD!$C:$C,AC$1,BD!$I:$I,$B5)</f>
        <v>0</v>
      </c>
      <c r="AD5" s="48">
        <f>SUMIFS(BD!$H:$H,BD!$C:$C,AD$1,BD!$I:$I,$B5)</f>
        <v>0</v>
      </c>
      <c r="AE5" s="48">
        <f>SUMIFS(BD!$H:$H,BD!$C:$C,AE$1,BD!$I:$I,$B5)</f>
        <v>0</v>
      </c>
      <c r="AF5" s="48">
        <f>SUMIFS(BD!$H:$H,BD!$C:$C,AF$1,BD!$I:$I,$B5)</f>
        <v>0</v>
      </c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</row>
    <row r="6" spans="1:116">
      <c r="A6" s="1" t="s">
        <v>229</v>
      </c>
      <c r="B6" s="116" t="s">
        <v>113</v>
      </c>
      <c r="C6" s="48">
        <f>SUMIFS(BD!$H:$H,BD!$C:$C,C$1,BD!$I:$I,$B6)</f>
        <v>0</v>
      </c>
      <c r="D6" s="48">
        <f>SUMIFS(BD!$H:$H,BD!$C:$C,D$1,BD!$I:$I,$B6)</f>
        <v>0</v>
      </c>
      <c r="E6" s="48">
        <f>SUMIFS(BD!$H:$H,BD!$C:$C,E$1,BD!$I:$I,$B6)</f>
        <v>0</v>
      </c>
      <c r="F6" s="48">
        <f>SUMIFS(BD!$H:$H,BD!$C:$C,F$1,BD!$I:$I,$B6)</f>
        <v>0</v>
      </c>
      <c r="G6" s="48">
        <f>SUMIFS(BD!$H:$H,BD!$C:$C,G$1,BD!$I:$I,$B6)</f>
        <v>0</v>
      </c>
      <c r="H6" s="48">
        <f>SUMIFS(BD!$H:$H,BD!$C:$C,H$1,BD!$I:$I,$B6)</f>
        <v>0</v>
      </c>
      <c r="I6" s="48">
        <f>SUMIFS(BD!$H:$H,BD!$C:$C,I$1,BD!$I:$I,$B6)</f>
        <v>0</v>
      </c>
      <c r="J6" s="48">
        <f>SUMIFS(BD!$H:$H,BD!$C:$C,J$1,BD!$I:$I,$B6)</f>
        <v>0</v>
      </c>
      <c r="K6" s="48">
        <f>SUMIFS(BD!$H:$H,BD!$C:$C,K$1,BD!$I:$I,$B6)</f>
        <v>0</v>
      </c>
      <c r="L6" s="48">
        <f>SUMIFS(BD!$H:$H,BD!$C:$C,L$1,BD!$I:$I,$B6)</f>
        <v>0</v>
      </c>
      <c r="M6" s="48">
        <f>SUMIFS(BD!$H:$H,BD!$C:$C,M$1,BD!$I:$I,$B6)</f>
        <v>0</v>
      </c>
      <c r="N6" s="48">
        <f>SUMIFS(BD!$H:$H,BD!$C:$C,N$1,BD!$I:$I,$B6)</f>
        <v>0</v>
      </c>
      <c r="O6" s="48">
        <f>SUMIFS(BD!$H:$H,BD!$C:$C,O$1,BD!$I:$I,$B6)</f>
        <v>0</v>
      </c>
      <c r="P6" s="48">
        <f>SUMIFS(BD!$H:$H,BD!$C:$C,P$1,BD!$I:$I,$B6)</f>
        <v>0</v>
      </c>
      <c r="Q6" s="48">
        <f>SUMIFS(BD!$H:$H,BD!$C:$C,Q$1,BD!$I:$I,$B6)</f>
        <v>0</v>
      </c>
      <c r="R6" s="48">
        <f>SUMIFS(BD!$H:$H,BD!$C:$C,R$1,BD!$I:$I,$B6)</f>
        <v>0</v>
      </c>
      <c r="S6" s="48">
        <f>SUMIFS(BD!$H:$H,BD!$C:$C,S$1,BD!$I:$I,$B6)</f>
        <v>0</v>
      </c>
      <c r="T6" s="48">
        <f>SUMIFS(BD!$H:$H,BD!$C:$C,T$1,BD!$I:$I,$B6)</f>
        <v>0</v>
      </c>
      <c r="U6" s="48">
        <f>SUMIFS(BD!$H:$H,BD!$C:$C,U$1,BD!$I:$I,$B6)</f>
        <v>2</v>
      </c>
      <c r="V6" s="120">
        <f>SUMIFS(BD!$H:$H,BD!$C:$C,V$1,BD!$I:$I,$B6)</f>
        <v>0</v>
      </c>
      <c r="W6" s="48">
        <f>SUMIFS(BD!$H:$H,BD!$C:$C,W$1,BD!$I:$I,$B6)</f>
        <v>0</v>
      </c>
      <c r="X6" s="48">
        <f>SUMIFS(BD!$H:$H,BD!$C:$C,X$1,BD!$I:$I,$B6)</f>
        <v>0</v>
      </c>
      <c r="Y6" s="48">
        <f>SUMIFS(BD!$H:$H,BD!$C:$C,Y$1,BD!$I:$I,$B6)</f>
        <v>3</v>
      </c>
      <c r="Z6" s="48">
        <f>SUMIFS(BD!$H:$H,BD!$C:$C,Z$1,BD!$I:$I,$B6)</f>
        <v>0</v>
      </c>
      <c r="AA6" s="48">
        <f>SUMIFS(BD!$H:$H,BD!$C:$C,AA$1,BD!$I:$I,$B6)</f>
        <v>0</v>
      </c>
      <c r="AB6" s="48">
        <f>SUMIFS(BD!$H:$H,BD!$C:$C,AB$1,BD!$I:$I,$B6)</f>
        <v>0</v>
      </c>
      <c r="AC6" s="48">
        <f>SUMIFS(BD!$H:$H,BD!$C:$C,AC$1,BD!$I:$I,$B6)</f>
        <v>0</v>
      </c>
      <c r="AD6" s="48">
        <f>SUMIFS(BD!$H:$H,BD!$C:$C,AD$1,BD!$I:$I,$B6)</f>
        <v>1</v>
      </c>
      <c r="AE6" s="48">
        <f>SUMIFS(BD!$H:$H,BD!$C:$C,AE$1,BD!$I:$I,$B6)</f>
        <v>0</v>
      </c>
      <c r="AF6" s="48">
        <f>SUMIFS(BD!$H:$H,BD!$C:$C,AF$1,BD!$I:$I,$B6)</f>
        <v>0</v>
      </c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</row>
    <row r="7" spans="1:116">
      <c r="A7" s="13" t="s">
        <v>30</v>
      </c>
      <c r="B7" s="23" t="s">
        <v>224</v>
      </c>
      <c r="C7" s="48">
        <f>SUMIFS(BD!$H:$H,BD!$C:$C,C$1,BD!$I:$I,$B7)</f>
        <v>0</v>
      </c>
      <c r="D7" s="48">
        <f>SUMIFS(BD!$H:$H,BD!$C:$C,D$1,BD!$I:$I,$B7)</f>
        <v>0</v>
      </c>
      <c r="E7" s="48">
        <f>SUMIFS(BD!$H:$H,BD!$C:$C,E$1,BD!$I:$I,$B7)</f>
        <v>0</v>
      </c>
      <c r="F7" s="48">
        <f>SUMIFS(BD!$H:$H,BD!$C:$C,F$1,BD!$I:$I,$B7)</f>
        <v>0</v>
      </c>
      <c r="G7" s="48">
        <f>SUMIFS(BD!$H:$H,BD!$C:$C,G$1,BD!$I:$I,$B7)</f>
        <v>0</v>
      </c>
      <c r="H7" s="48">
        <f>SUMIFS(BD!$H:$H,BD!$C:$C,H$1,BD!$I:$I,$B7)</f>
        <v>0</v>
      </c>
      <c r="I7" s="48">
        <f>SUMIFS(BD!$H:$H,BD!$C:$C,I$1,BD!$I:$I,$B7)</f>
        <v>0</v>
      </c>
      <c r="J7" s="48">
        <f>SUMIFS(BD!$H:$H,BD!$C:$C,J$1,BD!$I:$I,$B7)</f>
        <v>0</v>
      </c>
      <c r="K7" s="48">
        <f>SUMIFS(BD!$H:$H,BD!$C:$C,K$1,BD!$I:$I,$B7)</f>
        <v>0</v>
      </c>
      <c r="L7" s="48">
        <f>SUMIFS(BD!$H:$H,BD!$C:$C,L$1,BD!$I:$I,$B7)</f>
        <v>0</v>
      </c>
      <c r="M7" s="48">
        <f>SUMIFS(BD!$H:$H,BD!$C:$C,M$1,BD!$I:$I,$B7)</f>
        <v>0</v>
      </c>
      <c r="N7" s="48">
        <f>SUMIFS(BD!$H:$H,BD!$C:$C,N$1,BD!$I:$I,$B7)</f>
        <v>0</v>
      </c>
      <c r="O7" s="48">
        <f>SUMIFS(BD!$H:$H,BD!$C:$C,O$1,BD!$I:$I,$B7)</f>
        <v>0</v>
      </c>
      <c r="P7" s="48">
        <f>SUMIFS(BD!$H:$H,BD!$C:$C,P$1,BD!$I:$I,$B7)</f>
        <v>116</v>
      </c>
      <c r="Q7" s="48">
        <f>SUMIFS(BD!$H:$H,BD!$C:$C,Q$1,BD!$I:$I,$B7)</f>
        <v>0</v>
      </c>
      <c r="R7" s="48">
        <f>SUMIFS(BD!$H:$H,BD!$C:$C,R$1,BD!$I:$I,$B7)</f>
        <v>0</v>
      </c>
      <c r="S7" s="48">
        <f>SUMIFS(BD!$H:$H,BD!$C:$C,S$1,BD!$I:$I,$B7)</f>
        <v>0</v>
      </c>
      <c r="T7" s="48">
        <f>SUMIFS(BD!$H:$H,BD!$C:$C,T$1,BD!$I:$I,$B7)</f>
        <v>0</v>
      </c>
      <c r="U7" s="48">
        <f>SUMIFS(BD!$H:$H,BD!$C:$C,U$1,BD!$I:$I,$B7)</f>
        <v>0</v>
      </c>
      <c r="V7" s="120">
        <f>SUMIFS(BD!$H:$H,BD!$C:$C,V$1,BD!$I:$I,$B7)</f>
        <v>0</v>
      </c>
      <c r="W7" s="48">
        <f>SUMIFS(BD!$H:$H,BD!$C:$C,W$1,BD!$I:$I,$B7)</f>
        <v>0</v>
      </c>
      <c r="X7" s="48">
        <f>SUMIFS(BD!$H:$H,BD!$C:$C,X$1,BD!$I:$I,$B7)</f>
        <v>0</v>
      </c>
      <c r="Y7" s="48">
        <f>SUMIFS(BD!$H:$H,BD!$C:$C,Y$1,BD!$I:$I,$B7)</f>
        <v>0</v>
      </c>
      <c r="Z7" s="48">
        <f>SUMIFS(BD!$H:$H,BD!$C:$C,Z$1,BD!$I:$I,$B7)</f>
        <v>0</v>
      </c>
      <c r="AA7" s="48">
        <f>SUMIFS(BD!$H:$H,BD!$C:$C,AA$1,BD!$I:$I,$B7)</f>
        <v>0</v>
      </c>
      <c r="AB7" s="48">
        <f>SUMIFS(BD!$H:$H,BD!$C:$C,AB$1,BD!$I:$I,$B7)</f>
        <v>0</v>
      </c>
      <c r="AC7" s="48">
        <f>SUMIFS(BD!$H:$H,BD!$C:$C,AC$1,BD!$I:$I,$B7)</f>
        <v>0</v>
      </c>
      <c r="AD7" s="48">
        <f>SUMIFS(BD!$H:$H,BD!$C:$C,AD$1,BD!$I:$I,$B7)</f>
        <v>0</v>
      </c>
      <c r="AE7" s="48">
        <f>SUMIFS(BD!$H:$H,BD!$C:$C,AE$1,BD!$I:$I,$B7)</f>
        <v>0</v>
      </c>
      <c r="AF7" s="48">
        <f>SUMIFS(BD!$H:$H,BD!$C:$C,AF$1,BD!$I:$I,$B7)</f>
        <v>0</v>
      </c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</row>
    <row r="8" spans="1:116">
      <c r="A8" s="13" t="s">
        <v>32</v>
      </c>
      <c r="B8" s="112" t="s">
        <v>33</v>
      </c>
      <c r="C8" s="48">
        <f>SUMIFS(BD!$H:$H,BD!$C:$C,C$1,BD!$I:$I,$B8)</f>
        <v>0</v>
      </c>
      <c r="D8" s="48">
        <f>SUMIFS(BD!$H:$H,BD!$C:$C,D$1,BD!$I:$I,$B8)</f>
        <v>0</v>
      </c>
      <c r="E8" s="48">
        <f>SUMIFS(BD!$H:$H,BD!$C:$C,E$1,BD!$I:$I,$B8)</f>
        <v>0</v>
      </c>
      <c r="F8" s="48">
        <f>SUMIFS(BD!$H:$H,BD!$C:$C,F$1,BD!$I:$I,$B8)</f>
        <v>10</v>
      </c>
      <c r="G8" s="48">
        <f>SUMIFS(BD!$H:$H,BD!$C:$C,G$1,BD!$I:$I,$B8)</f>
        <v>0</v>
      </c>
      <c r="H8" s="48">
        <f>SUMIFS(BD!$H:$H,BD!$C:$C,H$1,BD!$I:$I,$B8)</f>
        <v>0</v>
      </c>
      <c r="I8" s="48">
        <f>SUMIFS(BD!$H:$H,BD!$C:$C,I$1,BD!$I:$I,$B8)</f>
        <v>9</v>
      </c>
      <c r="J8" s="48">
        <f>SUMIFS(BD!$H:$H,BD!$C:$C,J$1,BD!$I:$I,$B8)</f>
        <v>0</v>
      </c>
      <c r="K8" s="48">
        <f>SUMIFS(BD!$H:$H,BD!$C:$C,K$1,BD!$I:$I,$B8)</f>
        <v>0</v>
      </c>
      <c r="L8" s="48">
        <f>SUMIFS(BD!$H:$H,BD!$C:$C,L$1,BD!$I:$I,$B8)</f>
        <v>0</v>
      </c>
      <c r="M8" s="48">
        <f>SUMIFS(BD!$H:$H,BD!$C:$C,M$1,BD!$I:$I,$B8)</f>
        <v>0</v>
      </c>
      <c r="N8" s="48">
        <f>SUMIFS(BD!$H:$H,BD!$C:$C,N$1,BD!$I:$I,$B8)</f>
        <v>0</v>
      </c>
      <c r="O8" s="48">
        <f>SUMIFS(BD!$H:$H,BD!$C:$C,O$1,BD!$I:$I,$B8)</f>
        <v>0</v>
      </c>
      <c r="P8" s="48">
        <f>SUMIFS(BD!$H:$H,BD!$C:$C,P$1,BD!$I:$I,$B8)</f>
        <v>0</v>
      </c>
      <c r="Q8" s="48">
        <f>SUMIFS(BD!$H:$H,BD!$C:$C,Q$1,BD!$I:$I,$B8)</f>
        <v>0</v>
      </c>
      <c r="R8" s="48">
        <f>SUMIFS(BD!$H:$H,BD!$C:$C,R$1,BD!$I:$I,$B8)</f>
        <v>0</v>
      </c>
      <c r="S8" s="48">
        <f>SUMIFS(BD!$H:$H,BD!$C:$C,S$1,BD!$I:$I,$B8)</f>
        <v>0</v>
      </c>
      <c r="T8" s="48">
        <f>SUMIFS(BD!$H:$H,BD!$C:$C,T$1,BD!$I:$I,$B8)</f>
        <v>0</v>
      </c>
      <c r="U8" s="48">
        <f>SUMIFS(BD!$H:$H,BD!$C:$C,U$1,BD!$I:$I,$B8)</f>
        <v>0</v>
      </c>
      <c r="V8" s="120">
        <f>SUMIFS(BD!$H:$H,BD!$C:$C,V$1,BD!$I:$I,$B8)</f>
        <v>0</v>
      </c>
      <c r="W8" s="48">
        <f>SUMIFS(BD!$H:$H,BD!$C:$C,W$1,BD!$I:$I,$B8)</f>
        <v>0</v>
      </c>
      <c r="X8" s="48">
        <f>SUMIFS(BD!$H:$H,BD!$C:$C,X$1,BD!$I:$I,$B8)</f>
        <v>0</v>
      </c>
      <c r="Y8" s="48">
        <f>SUMIFS(BD!$H:$H,BD!$C:$C,Y$1,BD!$I:$I,$B8)</f>
        <v>0</v>
      </c>
      <c r="Z8" s="48">
        <f>SUMIFS(BD!$H:$H,BD!$C:$C,Z$1,BD!$I:$I,$B8)</f>
        <v>0</v>
      </c>
      <c r="AA8" s="48">
        <f>SUMIFS(BD!$H:$H,BD!$C:$C,AA$1,BD!$I:$I,$B8)</f>
        <v>0</v>
      </c>
      <c r="AB8" s="48">
        <f>SUMIFS(BD!$H:$H,BD!$C:$C,AB$1,BD!$I:$I,$B8)</f>
        <v>0</v>
      </c>
      <c r="AC8" s="48">
        <f>SUMIFS(BD!$H:$H,BD!$C:$C,AC$1,BD!$I:$I,$B8)</f>
        <v>0</v>
      </c>
      <c r="AD8" s="48">
        <f>SUMIFS(BD!$H:$H,BD!$C:$C,AD$1,BD!$I:$I,$B8)</f>
        <v>0</v>
      </c>
      <c r="AE8" s="48">
        <f>SUMIFS(BD!$H:$H,BD!$C:$C,AE$1,BD!$I:$I,$B8)</f>
        <v>0</v>
      </c>
      <c r="AF8" s="48">
        <f>SUMIFS(BD!$H:$H,BD!$C:$C,AF$1,BD!$I:$I,$B8)</f>
        <v>0</v>
      </c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</row>
    <row r="9" spans="1:116">
      <c r="A9" s="13" t="s">
        <v>26</v>
      </c>
      <c r="B9" s="14" t="s">
        <v>27</v>
      </c>
      <c r="C9" s="48">
        <f>SUMIFS(BD!$H:$H,BD!$C:$C,C$1,BD!$I:$I,$B9)</f>
        <v>0</v>
      </c>
      <c r="D9" s="48">
        <f>SUMIFS(BD!$H:$H,BD!$C:$C,D$1,BD!$I:$I,$B9)</f>
        <v>10</v>
      </c>
      <c r="E9" s="48">
        <f>SUMIFS(BD!$H:$H,BD!$C:$C,E$1,BD!$I:$I,$B9)</f>
        <v>0</v>
      </c>
      <c r="F9" s="48">
        <f>SUMIFS(BD!$H:$H,BD!$C:$C,F$1,BD!$I:$I,$B9)</f>
        <v>0</v>
      </c>
      <c r="G9" s="48">
        <f>SUMIFS(BD!$H:$H,BD!$C:$C,G$1,BD!$I:$I,$B9)</f>
        <v>0</v>
      </c>
      <c r="H9" s="48">
        <f>SUMIFS(BD!$H:$H,BD!$C:$C,H$1,BD!$I:$I,$B9)</f>
        <v>0</v>
      </c>
      <c r="I9" s="48">
        <f>SUMIFS(BD!$H:$H,BD!$C:$C,I$1,BD!$I:$I,$B9)</f>
        <v>0</v>
      </c>
      <c r="J9" s="48">
        <f>SUMIFS(BD!$H:$H,BD!$C:$C,J$1,BD!$I:$I,$B9)</f>
        <v>0</v>
      </c>
      <c r="K9" s="48">
        <f>SUMIFS(BD!$H:$H,BD!$C:$C,K$1,BD!$I:$I,$B9)</f>
        <v>0</v>
      </c>
      <c r="L9" s="48">
        <f>SUMIFS(BD!$H:$H,BD!$C:$C,L$1,BD!$I:$I,$B9)</f>
        <v>5</v>
      </c>
      <c r="M9" s="48">
        <f>SUMIFS(BD!$H:$H,BD!$C:$C,M$1,BD!$I:$I,$B9)</f>
        <v>0</v>
      </c>
      <c r="N9" s="48">
        <f>SUMIFS(BD!$H:$H,BD!$C:$C,N$1,BD!$I:$I,$B9)</f>
        <v>0</v>
      </c>
      <c r="O9" s="48">
        <f>SUMIFS(BD!$H:$H,BD!$C:$C,O$1,BD!$I:$I,$B9)</f>
        <v>10</v>
      </c>
      <c r="P9" s="48">
        <f>SUMIFS(BD!$H:$H,BD!$C:$C,P$1,BD!$I:$I,$B9)</f>
        <v>0</v>
      </c>
      <c r="Q9" s="48">
        <f>SUMIFS(BD!$H:$H,BD!$C:$C,Q$1,BD!$I:$I,$B9)</f>
        <v>0</v>
      </c>
      <c r="R9" s="48">
        <f>SUMIFS(BD!$H:$H,BD!$C:$C,R$1,BD!$I:$I,$B9)</f>
        <v>0</v>
      </c>
      <c r="S9" s="48">
        <f>SUMIFS(BD!$H:$H,BD!$C:$C,S$1,BD!$I:$I,$B9)</f>
        <v>0</v>
      </c>
      <c r="T9" s="48">
        <f>SUMIFS(BD!$H:$H,BD!$C:$C,T$1,BD!$I:$I,$B9)</f>
        <v>0</v>
      </c>
      <c r="U9" s="48">
        <f>SUMIFS(BD!$H:$H,BD!$C:$C,U$1,BD!$I:$I,$B9)</f>
        <v>0</v>
      </c>
      <c r="V9" s="120">
        <f>SUMIFS(BD!$H:$H,BD!$C:$C,V$1,BD!$I:$I,$B9)</f>
        <v>0</v>
      </c>
      <c r="W9" s="48">
        <f>SUMIFS(BD!$H:$H,BD!$C:$C,W$1,BD!$I:$I,$B9)</f>
        <v>10</v>
      </c>
      <c r="X9" s="48">
        <f>SUMIFS(BD!$H:$H,BD!$C:$C,X$1,BD!$I:$I,$B9)</f>
        <v>0</v>
      </c>
      <c r="Y9" s="48">
        <f>SUMIFS(BD!$H:$H,BD!$C:$C,Y$1,BD!$I:$I,$B9)</f>
        <v>0</v>
      </c>
      <c r="Z9" s="48">
        <f>SUMIFS(BD!$H:$H,BD!$C:$C,Z$1,BD!$I:$I,$B9)</f>
        <v>5</v>
      </c>
      <c r="AA9" s="48">
        <f>SUMIFS(BD!$H:$H,BD!$C:$C,AA$1,BD!$I:$I,$B9)</f>
        <v>0</v>
      </c>
      <c r="AB9" s="48">
        <f>SUMIFS(BD!$H:$H,BD!$C:$C,AB$1,BD!$I:$I,$B9)</f>
        <v>0</v>
      </c>
      <c r="AC9" s="48">
        <f>SUMIFS(BD!$H:$H,BD!$C:$C,AC$1,BD!$I:$I,$B9)</f>
        <v>0</v>
      </c>
      <c r="AD9" s="48">
        <f>SUMIFS(BD!$H:$H,BD!$C:$C,AD$1,BD!$I:$I,$B9)</f>
        <v>0</v>
      </c>
      <c r="AE9" s="48">
        <f>SUMIFS(BD!$H:$H,BD!$C:$C,AE$1,BD!$I:$I,$B9)</f>
        <v>0</v>
      </c>
      <c r="AF9" s="48">
        <f>SUMIFS(BD!$H:$H,BD!$C:$C,AF$1,BD!$I:$I,$B9)</f>
        <v>0</v>
      </c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</row>
    <row r="10" spans="1:116">
      <c r="A10" s="13" t="s">
        <v>108</v>
      </c>
      <c r="B10" s="59" t="s">
        <v>103</v>
      </c>
      <c r="C10" s="48">
        <f>SUMIFS(BD!$H:$H,BD!$C:$C,C$1,BD!$I:$I,$B10)</f>
        <v>0</v>
      </c>
      <c r="D10" s="48">
        <f>SUMIFS(BD!$H:$H,BD!$C:$C,D$1,BD!$I:$I,$B10)</f>
        <v>0</v>
      </c>
      <c r="E10" s="48">
        <f>SUMIFS(BD!$H:$H,BD!$C:$C,E$1,BD!$I:$I,$B10)</f>
        <v>0</v>
      </c>
      <c r="F10" s="48">
        <f>SUMIFS(BD!$H:$H,BD!$C:$C,F$1,BD!$I:$I,$B10)</f>
        <v>0</v>
      </c>
      <c r="G10" s="48">
        <f>SUMIFS(BD!$H:$H,BD!$C:$C,G$1,BD!$I:$I,$B10)</f>
        <v>0</v>
      </c>
      <c r="H10" s="48">
        <f>SUMIFS(BD!$H:$H,BD!$C:$C,H$1,BD!$I:$I,$B10)</f>
        <v>0</v>
      </c>
      <c r="I10" s="48">
        <f>SUMIFS(BD!$H:$H,BD!$C:$C,I$1,BD!$I:$I,$B10)</f>
        <v>0</v>
      </c>
      <c r="J10" s="48">
        <f>SUMIFS(BD!$H:$H,BD!$C:$C,J$1,BD!$I:$I,$B10)</f>
        <v>0</v>
      </c>
      <c r="K10" s="48">
        <f>SUMIFS(BD!$H:$H,BD!$C:$C,K$1,BD!$I:$I,$B10)</f>
        <v>0</v>
      </c>
      <c r="L10" s="48">
        <f>SUMIFS(BD!$H:$H,BD!$C:$C,L$1,BD!$I:$I,$B10)</f>
        <v>0</v>
      </c>
      <c r="M10" s="48">
        <f>SUMIFS(BD!$H:$H,BD!$C:$C,M$1,BD!$I:$I,$B10)</f>
        <v>0</v>
      </c>
      <c r="N10" s="48">
        <f>SUMIFS(BD!$H:$H,BD!$C:$C,N$1,BD!$I:$I,$B10)</f>
        <v>0</v>
      </c>
      <c r="O10" s="48">
        <f>SUMIFS(BD!$H:$H,BD!$C:$C,O$1,BD!$I:$I,$B10)</f>
        <v>0</v>
      </c>
      <c r="P10" s="48">
        <f>SUMIFS(BD!$H:$H,BD!$C:$C,P$1,BD!$I:$I,$B10)</f>
        <v>0</v>
      </c>
      <c r="Q10" s="48">
        <f>SUMIFS(BD!$H:$H,BD!$C:$C,Q$1,BD!$I:$I,$B10)</f>
        <v>0</v>
      </c>
      <c r="R10" s="48">
        <f>SUMIFS(BD!$H:$H,BD!$C:$C,R$1,BD!$I:$I,$B10)</f>
        <v>0</v>
      </c>
      <c r="S10" s="48">
        <f>SUMIFS(BD!$H:$H,BD!$C:$C,S$1,BD!$I:$I,$B10)</f>
        <v>0</v>
      </c>
      <c r="T10" s="48">
        <f>SUMIFS(BD!$H:$H,BD!$C:$C,T$1,BD!$I:$I,$B10)</f>
        <v>0</v>
      </c>
      <c r="U10" s="48">
        <f>SUMIFS(BD!$H:$H,BD!$C:$C,U$1,BD!$I:$I,$B10)</f>
        <v>0</v>
      </c>
      <c r="V10" s="120">
        <f>SUMIFS(BD!$H:$H,BD!$C:$C,V$1,BD!$I:$I,$B10)</f>
        <v>0</v>
      </c>
      <c r="W10" s="48">
        <f>SUMIFS(BD!$H:$H,BD!$C:$C,W$1,BD!$I:$I,$B10)</f>
        <v>0</v>
      </c>
      <c r="X10" s="48">
        <f>SUMIFS(BD!$H:$H,BD!$C:$C,X$1,BD!$I:$I,$B10)</f>
        <v>0</v>
      </c>
      <c r="Y10" s="48">
        <f>SUMIFS(BD!$H:$H,BD!$C:$C,Y$1,BD!$I:$I,$B10)</f>
        <v>0</v>
      </c>
      <c r="Z10" s="48">
        <f>SUMIFS(BD!$H:$H,BD!$C:$C,Z$1,BD!$I:$I,$B10)</f>
        <v>0</v>
      </c>
      <c r="AA10" s="48">
        <f>SUMIFS(BD!$H:$H,BD!$C:$C,AA$1,BD!$I:$I,$B10)</f>
        <v>0</v>
      </c>
      <c r="AB10" s="48">
        <f>SUMIFS(BD!$H:$H,BD!$C:$C,AB$1,BD!$I:$I,$B10)</f>
        <v>0</v>
      </c>
      <c r="AC10" s="48">
        <f>SUMIFS(BD!$H:$H,BD!$C:$C,AC$1,BD!$I:$I,$B10)</f>
        <v>0</v>
      </c>
      <c r="AD10" s="48">
        <f>SUMIFS(BD!$H:$H,BD!$C:$C,AD$1,BD!$I:$I,$B10)</f>
        <v>0</v>
      </c>
      <c r="AE10" s="48">
        <f>SUMIFS(BD!$H:$H,BD!$C:$C,AE$1,BD!$I:$I,$B10)</f>
        <v>0</v>
      </c>
      <c r="AF10" s="48">
        <f>SUMIFS(BD!$H:$H,BD!$C:$C,AF$1,BD!$I:$I,$B10)</f>
        <v>0</v>
      </c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</row>
    <row r="11" spans="1:116">
      <c r="A11" s="13" t="s">
        <v>109</v>
      </c>
      <c r="B11" s="117" t="s">
        <v>104</v>
      </c>
      <c r="C11" s="48">
        <f>SUMIFS(BD!$H:$H,BD!$C:$C,C$1,BD!$I:$I,$B11)</f>
        <v>0</v>
      </c>
      <c r="D11" s="48">
        <f>SUMIFS(BD!$H:$H,BD!$C:$C,D$1,BD!$I:$I,$B11)</f>
        <v>0</v>
      </c>
      <c r="E11" s="48">
        <f>SUMIFS(BD!$H:$H,BD!$C:$C,E$1,BD!$I:$I,$B11)</f>
        <v>0</v>
      </c>
      <c r="F11" s="48">
        <f>SUMIFS(BD!$H:$H,BD!$C:$C,F$1,BD!$I:$I,$B11)</f>
        <v>0</v>
      </c>
      <c r="G11" s="48">
        <f>SUMIFS(BD!$H:$H,BD!$C:$C,G$1,BD!$I:$I,$B11)</f>
        <v>0</v>
      </c>
      <c r="H11" s="48">
        <f>SUMIFS(BD!$H:$H,BD!$C:$C,H$1,BD!$I:$I,$B11)</f>
        <v>0</v>
      </c>
      <c r="I11" s="48">
        <f>SUMIFS(BD!$H:$H,BD!$C:$C,I$1,BD!$I:$I,$B11)</f>
        <v>0</v>
      </c>
      <c r="J11" s="48">
        <f>SUMIFS(BD!$H:$H,BD!$C:$C,J$1,BD!$I:$I,$B11)</f>
        <v>0</v>
      </c>
      <c r="K11" s="48">
        <f>SUMIFS(BD!$H:$H,BD!$C:$C,K$1,BD!$I:$I,$B11)</f>
        <v>0</v>
      </c>
      <c r="L11" s="48">
        <f>SUMIFS(BD!$H:$H,BD!$C:$C,L$1,BD!$I:$I,$B11)</f>
        <v>0</v>
      </c>
      <c r="M11" s="48">
        <f>SUMIFS(BD!$H:$H,BD!$C:$C,M$1,BD!$I:$I,$B11)</f>
        <v>0</v>
      </c>
      <c r="N11" s="48">
        <f>SUMIFS(BD!$H:$H,BD!$C:$C,N$1,BD!$I:$I,$B11)</f>
        <v>0</v>
      </c>
      <c r="O11" s="48">
        <f>SUMIFS(BD!$H:$H,BD!$C:$C,O$1,BD!$I:$I,$B11)</f>
        <v>0</v>
      </c>
      <c r="P11" s="48">
        <f>SUMIFS(BD!$H:$H,BD!$C:$C,P$1,BD!$I:$I,$B11)</f>
        <v>0</v>
      </c>
      <c r="Q11" s="48">
        <f>SUMIFS(BD!$H:$H,BD!$C:$C,Q$1,BD!$I:$I,$B11)</f>
        <v>0</v>
      </c>
      <c r="R11" s="48">
        <f>SUMIFS(BD!$H:$H,BD!$C:$C,R$1,BD!$I:$I,$B11)</f>
        <v>0</v>
      </c>
      <c r="S11" s="48">
        <f>SUMIFS(BD!$H:$H,BD!$C:$C,S$1,BD!$I:$I,$B11)</f>
        <v>0</v>
      </c>
      <c r="T11" s="48">
        <f>SUMIFS(BD!$H:$H,BD!$C:$C,T$1,BD!$I:$I,$B11)</f>
        <v>0</v>
      </c>
      <c r="U11" s="48">
        <f>SUMIFS(BD!$H:$H,BD!$C:$C,U$1,BD!$I:$I,$B11)</f>
        <v>0</v>
      </c>
      <c r="V11" s="120">
        <f>SUMIFS(BD!$H:$H,BD!$C:$C,V$1,BD!$I:$I,$B11)</f>
        <v>0</v>
      </c>
      <c r="W11" s="48">
        <f>SUMIFS(BD!$H:$H,BD!$C:$C,W$1,BD!$I:$I,$B11)</f>
        <v>0</v>
      </c>
      <c r="X11" s="48">
        <f>SUMIFS(BD!$H:$H,BD!$C:$C,X$1,BD!$I:$I,$B11)</f>
        <v>0</v>
      </c>
      <c r="Y11" s="48">
        <f>SUMIFS(BD!$H:$H,BD!$C:$C,Y$1,BD!$I:$I,$B11)</f>
        <v>14</v>
      </c>
      <c r="Z11" s="48">
        <f>SUMIFS(BD!$H:$H,BD!$C:$C,Z$1,BD!$I:$I,$B11)</f>
        <v>0</v>
      </c>
      <c r="AA11" s="48">
        <f>SUMIFS(BD!$H:$H,BD!$C:$C,AA$1,BD!$I:$I,$B11)</f>
        <v>0</v>
      </c>
      <c r="AB11" s="48">
        <f>SUMIFS(BD!$H:$H,BD!$C:$C,AB$1,BD!$I:$I,$B11)</f>
        <v>0</v>
      </c>
      <c r="AC11" s="48">
        <f>SUMIFS(BD!$H:$H,BD!$C:$C,AC$1,BD!$I:$I,$B11)</f>
        <v>0</v>
      </c>
      <c r="AD11" s="48">
        <f>SUMIFS(BD!$H:$H,BD!$C:$C,AD$1,BD!$I:$I,$B11)</f>
        <v>0</v>
      </c>
      <c r="AE11" s="48">
        <f>SUMIFS(BD!$H:$H,BD!$C:$C,AE$1,BD!$I:$I,$B11)</f>
        <v>0</v>
      </c>
      <c r="AF11" s="48">
        <f>SUMIFS(BD!$H:$H,BD!$C:$C,AF$1,BD!$I:$I,$B11)</f>
        <v>0</v>
      </c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</row>
    <row r="12" spans="1:116">
      <c r="A12" s="13" t="s">
        <v>110</v>
      </c>
      <c r="B12" s="61" t="s">
        <v>106</v>
      </c>
      <c r="C12" s="48">
        <f>SUMIFS(BD!$H:$H,BD!$C:$C,C$1,BD!$I:$I,$B12)</f>
        <v>0</v>
      </c>
      <c r="D12" s="48">
        <f>SUMIFS(BD!$H:$H,BD!$C:$C,D$1,BD!$I:$I,$B12)</f>
        <v>0</v>
      </c>
      <c r="E12" s="48">
        <f>SUMIFS(BD!$H:$H,BD!$C:$C,E$1,BD!$I:$I,$B12)</f>
        <v>0</v>
      </c>
      <c r="F12" s="48">
        <f>SUMIFS(BD!$H:$H,BD!$C:$C,F$1,BD!$I:$I,$B12)</f>
        <v>0</v>
      </c>
      <c r="G12" s="48">
        <f>SUMIFS(BD!$H:$H,BD!$C:$C,G$1,BD!$I:$I,$B12)</f>
        <v>3</v>
      </c>
      <c r="H12" s="48">
        <f>SUMIFS(BD!$H:$H,BD!$C:$C,H$1,BD!$I:$I,$B12)</f>
        <v>0</v>
      </c>
      <c r="I12" s="48">
        <f>SUMIFS(BD!$H:$H,BD!$C:$C,I$1,BD!$I:$I,$B12)</f>
        <v>0</v>
      </c>
      <c r="J12" s="48">
        <f>SUMIFS(BD!$H:$H,BD!$C:$C,J$1,BD!$I:$I,$B12)</f>
        <v>0</v>
      </c>
      <c r="K12" s="48">
        <f>SUMIFS(BD!$H:$H,BD!$C:$C,K$1,BD!$I:$I,$B12)</f>
        <v>0</v>
      </c>
      <c r="L12" s="48">
        <f>SUMIFS(BD!$H:$H,BD!$C:$C,L$1,BD!$I:$I,$B12)</f>
        <v>0</v>
      </c>
      <c r="M12" s="48">
        <f>SUMIFS(BD!$H:$H,BD!$C:$C,M$1,BD!$I:$I,$B12)</f>
        <v>0</v>
      </c>
      <c r="N12" s="48">
        <f>SUMIFS(BD!$H:$H,BD!$C:$C,N$1,BD!$I:$I,$B12)</f>
        <v>0</v>
      </c>
      <c r="O12" s="48">
        <f>SUMIFS(BD!$H:$H,BD!$C:$C,O$1,BD!$I:$I,$B12)</f>
        <v>0</v>
      </c>
      <c r="P12" s="48">
        <f>SUMIFS(BD!$H:$H,BD!$C:$C,P$1,BD!$I:$I,$B12)</f>
        <v>0</v>
      </c>
      <c r="Q12" s="48">
        <f>SUMIFS(BD!$H:$H,BD!$C:$C,Q$1,BD!$I:$I,$B12)</f>
        <v>0</v>
      </c>
      <c r="R12" s="48">
        <f>SUMIFS(BD!$H:$H,BD!$C:$C,R$1,BD!$I:$I,$B12)</f>
        <v>0</v>
      </c>
      <c r="S12" s="48">
        <f>SUMIFS(BD!$H:$H,BD!$C:$C,S$1,BD!$I:$I,$B12)</f>
        <v>0</v>
      </c>
      <c r="T12" s="48">
        <f>SUMIFS(BD!$H:$H,BD!$C:$C,T$1,BD!$I:$I,$B12)</f>
        <v>0</v>
      </c>
      <c r="U12" s="48">
        <f>SUMIFS(BD!$H:$H,BD!$C:$C,U$1,BD!$I:$I,$B12)</f>
        <v>0</v>
      </c>
      <c r="V12" s="120">
        <f>SUMIFS(BD!$H:$H,BD!$C:$C,V$1,BD!$I:$I,$B12)</f>
        <v>0</v>
      </c>
      <c r="W12" s="48">
        <f>SUMIFS(BD!$H:$H,BD!$C:$C,W$1,BD!$I:$I,$B12)</f>
        <v>0</v>
      </c>
      <c r="X12" s="48">
        <f>SUMIFS(BD!$H:$H,BD!$C:$C,X$1,BD!$I:$I,$B12)</f>
        <v>0</v>
      </c>
      <c r="Y12" s="48">
        <f>SUMIFS(BD!$H:$H,BD!$C:$C,Y$1,BD!$I:$I,$B12)</f>
        <v>0</v>
      </c>
      <c r="Z12" s="48">
        <f>SUMIFS(BD!$H:$H,BD!$C:$C,Z$1,BD!$I:$I,$B12)</f>
        <v>0</v>
      </c>
      <c r="AA12" s="48">
        <f>SUMIFS(BD!$H:$H,BD!$C:$C,AA$1,BD!$I:$I,$B12)</f>
        <v>0</v>
      </c>
      <c r="AB12" s="48">
        <f>SUMIFS(BD!$H:$H,BD!$C:$C,AB$1,BD!$I:$I,$B12)</f>
        <v>0</v>
      </c>
      <c r="AC12" s="48">
        <f>SUMIFS(BD!$H:$H,BD!$C:$C,AC$1,BD!$I:$I,$B12)</f>
        <v>0</v>
      </c>
      <c r="AD12" s="48">
        <f>SUMIFS(BD!$H:$H,BD!$C:$C,AD$1,BD!$I:$I,$B12)</f>
        <v>0</v>
      </c>
      <c r="AE12" s="48">
        <f>SUMIFS(BD!$H:$H,BD!$C:$C,AE$1,BD!$I:$I,$B12)</f>
        <v>0</v>
      </c>
      <c r="AF12" s="48">
        <f>SUMIFS(BD!$H:$H,BD!$C:$C,AF$1,BD!$I:$I,$B12)</f>
        <v>0</v>
      </c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</row>
    <row r="13" spans="1:116">
      <c r="O13" s="22">
        <f>SUM(C2:AF12)</f>
        <v>543</v>
      </c>
    </row>
    <row r="14" spans="1:116" ht="21.75" customHeight="1">
      <c r="B14" s="1" t="s">
        <v>34</v>
      </c>
      <c r="C14" s="28">
        <v>6</v>
      </c>
      <c r="D14" s="28">
        <v>7</v>
      </c>
      <c r="E14" s="28">
        <v>8</v>
      </c>
      <c r="F14" s="28">
        <v>9</v>
      </c>
      <c r="G14" s="28">
        <v>10</v>
      </c>
      <c r="H14" s="28">
        <v>11</v>
      </c>
      <c r="I14" s="28">
        <v>12</v>
      </c>
      <c r="J14" s="28">
        <v>1</v>
      </c>
      <c r="K14" s="28">
        <v>2</v>
      </c>
      <c r="L14" s="28">
        <v>3</v>
      </c>
      <c r="M14" s="28">
        <v>4</v>
      </c>
      <c r="N14" s="28">
        <v>5</v>
      </c>
      <c r="O14" s="1" t="s">
        <v>36</v>
      </c>
    </row>
    <row r="15" spans="1:116">
      <c r="A15" s="13" t="s">
        <v>23</v>
      </c>
      <c r="B15" s="111" t="s">
        <v>24</v>
      </c>
      <c r="C15" s="18">
        <f>SUMIFS(BD!$H:$H,BD!$J:$J,C$14,BD!$I:$I,$B15)</f>
        <v>24</v>
      </c>
      <c r="D15" s="18">
        <f>SUMIFS(BD!$H:$H,BD!$J:$J,D$14,BD!$I:$I,$B15)</f>
        <v>64.5</v>
      </c>
      <c r="E15" s="53">
        <f>SUMIFS(BD!$H:$H,BD!$J:$J,E$14,BD!$I:$I,$B15)</f>
        <v>25.5</v>
      </c>
      <c r="F15" s="18">
        <f>SUMIFS(BD!$H:$H,BD!$J:$J,F$14,BD!$I:$I,$B15)</f>
        <v>9.5</v>
      </c>
      <c r="G15" s="18">
        <f>SUMIFS(BD!$H:$H,BD!$J:$J,G$14,BD!$I:$I,$B15)</f>
        <v>10</v>
      </c>
      <c r="H15" s="18">
        <f>SUMIFS(BD!$H:$H,BD!$J:$J,H$14,BD!$I:$I,$B15)</f>
        <v>6.5</v>
      </c>
      <c r="I15" s="18">
        <f>SUMIFS(BD!$H:$H,BD!$J:$J,I$14,BD!$I:$I,$B15)</f>
        <v>9</v>
      </c>
      <c r="J15" s="18">
        <f>SUMIFS(BD!$H:$H,BD!$J:$J,J$14,BD!$I:$I,$B15)</f>
        <v>16.5</v>
      </c>
      <c r="K15" s="18">
        <f>SUMIFS(BD!$H:$H,BD!$J:$J,K$14,BD!$I:$I,$B15)</f>
        <v>19</v>
      </c>
      <c r="L15" s="18">
        <f>SUMIFS(BD!$H:$H,BD!$J:$J,L$14,BD!$I:$I,$B15)</f>
        <v>28</v>
      </c>
      <c r="M15" s="18">
        <f>SUMIFS(BD!$H:$H,BD!$J:$J,M$14,BD!$I:$I,$B15)</f>
        <v>5</v>
      </c>
      <c r="N15" s="18">
        <f>SUMIFS(BD!$H:$H,BD!$J:$J,N$14,BD!$I:$I,$B15)</f>
        <v>16</v>
      </c>
      <c r="O15" s="17">
        <f>SUM(C15:N15)</f>
        <v>233.5</v>
      </c>
      <c r="P15" s="119" t="s">
        <v>228</v>
      </c>
    </row>
    <row r="16" spans="1:116">
      <c r="A16" s="13" t="s">
        <v>3</v>
      </c>
      <c r="B16" s="121" t="s">
        <v>3</v>
      </c>
      <c r="C16" s="18">
        <f>SUMIFS(BD!$H:$H,BD!$J:$J,C$14,BD!$I:$I,$B16)</f>
        <v>4</v>
      </c>
      <c r="D16" s="18">
        <f>SUMIFS(BD!$H:$H,BD!$J:$J,D$14,BD!$I:$I,$B16)</f>
        <v>8.5</v>
      </c>
      <c r="E16" s="18">
        <f>SUMIFS(BD!$H:$H,BD!$J:$J,E$14,BD!$I:$I,$B16)</f>
        <v>0</v>
      </c>
      <c r="F16" s="18">
        <f>SUMIFS(BD!$H:$H,BD!$J:$J,F$14,BD!$I:$I,$B16)</f>
        <v>0</v>
      </c>
      <c r="G16" s="18">
        <f>SUMIFS(BD!$H:$H,BD!$J:$J,G$14,BD!$I:$I,$B16)</f>
        <v>3</v>
      </c>
      <c r="H16" s="18">
        <f>SUMIFS(BD!$H:$H,BD!$J:$J,H$14,BD!$I:$I,$B16)</f>
        <v>7</v>
      </c>
      <c r="I16" s="18">
        <f>SUMIFS(BD!$H:$H,BD!$J:$J,I$14,BD!$I:$I,$B16)</f>
        <v>5</v>
      </c>
      <c r="J16" s="18">
        <f>SUMIFS(BD!$H:$H,BD!$J:$J,J$14,BD!$I:$I,$B16)</f>
        <v>0</v>
      </c>
      <c r="K16" s="18">
        <f>SUMIFS(BD!$H:$H,BD!$J:$J,K$14,BD!$I:$I,$B16)</f>
        <v>0</v>
      </c>
      <c r="L16" s="18">
        <f>SUMIFS(BD!$H:$H,BD!$J:$J,L$14,BD!$I:$I,$B16)</f>
        <v>11</v>
      </c>
      <c r="M16" s="18">
        <f>SUMIFS(BD!$H:$H,BD!$J:$J,M$14,BD!$I:$I,$B16)</f>
        <v>17</v>
      </c>
      <c r="N16" s="18">
        <f>SUMIFS(BD!$H:$H,BD!$J:$J,N$14,BD!$I:$I,$B16)</f>
        <v>0</v>
      </c>
      <c r="O16" s="17">
        <f t="shared" ref="O16:O22" si="0">SUM(C16:N16)</f>
        <v>55.5</v>
      </c>
    </row>
    <row r="17" spans="1:16">
      <c r="A17" s="13" t="s">
        <v>37</v>
      </c>
      <c r="B17" s="19" t="s">
        <v>25</v>
      </c>
      <c r="C17" s="18">
        <f>SUMIFS(BD!$H:$H,BD!$J:$J,C$14,BD!$I:$I,$B17)</f>
        <v>1.5</v>
      </c>
      <c r="D17" s="18">
        <f>SUMIFS(BD!$H:$H,BD!$J:$J,D$14,BD!$I:$I,$B17)</f>
        <v>4.5</v>
      </c>
      <c r="E17" s="18">
        <f>SUMIFS(BD!$H:$H,BD!$J:$J,E$14,BD!$I:$I,$B17)</f>
        <v>0</v>
      </c>
      <c r="F17" s="18">
        <f>SUMIFS(BD!$H:$H,BD!$J:$J,F$14,BD!$I:$I,$B17)</f>
        <v>4</v>
      </c>
      <c r="G17" s="18">
        <f>SUMIFS(BD!$H:$H,BD!$J:$J,G$14,BD!$I:$I,$B17)</f>
        <v>0</v>
      </c>
      <c r="H17" s="18">
        <f>SUMIFS(BD!$H:$H,BD!$J:$J,H$14,BD!$I:$I,$B17)</f>
        <v>2</v>
      </c>
      <c r="I17" s="17">
        <f>SUMIFS(BD!$H:$H,BD!$J:$J,I$14,BD!$I:$I,$B17)</f>
        <v>9</v>
      </c>
      <c r="J17" s="18">
        <f>SUMIFS(BD!$H:$H,BD!$J:$J,J$14,BD!$I:$I,$B17)</f>
        <v>0</v>
      </c>
      <c r="K17" s="18">
        <f>SUMIFS(BD!$H:$H,BD!$J:$J,K$14,BD!$I:$I,$B17)</f>
        <v>0</v>
      </c>
      <c r="L17" s="18">
        <f>SUMIFS(BD!$H:$H,BD!$J:$J,L$14,BD!$I:$I,$B17)</f>
        <v>0</v>
      </c>
      <c r="M17" s="18">
        <f>SUMIFS(BD!$H:$H,BD!$J:$J,M$14,BD!$I:$I,$B17)</f>
        <v>0</v>
      </c>
      <c r="N17" s="18">
        <f>SUMIFS(BD!$H:$H,BD!$J:$J,N$14,BD!$I:$I,$B17)</f>
        <v>0</v>
      </c>
      <c r="O17" s="17">
        <f t="shared" si="0"/>
        <v>21</v>
      </c>
    </row>
    <row r="18" spans="1:16">
      <c r="A18" s="13" t="s">
        <v>28</v>
      </c>
      <c r="B18" s="115" t="s">
        <v>112</v>
      </c>
      <c r="C18" s="18">
        <f>SUMIFS(BD!$H:$H,BD!$J:$J,C$14,BD!$I:$I,$B18)</f>
        <v>0</v>
      </c>
      <c r="D18" s="18">
        <f>SUMIFS(BD!$H:$H,BD!$J:$J,D$14,BD!$I:$I,$B18)</f>
        <v>0</v>
      </c>
      <c r="E18" s="18">
        <f>SUMIFS(BD!$H:$H,BD!$J:$J,E$14,BD!$I:$I,$B18)</f>
        <v>40.5</v>
      </c>
      <c r="F18" s="18">
        <f>SUMIFS(BD!$H:$H,BD!$J:$J,F$14,BD!$I:$I,$B18)</f>
        <v>0</v>
      </c>
      <c r="G18" s="18">
        <f>SUMIFS(BD!$H:$H,BD!$J:$J,G$14,BD!$I:$I,$B18)</f>
        <v>0</v>
      </c>
      <c r="H18" s="18">
        <f>SUMIFS(BD!$H:$H,BD!$J:$J,H$14,BD!$I:$I,$B18)</f>
        <v>2</v>
      </c>
      <c r="I18" s="17">
        <f>SUMIFS(BD!$H:$H,BD!$J:$J,I$14,BD!$I:$I,$B18)</f>
        <v>0</v>
      </c>
      <c r="J18" s="18">
        <f>SUMIFS(BD!$H:$H,BD!$J:$J,J$14,BD!$I:$I,$B18)</f>
        <v>0</v>
      </c>
      <c r="K18" s="18">
        <f>SUMIFS(BD!$H:$H,BD!$J:$J,K$14,BD!$I:$I,$B18)</f>
        <v>0</v>
      </c>
      <c r="L18" s="18">
        <f>SUMIFS(BD!$H:$H,BD!$J:$J,L$14,BD!$I:$I,$B18)</f>
        <v>10</v>
      </c>
      <c r="M18" s="18">
        <f>SUMIFS(BD!$H:$H,BD!$J:$J,M$14,BD!$I:$I,$B18)</f>
        <v>0</v>
      </c>
      <c r="N18" s="18">
        <f>SUMIFS(BD!$H:$H,BD!$J:$J,N$14,BD!$I:$I,$B18)</f>
        <v>8.5</v>
      </c>
      <c r="O18" s="17">
        <f t="shared" si="0"/>
        <v>61</v>
      </c>
    </row>
    <row r="19" spans="1:16">
      <c r="A19" s="1" t="s">
        <v>43</v>
      </c>
      <c r="B19" s="122" t="s">
        <v>113</v>
      </c>
      <c r="C19" s="18">
        <f>SUMIFS(BD!$H:$H,BD!$J:$J,C$14,BD!$I:$I,$B19)</f>
        <v>0</v>
      </c>
      <c r="D19" s="18">
        <f>SUMIFS(BD!$H:$H,BD!$J:$J,D$14,BD!$I:$I,$B19)</f>
        <v>0</v>
      </c>
      <c r="E19" s="18">
        <f>SUMIFS(BD!$H:$H,BD!$J:$J,E$14,BD!$I:$I,$B19)</f>
        <v>1</v>
      </c>
      <c r="F19" s="18">
        <f>SUMIFS(BD!$H:$H,BD!$J:$J,F$14,BD!$I:$I,$B19)</f>
        <v>0</v>
      </c>
      <c r="G19" s="18">
        <f>SUMIFS(BD!$H:$H,BD!$J:$J,G$14,BD!$I:$I,$B19)</f>
        <v>3</v>
      </c>
      <c r="H19" s="18">
        <f>SUMIFS(BD!$H:$H,BD!$J:$J,H$14,BD!$I:$I,$B19)</f>
        <v>0</v>
      </c>
      <c r="I19" s="17">
        <f>SUMIFS(BD!$H:$H,BD!$J:$J,I$14,BD!$I:$I,$B19)</f>
        <v>0</v>
      </c>
      <c r="J19" s="18">
        <f>SUMIFS(BD!$H:$H,BD!$J:$J,J$14,BD!$I:$I,$B19)</f>
        <v>0</v>
      </c>
      <c r="K19" s="18">
        <f>SUMIFS(BD!$H:$H,BD!$J:$J,K$14,BD!$I:$I,$B19)</f>
        <v>0</v>
      </c>
      <c r="L19" s="18">
        <f>SUMIFS(BD!$H:$H,BD!$J:$J,L$14,BD!$I:$I,$B19)</f>
        <v>2</v>
      </c>
      <c r="M19" s="18">
        <f>SUMIFS(BD!$H:$H,BD!$J:$J,M$14,BD!$I:$I,$B19)</f>
        <v>0</v>
      </c>
      <c r="N19" s="18">
        <f>SUMIFS(BD!$H:$H,BD!$J:$J,N$14,BD!$I:$I,$B19)</f>
        <v>0</v>
      </c>
      <c r="O19" s="17">
        <f t="shared" si="0"/>
        <v>6</v>
      </c>
    </row>
    <row r="20" spans="1:16">
      <c r="A20" s="13" t="s">
        <v>30</v>
      </c>
      <c r="B20" s="23" t="s">
        <v>224</v>
      </c>
      <c r="C20" s="18">
        <f>SUMIFS(BD!$H:$H,BD!$J:$J,C$14,BD!$I:$I,$B20)</f>
        <v>0</v>
      </c>
      <c r="D20" s="18">
        <f>SUMIFS(BD!$H:$H,BD!$J:$J,D$14,BD!$I:$I,$B20)</f>
        <v>0</v>
      </c>
      <c r="E20" s="18">
        <f>SUMIFS(BD!$H:$H,BD!$J:$J,E$14,BD!$I:$I,$B20)</f>
        <v>14</v>
      </c>
      <c r="F20" s="18">
        <f>SUMIFS(BD!$H:$H,BD!$J:$J,F$14,BD!$I:$I,$B20)</f>
        <v>23</v>
      </c>
      <c r="G20" s="18">
        <f>SUMIFS(BD!$H:$H,BD!$J:$J,G$14,BD!$I:$I,$B20)</f>
        <v>0</v>
      </c>
      <c r="H20" s="18">
        <f>SUMIFS(BD!$H:$H,BD!$J:$J,H$14,BD!$I:$I,$B20)</f>
        <v>29</v>
      </c>
      <c r="I20" s="17">
        <f>SUMIFS(BD!$H:$H,BD!$J:$J,I$14,BD!$I:$I,$B20)</f>
        <v>13</v>
      </c>
      <c r="J20" s="18">
        <f>SUMIFS(BD!$H:$H,BD!$J:$J,J$14,BD!$I:$I,$B20)</f>
        <v>0</v>
      </c>
      <c r="K20" s="18">
        <f>SUMIFS(BD!$H:$H,BD!$J:$J,K$14,BD!$I:$I,$B20)</f>
        <v>0</v>
      </c>
      <c r="L20" s="18">
        <f>SUMIFS(BD!$H:$H,BD!$J:$J,L$14,BD!$I:$I,$B20)</f>
        <v>0</v>
      </c>
      <c r="M20" s="18">
        <f>SUMIFS(BD!$H:$H,BD!$J:$J,M$14,BD!$I:$I,$B20)</f>
        <v>22</v>
      </c>
      <c r="N20" s="18">
        <f>SUMIFS(BD!$H:$H,BD!$J:$J,N$14,BD!$I:$I,$B20)</f>
        <v>15</v>
      </c>
      <c r="O20" s="17">
        <f t="shared" si="0"/>
        <v>116</v>
      </c>
    </row>
    <row r="21" spans="1:16">
      <c r="A21" s="13" t="s">
        <v>32</v>
      </c>
      <c r="B21" s="112" t="s">
        <v>33</v>
      </c>
      <c r="C21" s="18">
        <f>SUMIFS(BD!$H:$H,BD!$J:$J,C$14,BD!$I:$I,$B21)</f>
        <v>0</v>
      </c>
      <c r="D21" s="18">
        <f>SUMIFS(BD!$H:$H,BD!$J:$J,D$14,BD!$I:$I,$B21)</f>
        <v>10</v>
      </c>
      <c r="E21" s="18">
        <f>SUMIFS(BD!$H:$H,BD!$J:$J,E$14,BD!$I:$I,$B21)</f>
        <v>19</v>
      </c>
      <c r="F21" s="18">
        <f>SUMIFS(BD!$H:$H,BD!$J:$J,F$14,BD!$I:$I,$B21)</f>
        <v>0</v>
      </c>
      <c r="G21" s="18">
        <f>SUMIFS(BD!$H:$H,BD!$J:$J,G$14,BD!$I:$I,$B21)</f>
        <v>0</v>
      </c>
      <c r="H21" s="18">
        <f>SUMIFS(BD!$H:$H,BD!$J:$J,H$14,BD!$I:$I,$B21)</f>
        <v>0</v>
      </c>
      <c r="I21" s="17">
        <f>SUMIFS(BD!$H:$H,BD!$J:$J,I$14,BD!$I:$I,$B21)</f>
        <v>0</v>
      </c>
      <c r="J21" s="18">
        <f>SUMIFS(BD!$H:$H,BD!$J:$J,J$14,BD!$I:$I,$B21)</f>
        <v>0</v>
      </c>
      <c r="K21" s="18">
        <f>SUMIFS(BD!$H:$H,BD!$J:$J,K$14,BD!$I:$I,$B21)</f>
        <v>0</v>
      </c>
      <c r="L21" s="18">
        <f>SUMIFS(BD!$H:$H,BD!$J:$J,L$14,BD!$I:$I,$B21)</f>
        <v>0</v>
      </c>
      <c r="M21" s="18">
        <f>SUMIFS(BD!$H:$H,BD!$J:$J,M$14,BD!$I:$I,$B21)</f>
        <v>0</v>
      </c>
      <c r="N21" s="18">
        <f>SUMIFS(BD!$H:$H,BD!$J:$J,N$14,BD!$I:$I,$B21)</f>
        <v>0</v>
      </c>
      <c r="O21" s="17">
        <f t="shared" si="0"/>
        <v>29</v>
      </c>
    </row>
    <row r="22" spans="1:16">
      <c r="A22" s="13" t="s">
        <v>26</v>
      </c>
      <c r="B22" s="14" t="s">
        <v>27</v>
      </c>
      <c r="C22" s="18">
        <f>SUMIFS(BD!$H:$H,BD!$J:$J,C$14,BD!$I:$I,$B22)</f>
        <v>5</v>
      </c>
      <c r="D22" s="18">
        <f>SUMIFS(BD!$H:$H,BD!$J:$J,D$14,BD!$I:$I,$B22)</f>
        <v>15</v>
      </c>
      <c r="E22" s="18">
        <f>SUMIFS(BD!$H:$H,BD!$J:$J,E$14,BD!$I:$I,$B22)</f>
        <v>0</v>
      </c>
      <c r="F22" s="18">
        <f>SUMIFS(BD!$H:$H,BD!$J:$J,F$14,BD!$I:$I,$B22)</f>
        <v>15</v>
      </c>
      <c r="G22" s="18">
        <f>SUMIFS(BD!$H:$H,BD!$J:$J,G$14,BD!$I:$I,$B22)</f>
        <v>5</v>
      </c>
      <c r="H22" s="18">
        <f>SUMIFS(BD!$H:$H,BD!$J:$J,H$14,BD!$I:$I,$B22)</f>
        <v>0</v>
      </c>
      <c r="I22" s="17">
        <f>SUMIFS(BD!$H:$H,BD!$J:$J,I$14,BD!$I:$I,$B22)</f>
        <v>0</v>
      </c>
      <c r="J22" s="18">
        <f>SUMIFS(BD!$H:$H,BD!$J:$J,J$14,BD!$I:$I,$B22)</f>
        <v>0</v>
      </c>
      <c r="K22" s="18">
        <f>SUMIFS(BD!$H:$H,BD!$J:$J,K$14,BD!$I:$I,$B22)</f>
        <v>0</v>
      </c>
      <c r="L22" s="18">
        <f>SUMIFS(BD!$H:$H,BD!$J:$J,L$14,BD!$I:$I,$B22)</f>
        <v>0</v>
      </c>
      <c r="M22" s="18">
        <f>SUMIFS(BD!$H:$H,BD!$J:$J,M$14,BD!$I:$I,$B22)</f>
        <v>0</v>
      </c>
      <c r="N22" s="18">
        <f>SUMIFS(BD!$H:$H,BD!$J:$J,N$14,BD!$I:$I,$B22)</f>
        <v>0</v>
      </c>
      <c r="O22" s="17">
        <f t="shared" si="0"/>
        <v>40</v>
      </c>
    </row>
    <row r="23" spans="1:16">
      <c r="A23" s="13" t="s">
        <v>108</v>
      </c>
      <c r="B23" s="59" t="s">
        <v>103</v>
      </c>
      <c r="C23" s="18">
        <f>SUMIFS(BD!$H:$H,BD!$J:$J,C$14,BD!$I:$I,$B23)</f>
        <v>0</v>
      </c>
      <c r="D23" s="18">
        <f>SUMIFS(BD!$H:$H,BD!$J:$J,D$14,BD!$I:$I,$B23)</f>
        <v>0</v>
      </c>
      <c r="E23" s="18">
        <f>SUMIFS(BD!$H:$H,BD!$J:$J,E$14,BD!$I:$I,$B23)</f>
        <v>0</v>
      </c>
      <c r="F23" s="18">
        <f>SUMIFS(BD!$H:$H,BD!$J:$J,F$14,BD!$I:$I,$B23)</f>
        <v>0</v>
      </c>
      <c r="G23" s="18">
        <f>SUMIFS(BD!$H:$H,BD!$J:$J,G$14,BD!$I:$I,$B23)</f>
        <v>0</v>
      </c>
      <c r="H23" s="18">
        <f>SUMIFS(BD!$H:$H,BD!$J:$J,H$14,BD!$I:$I,$B23)</f>
        <v>0</v>
      </c>
      <c r="I23" s="17">
        <f>SUMIFS(BD!$H:$H,BD!$J:$J,I$14,BD!$I:$I,$B23)</f>
        <v>0</v>
      </c>
      <c r="J23" s="18">
        <f>SUMIFS(BD!$H:$H,BD!$J:$J,J$14,BD!$I:$I,$B23)</f>
        <v>0</v>
      </c>
      <c r="K23" s="18">
        <f>SUMIFS(BD!$H:$H,BD!$J:$J,K$14,BD!$I:$I,$B23)</f>
        <v>0</v>
      </c>
      <c r="L23" s="18">
        <f>SUMIFS(BD!$H:$H,BD!$J:$J,L$14,BD!$I:$I,$B23)</f>
        <v>0</v>
      </c>
      <c r="M23" s="18">
        <f>SUMIFS(BD!$H:$H,BD!$J:$J,M$14,BD!$I:$I,$B23)</f>
        <v>0</v>
      </c>
      <c r="N23" s="18">
        <f>SUMIFS(BD!$H:$H,BD!$J:$J,N$14,BD!$I:$I,$B23)</f>
        <v>0</v>
      </c>
      <c r="O23" s="17">
        <f t="shared" ref="O23:O25" si="1">SUM(C23:N23)</f>
        <v>0</v>
      </c>
    </row>
    <row r="24" spans="1:16">
      <c r="A24" s="13" t="s">
        <v>109</v>
      </c>
      <c r="B24" s="117" t="s">
        <v>104</v>
      </c>
      <c r="C24" s="18">
        <f>SUMIFS(BD!$H:$H,BD!$J:$J,C$14,BD!$I:$I,$B24)</f>
        <v>0</v>
      </c>
      <c r="D24" s="18">
        <f>SUMIFS(BD!$H:$H,BD!$J:$J,D$14,BD!$I:$I,$B24)</f>
        <v>14</v>
      </c>
      <c r="E24" s="18">
        <f>SUMIFS(BD!$H:$H,BD!$J:$J,E$14,BD!$I:$I,$B24)</f>
        <v>0</v>
      </c>
      <c r="F24" s="18">
        <f>SUMIFS(BD!$H:$H,BD!$J:$J,F$14,BD!$I:$I,$B24)</f>
        <v>0</v>
      </c>
      <c r="G24" s="18">
        <f>SUMIFS(BD!$H:$H,BD!$J:$J,G$14,BD!$I:$I,$B24)</f>
        <v>0</v>
      </c>
      <c r="H24" s="18">
        <f>SUMIFS(BD!$H:$H,BD!$J:$J,H$14,BD!$I:$I,$B24)</f>
        <v>0</v>
      </c>
      <c r="I24" s="17">
        <f>SUMIFS(BD!$H:$H,BD!$J:$J,I$14,BD!$I:$I,$B24)</f>
        <v>0</v>
      </c>
      <c r="J24" s="18">
        <f>SUMIFS(BD!$H:$H,BD!$J:$J,J$14,BD!$I:$I,$B24)</f>
        <v>0</v>
      </c>
      <c r="K24" s="18">
        <f>SUMIFS(BD!$H:$H,BD!$J:$J,K$14,BD!$I:$I,$B24)</f>
        <v>0</v>
      </c>
      <c r="L24" s="18">
        <f>SUMIFS(BD!$H:$H,BD!$J:$J,L$14,BD!$I:$I,$B24)</f>
        <v>0</v>
      </c>
      <c r="M24" s="18">
        <f>SUMIFS(BD!$H:$H,BD!$J:$J,M$14,BD!$I:$I,$B24)</f>
        <v>0</v>
      </c>
      <c r="N24" s="18">
        <f>SUMIFS(BD!$H:$H,BD!$J:$J,N$14,BD!$I:$I,$B24)</f>
        <v>0</v>
      </c>
      <c r="O24" s="17">
        <f t="shared" si="1"/>
        <v>14</v>
      </c>
    </row>
    <row r="25" spans="1:16">
      <c r="A25" s="13" t="s">
        <v>110</v>
      </c>
      <c r="B25" s="61" t="s">
        <v>106</v>
      </c>
      <c r="C25" s="18">
        <f>SUMIFS(BD!$H:$H,BD!$J:$J,C$14,BD!$I:$I,$B25)</f>
        <v>0</v>
      </c>
      <c r="D25" s="18">
        <f>SUMIFS(BD!$H:$H,BD!$J:$J,D$14,BD!$I:$I,$B25)</f>
        <v>0</v>
      </c>
      <c r="E25" s="18">
        <f>SUMIFS(BD!$H:$H,BD!$J:$J,E$14,BD!$I:$I,$B25)</f>
        <v>0</v>
      </c>
      <c r="F25" s="18">
        <f>SUMIFS(BD!$H:$H,BD!$J:$J,F$14,BD!$I:$I,$B25)</f>
        <v>0</v>
      </c>
      <c r="G25" s="18">
        <f>SUMIFS(BD!$H:$H,BD!$J:$J,G$14,BD!$I:$I,$B25)</f>
        <v>0</v>
      </c>
      <c r="H25" s="18">
        <f>SUMIFS(BD!$H:$H,BD!$J:$J,H$14,BD!$I:$I,$B25)</f>
        <v>0</v>
      </c>
      <c r="I25" s="17">
        <f>SUMIFS(BD!$H:$H,BD!$J:$J,I$14,BD!$I:$I,$B25)</f>
        <v>0</v>
      </c>
      <c r="J25" s="18">
        <f>SUMIFS(BD!$H:$H,BD!$J:$J,J$14,BD!$I:$I,$B25)</f>
        <v>7</v>
      </c>
      <c r="K25" s="18">
        <f>SUMIFS(BD!$H:$H,BD!$J:$J,K$14,BD!$I:$I,$B25)</f>
        <v>0</v>
      </c>
      <c r="L25" s="18">
        <f>SUMIFS(BD!$H:$H,BD!$J:$J,L$14,BD!$I:$I,$B25)</f>
        <v>0</v>
      </c>
      <c r="M25" s="18">
        <f>SUMIFS(BD!$H:$H,BD!$J:$J,M$14,BD!$I:$I,$B25)</f>
        <v>0</v>
      </c>
      <c r="N25" s="18">
        <f>SUMIFS(BD!$H:$H,BD!$J:$J,N$14,BD!$I:$I,$B25)</f>
        <v>0</v>
      </c>
      <c r="O25" s="17">
        <f t="shared" si="1"/>
        <v>7</v>
      </c>
    </row>
    <row r="26" spans="1:16">
      <c r="C26" s="22">
        <f>SUM(C15:C25)</f>
        <v>34.5</v>
      </c>
      <c r="D26" s="22">
        <f t="shared" ref="D26:O26" si="2">SUM(D15:D25)</f>
        <v>116.5</v>
      </c>
      <c r="E26" s="22">
        <f t="shared" si="2"/>
        <v>100</v>
      </c>
      <c r="F26" s="22">
        <f t="shared" si="2"/>
        <v>51.5</v>
      </c>
      <c r="G26" s="22">
        <f t="shared" si="2"/>
        <v>21</v>
      </c>
      <c r="H26" s="22">
        <f t="shared" si="2"/>
        <v>46.5</v>
      </c>
      <c r="I26" s="22">
        <f t="shared" si="2"/>
        <v>36</v>
      </c>
      <c r="J26" s="22">
        <f t="shared" si="2"/>
        <v>23.5</v>
      </c>
      <c r="K26" s="22">
        <f t="shared" si="2"/>
        <v>19</v>
      </c>
      <c r="L26" s="22">
        <f t="shared" si="2"/>
        <v>51</v>
      </c>
      <c r="M26" s="22">
        <f t="shared" si="2"/>
        <v>44</v>
      </c>
      <c r="N26" s="22">
        <f t="shared" si="2"/>
        <v>39.5</v>
      </c>
      <c r="O26" s="22">
        <f t="shared" si="2"/>
        <v>583</v>
      </c>
      <c r="P26" s="46"/>
    </row>
    <row r="27" spans="1:16">
      <c r="N27" s="1"/>
    </row>
    <row r="28" spans="1:16">
      <c r="M28" s="51"/>
      <c r="N28" s="5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G3" sqref="G3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59">
        <v>2022</v>
      </c>
      <c r="B1" s="75">
        <v>1</v>
      </c>
      <c r="C1" s="41" t="s">
        <v>13</v>
      </c>
      <c r="D1" s="2">
        <f t="shared" ref="D1:D7" si="0">+$A$1</f>
        <v>2022</v>
      </c>
      <c r="E1" s="30">
        <v>30</v>
      </c>
      <c r="F1" s="92"/>
      <c r="G1" s="39" t="s">
        <v>7</v>
      </c>
      <c r="H1" s="93">
        <f>+I3+49</f>
        <v>44717</v>
      </c>
      <c r="I1" s="56">
        <v>45351</v>
      </c>
      <c r="L1" s="44" t="s">
        <v>31</v>
      </c>
      <c r="M1" s="36"/>
      <c r="N1" s="11" t="s">
        <v>21</v>
      </c>
      <c r="O1" s="12" t="s">
        <v>22</v>
      </c>
    </row>
    <row r="2" spans="1:15">
      <c r="A2" s="125">
        <v>44713</v>
      </c>
      <c r="B2" s="76">
        <v>2</v>
      </c>
      <c r="C2" s="42" t="s">
        <v>14</v>
      </c>
      <c r="D2" s="3">
        <f t="shared" si="0"/>
        <v>2022</v>
      </c>
      <c r="E2" s="37">
        <v>31</v>
      </c>
      <c r="F2" s="92"/>
      <c r="G2" s="40" t="s">
        <v>0</v>
      </c>
      <c r="H2" s="94">
        <f>DATE(YEAR($A$2),MONTH(A2)+1,DAY(A2)+13)</f>
        <v>44756</v>
      </c>
      <c r="I2" s="57">
        <f ca="1">NB_JOURS_MOIS(I1)</f>
        <v>29</v>
      </c>
      <c r="J2" s="1"/>
      <c r="L2" s="44" t="s">
        <v>29</v>
      </c>
      <c r="M2" s="36"/>
      <c r="N2" s="62" t="s">
        <v>42</v>
      </c>
      <c r="O2" s="62" t="s">
        <v>24</v>
      </c>
    </row>
    <row r="3" spans="1:15">
      <c r="A3" s="76">
        <f>+A1+1</f>
        <v>2023</v>
      </c>
      <c r="B3" s="76">
        <v>3</v>
      </c>
      <c r="C3" s="42" t="s">
        <v>15</v>
      </c>
      <c r="D3" s="3">
        <f t="shared" si="0"/>
        <v>2022</v>
      </c>
      <c r="E3" s="37">
        <v>31</v>
      </c>
      <c r="F3" s="91"/>
      <c r="G3" s="40" t="s">
        <v>1</v>
      </c>
      <c r="H3" s="95">
        <f>DATE(YEAR($A$2),MONTH(A2)+2,DAY(A2)+14)</f>
        <v>44788</v>
      </c>
      <c r="I3" s="88">
        <f>FLOOR(DAY(MINUTE(A1/38)/2+56)&amp;"/5/"&amp;A1,7)-34</f>
        <v>44668</v>
      </c>
      <c r="J3" s="89"/>
      <c r="K3" s="87">
        <v>2</v>
      </c>
      <c r="L3" s="30" t="s">
        <v>88</v>
      </c>
      <c r="N3" s="121" t="s">
        <v>3</v>
      </c>
      <c r="O3" s="121" t="s">
        <v>3</v>
      </c>
    </row>
    <row r="4" spans="1:15">
      <c r="A4" s="76" t="s">
        <v>230</v>
      </c>
      <c r="B4" s="76">
        <v>4</v>
      </c>
      <c r="C4" s="42" t="s">
        <v>16</v>
      </c>
      <c r="D4" s="3">
        <f t="shared" si="0"/>
        <v>2022</v>
      </c>
      <c r="E4" s="37">
        <v>30</v>
      </c>
      <c r="F4" s="91"/>
      <c r="G4" s="40" t="s">
        <v>2</v>
      </c>
      <c r="H4" s="94">
        <f>DATE(YEAR($A$2),MONTH(A2)+5,DAY(A2))</f>
        <v>44866</v>
      </c>
      <c r="K4" s="31">
        <v>3</v>
      </c>
      <c r="L4" s="32" t="s">
        <v>89</v>
      </c>
      <c r="N4" s="63" t="s">
        <v>37</v>
      </c>
      <c r="O4" s="24" t="s">
        <v>25</v>
      </c>
    </row>
    <row r="5" spans="1:15">
      <c r="A5" s="76" t="s">
        <v>231</v>
      </c>
      <c r="B5" s="76">
        <v>5</v>
      </c>
      <c r="C5" s="42" t="s">
        <v>17</v>
      </c>
      <c r="D5" s="3">
        <f t="shared" si="0"/>
        <v>2022</v>
      </c>
      <c r="E5" s="37">
        <v>31</v>
      </c>
      <c r="F5" s="91"/>
      <c r="G5" s="40" t="s">
        <v>20</v>
      </c>
      <c r="H5" s="94">
        <f>DATE(YEAR($A$2),MONTH(A2)+5,DAY(A2)+10)</f>
        <v>44876</v>
      </c>
      <c r="K5" s="31">
        <v>4</v>
      </c>
      <c r="L5" s="32" t="s">
        <v>90</v>
      </c>
      <c r="N5" s="64" t="s">
        <v>101</v>
      </c>
      <c r="O5" s="21" t="s">
        <v>112</v>
      </c>
    </row>
    <row r="6" spans="1:15">
      <c r="A6" s="76"/>
      <c r="B6" s="76">
        <v>6</v>
      </c>
      <c r="C6" s="42" t="s">
        <v>18</v>
      </c>
      <c r="D6" s="3">
        <f t="shared" si="0"/>
        <v>2022</v>
      </c>
      <c r="E6" s="37">
        <v>30</v>
      </c>
      <c r="F6" s="91"/>
      <c r="G6" s="50" t="s">
        <v>5</v>
      </c>
      <c r="H6" s="96">
        <f>DATE(YEAR($A$2),MONTH(A2)+6,DAY(A2)+24)</f>
        <v>44920</v>
      </c>
      <c r="K6" s="31">
        <v>5</v>
      </c>
      <c r="L6" s="32" t="s">
        <v>91</v>
      </c>
      <c r="N6" s="123" t="s">
        <v>43</v>
      </c>
      <c r="O6" s="124" t="s">
        <v>113</v>
      </c>
    </row>
    <row r="7" spans="1:15">
      <c r="A7" s="6"/>
      <c r="B7" s="98">
        <v>7</v>
      </c>
      <c r="C7" s="99" t="s">
        <v>19</v>
      </c>
      <c r="D7" s="100">
        <f t="shared" si="0"/>
        <v>2022</v>
      </c>
      <c r="E7" s="101">
        <v>31</v>
      </c>
      <c r="F7" s="91"/>
      <c r="G7" s="40" t="s">
        <v>6</v>
      </c>
      <c r="H7" s="94">
        <f>DATE(YEAR($A$2)+1,MONTH(A2)-5,DAY(A2))</f>
        <v>44927</v>
      </c>
      <c r="K7" s="31">
        <v>6</v>
      </c>
      <c r="L7" s="32" t="s">
        <v>92</v>
      </c>
      <c r="N7" s="65" t="s">
        <v>30</v>
      </c>
      <c r="O7" s="23" t="s">
        <v>224</v>
      </c>
    </row>
    <row r="8" spans="1:15">
      <c r="A8" s="6"/>
      <c r="B8" s="76">
        <v>8</v>
      </c>
      <c r="C8" s="42" t="s">
        <v>8</v>
      </c>
      <c r="D8" s="3">
        <f>+$A$3</f>
        <v>2023</v>
      </c>
      <c r="E8" s="37">
        <v>31</v>
      </c>
      <c r="F8" s="92"/>
      <c r="G8" s="40" t="s">
        <v>4</v>
      </c>
      <c r="H8" s="94">
        <f>FLOOR(DAY(MINUTE(A3/38)/2+56)&amp;"/5/"&amp;A3,7)-34</f>
        <v>45025</v>
      </c>
      <c r="K8" s="31">
        <v>7</v>
      </c>
      <c r="L8" s="32" t="s">
        <v>93</v>
      </c>
      <c r="N8" s="66" t="s">
        <v>32</v>
      </c>
      <c r="O8" s="15" t="s">
        <v>33</v>
      </c>
    </row>
    <row r="9" spans="1:15">
      <c r="A9" s="6"/>
      <c r="B9" s="76">
        <v>9</v>
      </c>
      <c r="C9" s="42" t="s">
        <v>9</v>
      </c>
      <c r="D9" s="3">
        <f>+$A$3</f>
        <v>2023</v>
      </c>
      <c r="E9" s="72">
        <f>IF(D9=2020,29,28)</f>
        <v>28</v>
      </c>
      <c r="F9" s="90"/>
      <c r="G9" s="40" t="s">
        <v>226</v>
      </c>
      <c r="H9" s="94">
        <f>+H8+1</f>
        <v>45026</v>
      </c>
      <c r="K9" s="33">
        <v>1</v>
      </c>
      <c r="L9" s="34" t="s">
        <v>94</v>
      </c>
      <c r="N9" s="67" t="s">
        <v>26</v>
      </c>
      <c r="O9" s="9" t="s">
        <v>27</v>
      </c>
    </row>
    <row r="10" spans="1:15">
      <c r="A10" s="6"/>
      <c r="B10" s="76">
        <v>10</v>
      </c>
      <c r="C10" s="42" t="s">
        <v>10</v>
      </c>
      <c r="D10" s="3">
        <f>+$A$3</f>
        <v>2023</v>
      </c>
      <c r="E10" s="72">
        <v>31</v>
      </c>
      <c r="F10" s="90"/>
      <c r="G10" s="40" t="s">
        <v>227</v>
      </c>
      <c r="H10" s="94">
        <f>DATE(YEAR(H7),MONTH(A2)-1,DAY(A2))</f>
        <v>45047</v>
      </c>
      <c r="N10" s="68" t="s">
        <v>102</v>
      </c>
      <c r="O10" s="59" t="s">
        <v>103</v>
      </c>
    </row>
    <row r="11" spans="1:15">
      <c r="A11" s="6"/>
      <c r="B11" s="76">
        <v>11</v>
      </c>
      <c r="C11" s="42" t="s">
        <v>11</v>
      </c>
      <c r="D11" s="3">
        <f>+$A$3</f>
        <v>2023</v>
      </c>
      <c r="E11" s="72">
        <v>30</v>
      </c>
      <c r="F11" s="91"/>
      <c r="G11" s="43" t="s">
        <v>225</v>
      </c>
      <c r="H11" s="97">
        <f>+H8+39</f>
        <v>45064</v>
      </c>
      <c r="N11" s="70" t="s">
        <v>107</v>
      </c>
      <c r="O11" s="60" t="s">
        <v>104</v>
      </c>
    </row>
    <row r="12" spans="1:15">
      <c r="A12" s="7"/>
      <c r="B12" s="77">
        <v>12</v>
      </c>
      <c r="C12" s="43" t="s">
        <v>12</v>
      </c>
      <c r="D12" s="8">
        <f>+$A$3</f>
        <v>2023</v>
      </c>
      <c r="E12" s="38">
        <v>31</v>
      </c>
      <c r="F12" s="71"/>
      <c r="G12" s="40"/>
      <c r="H12" s="44"/>
      <c r="N12" s="69" t="s">
        <v>105</v>
      </c>
      <c r="O12" s="61" t="s">
        <v>106</v>
      </c>
    </row>
    <row r="13" spans="1:15">
      <c r="A13" s="29">
        <v>910119</v>
      </c>
      <c r="B13" s="59" t="s">
        <v>44</v>
      </c>
      <c r="C13" s="29" t="s">
        <v>69</v>
      </c>
      <c r="D13" s="29">
        <v>25</v>
      </c>
      <c r="E13" s="45">
        <v>12</v>
      </c>
      <c r="F13" s="73"/>
      <c r="G13" s="40"/>
      <c r="H13" s="44"/>
    </row>
    <row r="14" spans="1:15">
      <c r="A14" s="29">
        <v>7032</v>
      </c>
      <c r="B14" s="59" t="s">
        <v>45</v>
      </c>
      <c r="C14" s="29" t="s">
        <v>70</v>
      </c>
      <c r="D14" s="29">
        <v>25</v>
      </c>
      <c r="E14" s="45">
        <v>12</v>
      </c>
    </row>
    <row r="15" spans="1:15">
      <c r="A15" s="29">
        <v>7069</v>
      </c>
      <c r="B15" s="59" t="s">
        <v>46</v>
      </c>
      <c r="C15" s="29" t="s">
        <v>68</v>
      </c>
      <c r="D15" s="29">
        <v>25</v>
      </c>
      <c r="E15" s="45">
        <v>12</v>
      </c>
      <c r="F15" s="58"/>
    </row>
    <row r="16" spans="1:15">
      <c r="A16" s="29">
        <v>7042</v>
      </c>
      <c r="B16" s="59" t="s">
        <v>40</v>
      </c>
      <c r="C16" s="29" t="s">
        <v>71</v>
      </c>
      <c r="D16" s="29">
        <v>25</v>
      </c>
      <c r="E16" s="45">
        <v>12</v>
      </c>
      <c r="F16" s="27"/>
    </row>
    <row r="17" spans="1:6">
      <c r="A17" s="29">
        <v>910118</v>
      </c>
      <c r="B17" s="59" t="s">
        <v>41</v>
      </c>
      <c r="C17" s="29" t="s">
        <v>72</v>
      </c>
      <c r="D17" s="29">
        <v>25</v>
      </c>
      <c r="E17" s="45">
        <v>12</v>
      </c>
    </row>
    <row r="18" spans="1:6">
      <c r="A18" s="29">
        <v>7060</v>
      </c>
      <c r="B18" s="59" t="s">
        <v>27</v>
      </c>
      <c r="C18" s="29" t="s">
        <v>73</v>
      </c>
      <c r="D18" s="29">
        <v>25</v>
      </c>
      <c r="E18" s="45">
        <v>12</v>
      </c>
      <c r="F18" s="20"/>
    </row>
    <row r="19" spans="1:6">
      <c r="A19" s="29">
        <v>7054</v>
      </c>
      <c r="B19" s="59" t="s">
        <v>74</v>
      </c>
      <c r="C19" s="29" t="s">
        <v>75</v>
      </c>
      <c r="D19" s="29">
        <v>25</v>
      </c>
      <c r="E19" s="45">
        <v>12</v>
      </c>
      <c r="F19" s="20"/>
    </row>
    <row r="20" spans="1:6">
      <c r="A20" s="29">
        <v>7066</v>
      </c>
      <c r="B20" s="59" t="s">
        <v>47</v>
      </c>
      <c r="C20" s="29" t="s">
        <v>76</v>
      </c>
      <c r="D20" s="29">
        <v>25</v>
      </c>
      <c r="E20" s="45">
        <v>12</v>
      </c>
      <c r="F20" s="20"/>
    </row>
    <row r="21" spans="1:6">
      <c r="A21" s="29">
        <v>7014</v>
      </c>
      <c r="B21" s="59" t="s">
        <v>51</v>
      </c>
      <c r="C21" s="29" t="s">
        <v>77</v>
      </c>
      <c r="D21" s="29">
        <v>25</v>
      </c>
      <c r="E21" s="45">
        <v>12</v>
      </c>
      <c r="F21" s="20"/>
    </row>
    <row r="22" spans="1:6">
      <c r="A22" s="29">
        <v>7068</v>
      </c>
      <c r="B22" s="59" t="s">
        <v>47</v>
      </c>
      <c r="C22" s="29" t="s">
        <v>78</v>
      </c>
      <c r="D22" s="29">
        <v>25</v>
      </c>
      <c r="E22" s="45">
        <v>12</v>
      </c>
    </row>
    <row r="23" spans="1:6">
      <c r="A23" s="29">
        <v>7070</v>
      </c>
      <c r="B23" s="59" t="s">
        <v>48</v>
      </c>
      <c r="C23" s="29" t="s">
        <v>79</v>
      </c>
      <c r="D23" s="29">
        <v>25</v>
      </c>
      <c r="E23" s="45">
        <v>12</v>
      </c>
    </row>
    <row r="24" spans="1:6">
      <c r="A24" s="29">
        <v>7065</v>
      </c>
      <c r="B24" s="59" t="s">
        <v>49</v>
      </c>
      <c r="C24" s="29" t="s">
        <v>80</v>
      </c>
      <c r="D24" s="29">
        <v>25</v>
      </c>
      <c r="E24" s="45">
        <v>12</v>
      </c>
    </row>
    <row r="25" spans="1:6">
      <c r="A25" s="29">
        <v>910163</v>
      </c>
      <c r="B25" s="59" t="s">
        <v>27</v>
      </c>
      <c r="C25" s="29" t="s">
        <v>81</v>
      </c>
      <c r="D25" s="29">
        <v>25</v>
      </c>
      <c r="E25" s="45">
        <v>12</v>
      </c>
    </row>
    <row r="26" spans="1:6">
      <c r="A26" s="29">
        <v>91016</v>
      </c>
      <c r="B26" s="59" t="s">
        <v>49</v>
      </c>
      <c r="C26" s="29" t="s">
        <v>52</v>
      </c>
      <c r="D26" s="29">
        <v>25</v>
      </c>
      <c r="E26" s="45">
        <v>12</v>
      </c>
    </row>
    <row r="27" spans="1:6">
      <c r="A27" s="29">
        <v>7030</v>
      </c>
      <c r="B27" s="59" t="s">
        <v>31</v>
      </c>
      <c r="C27" s="29" t="s">
        <v>82</v>
      </c>
      <c r="D27" s="29">
        <v>25</v>
      </c>
      <c r="E27" s="45">
        <v>12</v>
      </c>
    </row>
    <row r="28" spans="1:6">
      <c r="A28" s="29">
        <v>7035</v>
      </c>
      <c r="B28" s="59" t="s">
        <v>27</v>
      </c>
      <c r="C28" s="29" t="s">
        <v>53</v>
      </c>
      <c r="D28" s="29">
        <v>25</v>
      </c>
      <c r="E28" s="45">
        <v>12</v>
      </c>
    </row>
    <row r="29" spans="1:6">
      <c r="A29" s="29">
        <v>703</v>
      </c>
      <c r="B29" s="59" t="s">
        <v>33</v>
      </c>
      <c r="C29" s="29" t="s">
        <v>54</v>
      </c>
      <c r="D29" s="29">
        <v>25</v>
      </c>
      <c r="E29" s="45">
        <v>12</v>
      </c>
    </row>
    <row r="30" spans="1:6">
      <c r="A30" s="29">
        <v>7078</v>
      </c>
      <c r="B30" s="59" t="s">
        <v>44</v>
      </c>
      <c r="C30" s="29" t="s">
        <v>55</v>
      </c>
      <c r="D30" s="29">
        <v>25</v>
      </c>
      <c r="E30" s="45">
        <v>12</v>
      </c>
    </row>
    <row r="31" spans="1:6">
      <c r="A31" s="29">
        <v>7064</v>
      </c>
      <c r="B31" s="59" t="s">
        <v>46</v>
      </c>
      <c r="C31" s="29" t="s">
        <v>56</v>
      </c>
      <c r="D31" s="29">
        <v>25</v>
      </c>
      <c r="E31" s="45">
        <v>12</v>
      </c>
    </row>
    <row r="32" spans="1:6">
      <c r="A32" s="29">
        <v>7050</v>
      </c>
      <c r="B32" s="59" t="s">
        <v>33</v>
      </c>
      <c r="C32" s="29" t="s">
        <v>57</v>
      </c>
      <c r="D32" s="29">
        <v>25</v>
      </c>
      <c r="E32" s="45">
        <v>12</v>
      </c>
    </row>
    <row r="33" spans="1:5">
      <c r="A33" s="29">
        <v>510</v>
      </c>
      <c r="B33" s="59" t="s">
        <v>83</v>
      </c>
      <c r="C33" s="29" t="s">
        <v>58</v>
      </c>
      <c r="D33" s="29">
        <v>25</v>
      </c>
      <c r="E33" s="45">
        <v>12</v>
      </c>
    </row>
    <row r="34" spans="1:5">
      <c r="A34" s="29">
        <v>512</v>
      </c>
      <c r="B34" s="59" t="s">
        <v>84</v>
      </c>
      <c r="C34" s="29" t="s">
        <v>59</v>
      </c>
      <c r="D34" s="29">
        <v>25</v>
      </c>
      <c r="E34" s="45">
        <v>12</v>
      </c>
    </row>
    <row r="35" spans="1:5">
      <c r="A35" s="29">
        <v>7010</v>
      </c>
      <c r="B35" s="59" t="s">
        <v>85</v>
      </c>
      <c r="C35" s="29" t="s">
        <v>60</v>
      </c>
      <c r="D35" s="29">
        <v>25</v>
      </c>
      <c r="E35" s="45">
        <v>12</v>
      </c>
    </row>
    <row r="36" spans="1:5">
      <c r="A36" s="29">
        <v>7089</v>
      </c>
      <c r="B36" s="59" t="s">
        <v>51</v>
      </c>
      <c r="C36" s="29" t="s">
        <v>61</v>
      </c>
      <c r="D36" s="29">
        <v>25</v>
      </c>
      <c r="E36" s="45">
        <v>12</v>
      </c>
    </row>
    <row r="37" spans="1:5">
      <c r="A37" s="29">
        <v>7034</v>
      </c>
      <c r="B37" s="59" t="s">
        <v>40</v>
      </c>
      <c r="C37" s="29" t="s">
        <v>62</v>
      </c>
      <c r="D37" s="29">
        <v>25</v>
      </c>
      <c r="E37" s="45">
        <v>12</v>
      </c>
    </row>
    <row r="38" spans="1:5">
      <c r="A38" s="29">
        <v>7002</v>
      </c>
      <c r="B38" s="59" t="s">
        <v>39</v>
      </c>
      <c r="C38" s="29" t="s">
        <v>63</v>
      </c>
      <c r="D38" s="29">
        <v>25</v>
      </c>
      <c r="E38" s="45">
        <v>12</v>
      </c>
    </row>
    <row r="39" spans="1:5">
      <c r="A39" s="29">
        <v>7046</v>
      </c>
      <c r="B39" s="59" t="s">
        <v>50</v>
      </c>
      <c r="C39" s="29" t="s">
        <v>64</v>
      </c>
      <c r="D39" s="29">
        <v>25</v>
      </c>
      <c r="E39" s="45">
        <v>12</v>
      </c>
    </row>
    <row r="40" spans="1:5">
      <c r="A40" s="29">
        <v>7023</v>
      </c>
      <c r="B40" s="59" t="s">
        <v>86</v>
      </c>
      <c r="C40" s="29" t="s">
        <v>65</v>
      </c>
      <c r="D40" s="29">
        <v>25</v>
      </c>
      <c r="E40" s="45">
        <v>12</v>
      </c>
    </row>
    <row r="41" spans="1:5">
      <c r="A41" s="29">
        <v>7060</v>
      </c>
      <c r="B41" s="59" t="s">
        <v>38</v>
      </c>
      <c r="C41" s="29" t="s">
        <v>66</v>
      </c>
      <c r="D41" s="29">
        <v>25</v>
      </c>
      <c r="E41" s="45">
        <v>12</v>
      </c>
    </row>
    <row r="42" spans="1:5">
      <c r="A42" s="29">
        <v>7655</v>
      </c>
      <c r="B42" s="59" t="s">
        <v>87</v>
      </c>
      <c r="C42" s="29" t="s">
        <v>67</v>
      </c>
      <c r="D42" s="29">
        <v>25</v>
      </c>
      <c r="E42" s="45">
        <v>12</v>
      </c>
    </row>
    <row r="43" spans="1:5">
      <c r="A43" s="84">
        <v>58</v>
      </c>
      <c r="B43" s="84" t="s">
        <v>212</v>
      </c>
      <c r="C43" s="84" t="s">
        <v>213</v>
      </c>
      <c r="D43" s="29">
        <v>25</v>
      </c>
      <c r="E43" s="45">
        <v>12</v>
      </c>
    </row>
    <row r="44" spans="1:5">
      <c r="A44" s="84">
        <v>59</v>
      </c>
      <c r="B44" s="84" t="s">
        <v>209</v>
      </c>
      <c r="C44" s="84" t="s">
        <v>211</v>
      </c>
      <c r="D44" s="29">
        <v>25</v>
      </c>
      <c r="E44" s="45">
        <v>12</v>
      </c>
    </row>
    <row r="45" spans="1:5">
      <c r="A45" s="84">
        <v>61</v>
      </c>
      <c r="B45" s="84" t="s">
        <v>209</v>
      </c>
      <c r="C45" s="84" t="s">
        <v>210</v>
      </c>
      <c r="D45" s="29">
        <v>25</v>
      </c>
      <c r="E45" s="45">
        <v>12</v>
      </c>
    </row>
    <row r="46" spans="1:5">
      <c r="A46" s="84">
        <v>63</v>
      </c>
      <c r="B46" s="84" t="s">
        <v>207</v>
      </c>
      <c r="C46" s="84" t="s">
        <v>208</v>
      </c>
      <c r="D46" s="29">
        <v>25</v>
      </c>
      <c r="E46" s="45">
        <v>12</v>
      </c>
    </row>
    <row r="47" spans="1:5">
      <c r="A47" s="84">
        <v>65</v>
      </c>
      <c r="B47" s="84" t="s">
        <v>205</v>
      </c>
      <c r="C47" s="84" t="s">
        <v>206</v>
      </c>
      <c r="D47" s="29">
        <v>25</v>
      </c>
      <c r="E47" s="45">
        <v>12</v>
      </c>
    </row>
    <row r="48" spans="1:5">
      <c r="A48" s="84">
        <v>67</v>
      </c>
      <c r="B48" s="84" t="s">
        <v>202</v>
      </c>
      <c r="C48" s="84" t="s">
        <v>204</v>
      </c>
      <c r="D48" s="29">
        <v>25</v>
      </c>
      <c r="E48" s="45">
        <v>12</v>
      </c>
    </row>
    <row r="49" spans="1:5">
      <c r="A49" s="84">
        <v>69</v>
      </c>
      <c r="B49" s="84" t="s">
        <v>202</v>
      </c>
      <c r="C49" s="84" t="s">
        <v>203</v>
      </c>
      <c r="D49" s="29">
        <v>25</v>
      </c>
      <c r="E49" s="45">
        <v>12</v>
      </c>
    </row>
    <row r="50" spans="1:5">
      <c r="A50" s="84">
        <v>71</v>
      </c>
      <c r="B50" s="84" t="s">
        <v>198</v>
      </c>
      <c r="C50" s="84" t="s">
        <v>167</v>
      </c>
      <c r="D50" s="29">
        <v>25</v>
      </c>
      <c r="E50" s="45">
        <v>12</v>
      </c>
    </row>
    <row r="51" spans="1:5">
      <c r="A51" s="84">
        <v>73</v>
      </c>
      <c r="B51" s="84" t="s">
        <v>214</v>
      </c>
      <c r="C51" s="84" t="s">
        <v>201</v>
      </c>
      <c r="D51" s="29">
        <v>25</v>
      </c>
      <c r="E51" s="45">
        <v>12</v>
      </c>
    </row>
    <row r="52" spans="1:5">
      <c r="A52" s="84">
        <v>75</v>
      </c>
      <c r="B52" s="84" t="s">
        <v>198</v>
      </c>
      <c r="C52" s="84" t="s">
        <v>200</v>
      </c>
      <c r="D52" s="29">
        <v>25</v>
      </c>
      <c r="E52" s="45">
        <v>12</v>
      </c>
    </row>
    <row r="53" spans="1:5">
      <c r="A53" s="84">
        <v>77</v>
      </c>
      <c r="B53" s="84" t="s">
        <v>198</v>
      </c>
      <c r="C53" s="84" t="s">
        <v>199</v>
      </c>
      <c r="D53" s="29">
        <v>25</v>
      </c>
      <c r="E53" s="45">
        <v>12</v>
      </c>
    </row>
    <row r="54" spans="1:5">
      <c r="A54" s="84">
        <v>79</v>
      </c>
      <c r="B54" s="84" t="s">
        <v>196</v>
      </c>
      <c r="C54" s="84" t="s">
        <v>197</v>
      </c>
      <c r="D54" s="29">
        <v>25</v>
      </c>
      <c r="E54" s="45">
        <v>12</v>
      </c>
    </row>
    <row r="55" spans="1:5">
      <c r="A55" s="84">
        <v>81</v>
      </c>
      <c r="B55" s="84" t="s">
        <v>194</v>
      </c>
      <c r="C55" s="84" t="s">
        <v>195</v>
      </c>
      <c r="D55" s="29">
        <v>25</v>
      </c>
      <c r="E55" s="45">
        <v>12</v>
      </c>
    </row>
    <row r="56" spans="1:5">
      <c r="A56" s="84">
        <v>83</v>
      </c>
      <c r="B56" s="84" t="s">
        <v>215</v>
      </c>
      <c r="C56" s="84" t="s">
        <v>193</v>
      </c>
      <c r="D56" s="29">
        <v>25</v>
      </c>
      <c r="E56" s="45">
        <v>12</v>
      </c>
    </row>
    <row r="57" spans="1:5">
      <c r="A57" s="84">
        <v>85</v>
      </c>
      <c r="B57" s="84" t="s">
        <v>190</v>
      </c>
      <c r="C57" s="84" t="s">
        <v>193</v>
      </c>
      <c r="D57" s="29">
        <v>25</v>
      </c>
      <c r="E57" s="45">
        <v>12</v>
      </c>
    </row>
    <row r="58" spans="1:5">
      <c r="A58" s="84">
        <v>87</v>
      </c>
      <c r="B58" s="84" t="s">
        <v>190</v>
      </c>
      <c r="C58" s="84" t="s">
        <v>192</v>
      </c>
      <c r="D58" s="29">
        <v>25</v>
      </c>
      <c r="E58" s="45">
        <v>12</v>
      </c>
    </row>
    <row r="59" spans="1:5">
      <c r="A59" s="84">
        <v>44</v>
      </c>
      <c r="B59" s="84" t="s">
        <v>190</v>
      </c>
      <c r="C59" s="84" t="s">
        <v>191</v>
      </c>
      <c r="D59" s="29">
        <v>25</v>
      </c>
      <c r="E59" s="45">
        <v>12</v>
      </c>
    </row>
    <row r="60" spans="1:5">
      <c r="A60" s="84">
        <v>45</v>
      </c>
      <c r="B60" s="84" t="s">
        <v>188</v>
      </c>
      <c r="C60" s="84" t="s">
        <v>189</v>
      </c>
      <c r="D60" s="29">
        <v>25</v>
      </c>
      <c r="E60" s="45">
        <v>12</v>
      </c>
    </row>
    <row r="61" spans="1:5">
      <c r="A61" s="84">
        <v>46</v>
      </c>
      <c r="B61" s="84" t="s">
        <v>186</v>
      </c>
      <c r="C61" s="84" t="s">
        <v>187</v>
      </c>
      <c r="D61" s="29">
        <v>25</v>
      </c>
      <c r="E61" s="45">
        <v>12</v>
      </c>
    </row>
    <row r="62" spans="1:5">
      <c r="A62" s="84">
        <v>47</v>
      </c>
      <c r="B62" s="84" t="s">
        <v>183</v>
      </c>
      <c r="C62" s="84" t="s">
        <v>185</v>
      </c>
      <c r="D62" s="29">
        <v>25</v>
      </c>
      <c r="E62" s="45">
        <v>12</v>
      </c>
    </row>
    <row r="63" spans="1:5">
      <c r="A63" s="84">
        <v>48</v>
      </c>
      <c r="B63" s="84" t="s">
        <v>216</v>
      </c>
      <c r="C63" s="84" t="s">
        <v>185</v>
      </c>
      <c r="D63" s="29">
        <v>25</v>
      </c>
      <c r="E63" s="45">
        <v>12</v>
      </c>
    </row>
    <row r="64" spans="1:5">
      <c r="A64" s="84">
        <v>49</v>
      </c>
      <c r="B64" s="84" t="s">
        <v>183</v>
      </c>
      <c r="C64" s="84" t="s">
        <v>184</v>
      </c>
      <c r="D64" s="29">
        <v>25</v>
      </c>
      <c r="E64" s="45">
        <v>12</v>
      </c>
    </row>
    <row r="65" spans="1:5">
      <c r="A65" s="84">
        <v>50</v>
      </c>
      <c r="B65" s="84" t="s">
        <v>181</v>
      </c>
      <c r="C65" s="84" t="s">
        <v>182</v>
      </c>
      <c r="D65" s="29">
        <v>25</v>
      </c>
      <c r="E65" s="45">
        <v>12</v>
      </c>
    </row>
    <row r="66" spans="1:5">
      <c r="A66" s="84">
        <v>51</v>
      </c>
      <c r="B66" s="84" t="s">
        <v>180</v>
      </c>
      <c r="C66" s="84" t="s">
        <v>171</v>
      </c>
      <c r="D66" s="29">
        <v>25</v>
      </c>
      <c r="E66" s="45">
        <v>12</v>
      </c>
    </row>
    <row r="67" spans="1:5">
      <c r="A67" s="84">
        <v>52</v>
      </c>
      <c r="B67" s="84" t="s">
        <v>179</v>
      </c>
      <c r="C67" s="84" t="s">
        <v>171</v>
      </c>
      <c r="D67" s="29">
        <v>25</v>
      </c>
      <c r="E67" s="45">
        <v>12</v>
      </c>
    </row>
    <row r="68" spans="1:5">
      <c r="A68" s="84">
        <v>53</v>
      </c>
      <c r="B68" s="84" t="s">
        <v>178</v>
      </c>
      <c r="C68" s="84" t="s">
        <v>171</v>
      </c>
      <c r="D68" s="29">
        <v>25</v>
      </c>
      <c r="E68" s="45">
        <v>12</v>
      </c>
    </row>
    <row r="69" spans="1:5">
      <c r="A69" s="84">
        <v>54</v>
      </c>
      <c r="B69" s="84" t="s">
        <v>176</v>
      </c>
      <c r="C69" s="84" t="s">
        <v>177</v>
      </c>
      <c r="D69" s="29">
        <v>25</v>
      </c>
      <c r="E69" s="45">
        <v>12</v>
      </c>
    </row>
    <row r="70" spans="1:5">
      <c r="A70" s="84">
        <v>55</v>
      </c>
      <c r="B70" s="84" t="s">
        <v>174</v>
      </c>
      <c r="C70" s="84" t="s">
        <v>175</v>
      </c>
      <c r="D70" s="29">
        <v>25</v>
      </c>
      <c r="E70" s="45">
        <v>12</v>
      </c>
    </row>
    <row r="71" spans="1:5">
      <c r="A71" s="84">
        <v>56</v>
      </c>
      <c r="B71" s="84" t="s">
        <v>173</v>
      </c>
      <c r="C71" s="84" t="s">
        <v>172</v>
      </c>
      <c r="D71" s="29">
        <v>25</v>
      </c>
      <c r="E71" s="45">
        <v>12</v>
      </c>
    </row>
    <row r="72" spans="1:5">
      <c r="A72" s="84">
        <v>57</v>
      </c>
      <c r="B72" s="84" t="s">
        <v>170</v>
      </c>
      <c r="C72" s="84" t="s">
        <v>172</v>
      </c>
      <c r="D72" s="29">
        <v>25</v>
      </c>
      <c r="E72" s="45">
        <v>12</v>
      </c>
    </row>
    <row r="73" spans="1:5">
      <c r="A73" s="84">
        <v>58</v>
      </c>
      <c r="B73" s="84" t="s">
        <v>170</v>
      </c>
      <c r="C73" s="84" t="s">
        <v>172</v>
      </c>
      <c r="D73" s="29">
        <v>25</v>
      </c>
      <c r="E73" s="45">
        <v>12</v>
      </c>
    </row>
    <row r="74" spans="1:5">
      <c r="A74" s="84">
        <v>59</v>
      </c>
      <c r="B74" s="84" t="s">
        <v>217</v>
      </c>
      <c r="C74" s="84" t="s">
        <v>172</v>
      </c>
      <c r="D74" s="29">
        <v>25</v>
      </c>
      <c r="E74" s="45">
        <v>12</v>
      </c>
    </row>
    <row r="75" spans="1:5">
      <c r="A75" s="84">
        <v>125</v>
      </c>
      <c r="B75" s="84" t="s">
        <v>170</v>
      </c>
      <c r="C75" s="84" t="s">
        <v>171</v>
      </c>
      <c r="D75" s="29">
        <v>25</v>
      </c>
      <c r="E75" s="45">
        <v>12</v>
      </c>
    </row>
    <row r="76" spans="1:5">
      <c r="A76" s="84">
        <v>127</v>
      </c>
      <c r="B76" s="84" t="s">
        <v>169</v>
      </c>
      <c r="C76" s="84" t="s">
        <v>167</v>
      </c>
      <c r="D76" s="29">
        <v>25</v>
      </c>
      <c r="E76" s="45">
        <v>12</v>
      </c>
    </row>
    <row r="77" spans="1:5">
      <c r="A77" s="84">
        <v>129</v>
      </c>
      <c r="B77" s="84" t="s">
        <v>168</v>
      </c>
      <c r="C77" s="84" t="s">
        <v>167</v>
      </c>
      <c r="D77" s="29">
        <v>25</v>
      </c>
      <c r="E77" s="45">
        <v>12</v>
      </c>
    </row>
    <row r="78" spans="1:5">
      <c r="A78" s="84">
        <v>131</v>
      </c>
      <c r="B78" s="84" t="s">
        <v>166</v>
      </c>
      <c r="C78" s="84" t="s">
        <v>167</v>
      </c>
      <c r="D78" s="29">
        <v>25</v>
      </c>
      <c r="E78" s="45">
        <v>12</v>
      </c>
    </row>
    <row r="79" spans="1:5">
      <c r="A79" s="84">
        <v>133</v>
      </c>
      <c r="B79" s="84" t="s">
        <v>162</v>
      </c>
      <c r="C79" s="84" t="s">
        <v>165</v>
      </c>
      <c r="D79" s="29">
        <v>25</v>
      </c>
      <c r="E79" s="45">
        <v>12</v>
      </c>
    </row>
    <row r="80" spans="1:5">
      <c r="A80" s="84">
        <v>135</v>
      </c>
      <c r="B80" s="84" t="s">
        <v>218</v>
      </c>
      <c r="C80" s="84" t="s">
        <v>164</v>
      </c>
      <c r="D80" s="29">
        <v>25</v>
      </c>
      <c r="E80" s="45">
        <v>12</v>
      </c>
    </row>
    <row r="81" spans="1:5">
      <c r="A81" s="84">
        <v>137</v>
      </c>
      <c r="B81" s="84" t="s">
        <v>162</v>
      </c>
      <c r="C81" s="84" t="s">
        <v>163</v>
      </c>
      <c r="D81" s="29">
        <v>25</v>
      </c>
      <c r="E81" s="45">
        <v>12</v>
      </c>
    </row>
    <row r="82" spans="1:5">
      <c r="A82" s="84">
        <v>139</v>
      </c>
      <c r="B82" s="84" t="s">
        <v>160</v>
      </c>
      <c r="C82" s="84" t="s">
        <v>161</v>
      </c>
      <c r="D82" s="29">
        <v>25</v>
      </c>
      <c r="E82" s="45">
        <v>12</v>
      </c>
    </row>
    <row r="83" spans="1:5">
      <c r="A83" s="84">
        <v>141</v>
      </c>
      <c r="B83" s="84" t="s">
        <v>158</v>
      </c>
      <c r="C83" s="84" t="s">
        <v>159</v>
      </c>
      <c r="D83" s="29">
        <v>25</v>
      </c>
      <c r="E83" s="45">
        <v>12</v>
      </c>
    </row>
    <row r="84" spans="1:5">
      <c r="A84" s="84">
        <v>143</v>
      </c>
      <c r="B84" s="84" t="s">
        <v>156</v>
      </c>
      <c r="C84" s="84" t="s">
        <v>157</v>
      </c>
      <c r="D84" s="29">
        <v>25</v>
      </c>
      <c r="E84" s="45">
        <v>12</v>
      </c>
    </row>
    <row r="85" spans="1:5">
      <c r="A85" s="84">
        <v>145</v>
      </c>
      <c r="B85" s="84" t="s">
        <v>154</v>
      </c>
      <c r="C85" s="84" t="s">
        <v>155</v>
      </c>
      <c r="D85" s="29">
        <v>25</v>
      </c>
      <c r="E85" s="45">
        <v>12</v>
      </c>
    </row>
    <row r="86" spans="1:5">
      <c r="A86" s="84">
        <v>147</v>
      </c>
      <c r="B86" s="84" t="s">
        <v>219</v>
      </c>
      <c r="C86" s="84" t="s">
        <v>153</v>
      </c>
      <c r="D86" s="29">
        <v>25</v>
      </c>
      <c r="E86" s="45">
        <v>12</v>
      </c>
    </row>
    <row r="87" spans="1:5">
      <c r="A87" s="84">
        <v>149</v>
      </c>
      <c r="B87" s="84" t="s">
        <v>151</v>
      </c>
      <c r="C87" s="84" t="s">
        <v>152</v>
      </c>
      <c r="D87" s="29">
        <v>25</v>
      </c>
      <c r="E87" s="45">
        <v>12</v>
      </c>
    </row>
    <row r="88" spans="1:5">
      <c r="A88" s="84">
        <v>151</v>
      </c>
      <c r="B88" s="84" t="s">
        <v>149</v>
      </c>
      <c r="C88" s="84" t="s">
        <v>150</v>
      </c>
      <c r="D88" s="29">
        <v>25</v>
      </c>
      <c r="E88" s="45">
        <v>12</v>
      </c>
    </row>
    <row r="89" spans="1:5">
      <c r="A89" s="84">
        <v>153</v>
      </c>
      <c r="B89" s="84" t="s">
        <v>147</v>
      </c>
      <c r="C89" s="84" t="s">
        <v>148</v>
      </c>
      <c r="D89" s="29">
        <v>25</v>
      </c>
      <c r="E89" s="45">
        <v>12</v>
      </c>
    </row>
    <row r="90" spans="1:5">
      <c r="A90" s="84">
        <v>155</v>
      </c>
      <c r="B90" s="84" t="s">
        <v>145</v>
      </c>
      <c r="C90" s="84" t="s">
        <v>146</v>
      </c>
      <c r="D90" s="29">
        <v>25</v>
      </c>
      <c r="E90" s="45">
        <v>12</v>
      </c>
    </row>
    <row r="91" spans="1:5">
      <c r="A91" s="84">
        <v>157</v>
      </c>
      <c r="B91" s="84" t="s">
        <v>143</v>
      </c>
      <c r="C91" s="84" t="s">
        <v>144</v>
      </c>
      <c r="D91" s="29">
        <v>25</v>
      </c>
      <c r="E91" s="45">
        <v>12</v>
      </c>
    </row>
    <row r="92" spans="1:5">
      <c r="A92" s="84">
        <v>159</v>
      </c>
      <c r="B92" s="84" t="s">
        <v>141</v>
      </c>
      <c r="C92" s="84" t="s">
        <v>142</v>
      </c>
      <c r="D92" s="29">
        <v>25</v>
      </c>
      <c r="E92" s="45">
        <v>12</v>
      </c>
    </row>
    <row r="93" spans="1:5">
      <c r="A93" s="84">
        <v>161</v>
      </c>
      <c r="B93" s="84" t="s">
        <v>139</v>
      </c>
      <c r="C93" s="84" t="s">
        <v>140</v>
      </c>
      <c r="D93" s="29">
        <v>25</v>
      </c>
      <c r="E93" s="45">
        <v>12</v>
      </c>
    </row>
    <row r="94" spans="1:5">
      <c r="A94" s="84">
        <v>163</v>
      </c>
      <c r="B94" s="84" t="s">
        <v>137</v>
      </c>
      <c r="C94" s="84" t="s">
        <v>138</v>
      </c>
      <c r="D94" s="29">
        <v>25</v>
      </c>
      <c r="E94" s="45">
        <v>12</v>
      </c>
    </row>
    <row r="95" spans="1:5">
      <c r="A95" s="84">
        <v>165</v>
      </c>
      <c r="B95" s="84" t="s">
        <v>220</v>
      </c>
      <c r="C95" s="84" t="s">
        <v>136</v>
      </c>
      <c r="D95" s="29">
        <v>25</v>
      </c>
      <c r="E95" s="45">
        <v>12</v>
      </c>
    </row>
    <row r="96" spans="1:5">
      <c r="A96" s="84">
        <v>167</v>
      </c>
      <c r="B96" s="84" t="s">
        <v>134</v>
      </c>
      <c r="C96" s="84" t="s">
        <v>135</v>
      </c>
      <c r="D96" s="29">
        <v>25</v>
      </c>
      <c r="E96" s="45">
        <v>12</v>
      </c>
    </row>
    <row r="97" spans="1:5">
      <c r="A97" s="84">
        <v>169</v>
      </c>
      <c r="B97" s="84" t="s">
        <v>132</v>
      </c>
      <c r="C97" s="84" t="s">
        <v>133</v>
      </c>
      <c r="D97" s="29">
        <v>25</v>
      </c>
      <c r="E97" s="45">
        <v>12</v>
      </c>
    </row>
    <row r="98" spans="1:5">
      <c r="A98" s="84">
        <v>171</v>
      </c>
      <c r="B98" s="84" t="s">
        <v>130</v>
      </c>
      <c r="C98" s="84" t="s">
        <v>131</v>
      </c>
      <c r="D98" s="29">
        <v>25</v>
      </c>
      <c r="E98" s="45">
        <v>12</v>
      </c>
    </row>
    <row r="99" spans="1:5">
      <c r="A99" s="84">
        <v>173</v>
      </c>
      <c r="B99" s="84" t="s">
        <v>127</v>
      </c>
      <c r="C99" s="84" t="s">
        <v>129</v>
      </c>
      <c r="D99" s="29">
        <v>25</v>
      </c>
      <c r="E99" s="45">
        <v>12</v>
      </c>
    </row>
    <row r="100" spans="1:5">
      <c r="A100" s="84">
        <v>175</v>
      </c>
      <c r="B100" s="84" t="s">
        <v>221</v>
      </c>
      <c r="C100" s="84" t="s">
        <v>128</v>
      </c>
      <c r="D100" s="29">
        <v>25</v>
      </c>
      <c r="E100" s="45">
        <v>12</v>
      </c>
    </row>
    <row r="101" spans="1:5">
      <c r="A101" s="84">
        <v>177</v>
      </c>
      <c r="B101" s="84" t="s">
        <v>125</v>
      </c>
      <c r="C101" s="84" t="s">
        <v>126</v>
      </c>
      <c r="D101" s="29">
        <v>25</v>
      </c>
      <c r="E101" s="45">
        <v>12</v>
      </c>
    </row>
    <row r="102" spans="1:5">
      <c r="A102" s="84">
        <v>179</v>
      </c>
      <c r="B102" s="84" t="s">
        <v>122</v>
      </c>
      <c r="C102" s="84" t="s">
        <v>124</v>
      </c>
      <c r="D102" s="29">
        <v>25</v>
      </c>
      <c r="E102" s="45">
        <v>12</v>
      </c>
    </row>
    <row r="103" spans="1:5">
      <c r="A103" s="84">
        <v>181</v>
      </c>
      <c r="B103" s="84" t="s">
        <v>222</v>
      </c>
      <c r="C103" s="84" t="s">
        <v>123</v>
      </c>
      <c r="D103" s="29">
        <v>25</v>
      </c>
      <c r="E103" s="45">
        <v>12</v>
      </c>
    </row>
    <row r="104" spans="1:5">
      <c r="A104" s="84">
        <v>183</v>
      </c>
      <c r="B104" s="84" t="s">
        <v>119</v>
      </c>
      <c r="C104" s="84" t="s">
        <v>121</v>
      </c>
      <c r="D104" s="29">
        <v>25</v>
      </c>
      <c r="E104" s="45">
        <v>12</v>
      </c>
    </row>
    <row r="105" spans="1:5">
      <c r="A105" s="84">
        <v>185</v>
      </c>
      <c r="B105" s="84" t="s">
        <v>119</v>
      </c>
      <c r="C105" s="84" t="s">
        <v>120</v>
      </c>
      <c r="D105" s="29">
        <v>25</v>
      </c>
      <c r="E105" s="45">
        <v>12</v>
      </c>
    </row>
    <row r="106" spans="1:5">
      <c r="A106" s="84">
        <v>187</v>
      </c>
      <c r="B106" s="84" t="s">
        <v>116</v>
      </c>
      <c r="C106" s="84" t="s">
        <v>118</v>
      </c>
      <c r="D106" s="29">
        <v>25</v>
      </c>
      <c r="E106" s="45">
        <v>12</v>
      </c>
    </row>
    <row r="107" spans="1:5">
      <c r="A107" s="84">
        <v>189</v>
      </c>
      <c r="B107" s="84" t="s">
        <v>223</v>
      </c>
      <c r="C107" s="84" t="s">
        <v>117</v>
      </c>
      <c r="D107" s="29">
        <v>25</v>
      </c>
      <c r="E107" s="45">
        <v>12</v>
      </c>
    </row>
    <row r="108" spans="1:5">
      <c r="A108" s="84">
        <v>191</v>
      </c>
      <c r="B108" s="84" t="s">
        <v>114</v>
      </c>
      <c r="C108" s="84" t="s">
        <v>115</v>
      </c>
      <c r="D108" s="29">
        <v>25</v>
      </c>
      <c r="E108" s="45">
        <v>12</v>
      </c>
    </row>
  </sheetData>
  <phoneticPr fontId="13" type="noConversion"/>
  <conditionalFormatting sqref="O9">
    <cfRule type="cellIs" dxfId="1" priority="70" operator="between">
      <formula>0.5</formula>
      <formula>1</formula>
    </cfRule>
  </conditionalFormatting>
  <conditionalFormatting sqref="O9">
    <cfRule type="cellIs" dxfId="0" priority="69" operator="equal">
      <formula>"F"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mois</vt:lpstr>
      <vt:lpstr>periodes</vt:lpstr>
      <vt:lpstr>BD</vt:lpstr>
      <vt:lpstr>recap</vt:lpstr>
      <vt:lpstr>data</vt:lpstr>
      <vt:lpstr>_2022</vt:lpstr>
      <vt:lpstr>_2023</vt:lpstr>
      <vt:lpstr>annees</vt:lpstr>
      <vt:lpstr>mois1</vt:lpstr>
      <vt:lpstr>mois2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2022-05-13T02:49:53Z</dcterms:modified>
</cp:coreProperties>
</file>