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59084bf6324a6de/Documents/EXCEL/MACROS/GESTION ABSENCES/"/>
    </mc:Choice>
  </mc:AlternateContent>
  <xr:revisionPtr revIDLastSave="9" documentId="8_{8611DE7B-B9BD-41C5-B1C7-48AA3A3CA1B8}" xr6:coauthVersionLast="47" xr6:coauthVersionMax="47" xr10:uidLastSave="{30089330-6CE7-45BF-8E61-4C60B5F0AFFD}"/>
  <bookViews>
    <workbookView xWindow="-120" yWindow="-120" windowWidth="20730" windowHeight="11160" tabRatio="672" xr2:uid="{00000000-000D-0000-FFFF-FFFF00000000}"/>
  </bookViews>
  <sheets>
    <sheet name="mois" sheetId="6" r:id="rId1"/>
    <sheet name="BD" sheetId="7" r:id="rId2"/>
    <sheet name="recap" sheetId="10" r:id="rId3"/>
    <sheet name="data" sheetId="9" r:id="rId4"/>
    <sheet name="periodes" sheetId="11" state="hidden" r:id="rId5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8" i="11" l="1"/>
  <c r="A7" i="11"/>
  <c r="B6" i="11"/>
  <c r="A6" i="11"/>
  <c r="B5" i="11"/>
  <c r="A5" i="11"/>
  <c r="B4" i="11"/>
  <c r="A4" i="11"/>
  <c r="B3" i="11"/>
  <c r="A3" i="11"/>
  <c r="B2" i="11"/>
  <c r="A2" i="11"/>
  <c r="A1" i="11"/>
  <c r="H4" i="9" l="1"/>
  <c r="H3" i="9"/>
  <c r="H2" i="9"/>
  <c r="H5" i="9"/>
  <c r="H6" i="9"/>
  <c r="H7" i="9"/>
  <c r="H10" i="9" s="1"/>
  <c r="I3" i="9"/>
  <c r="H1" i="9" s="1"/>
  <c r="C23" i="10"/>
  <c r="D23" i="10"/>
  <c r="E23" i="10"/>
  <c r="F23" i="10"/>
  <c r="G23" i="10"/>
  <c r="H23" i="10"/>
  <c r="I23" i="10"/>
  <c r="J23" i="10"/>
  <c r="K23" i="10"/>
  <c r="L23" i="10"/>
  <c r="M23" i="10"/>
  <c r="N23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D7" i="9"/>
  <c r="D6" i="9"/>
  <c r="D5" i="9"/>
  <c r="D4" i="9"/>
  <c r="D3" i="9"/>
  <c r="A3" i="9"/>
  <c r="D2" i="9"/>
  <c r="D1" i="9"/>
  <c r="N22" i="10"/>
  <c r="M22" i="10"/>
  <c r="L22" i="10"/>
  <c r="K22" i="10"/>
  <c r="J22" i="10"/>
  <c r="I22" i="10"/>
  <c r="H22" i="10"/>
  <c r="G22" i="10"/>
  <c r="F22" i="10"/>
  <c r="E22" i="10"/>
  <c r="D22" i="10"/>
  <c r="C22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N20" i="10"/>
  <c r="M20" i="10"/>
  <c r="L20" i="10"/>
  <c r="K20" i="10"/>
  <c r="J20" i="10"/>
  <c r="I20" i="10"/>
  <c r="H20" i="10"/>
  <c r="G20" i="10"/>
  <c r="F20" i="10"/>
  <c r="E20" i="10"/>
  <c r="D20" i="10"/>
  <c r="C20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N15" i="10"/>
  <c r="M15" i="10"/>
  <c r="L15" i="10"/>
  <c r="K15" i="10"/>
  <c r="J15" i="10"/>
  <c r="I15" i="10"/>
  <c r="H15" i="10"/>
  <c r="H26" i="10" s="1"/>
  <c r="G15" i="10"/>
  <c r="F15" i="10"/>
  <c r="E15" i="10"/>
  <c r="D15" i="10"/>
  <c r="C15" i="10"/>
  <c r="AF1" i="10"/>
  <c r="AF9" i="10" s="1"/>
  <c r="AE1" i="10"/>
  <c r="AE7" i="10" s="1"/>
  <c r="AD1" i="10"/>
  <c r="AD8" i="10" s="1"/>
  <c r="AC1" i="10"/>
  <c r="AC9" i="10" s="1"/>
  <c r="AB1" i="10"/>
  <c r="AB9" i="10" s="1"/>
  <c r="AA1" i="10"/>
  <c r="AA10" i="10" s="1"/>
  <c r="Z1" i="10"/>
  <c r="Z8" i="10" s="1"/>
  <c r="Y1" i="10"/>
  <c r="Y9" i="10" s="1"/>
  <c r="X1" i="10"/>
  <c r="X9" i="10" s="1"/>
  <c r="W1" i="10"/>
  <c r="W3" i="10" s="1"/>
  <c r="V1" i="10"/>
  <c r="V8" i="10" s="1"/>
  <c r="U1" i="10"/>
  <c r="U9" i="10" s="1"/>
  <c r="T1" i="10"/>
  <c r="T9" i="10" s="1"/>
  <c r="S1" i="10"/>
  <c r="S7" i="10" s="1"/>
  <c r="R1" i="10"/>
  <c r="R7" i="10" s="1"/>
  <c r="Q1" i="10"/>
  <c r="Q9" i="10" s="1"/>
  <c r="P1" i="10"/>
  <c r="P9" i="10" s="1"/>
  <c r="O1" i="10"/>
  <c r="O7" i="10" s="1"/>
  <c r="N1" i="10"/>
  <c r="N9" i="10" s="1"/>
  <c r="M1" i="10"/>
  <c r="M9" i="10" s="1"/>
  <c r="L1" i="10"/>
  <c r="L9" i="10" s="1"/>
  <c r="K1" i="10"/>
  <c r="K5" i="10" s="1"/>
  <c r="J1" i="10"/>
  <c r="J6" i="10" s="1"/>
  <c r="I1" i="10"/>
  <c r="I9" i="10" s="1"/>
  <c r="H1" i="10"/>
  <c r="H9" i="10" s="1"/>
  <c r="G1" i="10"/>
  <c r="G9" i="10" s="1"/>
  <c r="F1" i="10"/>
  <c r="F9" i="10" s="1"/>
  <c r="E1" i="10"/>
  <c r="E9" i="10" s="1"/>
  <c r="D1" i="10"/>
  <c r="D9" i="10" s="1"/>
  <c r="C1" i="10"/>
  <c r="C10" i="10" s="1"/>
  <c r="I2" i="9"/>
  <c r="D12" i="9" l="1"/>
  <c r="B1" i="11"/>
  <c r="AE3" i="10"/>
  <c r="H8" i="9"/>
  <c r="AD2" i="10"/>
  <c r="AE5" i="10"/>
  <c r="D26" i="10"/>
  <c r="I26" i="10"/>
  <c r="C26" i="10"/>
  <c r="G26" i="10"/>
  <c r="K26" i="10"/>
  <c r="D9" i="9"/>
  <c r="E9" i="9" s="1"/>
  <c r="D8" i="9"/>
  <c r="D11" i="9"/>
  <c r="M26" i="10"/>
  <c r="E26" i="10"/>
  <c r="L26" i="10"/>
  <c r="J26" i="10"/>
  <c r="N26" i="10"/>
  <c r="F26" i="10"/>
  <c r="O25" i="10"/>
  <c r="O24" i="10"/>
  <c r="O23" i="10"/>
  <c r="R2" i="10"/>
  <c r="AA3" i="10"/>
  <c r="C5" i="10"/>
  <c r="AA5" i="10"/>
  <c r="C7" i="10"/>
  <c r="J8" i="10"/>
  <c r="AD12" i="10"/>
  <c r="Z12" i="10"/>
  <c r="V12" i="10"/>
  <c r="R12" i="10"/>
  <c r="N12" i="10"/>
  <c r="J12" i="10"/>
  <c r="F12" i="10"/>
  <c r="AF11" i="10"/>
  <c r="AB11" i="10"/>
  <c r="X11" i="10"/>
  <c r="T11" i="10"/>
  <c r="P11" i="10"/>
  <c r="L11" i="10"/>
  <c r="H11" i="10"/>
  <c r="D11" i="10"/>
  <c r="AD10" i="10"/>
  <c r="Z10" i="10"/>
  <c r="V10" i="10"/>
  <c r="R10" i="10"/>
  <c r="N10" i="10"/>
  <c r="J10" i="10"/>
  <c r="F10" i="10"/>
  <c r="O5" i="10"/>
  <c r="G7" i="10"/>
  <c r="Y8" i="10"/>
  <c r="AC12" i="10"/>
  <c r="Y12" i="10"/>
  <c r="U12" i="10"/>
  <c r="Q12" i="10"/>
  <c r="M12" i="10"/>
  <c r="I12" i="10"/>
  <c r="E12" i="10"/>
  <c r="AE11" i="10"/>
  <c r="AA11" i="10"/>
  <c r="W11" i="10"/>
  <c r="S11" i="10"/>
  <c r="O11" i="10"/>
  <c r="K11" i="10"/>
  <c r="G11" i="10"/>
  <c r="C11" i="10"/>
  <c r="AC10" i="10"/>
  <c r="Y10" i="10"/>
  <c r="U10" i="10"/>
  <c r="Q10" i="10"/>
  <c r="M10" i="10"/>
  <c r="I10" i="10"/>
  <c r="E10" i="10"/>
  <c r="M2" i="10"/>
  <c r="F3" i="10"/>
  <c r="R4" i="10"/>
  <c r="S5" i="10"/>
  <c r="I6" i="10"/>
  <c r="W7" i="10"/>
  <c r="W9" i="10"/>
  <c r="AF12" i="10"/>
  <c r="AB12" i="10"/>
  <c r="X12" i="10"/>
  <c r="T12" i="10"/>
  <c r="P12" i="10"/>
  <c r="L12" i="10"/>
  <c r="H12" i="10"/>
  <c r="D12" i="10"/>
  <c r="AD11" i="10"/>
  <c r="Z11" i="10"/>
  <c r="V11" i="10"/>
  <c r="R11" i="10"/>
  <c r="N11" i="10"/>
  <c r="J11" i="10"/>
  <c r="F11" i="10"/>
  <c r="AF10" i="10"/>
  <c r="AB10" i="10"/>
  <c r="X10" i="10"/>
  <c r="T10" i="10"/>
  <c r="P10" i="10"/>
  <c r="L10" i="10"/>
  <c r="H10" i="10"/>
  <c r="D10" i="10"/>
  <c r="N2" i="10"/>
  <c r="O3" i="10"/>
  <c r="AC4" i="10"/>
  <c r="Z5" i="10"/>
  <c r="V6" i="10"/>
  <c r="AD7" i="10"/>
  <c r="AE9" i="10"/>
  <c r="AE12" i="10"/>
  <c r="AA12" i="10"/>
  <c r="W12" i="10"/>
  <c r="S12" i="10"/>
  <c r="O12" i="10"/>
  <c r="K12" i="10"/>
  <c r="G12" i="10"/>
  <c r="C12" i="10"/>
  <c r="AC11" i="10"/>
  <c r="Y11" i="10"/>
  <c r="U11" i="10"/>
  <c r="Q11" i="10"/>
  <c r="M11" i="10"/>
  <c r="I11" i="10"/>
  <c r="E11" i="10"/>
  <c r="AE10" i="10"/>
  <c r="W10" i="10"/>
  <c r="S10" i="10"/>
  <c r="O10" i="10"/>
  <c r="K10" i="10"/>
  <c r="G10" i="10"/>
  <c r="T2" i="10"/>
  <c r="U2" i="10"/>
  <c r="I4" i="10"/>
  <c r="U4" i="10"/>
  <c r="M6" i="10"/>
  <c r="Y6" i="10"/>
  <c r="E2" i="10"/>
  <c r="Q2" i="10"/>
  <c r="Y2" i="10"/>
  <c r="G3" i="10"/>
  <c r="V3" i="10"/>
  <c r="AF3" i="10"/>
  <c r="M4" i="10"/>
  <c r="X4" i="10"/>
  <c r="J5" i="10"/>
  <c r="T5" i="10"/>
  <c r="E6" i="10"/>
  <c r="Q6" i="10"/>
  <c r="AB6" i="10"/>
  <c r="N7" i="10"/>
  <c r="E8" i="10"/>
  <c r="Q8" i="10"/>
  <c r="H4" i="10"/>
  <c r="D2" i="10"/>
  <c r="P3" i="10"/>
  <c r="M8" i="10"/>
  <c r="AC8" i="10"/>
  <c r="I2" i="10"/>
  <c r="AC2" i="10"/>
  <c r="K3" i="10"/>
  <c r="E4" i="10"/>
  <c r="Q4" i="10"/>
  <c r="Y4" i="10"/>
  <c r="F6" i="10"/>
  <c r="U6" i="10"/>
  <c r="AC6" i="10"/>
  <c r="I8" i="10"/>
  <c r="U8" i="10"/>
  <c r="O9" i="10"/>
  <c r="O16" i="10"/>
  <c r="O17" i="10"/>
  <c r="O19" i="10"/>
  <c r="O20" i="10"/>
  <c r="D5" i="10"/>
  <c r="L6" i="10"/>
  <c r="X7" i="10"/>
  <c r="AD4" i="10"/>
  <c r="F5" i="10"/>
  <c r="AF5" i="10"/>
  <c r="H6" i="10"/>
  <c r="D7" i="10"/>
  <c r="J7" i="10"/>
  <c r="T7" i="10"/>
  <c r="Z7" i="10"/>
  <c r="F8" i="10"/>
  <c r="L8" i="10"/>
  <c r="X8" i="10"/>
  <c r="AF8" i="10"/>
  <c r="J9" i="10"/>
  <c r="R9" i="10"/>
  <c r="Z9" i="10"/>
  <c r="O15" i="10"/>
  <c r="O21" i="10"/>
  <c r="O22" i="10"/>
  <c r="H7" i="10"/>
  <c r="P8" i="10"/>
  <c r="J2" i="10"/>
  <c r="P2" i="10"/>
  <c r="Z2" i="10"/>
  <c r="AF2" i="10"/>
  <c r="L3" i="10"/>
  <c r="R3" i="10"/>
  <c r="AB3" i="10"/>
  <c r="D4" i="10"/>
  <c r="N4" i="10"/>
  <c r="T4" i="10"/>
  <c r="P5" i="10"/>
  <c r="V5" i="10"/>
  <c r="R6" i="10"/>
  <c r="X6" i="10"/>
  <c r="C8" i="10"/>
  <c r="C6" i="10"/>
  <c r="C4" i="10"/>
  <c r="C2" i="10"/>
  <c r="G8" i="10"/>
  <c r="G6" i="10"/>
  <c r="G4" i="10"/>
  <c r="G2" i="10"/>
  <c r="K8" i="10"/>
  <c r="K6" i="10"/>
  <c r="K4" i="10"/>
  <c r="K2" i="10"/>
  <c r="O8" i="10"/>
  <c r="O6" i="10"/>
  <c r="O4" i="10"/>
  <c r="O2" i="10"/>
  <c r="S8" i="10"/>
  <c r="S6" i="10"/>
  <c r="S4" i="10"/>
  <c r="S2" i="10"/>
  <c r="W8" i="10"/>
  <c r="W6" i="10"/>
  <c r="W4" i="10"/>
  <c r="W2" i="10"/>
  <c r="AA8" i="10"/>
  <c r="AA6" i="10"/>
  <c r="AA4" i="10"/>
  <c r="AA2" i="10"/>
  <c r="AE8" i="10"/>
  <c r="AE6" i="10"/>
  <c r="AE4" i="10"/>
  <c r="AE2" i="10"/>
  <c r="F2" i="10"/>
  <c r="L2" i="10"/>
  <c r="V2" i="10"/>
  <c r="AB2" i="10"/>
  <c r="C3" i="10"/>
  <c r="H3" i="10"/>
  <c r="N3" i="10"/>
  <c r="S3" i="10"/>
  <c r="X3" i="10"/>
  <c r="AD3" i="10"/>
  <c r="J4" i="10"/>
  <c r="P4" i="10"/>
  <c r="Z4" i="10"/>
  <c r="AF4" i="10"/>
  <c r="G5" i="10"/>
  <c r="L5" i="10"/>
  <c r="R5" i="10"/>
  <c r="W5" i="10"/>
  <c r="AB5" i="10"/>
  <c r="D6" i="10"/>
  <c r="N6" i="10"/>
  <c r="T6" i="10"/>
  <c r="AD6" i="10"/>
  <c r="F7" i="10"/>
  <c r="K7" i="10"/>
  <c r="P7" i="10"/>
  <c r="V7" i="10"/>
  <c r="AA7" i="10"/>
  <c r="AF7" i="10"/>
  <c r="H8" i="10"/>
  <c r="R8" i="10"/>
  <c r="C9" i="10"/>
  <c r="K9" i="10"/>
  <c r="S9" i="10"/>
  <c r="AA9" i="10"/>
  <c r="H2" i="10"/>
  <c r="X2" i="10"/>
  <c r="D3" i="10"/>
  <c r="J3" i="10"/>
  <c r="T3" i="10"/>
  <c r="Z3" i="10"/>
  <c r="F4" i="10"/>
  <c r="L4" i="10"/>
  <c r="V4" i="10"/>
  <c r="AB4" i="10"/>
  <c r="H5" i="10"/>
  <c r="N5" i="10"/>
  <c r="X5" i="10"/>
  <c r="AD5" i="10"/>
  <c r="P6" i="10"/>
  <c r="Z6" i="10"/>
  <c r="AF6" i="10"/>
  <c r="L7" i="10"/>
  <c r="AB7" i="10"/>
  <c r="D8" i="10"/>
  <c r="N8" i="10"/>
  <c r="T8" i="10"/>
  <c r="AB8" i="10"/>
  <c r="V9" i="10"/>
  <c r="AD9" i="10"/>
  <c r="O18" i="10"/>
  <c r="E3" i="10"/>
  <c r="I3" i="10"/>
  <c r="M3" i="10"/>
  <c r="Q3" i="10"/>
  <c r="U3" i="10"/>
  <c r="Y3" i="10"/>
  <c r="AC3" i="10"/>
  <c r="E5" i="10"/>
  <c r="I5" i="10"/>
  <c r="M5" i="10"/>
  <c r="Q5" i="10"/>
  <c r="U5" i="10"/>
  <c r="Y5" i="10"/>
  <c r="AC5" i="10"/>
  <c r="E7" i="10"/>
  <c r="I7" i="10"/>
  <c r="M7" i="10"/>
  <c r="Q7" i="10"/>
  <c r="U7" i="10"/>
  <c r="Y7" i="10"/>
  <c r="AC7" i="10"/>
  <c r="D10" i="9"/>
  <c r="H9" i="9" l="1"/>
  <c r="H11" i="9"/>
  <c r="O26" i="10"/>
  <c r="O13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  <author>Pairaud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9C0DF417-72CD-44B6-8D1E-17ADF693BB52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9576EF67-37AE-4AB9-95E3-A100E62C20D8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1" shapeId="0" xr:uid="{70170858-3867-4A3C-8C9D-61D95621FDB6}">
      <text>
        <r>
          <rPr>
            <b/>
            <sz val="9"/>
            <color indexed="81"/>
            <rFont val="Tahoma"/>
            <family val="2"/>
          </rPr>
          <t>Pâques 2022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" authorId="1" shapeId="0" xr:uid="{38D7C5E8-9610-4F88-BAD9-9F7301C9CCC0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1" shapeId="0" xr:uid="{A7C3EB24-27F4-48C7-AA3E-C9639EFE7504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1" shapeId="0" xr:uid="{ACE364F5-D165-4102-BF8F-DE7E4B7D3D16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<sst xmlns="http://schemas.openxmlformats.org/spreadsheetml/2006/main" count="1025" uniqueCount="244">
  <si>
    <t>fête nationale</t>
  </si>
  <si>
    <t>assomption</t>
  </si>
  <si>
    <t>toussaint</t>
  </si>
  <si>
    <t>RTT</t>
  </si>
  <si>
    <t>Pâques</t>
  </si>
  <si>
    <t>noël</t>
  </si>
  <si>
    <t>jour de l'an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</si>
  <si>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</si>
  <si>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</si>
  <si>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</si>
  <si>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</si>
  <si>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</si>
  <si>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</si>
  <si>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</si>
  <si>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</si>
  <si>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</si>
  <si>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</si>
  <si>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</si>
  <si>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</si>
  <si>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</si>
  <si>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</si>
  <si>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</si>
  <si>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</si>
  <si>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</si>
  <si>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</si>
  <si>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</si>
  <si>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</si>
  <si>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</si>
  <si>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</si>
  <si>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</si>
  <si>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</si>
  <si>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</si>
  <si>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</si>
  <si>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</si>
  <si>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</si>
  <si>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</si>
  <si>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</si>
  <si>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</si>
  <si>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</si>
  <si>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</si>
  <si>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</si>
  <si>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</si>
  <si>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</si>
  <si>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</si>
  <si>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</si>
  <si>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</si>
  <si>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</si>
  <si>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</si>
  <si>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</si>
  <si>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</si>
  <si>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</si>
  <si>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</si>
  <si>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</si>
  <si>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</si>
  <si>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</si>
  <si>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</si>
  <si>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</si>
  <si>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</si>
  <si>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</si>
  <si>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</si>
  <si>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</si>
  <si>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</si>
  <si>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</si>
  <si>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</si>
  <si>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</si>
  <si>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</si>
  <si>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</si>
  <si>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</si>
  <si>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</si>
  <si>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</si>
  <si>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</si>
  <si>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</si>
  <si>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</si>
  <si>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</si>
  <si>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</si>
  <si>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</si>
  <si>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</si>
  <si>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</si>
  <si>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</si>
  <si>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</si>
  <si>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</si>
  <si>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</si>
  <si>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</si>
  <si>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</si>
  <si>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</si>
  <si>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</si>
  <si>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</si>
  <si>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</si>
  <si>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</si>
  <si>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</si>
  <si>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</si>
  <si>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</si>
  <si>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</si>
  <si>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</si>
  <si>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</si>
  <si>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</si>
  <si>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</si>
  <si>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</si>
  <si>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</si>
  <si>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</si>
  <si>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</si>
  <si>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Date fin</t>
  </si>
  <si>
    <t>Arrêt Maladie</t>
  </si>
  <si>
    <t>congés ancienneté</t>
  </si>
  <si>
    <t>CA</t>
  </si>
  <si>
    <t>CN-1</t>
  </si>
  <si>
    <t>enfant malade</t>
  </si>
  <si>
    <t>EM</t>
  </si>
  <si>
    <t>congés report N-1</t>
  </si>
  <si>
    <t>Congés ancienneté</t>
  </si>
  <si>
    <t>Congés report N-1</t>
  </si>
  <si>
    <t>Enfant malade</t>
  </si>
  <si>
    <t>matin/A.M.</t>
  </si>
  <si>
    <t>EE</t>
  </si>
  <si>
    <t>AS</t>
  </si>
  <si>
    <t>MT</t>
  </si>
  <si>
    <t>FK</t>
  </si>
  <si>
    <t>KL</t>
  </si>
  <si>
    <t>UG</t>
  </si>
  <si>
    <t>GG</t>
  </si>
  <si>
    <t>MAL</t>
  </si>
  <si>
    <t>EF</t>
  </si>
  <si>
    <t>Virginie</t>
  </si>
  <si>
    <t>JACQUENOD</t>
  </si>
  <si>
    <t>Thierry</t>
  </si>
  <si>
    <t>LAGNIEN</t>
  </si>
  <si>
    <t>RAVIER</t>
  </si>
  <si>
    <t>Philippe</t>
  </si>
  <si>
    <t>LINDA</t>
  </si>
  <si>
    <t>GOMOT</t>
  </si>
  <si>
    <t>Pascal</t>
  </si>
  <si>
    <t>MAIRE</t>
  </si>
  <si>
    <t>MULAT</t>
  </si>
  <si>
    <t>Monique</t>
  </si>
  <si>
    <t>MONNIER</t>
  </si>
  <si>
    <t>Michel</t>
  </si>
  <si>
    <t>LEGRAND</t>
  </si>
  <si>
    <t>ONCLE</t>
  </si>
  <si>
    <t>Maurice</t>
  </si>
  <si>
    <t>HOFFMANN</t>
  </si>
  <si>
    <t>Mathilde</t>
  </si>
  <si>
    <t>ARNAUD</t>
  </si>
  <si>
    <t>Marie-France</t>
  </si>
  <si>
    <t>SENOT</t>
  </si>
  <si>
    <t>BONTEMPS</t>
  </si>
  <si>
    <t>Marie-Christine</t>
  </si>
  <si>
    <t>BOURDY</t>
  </si>
  <si>
    <t>Marc-Antoine</t>
  </si>
  <si>
    <t>MAIROT</t>
  </si>
  <si>
    <t>Ludovic</t>
  </si>
  <si>
    <t>BONDIER</t>
  </si>
  <si>
    <t>Laurent</t>
  </si>
  <si>
    <t>MONNERET</t>
  </si>
  <si>
    <t>Jean-Robert</t>
  </si>
  <si>
    <t>JANIER</t>
  </si>
  <si>
    <t>Jean-Pierre</t>
  </si>
  <si>
    <t>BOISSON</t>
  </si>
  <si>
    <t>Jean-Michel</t>
  </si>
  <si>
    <t>DUFOUR</t>
  </si>
  <si>
    <t>Jean-Luc</t>
  </si>
  <si>
    <t>BRULEBOIS</t>
  </si>
  <si>
    <t>BEZIN</t>
  </si>
  <si>
    <t>Jean-Louis</t>
  </si>
  <si>
    <t>PYON</t>
  </si>
  <si>
    <t>Jean-Daniel</t>
  </si>
  <si>
    <t>GAGLIARDI</t>
  </si>
  <si>
    <t>Jean-Christian</t>
  </si>
  <si>
    <t>FAIVRE</t>
  </si>
  <si>
    <t>Jacques</t>
  </si>
  <si>
    <t>PASTEUR</t>
  </si>
  <si>
    <t>Hervé</t>
  </si>
  <si>
    <t>HUGUES</t>
  </si>
  <si>
    <t>PATE</t>
  </si>
  <si>
    <t>MENETRIER</t>
  </si>
  <si>
    <t>Henri</t>
  </si>
  <si>
    <t>COMTE</t>
  </si>
  <si>
    <t>Guy</t>
  </si>
  <si>
    <t>Gérard</t>
  </si>
  <si>
    <t>Frédéric</t>
  </si>
  <si>
    <t>BRIDE</t>
  </si>
  <si>
    <t>MONNET</t>
  </si>
  <si>
    <t>Frank</t>
  </si>
  <si>
    <t>François</t>
  </si>
  <si>
    <t>GAVIGNET</t>
  </si>
  <si>
    <t>Florence</t>
  </si>
  <si>
    <t>GANNEVAL</t>
  </si>
  <si>
    <t>Evelyne</t>
  </si>
  <si>
    <t>Emmanuel</t>
  </si>
  <si>
    <t>Emile</t>
  </si>
  <si>
    <t>Dominique</t>
  </si>
  <si>
    <t>DORBON</t>
  </si>
  <si>
    <t>Daniel</t>
  </si>
  <si>
    <t>BAILLY</t>
  </si>
  <si>
    <t>LUCIUS</t>
  </si>
  <si>
    <t>Cyrille</t>
  </si>
  <si>
    <t>SUSSOT</t>
  </si>
  <si>
    <t>Corinne</t>
  </si>
  <si>
    <t>KRYZEK</t>
  </si>
  <si>
    <t>Claude</t>
  </si>
  <si>
    <t>GANDILLET</t>
  </si>
  <si>
    <t>STEYAERT</t>
  </si>
  <si>
    <t>BRUNET</t>
  </si>
  <si>
    <t>Christiane</t>
  </si>
  <si>
    <t>BERTHOD</t>
  </si>
  <si>
    <t>Christian</t>
  </si>
  <si>
    <t>DUVERNOIS</t>
  </si>
  <si>
    <t>Brigitte</t>
  </si>
  <si>
    <t>DAUBIGNEY</t>
  </si>
  <si>
    <t>PETITJEAN</t>
  </si>
  <si>
    <t>GOBET</t>
  </si>
  <si>
    <t>Bernard</t>
  </si>
  <si>
    <t>TODESCHINI</t>
  </si>
  <si>
    <t>DUMONT-GIRARD</t>
  </si>
  <si>
    <t>Anthony</t>
  </si>
  <si>
    <t>CATTET</t>
  </si>
  <si>
    <t>Alexandre</t>
  </si>
  <si>
    <t>TERON</t>
  </si>
  <si>
    <t>Alain</t>
  </si>
  <si>
    <t>BENESSIANO</t>
  </si>
  <si>
    <t>CYROT-LALUBIN</t>
  </si>
  <si>
    <t>Jean</t>
  </si>
  <si>
    <t>BACHELEY</t>
  </si>
  <si>
    <t>Babette</t>
  </si>
  <si>
    <t>Claudie</t>
  </si>
  <si>
    <t>Danielle</t>
  </si>
  <si>
    <t>France</t>
  </si>
  <si>
    <t>Josie</t>
  </si>
  <si>
    <t>Jeanne</t>
  </si>
  <si>
    <t>Marie-rose</t>
  </si>
  <si>
    <t>Michelle</t>
  </si>
  <si>
    <t>Pascale</t>
  </si>
  <si>
    <t>Léa</t>
  </si>
  <si>
    <t>MAT</t>
  </si>
  <si>
    <t>RE</t>
  </si>
  <si>
    <t>DG</t>
  </si>
  <si>
    <t>HH</t>
  </si>
  <si>
    <t>PP</t>
  </si>
  <si>
    <t>OP</t>
  </si>
  <si>
    <t>LS</t>
  </si>
  <si>
    <t>QS</t>
  </si>
  <si>
    <t>PM</t>
  </si>
  <si>
    <t>ascension</t>
  </si>
  <si>
    <t>lundi de Pâques</t>
  </si>
  <si>
    <t>fête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</si>
</sst>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F800]dddd\,\ mmmm\ dd\,\ yyyy"/>
  </numFmts>
  <fonts count="2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Arial Unicode MS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2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color rgb="FFFFFFFF"/>
      <name val="Calibri"/>
      <family val="2"/>
    </font>
    <font>
      <sz val="10"/>
      <color rgb="FF171717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CBB8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9BC2E6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56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9" borderId="0" xfId="0" applyFont="1" applyFill="1" applyAlignment="1">
      <alignment horizontal="center" wrapText="1"/>
    </xf>
    <xf numFmtId="0" fontId="8" fillId="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4" fontId="2" fillId="0" borderId="0" xfId="0" applyNumberFormat="1" applyFont="1"/>
    <xf numFmtId="164" fontId="0" fillId="0" borderId="7" xfId="0" applyNumberFormat="1" applyBorder="1" applyAlignment="1">
      <alignment horizontal="center"/>
    </xf>
    <xf numFmtId="164" fontId="0" fillId="0" borderId="7" xfId="0" applyNumberFormat="1" applyFont="1" applyBorder="1" applyAlignment="1">
      <alignment horizontal="center"/>
    </xf>
    <xf numFmtId="0" fontId="10" fillId="8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5" borderId="0" xfId="0" applyFill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0" fontId="10" fillId="13" borderId="0" xfId="0" applyFont="1" applyFill="1" applyAlignment="1">
      <alignment horizontal="center" vertical="center"/>
    </xf>
    <xf numFmtId="0" fontId="10" fillId="16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Fill="1" applyBorder="1"/>
    <xf numFmtId="0" fontId="11" fillId="0" borderId="0" xfId="0" applyFont="1" applyAlignment="1">
      <alignment horizontal="center"/>
    </xf>
    <xf numFmtId="0" fontId="0" fillId="17" borderId="0" xfId="0" applyFill="1"/>
    <xf numFmtId="0" fontId="0" fillId="0" borderId="1" xfId="0" applyBorder="1"/>
    <xf numFmtId="0" fontId="0" fillId="4" borderId="5" xfId="0" applyFill="1" applyBorder="1" applyAlignment="1">
      <alignment horizontal="center"/>
    </xf>
    <xf numFmtId="0" fontId="0" fillId="0" borderId="9" xfId="0" applyBorder="1"/>
    <xf numFmtId="0" fontId="0" fillId="4" borderId="6" xfId="0" applyFill="1" applyBorder="1" applyAlignment="1">
      <alignment horizontal="center"/>
    </xf>
    <xf numFmtId="0" fontId="0" fillId="0" borderId="10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0" fillId="0" borderId="11" xfId="0" applyBorder="1"/>
    <xf numFmtId="0" fontId="0" fillId="0" borderId="12" xfId="0" applyBorder="1"/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17" borderId="5" xfId="0" applyNumberFormat="1" applyFill="1" applyBorder="1"/>
    <xf numFmtId="14" fontId="0" fillId="0" borderId="0" xfId="0" applyNumberFormat="1" applyFill="1" applyBorder="1"/>
    <xf numFmtId="0" fontId="0" fillId="17" borderId="15" xfId="0" applyFill="1" applyBorder="1"/>
    <xf numFmtId="164" fontId="0" fillId="0" borderId="0" xfId="0" applyNumberFormat="1"/>
    <xf numFmtId="0" fontId="0" fillId="18" borderId="7" xfId="0" applyFont="1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0" fillId="18" borderId="0" xfId="0" applyFill="1"/>
    <xf numFmtId="0" fontId="5" fillId="0" borderId="16" xfId="0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7" xfId="0" applyNumberFormat="1" applyFont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14" fontId="0" fillId="0" borderId="0" xfId="0" applyNumberFormat="1"/>
    <xf numFmtId="14" fontId="0" fillId="5" borderId="18" xfId="0" applyNumberFormat="1" applyFill="1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0" fontId="0" fillId="17" borderId="0" xfId="0" applyFill="1" applyAlignment="1">
      <alignment horizontal="center"/>
    </xf>
    <xf numFmtId="0" fontId="10" fillId="8" borderId="19" xfId="0" applyFont="1" applyFill="1" applyBorder="1" applyAlignment="1">
      <alignment horizontal="center"/>
    </xf>
    <xf numFmtId="0" fontId="0" fillId="1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20" borderId="20" xfId="0" applyFill="1" applyBorder="1" applyAlignment="1">
      <alignment horizontal="center"/>
    </xf>
    <xf numFmtId="0" fontId="0" fillId="21" borderId="8" xfId="0" applyFill="1" applyBorder="1" applyAlignment="1">
      <alignment horizontal="center"/>
    </xf>
    <xf numFmtId="0" fontId="0" fillId="21" borderId="13" xfId="0" applyFill="1" applyBorder="1" applyAlignment="1">
      <alignment horizontal="center"/>
    </xf>
    <xf numFmtId="0" fontId="10" fillId="16" borderId="15" xfId="0" applyFont="1" applyFill="1" applyBorder="1" applyAlignment="1">
      <alignment horizontal="center"/>
    </xf>
    <xf numFmtId="0" fontId="0" fillId="15" borderId="15" xfId="0" applyFill="1" applyBorder="1" applyAlignment="1">
      <alignment horizontal="center" vertical="center"/>
    </xf>
    <xf numFmtId="0" fontId="10" fillId="8" borderId="18" xfId="0" applyFont="1" applyFill="1" applyBorder="1" applyAlignment="1">
      <alignment horizontal="center"/>
    </xf>
    <xf numFmtId="0" fontId="10" fillId="13" borderId="15" xfId="0" applyFont="1" applyFill="1" applyBorder="1" applyAlignment="1">
      <alignment horizontal="center" vertical="center"/>
    </xf>
    <xf numFmtId="0" fontId="0" fillId="14" borderId="15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9" borderId="15" xfId="0" applyFill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0" fontId="0" fillId="0" borderId="21" xfId="0" applyBorder="1"/>
    <xf numFmtId="166" fontId="5" fillId="0" borderId="0" xfId="0" applyNumberFormat="1" applyFont="1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16" fillId="0" borderId="0" xfId="0" applyNumberFormat="1" applyFont="1" applyAlignment="1">
      <alignment horizontal="center"/>
    </xf>
    <xf numFmtId="0" fontId="2" fillId="20" borderId="24" xfId="0" applyFont="1" applyFill="1" applyBorder="1" applyAlignment="1">
      <alignment horizontal="center"/>
    </xf>
    <xf numFmtId="0" fontId="17" fillId="6" borderId="22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 vertical="center" textRotation="90"/>
    </xf>
    <xf numFmtId="0" fontId="2" fillId="6" borderId="23" xfId="0" applyFont="1" applyFill="1" applyBorder="1" applyAlignment="1">
      <alignment vertical="center"/>
    </xf>
    <xf numFmtId="0" fontId="2" fillId="22" borderId="0" xfId="0" applyFont="1" applyFill="1" applyBorder="1" applyAlignment="1">
      <alignment horizontal="center" vertical="center" textRotation="90"/>
    </xf>
    <xf numFmtId="0" fontId="2" fillId="22" borderId="0" xfId="0" applyFont="1" applyFill="1" applyBorder="1" applyAlignment="1">
      <alignment horizontal="center" vertical="center"/>
    </xf>
    <xf numFmtId="0" fontId="2" fillId="22" borderId="0" xfId="0" applyFont="1" applyFill="1" applyBorder="1" applyAlignment="1">
      <alignment vertical="center"/>
    </xf>
    <xf numFmtId="14" fontId="17" fillId="6" borderId="22" xfId="0" applyNumberFormat="1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 textRotation="70"/>
    </xf>
    <xf numFmtId="0" fontId="2" fillId="6" borderId="23" xfId="0" applyFont="1" applyFill="1" applyBorder="1" applyAlignment="1">
      <alignment horizontal="center" textRotation="74"/>
    </xf>
    <xf numFmtId="0" fontId="2" fillId="22" borderId="0" xfId="0" applyFont="1" applyFill="1" applyBorder="1" applyAlignment="1">
      <alignment horizontal="center" textRotation="74"/>
    </xf>
    <xf numFmtId="0" fontId="2" fillId="22" borderId="0" xfId="0" applyFont="1" applyFill="1" applyBorder="1" applyAlignment="1">
      <alignment horizontal="center"/>
    </xf>
    <xf numFmtId="0" fontId="2" fillId="22" borderId="0" xfId="0" applyFont="1" applyFill="1" applyBorder="1"/>
    <xf numFmtId="165" fontId="2" fillId="4" borderId="29" xfId="0" applyNumberFormat="1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165" fontId="2" fillId="4" borderId="27" xfId="0" applyNumberFormat="1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/>
    </xf>
    <xf numFmtId="0" fontId="2" fillId="20" borderId="28" xfId="0" applyFont="1" applyFill="1" applyBorder="1" applyAlignment="1">
      <alignment horizontal="center"/>
    </xf>
    <xf numFmtId="165" fontId="2" fillId="3" borderId="27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/>
    </xf>
    <xf numFmtId="165" fontId="2" fillId="5" borderId="27" xfId="0" applyNumberFormat="1" applyFont="1" applyFill="1" applyBorder="1" applyAlignment="1">
      <alignment horizontal="center"/>
    </xf>
    <xf numFmtId="0" fontId="2" fillId="5" borderId="28" xfId="0" applyFont="1" applyFill="1" applyBorder="1" applyAlignment="1">
      <alignment horizontal="center"/>
    </xf>
    <xf numFmtId="0" fontId="19" fillId="22" borderId="0" xfId="0" applyFont="1" applyFill="1" applyBorder="1" applyAlignment="1">
      <alignment horizontal="center"/>
    </xf>
    <xf numFmtId="0" fontId="2" fillId="23" borderId="28" xfId="0" applyFont="1" applyFill="1" applyBorder="1" applyAlignment="1">
      <alignment horizontal="center"/>
    </xf>
    <xf numFmtId="0" fontId="2" fillId="23" borderId="24" xfId="0" applyFont="1" applyFill="1" applyBorder="1" applyAlignment="1">
      <alignment horizontal="center"/>
    </xf>
    <xf numFmtId="0" fontId="2" fillId="17" borderId="0" xfId="0" applyFont="1" applyFill="1"/>
    <xf numFmtId="0" fontId="20" fillId="6" borderId="0" xfId="0" applyFont="1" applyFill="1" applyAlignment="1">
      <alignment horizontal="center" vertical="center"/>
    </xf>
    <xf numFmtId="14" fontId="20" fillId="6" borderId="0" xfId="0" applyNumberFormat="1" applyFont="1" applyFill="1" applyAlignment="1">
      <alignment horizontal="center" vertical="center"/>
    </xf>
    <xf numFmtId="0" fontId="2" fillId="15" borderId="28" xfId="0" applyFont="1" applyFill="1" applyBorder="1" applyAlignment="1">
      <alignment horizontal="center"/>
    </xf>
    <xf numFmtId="165" fontId="18" fillId="3" borderId="27" xfId="0" applyNumberFormat="1" applyFont="1" applyFill="1" applyBorder="1" applyAlignment="1">
      <alignment horizontal="center" wrapText="1"/>
    </xf>
    <xf numFmtId="165" fontId="2" fillId="3" borderId="27" xfId="0" applyNumberFormat="1" applyFont="1" applyFill="1" applyBorder="1" applyAlignment="1">
      <alignment horizontal="center" vertical="center"/>
    </xf>
    <xf numFmtId="14" fontId="2" fillId="3" borderId="27" xfId="0" applyNumberFormat="1" applyFont="1" applyFill="1" applyBorder="1" applyAlignment="1">
      <alignment horizontal="center"/>
    </xf>
    <xf numFmtId="0" fontId="18" fillId="3" borderId="28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4" borderId="28" xfId="0" applyFont="1" applyFill="1" applyBorder="1"/>
    <xf numFmtId="0" fontId="19" fillId="3" borderId="28" xfId="0" applyFont="1" applyFill="1" applyBorder="1" applyAlignment="1">
      <alignment horizontal="center"/>
    </xf>
    <xf numFmtId="14" fontId="2" fillId="3" borderId="25" xfId="0" applyNumberFormat="1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10" fillId="16" borderId="24" xfId="0" applyFont="1" applyFill="1" applyBorder="1" applyAlignment="1">
      <alignment horizontal="center"/>
    </xf>
    <xf numFmtId="0" fontId="10" fillId="16" borderId="28" xfId="0" applyFont="1" applyFill="1" applyBorder="1" applyAlignment="1">
      <alignment horizontal="center"/>
    </xf>
    <xf numFmtId="0" fontId="10" fillId="24" borderId="28" xfId="0" applyFont="1" applyFill="1" applyBorder="1" applyAlignment="1">
      <alignment horizontal="center"/>
    </xf>
    <xf numFmtId="0" fontId="2" fillId="25" borderId="28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/>
    </xf>
    <xf numFmtId="0" fontId="2" fillId="25" borderId="2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21" fillId="4" borderId="30" xfId="1" applyNumberFormat="1" applyFont="1" applyFill="1" applyBorder="1" applyAlignment="1">
      <alignment vertical="center" wrapText="1"/>
    </xf>
    <xf numFmtId="0" fontId="5" fillId="0" borderId="23" xfId="0" applyFont="1" applyBorder="1" applyAlignment="1">
      <alignment horizontal="center"/>
    </xf>
    <xf numFmtId="166" fontId="5" fillId="0" borderId="23" xfId="0" applyNumberFormat="1" applyFont="1" applyFill="1" applyBorder="1" applyAlignment="1">
      <alignment horizontal="center"/>
    </xf>
    <xf numFmtId="166" fontId="5" fillId="0" borderId="23" xfId="0" applyNumberFormat="1" applyFont="1" applyBorder="1" applyAlignment="1">
      <alignment horizontal="center"/>
    </xf>
    <xf numFmtId="0" fontId="0" fillId="0" borderId="23" xfId="0" applyBorder="1"/>
    <xf numFmtId="14" fontId="0" fillId="0" borderId="1" xfId="0" applyNumberFormat="1" applyFont="1" applyFill="1" applyBorder="1"/>
    <xf numFmtId="14" fontId="0" fillId="0" borderId="11" xfId="0" applyNumberFormat="1" applyFont="1" applyFill="1" applyBorder="1"/>
    <xf numFmtId="14" fontId="0" fillId="0" borderId="0" xfId="0" applyNumberFormat="1" applyFont="1" applyFill="1" applyBorder="1"/>
    <xf numFmtId="14" fontId="0" fillId="0" borderId="14" xfId="0" applyNumberFormat="1" applyFont="1" applyFill="1" applyBorder="1"/>
    <xf numFmtId="14" fontId="0" fillId="0" borderId="12" xfId="0" applyNumberFormat="1" applyFont="1" applyBorder="1"/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29" xfId="0" applyBorder="1"/>
    <xf numFmtId="14" fontId="6" fillId="0" borderId="0" xfId="0" applyNumberFormat="1" applyFont="1" applyFill="1" applyBorder="1" applyAlignment="1">
      <alignment horizontal="center"/>
    </xf>
    <xf numFmtId="14" fontId="0" fillId="0" borderId="0" xfId="0" quotePrefix="1" applyNumberFormat="1" applyAlignment="1">
      <alignment horizontal="center"/>
    </xf>
    <xf numFmtId="0" fontId="0" fillId="0" borderId="32" xfId="0" applyBorder="1" applyAlignment="1">
      <alignment horizontal="center"/>
    </xf>
    <xf numFmtId="14" fontId="0" fillId="0" borderId="22" xfId="0" quotePrefix="1" applyNumberFormat="1" applyBorder="1" applyAlignment="1">
      <alignment horizontal="center"/>
    </xf>
    <xf numFmtId="14" fontId="0" fillId="0" borderId="12" xfId="0" quotePrefix="1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6" fillId="0" borderId="23" xfId="0" applyNumberFormat="1" applyFont="1" applyFill="1" applyBorder="1" applyAlignment="1">
      <alignment horizontal="center"/>
    </xf>
    <xf numFmtId="14" fontId="6" fillId="0" borderId="31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A285C754-48BA-4B14-AD1E-951A799AE948}"/>
  </cellStyles>
  <dxfs count="10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  <color rgb="FF49BFD7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0</xdr:row>
      <xdr:rowOff>0</xdr:rowOff>
    </xdr:from>
    <xdr:to>
      <xdr:col>1</xdr:col>
      <xdr:colOff>333375</xdr:colOff>
      <xdr:row>2</xdr:row>
      <xdr:rowOff>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181099" y="0"/>
          <a:ext cx="285751" cy="971550"/>
        </a:xfrm>
        <a:prstGeom prst="roundRect">
          <a:avLst>
            <a:gd name="adj" fmla="val 41667"/>
          </a:avLst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0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</a:t>
          </a:r>
        </a:p>
      </xdr:txBody>
    </xdr:sp>
    <xdr:clientData/>
  </xdr:twoCellAnchor>
  <xdr:twoCellAnchor>
    <xdr:from>
      <xdr:col>4</xdr:col>
      <xdr:colOff>85723</xdr:colOff>
      <xdr:row>0</xdr:row>
      <xdr:rowOff>57149</xdr:rowOff>
    </xdr:from>
    <xdr:to>
      <xdr:col>7</xdr:col>
      <xdr:colOff>85724</xdr:colOff>
      <xdr:row>1</xdr:row>
      <xdr:rowOff>47625</xdr:rowOff>
    </xdr:to>
    <xdr:sp macro="[0]!dansP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05048" y="57149"/>
          <a:ext cx="1085851" cy="314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trouver salarié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152399</xdr:colOff>
          <xdr:row>1</xdr:row>
          <xdr:rowOff>19050</xdr:rowOff>
        </xdr:from>
        <xdr:to>
          <xdr:col>0</xdr:col>
          <xdr:colOff>1028700</xdr:colOff>
          <xdr:row>1</xdr:row>
          <xdr:rowOff>333375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Mois Année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12</xdr:row>
      <xdr:rowOff>95250</xdr:rowOff>
    </xdr:from>
    <xdr:to>
      <xdr:col>0</xdr:col>
      <xdr:colOff>1285875</xdr:colOff>
      <xdr:row>13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5251" y="25527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15</xdr:row>
          <xdr:rowOff>114300</xdr:rowOff>
        </xdr:from>
        <xdr:to>
          <xdr:col>7</xdr:col>
          <xdr:colOff>514350</xdr:colOff>
          <xdr:row>19</xdr:row>
          <xdr:rowOff>0</xdr:rowOff>
        </xdr:to>
        <xdr:sp macro="" textlink="">
          <xdr:nvSpPr>
            <xdr:cNvPr id="14345" name="ouvrir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15</xdr:row>
          <xdr:rowOff>66675</xdr:rowOff>
        </xdr:from>
        <xdr:to>
          <xdr:col>13</xdr:col>
          <xdr:colOff>1143000</xdr:colOff>
          <xdr:row>18</xdr:row>
          <xdr:rowOff>142875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3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V100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10" sqref="S10"/>
    </sheetView>
  </sheetViews>
  <sheetFormatPr baseColWidth="10" defaultRowHeight="15"/>
  <cols>
    <col min="1" max="1" width="17" style="10" customWidth="1"/>
    <col min="2" max="21" width="5.42578125" style="10" customWidth="1"/>
    <col min="22" max="22" width="5.140625" style="10" customWidth="1"/>
    <col min="23" max="23" width="5.7109375" style="10" customWidth="1"/>
    <col min="24" max="43" width="5.85546875" style="10" customWidth="1"/>
    <col min="44" max="48" width="11.42578125" style="10"/>
    <col min="49" max="16384" width="11.42578125" style="41"/>
  </cols>
  <sheetData>
    <row r="1" spans="1:100" s="40" customFormat="1" ht="25.5" customHeight="1">
      <c r="A1" s="90">
        <v>2022</v>
      </c>
      <c r="B1" s="91"/>
      <c r="C1" s="91" t="s">
        <v>113</v>
      </c>
      <c r="D1" s="91" t="s">
        <v>233</v>
      </c>
      <c r="E1" s="91" t="s">
        <v>118</v>
      </c>
      <c r="F1" s="91" t="s">
        <v>119</v>
      </c>
      <c r="G1" s="91" t="s">
        <v>234</v>
      </c>
      <c r="H1" s="92" t="s">
        <v>235</v>
      </c>
      <c r="I1" s="91" t="s">
        <v>116</v>
      </c>
      <c r="J1" s="91" t="s">
        <v>117</v>
      </c>
      <c r="K1" s="91" t="s">
        <v>240</v>
      </c>
      <c r="L1" s="91" t="s">
        <v>236</v>
      </c>
      <c r="M1" s="91" t="s">
        <v>237</v>
      </c>
      <c r="N1" s="91" t="s">
        <v>238</v>
      </c>
      <c r="O1" s="91" t="s">
        <v>114</v>
      </c>
      <c r="P1" s="91" t="s">
        <v>239</v>
      </c>
      <c r="Q1" s="93"/>
      <c r="R1" s="93"/>
      <c r="S1" s="93"/>
      <c r="T1" s="93"/>
      <c r="U1" s="93"/>
      <c r="V1" s="93"/>
      <c r="W1" s="93"/>
      <c r="X1" s="93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</row>
    <row r="2" spans="1:100" ht="51" customHeight="1">
      <c r="A2" s="96" t="s">
        <v>14</v>
      </c>
      <c r="B2" s="97"/>
      <c r="C2" s="98" t="s">
        <v>69</v>
      </c>
      <c r="D2" s="98" t="s">
        <v>72</v>
      </c>
      <c r="E2" s="98" t="s">
        <v>76</v>
      </c>
      <c r="F2" s="98" t="s">
        <v>77</v>
      </c>
      <c r="G2" s="98" t="s">
        <v>78</v>
      </c>
      <c r="H2" s="98" t="s">
        <v>171</v>
      </c>
      <c r="I2" s="98" t="s">
        <v>82</v>
      </c>
      <c r="J2" s="98" t="s">
        <v>53</v>
      </c>
      <c r="K2" s="98" t="s">
        <v>55</v>
      </c>
      <c r="L2" s="98" t="s">
        <v>58</v>
      </c>
      <c r="M2" s="98" t="s">
        <v>59</v>
      </c>
      <c r="N2" s="98" t="s">
        <v>64</v>
      </c>
      <c r="O2" s="98" t="s">
        <v>65</v>
      </c>
      <c r="P2" s="98" t="s">
        <v>66</v>
      </c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/>
      <c r="CP2" s="101"/>
      <c r="CQ2" s="101"/>
      <c r="CR2" s="101"/>
      <c r="CS2" s="101"/>
      <c r="CT2" s="101"/>
      <c r="CU2" s="101"/>
      <c r="CV2" s="101"/>
    </row>
    <row r="3" spans="1:100" ht="14.25" customHeight="1">
      <c r="A3" s="102">
        <v>44743</v>
      </c>
      <c r="B3" s="113" t="s">
        <v>32</v>
      </c>
      <c r="C3" s="103"/>
      <c r="D3" s="103"/>
      <c r="E3" s="89" t="s">
        <v>24</v>
      </c>
      <c r="F3" s="103"/>
      <c r="G3" s="103"/>
      <c r="H3" s="103"/>
      <c r="I3" s="89" t="s">
        <v>24</v>
      </c>
      <c r="J3" s="103"/>
      <c r="K3" s="103"/>
      <c r="L3" s="103"/>
      <c r="M3" s="132" t="s">
        <v>27</v>
      </c>
      <c r="N3" s="103"/>
      <c r="O3" s="127" t="s">
        <v>25</v>
      </c>
      <c r="P3" s="103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</row>
    <row r="4" spans="1:100" ht="12.75" customHeight="1">
      <c r="A4" s="104">
        <v>44743</v>
      </c>
      <c r="B4" s="105" t="s">
        <v>29</v>
      </c>
      <c r="C4" s="106" t="s">
        <v>24</v>
      </c>
      <c r="D4" s="105"/>
      <c r="E4" s="106" t="s">
        <v>24</v>
      </c>
      <c r="F4" s="105"/>
      <c r="G4" s="105"/>
      <c r="H4" s="105"/>
      <c r="I4" s="106" t="s">
        <v>24</v>
      </c>
      <c r="J4" s="105"/>
      <c r="K4" s="105"/>
      <c r="L4" s="105"/>
      <c r="M4" s="130" t="s">
        <v>27</v>
      </c>
      <c r="N4" s="105"/>
      <c r="O4" s="128" t="s">
        <v>25</v>
      </c>
      <c r="P4" s="105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101"/>
      <c r="CO4" s="101"/>
      <c r="CP4" s="101"/>
      <c r="CQ4" s="101"/>
      <c r="CR4" s="101"/>
      <c r="CS4" s="101"/>
      <c r="CT4" s="101"/>
      <c r="CU4" s="101"/>
      <c r="CV4" s="101"/>
    </row>
    <row r="5" spans="1:100" ht="12.75" customHeight="1">
      <c r="A5" s="107">
        <v>44744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</row>
    <row r="6" spans="1:100" ht="12.75" customHeight="1">
      <c r="A6" s="107">
        <v>44744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</row>
    <row r="7" spans="1:100" ht="12.75" customHeight="1">
      <c r="A7" s="107">
        <v>44745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1"/>
      <c r="CH7" s="101"/>
      <c r="CI7" s="101"/>
      <c r="CJ7" s="101"/>
      <c r="CK7" s="101"/>
      <c r="CL7" s="101"/>
      <c r="CM7" s="101"/>
      <c r="CN7" s="101"/>
      <c r="CO7" s="101"/>
      <c r="CP7" s="101"/>
      <c r="CQ7" s="101"/>
      <c r="CR7" s="101"/>
      <c r="CS7" s="101"/>
      <c r="CT7" s="101"/>
      <c r="CU7" s="101"/>
      <c r="CV7" s="101"/>
    </row>
    <row r="8" spans="1:100" ht="12.75" customHeight="1">
      <c r="A8" s="107">
        <v>44745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101"/>
      <c r="BV8" s="101"/>
      <c r="BW8" s="101"/>
      <c r="BX8" s="101"/>
      <c r="BY8" s="101"/>
      <c r="BZ8" s="101"/>
      <c r="CA8" s="101"/>
      <c r="CB8" s="101"/>
      <c r="CC8" s="101"/>
      <c r="CD8" s="101"/>
      <c r="CE8" s="101"/>
      <c r="CF8" s="101"/>
      <c r="CG8" s="101"/>
      <c r="CH8" s="101"/>
      <c r="CI8" s="101"/>
      <c r="CJ8" s="101"/>
      <c r="CK8" s="101"/>
      <c r="CL8" s="101"/>
      <c r="CM8" s="101"/>
      <c r="CN8" s="101"/>
      <c r="CO8" s="101"/>
      <c r="CP8" s="101"/>
      <c r="CQ8" s="101"/>
      <c r="CR8" s="101"/>
      <c r="CS8" s="101"/>
      <c r="CT8" s="101"/>
      <c r="CU8" s="101"/>
      <c r="CV8" s="101"/>
    </row>
    <row r="9" spans="1:100" ht="12.75" customHeight="1">
      <c r="A9" s="104">
        <v>44746</v>
      </c>
      <c r="B9" s="112" t="s">
        <v>32</v>
      </c>
      <c r="C9" s="106" t="s">
        <v>24</v>
      </c>
      <c r="D9" s="106" t="s">
        <v>24</v>
      </c>
      <c r="E9" s="105"/>
      <c r="F9" s="105"/>
      <c r="G9" s="105"/>
      <c r="H9" s="105"/>
      <c r="I9" s="105"/>
      <c r="J9" s="105"/>
      <c r="K9" s="105"/>
      <c r="L9" s="105"/>
      <c r="M9" s="130" t="s">
        <v>27</v>
      </c>
      <c r="N9" s="105"/>
      <c r="O9" s="105"/>
      <c r="P9" s="105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  <c r="BM9" s="101"/>
      <c r="BN9" s="101"/>
      <c r="BO9" s="101"/>
      <c r="BP9" s="101"/>
      <c r="BQ9" s="101"/>
      <c r="BR9" s="101"/>
      <c r="BS9" s="101"/>
      <c r="BT9" s="101"/>
      <c r="BU9" s="101"/>
      <c r="BV9" s="101"/>
      <c r="BW9" s="101"/>
      <c r="BX9" s="101"/>
      <c r="BY9" s="101"/>
      <c r="BZ9" s="101"/>
      <c r="CA9" s="101"/>
      <c r="CB9" s="101"/>
      <c r="CC9" s="101"/>
      <c r="CD9" s="101"/>
      <c r="CE9" s="101"/>
      <c r="CF9" s="101"/>
      <c r="CG9" s="101"/>
      <c r="CH9" s="101"/>
      <c r="CI9" s="101"/>
      <c r="CJ9" s="101"/>
      <c r="CK9" s="101"/>
      <c r="CL9" s="101"/>
      <c r="CM9" s="101"/>
      <c r="CN9" s="101"/>
      <c r="CO9" s="101"/>
      <c r="CP9" s="101"/>
      <c r="CQ9" s="101"/>
      <c r="CR9" s="101"/>
      <c r="CS9" s="101"/>
      <c r="CT9" s="101"/>
      <c r="CU9" s="101"/>
      <c r="CV9" s="101"/>
    </row>
    <row r="10" spans="1:100" ht="12.75" customHeight="1">
      <c r="A10" s="104">
        <v>44746</v>
      </c>
      <c r="B10" s="105" t="s">
        <v>29</v>
      </c>
      <c r="C10" s="106" t="s">
        <v>24</v>
      </c>
      <c r="D10" s="106" t="s">
        <v>24</v>
      </c>
      <c r="E10" s="105"/>
      <c r="F10" s="105"/>
      <c r="G10" s="105"/>
      <c r="H10" s="105"/>
      <c r="I10" s="105"/>
      <c r="J10" s="105"/>
      <c r="K10" s="105"/>
      <c r="L10" s="105"/>
      <c r="M10" s="130" t="s">
        <v>27</v>
      </c>
      <c r="N10" s="105"/>
      <c r="O10" s="105"/>
      <c r="P10" s="105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</row>
    <row r="11" spans="1:100" ht="12.75" customHeight="1">
      <c r="A11" s="104">
        <v>44747</v>
      </c>
      <c r="B11" s="112" t="s">
        <v>32</v>
      </c>
      <c r="C11" s="106" t="s">
        <v>24</v>
      </c>
      <c r="D11" s="106" t="s">
        <v>24</v>
      </c>
      <c r="E11" s="105"/>
      <c r="F11" s="105"/>
      <c r="G11" s="105"/>
      <c r="H11" s="123"/>
      <c r="I11" s="105"/>
      <c r="J11" s="105"/>
      <c r="K11" s="105"/>
      <c r="L11" s="105"/>
      <c r="M11" s="130" t="s">
        <v>27</v>
      </c>
      <c r="N11" s="105"/>
      <c r="O11" s="105"/>
      <c r="P11" s="105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</row>
    <row r="12" spans="1:100" ht="12.75" customHeight="1">
      <c r="A12" s="104">
        <v>44747</v>
      </c>
      <c r="B12" s="105" t="s">
        <v>29</v>
      </c>
      <c r="C12" s="106" t="s">
        <v>24</v>
      </c>
      <c r="D12" s="106" t="s">
        <v>24</v>
      </c>
      <c r="E12" s="105"/>
      <c r="F12" s="105"/>
      <c r="G12" s="105"/>
      <c r="H12" s="105"/>
      <c r="I12" s="105"/>
      <c r="J12" s="105"/>
      <c r="K12" s="105"/>
      <c r="L12" s="105"/>
      <c r="M12" s="130" t="s">
        <v>27</v>
      </c>
      <c r="N12" s="105"/>
      <c r="O12" s="105"/>
      <c r="P12" s="105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</row>
    <row r="13" spans="1:100" ht="12.75" customHeight="1">
      <c r="A13" s="104">
        <v>44748</v>
      </c>
      <c r="B13" s="112" t="s">
        <v>32</v>
      </c>
      <c r="C13" s="106" t="s">
        <v>24</v>
      </c>
      <c r="D13" s="106" t="s">
        <v>24</v>
      </c>
      <c r="E13" s="105"/>
      <c r="F13" s="105"/>
      <c r="G13" s="105"/>
      <c r="H13" s="105"/>
      <c r="I13" s="105"/>
      <c r="J13" s="105"/>
      <c r="K13" s="105"/>
      <c r="L13" s="105"/>
      <c r="M13" s="130" t="s">
        <v>27</v>
      </c>
      <c r="N13" s="105"/>
      <c r="O13" s="105"/>
      <c r="P13" s="105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</row>
    <row r="14" spans="1:100" ht="12.75" customHeight="1">
      <c r="A14" s="104">
        <v>44748</v>
      </c>
      <c r="B14" s="105" t="s">
        <v>29</v>
      </c>
      <c r="C14" s="106" t="s">
        <v>24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30" t="s">
        <v>27</v>
      </c>
      <c r="N14" s="105"/>
      <c r="O14" s="105"/>
      <c r="P14" s="105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</row>
    <row r="15" spans="1:100" ht="12.75" customHeight="1">
      <c r="A15" s="104">
        <v>44749</v>
      </c>
      <c r="B15" s="112" t="s">
        <v>32</v>
      </c>
      <c r="C15" s="106" t="s">
        <v>24</v>
      </c>
      <c r="D15" s="106" t="s">
        <v>24</v>
      </c>
      <c r="E15" s="105"/>
      <c r="F15" s="105"/>
      <c r="G15" s="105"/>
      <c r="H15" s="105"/>
      <c r="I15" s="105"/>
      <c r="J15" s="105"/>
      <c r="K15" s="105"/>
      <c r="L15" s="105"/>
      <c r="M15" s="130" t="s">
        <v>27</v>
      </c>
      <c r="N15" s="105"/>
      <c r="O15" s="105"/>
      <c r="P15" s="105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</row>
    <row r="16" spans="1:100" ht="12.75" customHeight="1">
      <c r="A16" s="104">
        <v>44749</v>
      </c>
      <c r="B16" s="105" t="s">
        <v>29</v>
      </c>
      <c r="C16" s="106" t="s">
        <v>24</v>
      </c>
      <c r="D16" s="106" t="s">
        <v>24</v>
      </c>
      <c r="E16" s="105"/>
      <c r="F16" s="105"/>
      <c r="G16" s="105"/>
      <c r="H16" s="105"/>
      <c r="I16" s="105"/>
      <c r="J16" s="105"/>
      <c r="K16" s="105"/>
      <c r="L16" s="105"/>
      <c r="M16" s="130" t="s">
        <v>27</v>
      </c>
      <c r="N16" s="105"/>
      <c r="O16" s="105"/>
      <c r="P16" s="105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</row>
    <row r="17" spans="1:100" ht="12.75" customHeight="1">
      <c r="A17" s="104">
        <v>44750</v>
      </c>
      <c r="B17" s="112" t="s">
        <v>32</v>
      </c>
      <c r="C17" s="106" t="s">
        <v>24</v>
      </c>
      <c r="D17" s="106" t="s">
        <v>24</v>
      </c>
      <c r="E17" s="105"/>
      <c r="F17" s="105"/>
      <c r="G17" s="106" t="s">
        <v>24</v>
      </c>
      <c r="H17" s="105"/>
      <c r="I17" s="105"/>
      <c r="J17" s="105"/>
      <c r="K17" s="105"/>
      <c r="L17" s="105"/>
      <c r="M17" s="130" t="s">
        <v>27</v>
      </c>
      <c r="N17" s="105"/>
      <c r="O17" s="105"/>
      <c r="P17" s="105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1"/>
      <c r="CH17" s="101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</row>
    <row r="18" spans="1:100" ht="12.75" customHeight="1">
      <c r="A18" s="104">
        <v>44750</v>
      </c>
      <c r="B18" s="105" t="s">
        <v>29</v>
      </c>
      <c r="C18" s="106" t="s">
        <v>24</v>
      </c>
      <c r="D18" s="106" t="s">
        <v>24</v>
      </c>
      <c r="E18" s="105"/>
      <c r="F18" s="105"/>
      <c r="G18" s="106" t="s">
        <v>24</v>
      </c>
      <c r="H18" s="105"/>
      <c r="I18" s="105"/>
      <c r="J18" s="105"/>
      <c r="K18" s="105"/>
      <c r="L18" s="105"/>
      <c r="M18" s="130" t="s">
        <v>27</v>
      </c>
      <c r="N18" s="105"/>
      <c r="O18" s="105"/>
      <c r="P18" s="105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</row>
    <row r="19" spans="1:100" ht="12.75" customHeight="1">
      <c r="A19" s="107">
        <v>44751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101"/>
      <c r="BP19" s="101"/>
      <c r="BQ19" s="101"/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</row>
    <row r="20" spans="1:100" ht="12.75" customHeight="1">
      <c r="A20" s="107">
        <v>44751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1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101"/>
      <c r="BP20" s="101"/>
      <c r="BQ20" s="101"/>
      <c r="BR20" s="101"/>
      <c r="BS20" s="101"/>
      <c r="BT20" s="101"/>
      <c r="BU20" s="101"/>
      <c r="BV20" s="101"/>
      <c r="BW20" s="101"/>
      <c r="BX20" s="101"/>
      <c r="BY20" s="101"/>
      <c r="BZ20" s="101"/>
      <c r="CA20" s="101"/>
      <c r="CB20" s="101"/>
      <c r="CC20" s="101"/>
      <c r="CD20" s="101"/>
      <c r="CE20" s="101"/>
      <c r="CF20" s="101"/>
      <c r="CG20" s="101"/>
      <c r="CH20" s="101"/>
      <c r="CI20" s="101"/>
      <c r="CJ20" s="101"/>
      <c r="CK20" s="101"/>
      <c r="CL20" s="101"/>
      <c r="CM20" s="101"/>
      <c r="CN20" s="101"/>
      <c r="CO20" s="101"/>
      <c r="CP20" s="101"/>
      <c r="CQ20" s="101"/>
      <c r="CR20" s="101"/>
      <c r="CS20" s="101"/>
      <c r="CT20" s="101"/>
      <c r="CU20" s="101"/>
      <c r="CV20" s="101"/>
    </row>
    <row r="21" spans="1:100" ht="12.75" customHeight="1">
      <c r="A21" s="107">
        <v>44752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1"/>
      <c r="AX21" s="101"/>
      <c r="AY21" s="101"/>
      <c r="AZ21" s="101"/>
      <c r="BA21" s="101"/>
      <c r="BB21" s="101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101"/>
      <c r="BP21" s="101"/>
      <c r="BQ21" s="101"/>
      <c r="BR21" s="101"/>
      <c r="BS21" s="101"/>
      <c r="BT21" s="101"/>
      <c r="BU21" s="101"/>
      <c r="BV21" s="101"/>
      <c r="BW21" s="101"/>
      <c r="BX21" s="101"/>
      <c r="BY21" s="101"/>
      <c r="BZ21" s="101"/>
      <c r="CA21" s="101"/>
      <c r="CB21" s="101"/>
      <c r="CC21" s="101"/>
      <c r="CD21" s="101"/>
      <c r="CE21" s="101"/>
      <c r="CF21" s="101"/>
      <c r="CG21" s="101"/>
      <c r="CH21" s="101"/>
      <c r="CI21" s="101"/>
      <c r="CJ21" s="101"/>
      <c r="CK21" s="101"/>
      <c r="CL21" s="101"/>
      <c r="CM21" s="101"/>
      <c r="CN21" s="101"/>
      <c r="CO21" s="101"/>
      <c r="CP21" s="101"/>
      <c r="CQ21" s="101"/>
      <c r="CR21" s="101"/>
      <c r="CS21" s="101"/>
      <c r="CT21" s="101"/>
      <c r="CU21" s="101"/>
      <c r="CV21" s="101"/>
    </row>
    <row r="22" spans="1:100" ht="12.75" customHeight="1">
      <c r="A22" s="107">
        <v>44752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1"/>
      <c r="AX22" s="101"/>
      <c r="AY22" s="101"/>
      <c r="AZ22" s="101"/>
      <c r="BA22" s="101"/>
      <c r="BB22" s="101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101"/>
      <c r="BP22" s="101"/>
      <c r="BQ22" s="101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1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/>
      <c r="CS22" s="101"/>
      <c r="CT22" s="101"/>
      <c r="CU22" s="101"/>
      <c r="CV22" s="101"/>
    </row>
    <row r="23" spans="1:100" ht="12.75" customHeight="1">
      <c r="A23" s="104">
        <v>44753</v>
      </c>
      <c r="B23" s="112" t="s">
        <v>32</v>
      </c>
      <c r="C23" s="106" t="s">
        <v>24</v>
      </c>
      <c r="D23" s="106" t="s">
        <v>24</v>
      </c>
      <c r="E23" s="105"/>
      <c r="F23" s="105"/>
      <c r="G23" s="105"/>
      <c r="H23" s="105"/>
      <c r="I23" s="105"/>
      <c r="J23" s="105"/>
      <c r="K23" s="128" t="s">
        <v>25</v>
      </c>
      <c r="L23" s="105"/>
      <c r="M23" s="130" t="s">
        <v>27</v>
      </c>
      <c r="N23" s="105"/>
      <c r="O23" s="105"/>
      <c r="P23" s="105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1"/>
      <c r="AX23" s="101"/>
      <c r="AY23" s="101"/>
      <c r="AZ23" s="101"/>
      <c r="BA23" s="101"/>
      <c r="BB23" s="101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  <c r="BO23" s="101"/>
      <c r="BP23" s="101"/>
      <c r="BQ23" s="101"/>
      <c r="BR23" s="101"/>
      <c r="BS23" s="101"/>
      <c r="BT23" s="101"/>
      <c r="BU23" s="101"/>
      <c r="BV23" s="101"/>
      <c r="BW23" s="101"/>
      <c r="BX23" s="101"/>
      <c r="BY23" s="101"/>
      <c r="BZ23" s="101"/>
      <c r="CA23" s="101"/>
      <c r="CB23" s="101"/>
      <c r="CC23" s="101"/>
      <c r="CD23" s="101"/>
      <c r="CE23" s="101"/>
      <c r="CF23" s="101"/>
      <c r="CG23" s="101"/>
      <c r="CH23" s="101"/>
      <c r="CI23" s="101"/>
      <c r="CJ23" s="101"/>
      <c r="CK23" s="101"/>
      <c r="CL23" s="101"/>
      <c r="CM23" s="101"/>
      <c r="CN23" s="101"/>
      <c r="CO23" s="101"/>
      <c r="CP23" s="101"/>
      <c r="CQ23" s="101"/>
      <c r="CR23" s="101"/>
      <c r="CS23" s="101"/>
      <c r="CT23" s="101"/>
      <c r="CU23" s="101"/>
      <c r="CV23" s="101"/>
    </row>
    <row r="24" spans="1:100" ht="12.75" customHeight="1">
      <c r="A24" s="104">
        <v>44753</v>
      </c>
      <c r="B24" s="105" t="s">
        <v>29</v>
      </c>
      <c r="C24" s="106" t="s">
        <v>24</v>
      </c>
      <c r="D24" s="106" t="s">
        <v>24</v>
      </c>
      <c r="E24" s="105"/>
      <c r="F24" s="105"/>
      <c r="G24" s="105"/>
      <c r="H24" s="105"/>
      <c r="I24" s="105"/>
      <c r="J24" s="105"/>
      <c r="K24" s="128" t="s">
        <v>25</v>
      </c>
      <c r="L24" s="105"/>
      <c r="M24" s="130" t="s">
        <v>27</v>
      </c>
      <c r="N24" s="105"/>
      <c r="O24" s="105"/>
      <c r="P24" s="105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1"/>
      <c r="BS24" s="101"/>
      <c r="BT24" s="101"/>
      <c r="BU24" s="101"/>
      <c r="BV24" s="101"/>
      <c r="BW24" s="101"/>
      <c r="BX24" s="101"/>
      <c r="BY24" s="101"/>
      <c r="BZ24" s="101"/>
      <c r="CA24" s="101"/>
      <c r="CB24" s="101"/>
      <c r="CC24" s="101"/>
      <c r="CD24" s="101"/>
      <c r="CE24" s="101"/>
      <c r="CF24" s="101"/>
      <c r="CG24" s="101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/>
      <c r="CS24" s="101"/>
      <c r="CT24" s="101"/>
      <c r="CU24" s="101"/>
      <c r="CV24" s="101"/>
    </row>
    <row r="25" spans="1:100" ht="12.75" customHeight="1">
      <c r="A25" s="104">
        <v>44754</v>
      </c>
      <c r="B25" s="112" t="s">
        <v>32</v>
      </c>
      <c r="C25" s="106" t="s">
        <v>24</v>
      </c>
      <c r="D25" s="106" t="s">
        <v>24</v>
      </c>
      <c r="E25" s="105"/>
      <c r="F25" s="105"/>
      <c r="G25" s="105"/>
      <c r="H25" s="105"/>
      <c r="I25" s="105"/>
      <c r="J25" s="105"/>
      <c r="K25" s="128" t="s">
        <v>25</v>
      </c>
      <c r="L25" s="105"/>
      <c r="M25" s="130" t="s">
        <v>27</v>
      </c>
      <c r="N25" s="105"/>
      <c r="O25" s="105"/>
      <c r="P25" s="131" t="s">
        <v>121</v>
      </c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  <c r="AU25" s="100"/>
      <c r="AV25" s="100"/>
      <c r="AW25" s="101"/>
      <c r="AX25" s="101"/>
      <c r="AY25" s="101"/>
      <c r="AZ25" s="101"/>
      <c r="BA25" s="101"/>
      <c r="BB25" s="101"/>
      <c r="BC25" s="101"/>
      <c r="BD25" s="101"/>
      <c r="BE25" s="101"/>
      <c r="BF25" s="101"/>
      <c r="BG25" s="101"/>
      <c r="BH25" s="101"/>
      <c r="BI25" s="101"/>
      <c r="BJ25" s="101"/>
      <c r="BK25" s="101"/>
      <c r="BL25" s="101"/>
      <c r="BM25" s="101"/>
      <c r="BN25" s="101"/>
      <c r="BO25" s="101"/>
      <c r="BP25" s="101"/>
      <c r="BQ25" s="101"/>
      <c r="BR25" s="101"/>
      <c r="BS25" s="101"/>
      <c r="BT25" s="101"/>
      <c r="BU25" s="101"/>
      <c r="BV25" s="101"/>
      <c r="BW25" s="101"/>
      <c r="BX25" s="101"/>
      <c r="BY25" s="101"/>
      <c r="BZ25" s="101"/>
      <c r="CA25" s="101"/>
      <c r="CB25" s="101"/>
      <c r="CC25" s="101"/>
      <c r="CD25" s="101"/>
      <c r="CE25" s="101"/>
      <c r="CF25" s="101"/>
      <c r="CG25" s="101"/>
      <c r="CH25" s="101"/>
      <c r="CI25" s="101"/>
      <c r="CJ25" s="101"/>
      <c r="CK25" s="101"/>
      <c r="CL25" s="101"/>
      <c r="CM25" s="101"/>
      <c r="CN25" s="101"/>
      <c r="CO25" s="101"/>
      <c r="CP25" s="101"/>
      <c r="CQ25" s="101"/>
      <c r="CR25" s="101"/>
      <c r="CS25" s="101"/>
      <c r="CT25" s="101"/>
      <c r="CU25" s="101"/>
      <c r="CV25" s="101"/>
    </row>
    <row r="26" spans="1:100" ht="12.75" customHeight="1">
      <c r="A26" s="104">
        <v>44754</v>
      </c>
      <c r="B26" s="105" t="s">
        <v>29</v>
      </c>
      <c r="C26" s="106" t="s">
        <v>24</v>
      </c>
      <c r="D26" s="105"/>
      <c r="E26" s="105"/>
      <c r="F26" s="105"/>
      <c r="G26" s="105"/>
      <c r="H26" s="105"/>
      <c r="I26" s="105"/>
      <c r="J26" s="105"/>
      <c r="K26" s="128" t="s">
        <v>25</v>
      </c>
      <c r="L26" s="105"/>
      <c r="M26" s="130" t="s">
        <v>27</v>
      </c>
      <c r="N26" s="105"/>
      <c r="O26" s="105"/>
      <c r="P26" s="131" t="s">
        <v>121</v>
      </c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1"/>
      <c r="AX26" s="101"/>
      <c r="AY26" s="101"/>
      <c r="AZ26" s="101"/>
      <c r="BA26" s="101"/>
      <c r="BB26" s="101"/>
      <c r="BC26" s="101"/>
      <c r="BD26" s="101"/>
      <c r="BE26" s="101"/>
      <c r="BF26" s="101"/>
      <c r="BG26" s="101"/>
      <c r="BH26" s="101"/>
      <c r="BI26" s="101"/>
      <c r="BJ26" s="101"/>
      <c r="BK26" s="101"/>
      <c r="BL26" s="101"/>
      <c r="BM26" s="101"/>
      <c r="BN26" s="101"/>
      <c r="BO26" s="101"/>
      <c r="BP26" s="101"/>
      <c r="BQ26" s="101"/>
      <c r="BR26" s="101"/>
      <c r="BS26" s="101"/>
      <c r="BT26" s="101"/>
      <c r="BU26" s="101"/>
      <c r="BV26" s="101"/>
      <c r="BW26" s="101"/>
      <c r="BX26" s="101"/>
      <c r="BY26" s="101"/>
      <c r="BZ26" s="101"/>
      <c r="CA26" s="101"/>
      <c r="CB26" s="101"/>
      <c r="CC26" s="101"/>
      <c r="CD26" s="101"/>
      <c r="CE26" s="101"/>
      <c r="CF26" s="101"/>
      <c r="CG26" s="101"/>
      <c r="CH26" s="101"/>
      <c r="CI26" s="101"/>
      <c r="CJ26" s="101"/>
      <c r="CK26" s="101"/>
      <c r="CL26" s="101"/>
      <c r="CM26" s="101"/>
      <c r="CN26" s="101"/>
      <c r="CO26" s="101"/>
      <c r="CP26" s="101"/>
      <c r="CQ26" s="101"/>
      <c r="CR26" s="101"/>
      <c r="CS26" s="101"/>
      <c r="CT26" s="101"/>
      <c r="CU26" s="101"/>
      <c r="CV26" s="101"/>
    </row>
    <row r="27" spans="1:100" ht="12.75" customHeight="1">
      <c r="A27" s="104">
        <v>44755</v>
      </c>
      <c r="B27" s="112" t="s">
        <v>32</v>
      </c>
      <c r="C27" s="106" t="s">
        <v>24</v>
      </c>
      <c r="D27" s="105"/>
      <c r="E27" s="105"/>
      <c r="F27" s="105"/>
      <c r="G27" s="105"/>
      <c r="H27" s="105"/>
      <c r="I27" s="105"/>
      <c r="J27" s="105"/>
      <c r="K27" s="128" t="s">
        <v>25</v>
      </c>
      <c r="L27" s="105"/>
      <c r="M27" s="130" t="s">
        <v>27</v>
      </c>
      <c r="N27" s="105"/>
      <c r="O27" s="105"/>
      <c r="P27" s="105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100"/>
      <c r="AP27" s="100"/>
      <c r="AQ27" s="100"/>
      <c r="AR27" s="100"/>
      <c r="AS27" s="100"/>
      <c r="AT27" s="100"/>
      <c r="AU27" s="100"/>
      <c r="AV27" s="100"/>
      <c r="AW27" s="101"/>
      <c r="AX27" s="101"/>
      <c r="AY27" s="101"/>
      <c r="AZ27" s="101"/>
      <c r="BA27" s="101"/>
      <c r="BB27" s="101"/>
      <c r="BC27" s="101"/>
      <c r="BD27" s="101"/>
      <c r="BE27" s="101"/>
      <c r="BF27" s="101"/>
      <c r="BG27" s="101"/>
      <c r="BH27" s="101"/>
      <c r="BI27" s="101"/>
      <c r="BJ27" s="101"/>
      <c r="BK27" s="101"/>
      <c r="BL27" s="101"/>
      <c r="BM27" s="101"/>
      <c r="BN27" s="101"/>
      <c r="BO27" s="101"/>
      <c r="BP27" s="101"/>
      <c r="BQ27" s="101"/>
      <c r="BR27" s="101"/>
      <c r="BS27" s="101"/>
      <c r="BT27" s="101"/>
      <c r="BU27" s="101"/>
      <c r="BV27" s="101"/>
      <c r="BW27" s="101"/>
      <c r="BX27" s="101"/>
      <c r="BY27" s="101"/>
      <c r="BZ27" s="101"/>
      <c r="CA27" s="101"/>
      <c r="CB27" s="101"/>
      <c r="CC27" s="101"/>
      <c r="CD27" s="101"/>
      <c r="CE27" s="101"/>
      <c r="CF27" s="101"/>
      <c r="CG27" s="101"/>
      <c r="CH27" s="101"/>
      <c r="CI27" s="101"/>
      <c r="CJ27" s="101"/>
      <c r="CK27" s="101"/>
      <c r="CL27" s="101"/>
      <c r="CM27" s="101"/>
      <c r="CN27" s="101"/>
      <c r="CO27" s="101"/>
      <c r="CP27" s="101"/>
      <c r="CQ27" s="101"/>
      <c r="CR27" s="101"/>
      <c r="CS27" s="101"/>
      <c r="CT27" s="101"/>
      <c r="CU27" s="101"/>
      <c r="CV27" s="101"/>
    </row>
    <row r="28" spans="1:100" ht="12.75" customHeight="1">
      <c r="A28" s="104">
        <v>44755</v>
      </c>
      <c r="B28" s="105" t="s">
        <v>29</v>
      </c>
      <c r="C28" s="105"/>
      <c r="D28" s="105"/>
      <c r="E28" s="129" t="s">
        <v>3</v>
      </c>
      <c r="F28" s="105"/>
      <c r="G28" s="105"/>
      <c r="H28" s="105"/>
      <c r="I28" s="105"/>
      <c r="J28" s="105"/>
      <c r="K28" s="128" t="s">
        <v>25</v>
      </c>
      <c r="L28" s="105"/>
      <c r="M28" s="130" t="s">
        <v>27</v>
      </c>
      <c r="N28" s="105"/>
      <c r="O28" s="105"/>
      <c r="P28" s="105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1"/>
      <c r="AX28" s="101"/>
      <c r="AY28" s="101"/>
      <c r="AZ28" s="101"/>
      <c r="BA28" s="101"/>
      <c r="BB28" s="101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  <c r="BO28" s="101"/>
      <c r="BP28" s="101"/>
      <c r="BQ28" s="101"/>
      <c r="BR28" s="101"/>
      <c r="BS28" s="101"/>
      <c r="BT28" s="101"/>
      <c r="BU28" s="101"/>
      <c r="BV28" s="101"/>
      <c r="BW28" s="101"/>
      <c r="BX28" s="101"/>
      <c r="BY28" s="101"/>
      <c r="BZ28" s="101"/>
      <c r="CA28" s="101"/>
      <c r="CB28" s="101"/>
      <c r="CC28" s="101"/>
      <c r="CD28" s="101"/>
      <c r="CE28" s="101"/>
      <c r="CF28" s="101"/>
      <c r="CG28" s="101"/>
      <c r="CH28" s="101"/>
      <c r="CI28" s="101"/>
      <c r="CJ28" s="101"/>
      <c r="CK28" s="101"/>
      <c r="CL28" s="101"/>
      <c r="CM28" s="101"/>
      <c r="CN28" s="101"/>
      <c r="CO28" s="101"/>
      <c r="CP28" s="101"/>
      <c r="CQ28" s="101"/>
      <c r="CR28" s="101"/>
      <c r="CS28" s="101"/>
      <c r="CT28" s="101"/>
      <c r="CU28" s="101"/>
      <c r="CV28" s="101"/>
    </row>
    <row r="29" spans="1:100" ht="12.75" customHeight="1">
      <c r="A29" s="109">
        <v>44756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1"/>
      <c r="BM29" s="101"/>
      <c r="BN29" s="101"/>
      <c r="BO29" s="101"/>
      <c r="BP29" s="101"/>
      <c r="BQ29" s="101"/>
      <c r="BR29" s="101"/>
      <c r="BS29" s="101"/>
      <c r="BT29" s="101"/>
      <c r="BU29" s="101"/>
      <c r="BV29" s="101"/>
      <c r="BW29" s="101"/>
      <c r="BX29" s="101"/>
      <c r="BY29" s="101"/>
      <c r="BZ29" s="101"/>
      <c r="CA29" s="101"/>
      <c r="CB29" s="101"/>
      <c r="CC29" s="101"/>
      <c r="CD29" s="101"/>
      <c r="CE29" s="101"/>
      <c r="CF29" s="101"/>
      <c r="CG29" s="101"/>
      <c r="CH29" s="101"/>
      <c r="CI29" s="101"/>
      <c r="CJ29" s="101"/>
      <c r="CK29" s="101"/>
      <c r="CL29" s="101"/>
      <c r="CM29" s="101"/>
      <c r="CN29" s="101"/>
      <c r="CO29" s="101"/>
      <c r="CP29" s="101"/>
      <c r="CQ29" s="101"/>
      <c r="CR29" s="101"/>
      <c r="CS29" s="101"/>
      <c r="CT29" s="101"/>
      <c r="CU29" s="101"/>
      <c r="CV29" s="101"/>
    </row>
    <row r="30" spans="1:100" ht="12.75" customHeight="1">
      <c r="A30" s="109">
        <v>44756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1"/>
      <c r="BM30" s="101"/>
      <c r="BN30" s="101"/>
      <c r="BO30" s="101"/>
      <c r="BP30" s="101"/>
      <c r="BQ30" s="101"/>
      <c r="BR30" s="101"/>
      <c r="BS30" s="101"/>
      <c r="BT30" s="101"/>
      <c r="BU30" s="101"/>
      <c r="BV30" s="101"/>
      <c r="BW30" s="101"/>
      <c r="BX30" s="101"/>
      <c r="BY30" s="101"/>
      <c r="BZ30" s="101"/>
      <c r="CA30" s="101"/>
      <c r="CB30" s="101"/>
      <c r="CC30" s="101"/>
      <c r="CD30" s="101"/>
      <c r="CE30" s="101"/>
      <c r="CF30" s="101"/>
      <c r="CG30" s="101"/>
      <c r="CH30" s="101"/>
      <c r="CI30" s="101"/>
      <c r="CJ30" s="101"/>
      <c r="CK30" s="101"/>
      <c r="CL30" s="101"/>
      <c r="CM30" s="101"/>
      <c r="CN30" s="101"/>
      <c r="CO30" s="101"/>
      <c r="CP30" s="101"/>
      <c r="CQ30" s="101"/>
      <c r="CR30" s="101"/>
      <c r="CS30" s="101"/>
      <c r="CT30" s="101"/>
      <c r="CU30" s="101"/>
      <c r="CV30" s="101"/>
    </row>
    <row r="31" spans="1:100" ht="12.75" customHeight="1">
      <c r="A31" s="104">
        <v>44757</v>
      </c>
      <c r="B31" s="105" t="s">
        <v>32</v>
      </c>
      <c r="C31" s="106" t="s">
        <v>24</v>
      </c>
      <c r="D31" s="105"/>
      <c r="E31" s="105"/>
      <c r="F31" s="105"/>
      <c r="G31" s="105"/>
      <c r="H31" s="105"/>
      <c r="I31" s="130" t="s">
        <v>27</v>
      </c>
      <c r="J31" s="105"/>
      <c r="K31" s="128" t="s">
        <v>25</v>
      </c>
      <c r="L31" s="105"/>
      <c r="M31" s="130" t="s">
        <v>27</v>
      </c>
      <c r="N31" s="105"/>
      <c r="O31" s="105"/>
      <c r="P31" s="105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00"/>
      <c r="AL31" s="100"/>
      <c r="AM31" s="100"/>
      <c r="AN31" s="100"/>
      <c r="AO31" s="100"/>
      <c r="AP31" s="100"/>
      <c r="AQ31" s="100"/>
      <c r="AR31" s="100"/>
      <c r="AS31" s="100"/>
      <c r="AT31" s="100"/>
      <c r="AU31" s="100"/>
      <c r="AV31" s="100"/>
      <c r="AW31" s="101"/>
      <c r="AX31" s="101"/>
      <c r="AY31" s="101"/>
      <c r="AZ31" s="101"/>
      <c r="BA31" s="101"/>
      <c r="BB31" s="101"/>
      <c r="BC31" s="101"/>
      <c r="BD31" s="101"/>
      <c r="BE31" s="101"/>
      <c r="BF31" s="101"/>
      <c r="BG31" s="101"/>
      <c r="BH31" s="101"/>
      <c r="BI31" s="101"/>
      <c r="BJ31" s="101"/>
      <c r="BK31" s="101"/>
      <c r="BL31" s="101"/>
      <c r="BM31" s="101"/>
      <c r="BN31" s="101"/>
      <c r="BO31" s="101"/>
      <c r="BP31" s="101"/>
      <c r="BQ31" s="101"/>
      <c r="BR31" s="101"/>
      <c r="BS31" s="101"/>
      <c r="BT31" s="101"/>
      <c r="BU31" s="101"/>
      <c r="BV31" s="101"/>
      <c r="BW31" s="101"/>
      <c r="BX31" s="101"/>
      <c r="BY31" s="101"/>
      <c r="BZ31" s="101"/>
      <c r="CA31" s="101"/>
      <c r="CB31" s="101"/>
      <c r="CC31" s="101"/>
      <c r="CD31" s="101"/>
      <c r="CE31" s="101"/>
      <c r="CF31" s="101"/>
      <c r="CG31" s="101"/>
      <c r="CH31" s="101"/>
      <c r="CI31" s="101"/>
      <c r="CJ31" s="101"/>
      <c r="CK31" s="101"/>
      <c r="CL31" s="101"/>
      <c r="CM31" s="101"/>
      <c r="CN31" s="101"/>
      <c r="CO31" s="101"/>
      <c r="CP31" s="101"/>
      <c r="CQ31" s="101"/>
      <c r="CR31" s="101"/>
      <c r="CS31" s="101"/>
      <c r="CT31" s="101"/>
      <c r="CU31" s="101"/>
      <c r="CV31" s="101"/>
    </row>
    <row r="32" spans="1:100" ht="12.75" customHeight="1">
      <c r="A32" s="104">
        <v>44757</v>
      </c>
      <c r="B32" s="105" t="s">
        <v>29</v>
      </c>
      <c r="C32" s="106" t="s">
        <v>24</v>
      </c>
      <c r="D32" s="105"/>
      <c r="E32" s="105"/>
      <c r="F32" s="105"/>
      <c r="G32" s="106" t="s">
        <v>24</v>
      </c>
      <c r="H32" s="105"/>
      <c r="I32" s="130" t="s">
        <v>27</v>
      </c>
      <c r="J32" s="105"/>
      <c r="K32" s="128" t="s">
        <v>25</v>
      </c>
      <c r="L32" s="105"/>
      <c r="M32" s="130" t="s">
        <v>27</v>
      </c>
      <c r="N32" s="105"/>
      <c r="O32" s="105"/>
      <c r="P32" s="105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  <c r="AP32" s="100"/>
      <c r="AQ32" s="100"/>
      <c r="AR32" s="100"/>
      <c r="AS32" s="100"/>
      <c r="AT32" s="100"/>
      <c r="AU32" s="100"/>
      <c r="AV32" s="100"/>
      <c r="AW32" s="101"/>
      <c r="AX32" s="101"/>
      <c r="AY32" s="101"/>
      <c r="AZ32" s="101"/>
      <c r="BA32" s="101"/>
      <c r="BB32" s="101"/>
      <c r="BC32" s="101"/>
      <c r="BD32" s="101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  <c r="BO32" s="101"/>
      <c r="BP32" s="101"/>
      <c r="BQ32" s="101"/>
      <c r="BR32" s="101"/>
      <c r="BS32" s="101"/>
      <c r="BT32" s="101"/>
      <c r="BU32" s="101"/>
      <c r="BV32" s="101"/>
      <c r="BW32" s="101"/>
      <c r="BX32" s="101"/>
      <c r="BY32" s="101"/>
      <c r="BZ32" s="101"/>
      <c r="CA32" s="101"/>
      <c r="CB32" s="101"/>
      <c r="CC32" s="101"/>
      <c r="CD32" s="101"/>
      <c r="CE32" s="101"/>
      <c r="CF32" s="101"/>
      <c r="CG32" s="101"/>
      <c r="CH32" s="101"/>
      <c r="CI32" s="101"/>
      <c r="CJ32" s="101"/>
      <c r="CK32" s="101"/>
      <c r="CL32" s="101"/>
      <c r="CM32" s="101"/>
      <c r="CN32" s="101"/>
      <c r="CO32" s="101"/>
      <c r="CP32" s="101"/>
      <c r="CQ32" s="101"/>
      <c r="CR32" s="101"/>
      <c r="CS32" s="101"/>
      <c r="CT32" s="101"/>
      <c r="CU32" s="101"/>
      <c r="CV32" s="101"/>
    </row>
    <row r="33" spans="1:100">
      <c r="A33" s="107">
        <v>44758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0"/>
      <c r="AR33" s="100"/>
      <c r="AS33" s="100"/>
      <c r="AT33" s="100"/>
      <c r="AU33" s="100"/>
      <c r="AV33" s="100"/>
      <c r="AW33" s="101"/>
      <c r="AX33" s="101"/>
      <c r="AY33" s="101"/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1"/>
      <c r="CC33" s="101"/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O33" s="101"/>
      <c r="CP33" s="101"/>
      <c r="CQ33" s="101"/>
      <c r="CR33" s="101"/>
      <c r="CS33" s="101"/>
      <c r="CT33" s="101"/>
      <c r="CU33" s="101"/>
      <c r="CV33" s="101"/>
    </row>
    <row r="34" spans="1:100">
      <c r="A34" s="118">
        <v>44758</v>
      </c>
      <c r="B34" s="121"/>
      <c r="C34" s="108"/>
      <c r="D34" s="108"/>
      <c r="E34" s="108"/>
      <c r="F34" s="108"/>
      <c r="G34" s="108"/>
      <c r="H34" s="108"/>
      <c r="I34" s="121"/>
      <c r="J34" s="108"/>
      <c r="K34" s="121"/>
      <c r="L34" s="108"/>
      <c r="M34" s="124"/>
      <c r="N34" s="108"/>
      <c r="O34" s="124"/>
      <c r="P34" s="108"/>
      <c r="Q34" s="111"/>
      <c r="R34" s="100"/>
      <c r="S34" s="111"/>
      <c r="T34" s="100"/>
      <c r="U34" s="111"/>
      <c r="V34" s="100"/>
      <c r="W34" s="111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0"/>
      <c r="AK34" s="100"/>
      <c r="AL34" s="100"/>
      <c r="AM34" s="100"/>
      <c r="AN34" s="100"/>
      <c r="AO34" s="100"/>
      <c r="AP34" s="100"/>
      <c r="AQ34" s="100"/>
      <c r="AR34" s="100"/>
      <c r="AS34" s="100"/>
      <c r="AT34" s="100"/>
      <c r="AU34" s="100"/>
      <c r="AV34" s="100"/>
      <c r="AW34" s="101"/>
      <c r="AX34" s="101"/>
      <c r="AY34" s="101"/>
      <c r="AZ34" s="101"/>
      <c r="BA34" s="101"/>
      <c r="BB34" s="101"/>
      <c r="BC34" s="101"/>
      <c r="BD34" s="101"/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  <c r="BO34" s="101"/>
      <c r="BP34" s="101"/>
      <c r="BQ34" s="101"/>
      <c r="BR34" s="101"/>
      <c r="BS34" s="101"/>
      <c r="BT34" s="101"/>
      <c r="BU34" s="101"/>
      <c r="BV34" s="101"/>
      <c r="BW34" s="101"/>
      <c r="BX34" s="101"/>
      <c r="BY34" s="101"/>
      <c r="BZ34" s="101"/>
      <c r="CA34" s="101"/>
      <c r="CB34" s="101"/>
      <c r="CC34" s="101"/>
      <c r="CD34" s="101"/>
      <c r="CE34" s="101"/>
      <c r="CF34" s="101"/>
      <c r="CG34" s="101"/>
      <c r="CH34" s="101"/>
      <c r="CI34" s="101"/>
      <c r="CJ34" s="101"/>
      <c r="CK34" s="101"/>
      <c r="CL34" s="101"/>
      <c r="CM34" s="101"/>
      <c r="CN34" s="101"/>
      <c r="CO34" s="101"/>
      <c r="CP34" s="101"/>
      <c r="CQ34" s="101"/>
      <c r="CR34" s="101"/>
      <c r="CS34" s="101"/>
      <c r="CT34" s="101"/>
      <c r="CU34" s="101"/>
      <c r="CV34" s="101"/>
    </row>
    <row r="35" spans="1:100">
      <c r="A35" s="119">
        <v>44759</v>
      </c>
      <c r="B35" s="122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100"/>
      <c r="AM35" s="100"/>
      <c r="AN35" s="100"/>
      <c r="AO35" s="100"/>
      <c r="AP35" s="100"/>
      <c r="AQ35" s="100"/>
      <c r="AR35" s="100"/>
      <c r="AS35" s="100"/>
      <c r="AT35" s="100"/>
      <c r="AU35" s="100"/>
      <c r="AV35" s="100"/>
      <c r="AW35" s="101"/>
      <c r="AX35" s="101"/>
      <c r="AY35" s="101"/>
      <c r="AZ35" s="101"/>
      <c r="BA35" s="101"/>
      <c r="BB35" s="101"/>
      <c r="BC35" s="101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  <c r="BO35" s="101"/>
      <c r="BP35" s="101"/>
      <c r="BQ35" s="101"/>
      <c r="BR35" s="101"/>
      <c r="BS35" s="101"/>
      <c r="BT35" s="101"/>
      <c r="BU35" s="101"/>
      <c r="BV35" s="101"/>
      <c r="BW35" s="101"/>
      <c r="BX35" s="101"/>
      <c r="BY35" s="101"/>
      <c r="BZ35" s="101"/>
      <c r="CA35" s="101"/>
      <c r="CB35" s="101"/>
      <c r="CC35" s="101"/>
      <c r="CD35" s="101"/>
      <c r="CE35" s="101"/>
      <c r="CF35" s="101"/>
      <c r="CG35" s="101"/>
      <c r="CH35" s="101"/>
      <c r="CI35" s="101"/>
      <c r="CJ35" s="101"/>
      <c r="CK35" s="101"/>
      <c r="CL35" s="101"/>
      <c r="CM35" s="101"/>
      <c r="CN35" s="101"/>
      <c r="CO35" s="101"/>
      <c r="CP35" s="101"/>
      <c r="CQ35" s="101"/>
      <c r="CR35" s="101"/>
      <c r="CS35" s="101"/>
      <c r="CT35" s="101"/>
      <c r="CU35" s="101"/>
      <c r="CV35" s="101"/>
    </row>
    <row r="36" spans="1:100">
      <c r="A36" s="107">
        <v>44759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100"/>
      <c r="AP36" s="100"/>
      <c r="AQ36" s="100"/>
      <c r="AR36" s="100"/>
      <c r="AS36" s="100"/>
      <c r="AT36" s="100"/>
      <c r="AU36" s="100"/>
      <c r="AV36" s="100"/>
      <c r="AW36" s="101"/>
      <c r="AX36" s="101"/>
      <c r="AY36" s="101"/>
      <c r="AZ36" s="101"/>
      <c r="BA36" s="101"/>
      <c r="BB36" s="101"/>
      <c r="BC36" s="101"/>
      <c r="BD36" s="101"/>
      <c r="BE36" s="101"/>
      <c r="BF36" s="101"/>
      <c r="BG36" s="101"/>
      <c r="BH36" s="101"/>
      <c r="BI36" s="101"/>
      <c r="BJ36" s="101"/>
      <c r="BK36" s="101"/>
      <c r="BL36" s="101"/>
      <c r="BM36" s="101"/>
      <c r="BN36" s="101"/>
      <c r="BO36" s="101"/>
      <c r="BP36" s="101"/>
      <c r="BQ36" s="101"/>
      <c r="BR36" s="101"/>
      <c r="BS36" s="101"/>
      <c r="BT36" s="101"/>
      <c r="BU36" s="101"/>
      <c r="BV36" s="101"/>
      <c r="BW36" s="101"/>
      <c r="BX36" s="101"/>
      <c r="BY36" s="101"/>
      <c r="BZ36" s="101"/>
      <c r="CA36" s="101"/>
      <c r="CB36" s="101"/>
      <c r="CC36" s="101"/>
      <c r="CD36" s="101"/>
      <c r="CE36" s="101"/>
      <c r="CF36" s="101"/>
      <c r="CG36" s="101"/>
      <c r="CH36" s="101"/>
      <c r="CI36" s="101"/>
      <c r="CJ36" s="101"/>
      <c r="CK36" s="101"/>
      <c r="CL36" s="101"/>
      <c r="CM36" s="101"/>
      <c r="CN36" s="101"/>
      <c r="CO36" s="101"/>
      <c r="CP36" s="101"/>
      <c r="CQ36" s="101"/>
      <c r="CR36" s="101"/>
      <c r="CS36" s="101"/>
      <c r="CT36" s="101"/>
      <c r="CU36" s="101"/>
      <c r="CV36" s="101"/>
    </row>
    <row r="37" spans="1:100">
      <c r="A37" s="104">
        <v>44760</v>
      </c>
      <c r="B37" s="112" t="s">
        <v>32</v>
      </c>
      <c r="C37" s="106" t="s">
        <v>24</v>
      </c>
      <c r="D37" s="105"/>
      <c r="E37" s="105"/>
      <c r="F37" s="105"/>
      <c r="G37" s="106" t="s">
        <v>24</v>
      </c>
      <c r="H37" s="117" t="s">
        <v>120</v>
      </c>
      <c r="I37" s="130" t="s">
        <v>27</v>
      </c>
      <c r="J37" s="105"/>
      <c r="K37" s="128" t="s">
        <v>25</v>
      </c>
      <c r="L37" s="105"/>
      <c r="M37" s="105"/>
      <c r="N37" s="105"/>
      <c r="O37" s="105"/>
      <c r="P37" s="105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1"/>
      <c r="AX37" s="101"/>
      <c r="AY37" s="101"/>
      <c r="AZ37" s="101"/>
      <c r="BA37" s="101"/>
      <c r="BB37" s="101"/>
      <c r="BC37" s="101"/>
      <c r="BD37" s="101"/>
      <c r="BE37" s="101"/>
      <c r="BF37" s="101"/>
      <c r="BG37" s="101"/>
      <c r="BH37" s="101"/>
      <c r="BI37" s="101"/>
      <c r="BJ37" s="101"/>
      <c r="BK37" s="101"/>
      <c r="BL37" s="101"/>
      <c r="BM37" s="101"/>
      <c r="BN37" s="101"/>
      <c r="BO37" s="101"/>
      <c r="BP37" s="101"/>
      <c r="BQ37" s="101"/>
      <c r="BR37" s="101"/>
      <c r="BS37" s="101"/>
      <c r="BT37" s="101"/>
      <c r="BU37" s="101"/>
      <c r="BV37" s="101"/>
      <c r="BW37" s="101"/>
      <c r="BX37" s="101"/>
      <c r="BY37" s="101"/>
      <c r="BZ37" s="101"/>
      <c r="CA37" s="101"/>
      <c r="CB37" s="101"/>
      <c r="CC37" s="101"/>
      <c r="CD37" s="101"/>
      <c r="CE37" s="101"/>
      <c r="CF37" s="101"/>
      <c r="CG37" s="101"/>
      <c r="CH37" s="101"/>
      <c r="CI37" s="101"/>
      <c r="CJ37" s="101"/>
      <c r="CK37" s="101"/>
      <c r="CL37" s="101"/>
      <c r="CM37" s="101"/>
      <c r="CN37" s="101"/>
      <c r="CO37" s="101"/>
      <c r="CP37" s="101"/>
      <c r="CQ37" s="101"/>
      <c r="CR37" s="101"/>
      <c r="CS37" s="101"/>
      <c r="CT37" s="101"/>
      <c r="CU37" s="101"/>
      <c r="CV37" s="101"/>
    </row>
    <row r="38" spans="1:100">
      <c r="A38" s="104">
        <v>44760</v>
      </c>
      <c r="B38" s="105" t="s">
        <v>29</v>
      </c>
      <c r="C38" s="105"/>
      <c r="D38" s="105"/>
      <c r="E38" s="105"/>
      <c r="F38" s="105"/>
      <c r="G38" s="106" t="s">
        <v>24</v>
      </c>
      <c r="H38" s="117" t="s">
        <v>120</v>
      </c>
      <c r="I38" s="130" t="s">
        <v>27</v>
      </c>
      <c r="J38" s="105"/>
      <c r="K38" s="128" t="s">
        <v>25</v>
      </c>
      <c r="L38" s="105"/>
      <c r="M38" s="105"/>
      <c r="N38" s="105"/>
      <c r="O38" s="105"/>
      <c r="P38" s="105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1"/>
      <c r="BM38" s="101"/>
      <c r="BN38" s="101"/>
      <c r="BO38" s="101"/>
      <c r="BP38" s="101"/>
      <c r="BQ38" s="101"/>
      <c r="BR38" s="101"/>
      <c r="BS38" s="101"/>
      <c r="BT38" s="101"/>
      <c r="BU38" s="101"/>
      <c r="BV38" s="101"/>
      <c r="BW38" s="101"/>
      <c r="BX38" s="101"/>
      <c r="BY38" s="101"/>
      <c r="BZ38" s="101"/>
      <c r="CA38" s="101"/>
      <c r="CB38" s="101"/>
      <c r="CC38" s="101"/>
      <c r="CD38" s="101"/>
      <c r="CE38" s="101"/>
      <c r="CF38" s="101"/>
      <c r="CG38" s="101"/>
      <c r="CH38" s="101"/>
      <c r="CI38" s="101"/>
      <c r="CJ38" s="101"/>
      <c r="CK38" s="101"/>
      <c r="CL38" s="101"/>
      <c r="CM38" s="101"/>
      <c r="CN38" s="101"/>
      <c r="CO38" s="101"/>
      <c r="CP38" s="101"/>
      <c r="CQ38" s="101"/>
      <c r="CR38" s="101"/>
      <c r="CS38" s="101"/>
      <c r="CT38" s="101"/>
      <c r="CU38" s="101"/>
      <c r="CV38" s="101"/>
    </row>
    <row r="39" spans="1:100">
      <c r="A39" s="104">
        <v>44761</v>
      </c>
      <c r="B39" s="112" t="s">
        <v>32</v>
      </c>
      <c r="C39" s="105"/>
      <c r="D39" s="105"/>
      <c r="E39" s="105"/>
      <c r="F39" s="105"/>
      <c r="G39" s="106" t="s">
        <v>24</v>
      </c>
      <c r="H39" s="117" t="s">
        <v>120</v>
      </c>
      <c r="I39" s="130" t="s">
        <v>27</v>
      </c>
      <c r="J39" s="105"/>
      <c r="K39" s="128" t="s">
        <v>25</v>
      </c>
      <c r="L39" s="105"/>
      <c r="M39" s="105"/>
      <c r="N39" s="105"/>
      <c r="O39" s="105"/>
      <c r="P39" s="105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  <c r="AM39" s="100"/>
      <c r="AN39" s="100"/>
      <c r="AO39" s="100"/>
      <c r="AP39" s="100"/>
      <c r="AQ39" s="100"/>
      <c r="AR39" s="100"/>
      <c r="AS39" s="100"/>
      <c r="AT39" s="100"/>
      <c r="AU39" s="100"/>
      <c r="AV39" s="100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  <c r="CA39" s="101"/>
      <c r="CB39" s="101"/>
      <c r="CC39" s="101"/>
      <c r="CD39" s="101"/>
      <c r="CE39" s="101"/>
      <c r="CF39" s="101"/>
      <c r="CG39" s="101"/>
      <c r="CH39" s="101"/>
      <c r="CI39" s="101"/>
      <c r="CJ39" s="101"/>
      <c r="CK39" s="101"/>
      <c r="CL39" s="101"/>
      <c r="CM39" s="101"/>
      <c r="CN39" s="101"/>
      <c r="CO39" s="101"/>
      <c r="CP39" s="101"/>
      <c r="CQ39" s="101"/>
      <c r="CR39" s="101"/>
      <c r="CS39" s="101"/>
      <c r="CT39" s="101"/>
      <c r="CU39" s="101"/>
      <c r="CV39" s="101"/>
    </row>
    <row r="40" spans="1:100">
      <c r="A40" s="104">
        <v>44761</v>
      </c>
      <c r="B40" s="105" t="s">
        <v>29</v>
      </c>
      <c r="C40" s="105"/>
      <c r="D40" s="105"/>
      <c r="E40" s="105"/>
      <c r="F40" s="105"/>
      <c r="G40" s="106" t="s">
        <v>24</v>
      </c>
      <c r="H40" s="117" t="s">
        <v>120</v>
      </c>
      <c r="I40" s="130" t="s">
        <v>27</v>
      </c>
      <c r="J40" s="105"/>
      <c r="K40" s="128" t="s">
        <v>25</v>
      </c>
      <c r="L40" s="105"/>
      <c r="M40" s="105"/>
      <c r="N40" s="105"/>
      <c r="O40" s="105"/>
      <c r="P40" s="105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00"/>
      <c r="AL40" s="100"/>
      <c r="AM40" s="100"/>
      <c r="AN40" s="100"/>
      <c r="AO40" s="100"/>
      <c r="AP40" s="100"/>
      <c r="AQ40" s="100"/>
      <c r="AR40" s="100"/>
      <c r="AS40" s="100"/>
      <c r="AT40" s="100"/>
      <c r="AU40" s="100"/>
      <c r="AV40" s="100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  <c r="CA40" s="101"/>
      <c r="CB40" s="101"/>
      <c r="CC40" s="101"/>
      <c r="CD40" s="101"/>
      <c r="CE40" s="101"/>
      <c r="CF40" s="101"/>
      <c r="CG40" s="101"/>
      <c r="CH40" s="101"/>
      <c r="CI40" s="101"/>
      <c r="CJ40" s="101"/>
      <c r="CK40" s="101"/>
      <c r="CL40" s="101"/>
      <c r="CM40" s="101"/>
      <c r="CN40" s="101"/>
      <c r="CO40" s="101"/>
      <c r="CP40" s="101"/>
      <c r="CQ40" s="101"/>
      <c r="CR40" s="101"/>
      <c r="CS40" s="101"/>
      <c r="CT40" s="101"/>
      <c r="CU40" s="101"/>
      <c r="CV40" s="101"/>
    </row>
    <row r="41" spans="1:100">
      <c r="A41" s="104">
        <v>44762</v>
      </c>
      <c r="B41" s="112" t="s">
        <v>32</v>
      </c>
      <c r="C41" s="105"/>
      <c r="D41" s="105"/>
      <c r="E41" s="105"/>
      <c r="F41" s="105"/>
      <c r="G41" s="106" t="s">
        <v>24</v>
      </c>
      <c r="H41" s="117" t="s">
        <v>120</v>
      </c>
      <c r="I41" s="130" t="s">
        <v>27</v>
      </c>
      <c r="J41" s="105"/>
      <c r="K41" s="128" t="s">
        <v>25</v>
      </c>
      <c r="L41" s="105"/>
      <c r="M41" s="105"/>
      <c r="N41" s="105"/>
      <c r="O41" s="105"/>
      <c r="P41" s="105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  <c r="AN41" s="100"/>
      <c r="AO41" s="100"/>
      <c r="AP41" s="100"/>
      <c r="AQ41" s="100"/>
      <c r="AR41" s="100"/>
      <c r="AS41" s="100"/>
      <c r="AT41" s="100"/>
      <c r="AU41" s="100"/>
      <c r="AV41" s="100"/>
      <c r="AW41" s="101"/>
      <c r="AX41" s="101"/>
      <c r="AY41" s="101"/>
      <c r="AZ41" s="101"/>
      <c r="BA41" s="101"/>
      <c r="BB41" s="101"/>
      <c r="BC41" s="101"/>
      <c r="BD41" s="101"/>
      <c r="BE41" s="101"/>
      <c r="BF41" s="101"/>
      <c r="BG41" s="101"/>
      <c r="BH41" s="101"/>
      <c r="BI41" s="101"/>
      <c r="BJ41" s="101"/>
      <c r="BK41" s="101"/>
      <c r="BL41" s="101"/>
      <c r="BM41" s="101"/>
      <c r="BN41" s="101"/>
      <c r="BO41" s="101"/>
      <c r="BP41" s="101"/>
      <c r="BQ41" s="101"/>
      <c r="BR41" s="101"/>
      <c r="BS41" s="101"/>
      <c r="BT41" s="101"/>
      <c r="BU41" s="101"/>
      <c r="BV41" s="101"/>
      <c r="BW41" s="101"/>
      <c r="BX41" s="101"/>
      <c r="BY41" s="101"/>
      <c r="BZ41" s="101"/>
      <c r="CA41" s="101"/>
      <c r="CB41" s="101"/>
      <c r="CC41" s="101"/>
      <c r="CD41" s="101"/>
      <c r="CE41" s="101"/>
      <c r="CF41" s="101"/>
      <c r="CG41" s="101"/>
      <c r="CH41" s="101"/>
      <c r="CI41" s="101"/>
      <c r="CJ41" s="101"/>
      <c r="CK41" s="101"/>
      <c r="CL41" s="101"/>
      <c r="CM41" s="101"/>
      <c r="CN41" s="101"/>
      <c r="CO41" s="101"/>
      <c r="CP41" s="101"/>
      <c r="CQ41" s="101"/>
      <c r="CR41" s="101"/>
      <c r="CS41" s="101"/>
      <c r="CT41" s="101"/>
      <c r="CU41" s="101"/>
      <c r="CV41" s="101"/>
    </row>
    <row r="42" spans="1:100">
      <c r="A42" s="104">
        <v>44762</v>
      </c>
      <c r="B42" s="105" t="s">
        <v>29</v>
      </c>
      <c r="C42" s="105"/>
      <c r="D42" s="105"/>
      <c r="E42" s="105"/>
      <c r="F42" s="105"/>
      <c r="G42" s="106" t="s">
        <v>24</v>
      </c>
      <c r="H42" s="117" t="s">
        <v>120</v>
      </c>
      <c r="I42" s="130" t="s">
        <v>27</v>
      </c>
      <c r="J42" s="105"/>
      <c r="K42" s="128" t="s">
        <v>25</v>
      </c>
      <c r="L42" s="105"/>
      <c r="M42" s="105"/>
      <c r="N42" s="105"/>
      <c r="O42" s="105"/>
      <c r="P42" s="105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1"/>
      <c r="AX42" s="101"/>
      <c r="AY42" s="101"/>
      <c r="AZ42" s="101"/>
      <c r="BA42" s="101"/>
      <c r="BB42" s="101"/>
      <c r="BC42" s="101"/>
      <c r="BD42" s="101"/>
      <c r="BE42" s="101"/>
      <c r="BF42" s="101"/>
      <c r="BG42" s="101"/>
      <c r="BH42" s="101"/>
      <c r="BI42" s="101"/>
      <c r="BJ42" s="101"/>
      <c r="BK42" s="101"/>
      <c r="BL42" s="101"/>
      <c r="BM42" s="101"/>
      <c r="BN42" s="101"/>
      <c r="BO42" s="101"/>
      <c r="BP42" s="101"/>
      <c r="BQ42" s="101"/>
      <c r="BR42" s="101"/>
      <c r="BS42" s="101"/>
      <c r="BT42" s="101"/>
      <c r="BU42" s="101"/>
      <c r="BV42" s="101"/>
      <c r="BW42" s="101"/>
      <c r="BX42" s="101"/>
      <c r="BY42" s="101"/>
      <c r="BZ42" s="101"/>
      <c r="CA42" s="101"/>
      <c r="CB42" s="101"/>
      <c r="CC42" s="101"/>
      <c r="CD42" s="101"/>
      <c r="CE42" s="101"/>
      <c r="CF42" s="101"/>
      <c r="CG42" s="101"/>
      <c r="CH42" s="101"/>
      <c r="CI42" s="101"/>
      <c r="CJ42" s="101"/>
      <c r="CK42" s="101"/>
      <c r="CL42" s="101"/>
      <c r="CM42" s="101"/>
      <c r="CN42" s="101"/>
      <c r="CO42" s="101"/>
      <c r="CP42" s="101"/>
      <c r="CQ42" s="101"/>
      <c r="CR42" s="101"/>
      <c r="CS42" s="101"/>
      <c r="CT42" s="101"/>
      <c r="CU42" s="101"/>
      <c r="CV42" s="101"/>
    </row>
    <row r="43" spans="1:100">
      <c r="A43" s="104">
        <v>44763</v>
      </c>
      <c r="B43" s="112" t="s">
        <v>32</v>
      </c>
      <c r="C43" s="105"/>
      <c r="D43" s="105"/>
      <c r="E43" s="105"/>
      <c r="F43" s="105"/>
      <c r="G43" s="106" t="s">
        <v>24</v>
      </c>
      <c r="H43" s="117" t="s">
        <v>120</v>
      </c>
      <c r="I43" s="130" t="s">
        <v>27</v>
      </c>
      <c r="J43" s="105"/>
      <c r="K43" s="128" t="s">
        <v>25</v>
      </c>
      <c r="L43" s="105"/>
      <c r="M43" s="105"/>
      <c r="N43" s="105"/>
      <c r="O43" s="105"/>
      <c r="P43" s="105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01"/>
      <c r="AX43" s="101"/>
      <c r="AY43" s="101"/>
      <c r="AZ43" s="101"/>
      <c r="BA43" s="101"/>
      <c r="BB43" s="101"/>
      <c r="BC43" s="101"/>
      <c r="BD43" s="101"/>
      <c r="BE43" s="101"/>
      <c r="BF43" s="101"/>
      <c r="BG43" s="101"/>
      <c r="BH43" s="101"/>
      <c r="BI43" s="101"/>
      <c r="BJ43" s="101"/>
      <c r="BK43" s="101"/>
      <c r="BL43" s="101"/>
      <c r="BM43" s="101"/>
      <c r="BN43" s="101"/>
      <c r="BO43" s="101"/>
      <c r="BP43" s="101"/>
      <c r="BQ43" s="101"/>
      <c r="BR43" s="101"/>
      <c r="BS43" s="101"/>
      <c r="BT43" s="101"/>
      <c r="BU43" s="101"/>
      <c r="BV43" s="101"/>
      <c r="BW43" s="101"/>
      <c r="BX43" s="101"/>
      <c r="BY43" s="101"/>
      <c r="BZ43" s="101"/>
      <c r="CA43" s="101"/>
      <c r="CB43" s="101"/>
      <c r="CC43" s="101"/>
      <c r="CD43" s="101"/>
      <c r="CE43" s="101"/>
      <c r="CF43" s="101"/>
      <c r="CG43" s="101"/>
      <c r="CH43" s="101"/>
      <c r="CI43" s="101"/>
      <c r="CJ43" s="101"/>
      <c r="CK43" s="101"/>
      <c r="CL43" s="101"/>
      <c r="CM43" s="101"/>
      <c r="CN43" s="101"/>
      <c r="CO43" s="101"/>
      <c r="CP43" s="101"/>
      <c r="CQ43" s="101"/>
      <c r="CR43" s="101"/>
      <c r="CS43" s="101"/>
      <c r="CT43" s="101"/>
      <c r="CU43" s="101"/>
      <c r="CV43" s="101"/>
    </row>
    <row r="44" spans="1:100">
      <c r="A44" s="104">
        <v>44763</v>
      </c>
      <c r="B44" s="105" t="s">
        <v>29</v>
      </c>
      <c r="C44" s="105"/>
      <c r="D44" s="105"/>
      <c r="E44" s="105"/>
      <c r="F44" s="105"/>
      <c r="G44" s="106" t="s">
        <v>24</v>
      </c>
      <c r="H44" s="117" t="s">
        <v>120</v>
      </c>
      <c r="I44" s="130" t="s">
        <v>27</v>
      </c>
      <c r="J44" s="105"/>
      <c r="K44" s="128" t="s">
        <v>25</v>
      </c>
      <c r="L44" s="105"/>
      <c r="M44" s="105"/>
      <c r="N44" s="105"/>
      <c r="O44" s="105"/>
      <c r="P44" s="105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  <c r="AN44" s="100"/>
      <c r="AO44" s="100"/>
      <c r="AP44" s="100"/>
      <c r="AQ44" s="100"/>
      <c r="AR44" s="100"/>
      <c r="AS44" s="100"/>
      <c r="AT44" s="100"/>
      <c r="AU44" s="100"/>
      <c r="AV44" s="100"/>
      <c r="AW44" s="101"/>
      <c r="AX44" s="101"/>
      <c r="AY44" s="101"/>
      <c r="AZ44" s="101"/>
      <c r="BA44" s="101"/>
      <c r="BB44" s="101"/>
      <c r="BC44" s="101"/>
      <c r="BD44" s="101"/>
      <c r="BE44" s="101"/>
      <c r="BF44" s="101"/>
      <c r="BG44" s="101"/>
      <c r="BH44" s="101"/>
      <c r="BI44" s="101"/>
      <c r="BJ44" s="101"/>
      <c r="BK44" s="101"/>
      <c r="BL44" s="101"/>
      <c r="BM44" s="101"/>
      <c r="BN44" s="101"/>
      <c r="BO44" s="101"/>
      <c r="BP44" s="101"/>
      <c r="BQ44" s="101"/>
      <c r="BR44" s="101"/>
      <c r="BS44" s="101"/>
      <c r="BT44" s="101"/>
      <c r="BU44" s="101"/>
      <c r="BV44" s="101"/>
      <c r="BW44" s="101"/>
      <c r="BX44" s="101"/>
      <c r="BY44" s="101"/>
      <c r="BZ44" s="101"/>
      <c r="CA44" s="101"/>
      <c r="CB44" s="101"/>
      <c r="CC44" s="101"/>
      <c r="CD44" s="101"/>
      <c r="CE44" s="101"/>
      <c r="CF44" s="101"/>
      <c r="CG44" s="101"/>
      <c r="CH44" s="101"/>
      <c r="CI44" s="101"/>
      <c r="CJ44" s="101"/>
      <c r="CK44" s="101"/>
      <c r="CL44" s="101"/>
      <c r="CM44" s="101"/>
      <c r="CN44" s="101"/>
      <c r="CO44" s="101"/>
      <c r="CP44" s="101"/>
      <c r="CQ44" s="101"/>
      <c r="CR44" s="101"/>
      <c r="CS44" s="101"/>
      <c r="CT44" s="101"/>
      <c r="CU44" s="101"/>
      <c r="CV44" s="101"/>
    </row>
    <row r="45" spans="1:100">
      <c r="A45" s="104">
        <v>44764</v>
      </c>
      <c r="B45" s="112" t="s">
        <v>32</v>
      </c>
      <c r="C45" s="105"/>
      <c r="D45" s="105"/>
      <c r="E45" s="105"/>
      <c r="F45" s="105"/>
      <c r="G45" s="106" t="s">
        <v>24</v>
      </c>
      <c r="H45" s="117" t="s">
        <v>120</v>
      </c>
      <c r="I45" s="130" t="s">
        <v>27</v>
      </c>
      <c r="J45" s="105"/>
      <c r="K45" s="128" t="s">
        <v>25</v>
      </c>
      <c r="L45" s="105"/>
      <c r="M45" s="105"/>
      <c r="N45" s="106" t="s">
        <v>24</v>
      </c>
      <c r="O45" s="105"/>
      <c r="P45" s="105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1"/>
      <c r="AX45" s="101"/>
      <c r="AY45" s="101"/>
      <c r="AZ45" s="101"/>
      <c r="BA45" s="101"/>
      <c r="BB45" s="101"/>
      <c r="BC45" s="101"/>
      <c r="BD45" s="101"/>
      <c r="BE45" s="101"/>
      <c r="BF45" s="101"/>
      <c r="BG45" s="101"/>
      <c r="BH45" s="101"/>
      <c r="BI45" s="101"/>
      <c r="BJ45" s="101"/>
      <c r="BK45" s="101"/>
      <c r="BL45" s="101"/>
      <c r="BM45" s="101"/>
      <c r="BN45" s="101"/>
      <c r="BO45" s="101"/>
      <c r="BP45" s="101"/>
      <c r="BQ45" s="101"/>
      <c r="BR45" s="101"/>
      <c r="BS45" s="101"/>
      <c r="BT45" s="101"/>
      <c r="BU45" s="101"/>
      <c r="BV45" s="101"/>
      <c r="BW45" s="101"/>
      <c r="BX45" s="101"/>
      <c r="BY45" s="101"/>
      <c r="BZ45" s="101"/>
      <c r="CA45" s="101"/>
      <c r="CB45" s="101"/>
      <c r="CC45" s="101"/>
      <c r="CD45" s="101"/>
      <c r="CE45" s="101"/>
      <c r="CF45" s="101"/>
      <c r="CG45" s="101"/>
      <c r="CH45" s="101"/>
      <c r="CI45" s="101"/>
      <c r="CJ45" s="101"/>
      <c r="CK45" s="101"/>
      <c r="CL45" s="101"/>
      <c r="CM45" s="101"/>
      <c r="CN45" s="101"/>
      <c r="CO45" s="101"/>
      <c r="CP45" s="101"/>
      <c r="CQ45" s="101"/>
      <c r="CR45" s="101"/>
      <c r="CS45" s="101"/>
      <c r="CT45" s="101"/>
      <c r="CU45" s="101"/>
      <c r="CV45" s="101"/>
    </row>
    <row r="46" spans="1:100">
      <c r="A46" s="104">
        <v>44764</v>
      </c>
      <c r="B46" s="105" t="s">
        <v>29</v>
      </c>
      <c r="C46" s="105"/>
      <c r="D46" s="105"/>
      <c r="E46" s="105"/>
      <c r="F46" s="105"/>
      <c r="G46" s="106" t="s">
        <v>24</v>
      </c>
      <c r="H46" s="117" t="s">
        <v>120</v>
      </c>
      <c r="I46" s="130" t="s">
        <v>27</v>
      </c>
      <c r="J46" s="105"/>
      <c r="K46" s="128" t="s">
        <v>25</v>
      </c>
      <c r="L46" s="105"/>
      <c r="M46" s="105"/>
      <c r="N46" s="106" t="s">
        <v>24</v>
      </c>
      <c r="O46" s="105"/>
      <c r="P46" s="105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100"/>
      <c r="AK46" s="100"/>
      <c r="AL46" s="100"/>
      <c r="AM46" s="100"/>
      <c r="AN46" s="100"/>
      <c r="AO46" s="100"/>
      <c r="AP46" s="100"/>
      <c r="AQ46" s="100"/>
      <c r="AR46" s="100"/>
      <c r="AS46" s="100"/>
      <c r="AT46" s="100"/>
      <c r="AU46" s="100"/>
      <c r="AV46" s="100"/>
      <c r="AW46" s="101"/>
      <c r="AX46" s="101"/>
      <c r="AY46" s="101"/>
      <c r="AZ46" s="101"/>
      <c r="BA46" s="101"/>
      <c r="BB46" s="101"/>
      <c r="BC46" s="101"/>
      <c r="BD46" s="101"/>
      <c r="BE46" s="101"/>
      <c r="BF46" s="101"/>
      <c r="BG46" s="101"/>
      <c r="BH46" s="101"/>
      <c r="BI46" s="101"/>
      <c r="BJ46" s="101"/>
      <c r="BK46" s="101"/>
      <c r="BL46" s="101"/>
      <c r="BM46" s="101"/>
      <c r="BN46" s="101"/>
      <c r="BO46" s="101"/>
      <c r="BP46" s="101"/>
      <c r="BQ46" s="101"/>
      <c r="BR46" s="101"/>
      <c r="BS46" s="101"/>
      <c r="BT46" s="101"/>
      <c r="BU46" s="101"/>
      <c r="BV46" s="101"/>
      <c r="BW46" s="101"/>
      <c r="BX46" s="101"/>
      <c r="BY46" s="101"/>
      <c r="BZ46" s="101"/>
      <c r="CA46" s="101"/>
      <c r="CB46" s="101"/>
      <c r="CC46" s="101"/>
      <c r="CD46" s="101"/>
      <c r="CE46" s="101"/>
      <c r="CF46" s="101"/>
      <c r="CG46" s="101"/>
      <c r="CH46" s="101"/>
      <c r="CI46" s="101"/>
      <c r="CJ46" s="101"/>
      <c r="CK46" s="101"/>
      <c r="CL46" s="101"/>
      <c r="CM46" s="101"/>
      <c r="CN46" s="101"/>
      <c r="CO46" s="101"/>
      <c r="CP46" s="101"/>
      <c r="CQ46" s="101"/>
      <c r="CR46" s="101"/>
      <c r="CS46" s="101"/>
      <c r="CT46" s="101"/>
      <c r="CU46" s="101"/>
      <c r="CV46" s="101"/>
    </row>
    <row r="47" spans="1:100">
      <c r="A47" s="107">
        <v>44765</v>
      </c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100"/>
      <c r="AK47" s="100"/>
      <c r="AL47" s="100"/>
      <c r="AM47" s="100"/>
      <c r="AN47" s="100"/>
      <c r="AO47" s="100"/>
      <c r="AP47" s="100"/>
      <c r="AQ47" s="100"/>
      <c r="AR47" s="100"/>
      <c r="AS47" s="100"/>
      <c r="AT47" s="100"/>
      <c r="AU47" s="100"/>
      <c r="AV47" s="100"/>
      <c r="AW47" s="101"/>
      <c r="AX47" s="101"/>
      <c r="AY47" s="101"/>
      <c r="AZ47" s="101"/>
      <c r="BA47" s="101"/>
      <c r="BB47" s="101"/>
      <c r="BC47" s="101"/>
      <c r="BD47" s="101"/>
      <c r="BE47" s="101"/>
      <c r="BF47" s="101"/>
      <c r="BG47" s="101"/>
      <c r="BH47" s="101"/>
      <c r="BI47" s="101"/>
      <c r="BJ47" s="101"/>
      <c r="BK47" s="101"/>
      <c r="BL47" s="101"/>
      <c r="BM47" s="101"/>
      <c r="BN47" s="101"/>
      <c r="BO47" s="101"/>
      <c r="BP47" s="101"/>
      <c r="BQ47" s="101"/>
      <c r="BR47" s="101"/>
      <c r="BS47" s="101"/>
      <c r="BT47" s="101"/>
      <c r="BU47" s="101"/>
      <c r="BV47" s="101"/>
      <c r="BW47" s="101"/>
      <c r="BX47" s="101"/>
      <c r="BY47" s="101"/>
      <c r="BZ47" s="101"/>
      <c r="CA47" s="101"/>
      <c r="CB47" s="101"/>
      <c r="CC47" s="101"/>
      <c r="CD47" s="101"/>
      <c r="CE47" s="101"/>
      <c r="CF47" s="101"/>
      <c r="CG47" s="101"/>
      <c r="CH47" s="101"/>
      <c r="CI47" s="101"/>
      <c r="CJ47" s="101"/>
      <c r="CK47" s="101"/>
      <c r="CL47" s="101"/>
      <c r="CM47" s="101"/>
      <c r="CN47" s="101"/>
      <c r="CO47" s="101"/>
      <c r="CP47" s="101"/>
      <c r="CQ47" s="101"/>
      <c r="CR47" s="101"/>
      <c r="CS47" s="101"/>
      <c r="CT47" s="101"/>
      <c r="CU47" s="101"/>
      <c r="CV47" s="101"/>
    </row>
    <row r="48" spans="1:100">
      <c r="A48" s="107">
        <v>44765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  <c r="AN48" s="100"/>
      <c r="AO48" s="100"/>
      <c r="AP48" s="100"/>
      <c r="AQ48" s="100"/>
      <c r="AR48" s="100"/>
      <c r="AS48" s="100"/>
      <c r="AT48" s="100"/>
      <c r="AU48" s="100"/>
      <c r="AV48" s="100"/>
      <c r="AW48" s="101"/>
      <c r="AX48" s="101"/>
      <c r="AY48" s="101"/>
      <c r="AZ48" s="101"/>
      <c r="BA48" s="101"/>
      <c r="BB48" s="101"/>
      <c r="BC48" s="101"/>
      <c r="BD48" s="101"/>
      <c r="BE48" s="101"/>
      <c r="BF48" s="101"/>
      <c r="BG48" s="101"/>
      <c r="BH48" s="101"/>
      <c r="BI48" s="101"/>
      <c r="BJ48" s="101"/>
      <c r="BK48" s="101"/>
      <c r="BL48" s="101"/>
      <c r="BM48" s="101"/>
      <c r="BN48" s="101"/>
      <c r="BO48" s="101"/>
      <c r="BP48" s="101"/>
      <c r="BQ48" s="101"/>
      <c r="BR48" s="101"/>
      <c r="BS48" s="101"/>
      <c r="BT48" s="101"/>
      <c r="BU48" s="101"/>
      <c r="BV48" s="101"/>
      <c r="BW48" s="101"/>
      <c r="BX48" s="101"/>
      <c r="BY48" s="101"/>
      <c r="BZ48" s="101"/>
      <c r="CA48" s="101"/>
      <c r="CB48" s="101"/>
      <c r="CC48" s="101"/>
      <c r="CD48" s="101"/>
      <c r="CE48" s="101"/>
      <c r="CF48" s="101"/>
      <c r="CG48" s="101"/>
      <c r="CH48" s="101"/>
      <c r="CI48" s="101"/>
      <c r="CJ48" s="101"/>
      <c r="CK48" s="101"/>
      <c r="CL48" s="101"/>
      <c r="CM48" s="101"/>
      <c r="CN48" s="101"/>
      <c r="CO48" s="101"/>
      <c r="CP48" s="101"/>
      <c r="CQ48" s="101"/>
      <c r="CR48" s="101"/>
      <c r="CS48" s="101"/>
      <c r="CT48" s="101"/>
      <c r="CU48" s="101"/>
      <c r="CV48" s="101"/>
    </row>
    <row r="49" spans="1:100">
      <c r="A49" s="107">
        <v>44766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  <c r="BR49" s="101"/>
      <c r="BS49" s="101"/>
      <c r="BT49" s="101"/>
      <c r="BU49" s="101"/>
      <c r="BV49" s="101"/>
      <c r="BW49" s="101"/>
      <c r="BX49" s="101"/>
      <c r="BY49" s="101"/>
      <c r="BZ49" s="101"/>
      <c r="CA49" s="101"/>
      <c r="CB49" s="101"/>
      <c r="CC49" s="101"/>
      <c r="CD49" s="101"/>
      <c r="CE49" s="101"/>
      <c r="CF49" s="101"/>
      <c r="CG49" s="101"/>
      <c r="CH49" s="101"/>
      <c r="CI49" s="101"/>
      <c r="CJ49" s="101"/>
      <c r="CK49" s="101"/>
      <c r="CL49" s="101"/>
      <c r="CM49" s="101"/>
      <c r="CN49" s="101"/>
      <c r="CO49" s="101"/>
      <c r="CP49" s="101"/>
      <c r="CQ49" s="101"/>
      <c r="CR49" s="101"/>
      <c r="CS49" s="101"/>
      <c r="CT49" s="101"/>
      <c r="CU49" s="101"/>
      <c r="CV49" s="101"/>
    </row>
    <row r="50" spans="1:100">
      <c r="A50" s="107">
        <v>44766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1"/>
      <c r="AX50" s="101"/>
      <c r="AY50" s="101"/>
      <c r="AZ50" s="101"/>
      <c r="BA50" s="101"/>
      <c r="BB50" s="101"/>
      <c r="BC50" s="101"/>
      <c r="BD50" s="101"/>
      <c r="BE50" s="101"/>
      <c r="BF50" s="101"/>
      <c r="BG50" s="101"/>
      <c r="BH50" s="101"/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1"/>
      <c r="CA50" s="101"/>
      <c r="CB50" s="101"/>
      <c r="CC50" s="101"/>
      <c r="CD50" s="101"/>
      <c r="CE50" s="101"/>
      <c r="CF50" s="101"/>
      <c r="CG50" s="101"/>
      <c r="CH50" s="101"/>
      <c r="CI50" s="101"/>
      <c r="CJ50" s="101"/>
      <c r="CK50" s="101"/>
      <c r="CL50" s="101"/>
      <c r="CM50" s="101"/>
      <c r="CN50" s="101"/>
      <c r="CO50" s="101"/>
      <c r="CP50" s="101"/>
      <c r="CQ50" s="101"/>
      <c r="CR50" s="101"/>
      <c r="CS50" s="101"/>
      <c r="CT50" s="101"/>
      <c r="CU50" s="101"/>
      <c r="CV50" s="101"/>
    </row>
    <row r="51" spans="1:100">
      <c r="A51" s="104">
        <v>44767</v>
      </c>
      <c r="B51" s="112" t="s">
        <v>32</v>
      </c>
      <c r="C51" s="105"/>
      <c r="D51" s="105"/>
      <c r="E51" s="105"/>
      <c r="F51" s="105"/>
      <c r="G51" s="106" t="s">
        <v>24</v>
      </c>
      <c r="H51" s="117" t="s">
        <v>120</v>
      </c>
      <c r="I51" s="130" t="s">
        <v>27</v>
      </c>
      <c r="J51" s="105"/>
      <c r="K51" s="105"/>
      <c r="L51" s="105"/>
      <c r="M51" s="105"/>
      <c r="N51" s="106" t="s">
        <v>24</v>
      </c>
      <c r="O51" s="105"/>
      <c r="P51" s="105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100"/>
      <c r="AP51" s="100"/>
      <c r="AQ51" s="100"/>
      <c r="AR51" s="100"/>
      <c r="AS51" s="100"/>
      <c r="AT51" s="100"/>
      <c r="AU51" s="100"/>
      <c r="AV51" s="100"/>
      <c r="AW51" s="101"/>
      <c r="AX51" s="101"/>
      <c r="AY51" s="101"/>
      <c r="AZ51" s="101"/>
      <c r="BA51" s="101"/>
      <c r="BB51" s="101"/>
      <c r="BC51" s="101"/>
      <c r="BD51" s="101"/>
      <c r="BE51" s="101"/>
      <c r="BF51" s="101"/>
      <c r="BG51" s="101"/>
      <c r="BH51" s="101"/>
      <c r="BI51" s="101"/>
      <c r="BJ51" s="101"/>
      <c r="BK51" s="101"/>
      <c r="BL51" s="101"/>
      <c r="BM51" s="101"/>
      <c r="BN51" s="101"/>
      <c r="BO51" s="101"/>
      <c r="BP51" s="101"/>
      <c r="BQ51" s="101"/>
      <c r="BR51" s="101"/>
      <c r="BS51" s="101"/>
      <c r="BT51" s="101"/>
      <c r="BU51" s="101"/>
      <c r="BV51" s="101"/>
      <c r="BW51" s="101"/>
      <c r="BX51" s="101"/>
      <c r="BY51" s="101"/>
      <c r="BZ51" s="101"/>
      <c r="CA51" s="101"/>
      <c r="CB51" s="101"/>
      <c r="CC51" s="101"/>
      <c r="CD51" s="101"/>
      <c r="CE51" s="101"/>
      <c r="CF51" s="101"/>
      <c r="CG51" s="101"/>
      <c r="CH51" s="101"/>
      <c r="CI51" s="101"/>
      <c r="CJ51" s="101"/>
      <c r="CK51" s="101"/>
      <c r="CL51" s="101"/>
      <c r="CM51" s="101"/>
      <c r="CN51" s="101"/>
      <c r="CO51" s="101"/>
      <c r="CP51" s="101"/>
      <c r="CQ51" s="101"/>
      <c r="CR51" s="101"/>
      <c r="CS51" s="101"/>
      <c r="CT51" s="101"/>
      <c r="CU51" s="101"/>
      <c r="CV51" s="101"/>
    </row>
    <row r="52" spans="1:100">
      <c r="A52" s="104">
        <v>44767</v>
      </c>
      <c r="B52" s="105" t="s">
        <v>29</v>
      </c>
      <c r="C52" s="105"/>
      <c r="D52" s="105"/>
      <c r="E52" s="105"/>
      <c r="F52" s="105"/>
      <c r="G52" s="106" t="s">
        <v>24</v>
      </c>
      <c r="H52" s="117" t="s">
        <v>120</v>
      </c>
      <c r="I52" s="130" t="s">
        <v>27</v>
      </c>
      <c r="J52" s="105"/>
      <c r="K52" s="105"/>
      <c r="L52" s="105"/>
      <c r="M52" s="105"/>
      <c r="N52" s="106" t="s">
        <v>24</v>
      </c>
      <c r="O52" s="105"/>
      <c r="P52" s="105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1"/>
      <c r="AX52" s="101"/>
      <c r="AY52" s="101"/>
      <c r="AZ52" s="101"/>
      <c r="BA52" s="101"/>
      <c r="BB52" s="101"/>
      <c r="BC52" s="101"/>
      <c r="BD52" s="101"/>
      <c r="BE52" s="101"/>
      <c r="BF52" s="101"/>
      <c r="BG52" s="101"/>
      <c r="BH52" s="101"/>
      <c r="BI52" s="101"/>
      <c r="BJ52" s="101"/>
      <c r="BK52" s="101"/>
      <c r="BL52" s="101"/>
      <c r="BM52" s="101"/>
      <c r="BN52" s="101"/>
      <c r="BO52" s="101"/>
      <c r="BP52" s="101"/>
      <c r="BQ52" s="101"/>
      <c r="BR52" s="101"/>
      <c r="BS52" s="101"/>
      <c r="BT52" s="101"/>
      <c r="BU52" s="101"/>
      <c r="BV52" s="101"/>
      <c r="BW52" s="101"/>
      <c r="BX52" s="101"/>
      <c r="BY52" s="101"/>
      <c r="BZ52" s="101"/>
      <c r="CA52" s="101"/>
      <c r="CB52" s="101"/>
      <c r="CC52" s="101"/>
      <c r="CD52" s="101"/>
      <c r="CE52" s="101"/>
      <c r="CF52" s="101"/>
      <c r="CG52" s="101"/>
      <c r="CH52" s="101"/>
      <c r="CI52" s="101"/>
      <c r="CJ52" s="101"/>
      <c r="CK52" s="101"/>
      <c r="CL52" s="101"/>
      <c r="CM52" s="101"/>
      <c r="CN52" s="101"/>
      <c r="CO52" s="101"/>
      <c r="CP52" s="101"/>
      <c r="CQ52" s="101"/>
      <c r="CR52" s="101"/>
      <c r="CS52" s="101"/>
      <c r="CT52" s="101"/>
      <c r="CU52" s="101"/>
      <c r="CV52" s="101"/>
    </row>
    <row r="53" spans="1:100">
      <c r="A53" s="104">
        <v>44768</v>
      </c>
      <c r="B53" s="112" t="s">
        <v>32</v>
      </c>
      <c r="C53" s="105"/>
      <c r="D53" s="105"/>
      <c r="E53" s="105"/>
      <c r="F53" s="105"/>
      <c r="G53" s="106" t="s">
        <v>24</v>
      </c>
      <c r="H53" s="117" t="s">
        <v>120</v>
      </c>
      <c r="I53" s="130" t="s">
        <v>27</v>
      </c>
      <c r="J53" s="105"/>
      <c r="K53" s="105"/>
      <c r="L53" s="105"/>
      <c r="M53" s="105"/>
      <c r="N53" s="106" t="s">
        <v>24</v>
      </c>
      <c r="O53" s="105"/>
      <c r="P53" s="105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  <c r="AT53" s="100"/>
      <c r="AU53" s="100"/>
      <c r="AV53" s="100"/>
      <c r="AW53" s="101"/>
      <c r="AX53" s="101"/>
      <c r="AY53" s="101"/>
      <c r="AZ53" s="101"/>
      <c r="BA53" s="101"/>
      <c r="BB53" s="101"/>
      <c r="BC53" s="101"/>
      <c r="BD53" s="101"/>
      <c r="BE53" s="101"/>
      <c r="BF53" s="101"/>
      <c r="BG53" s="101"/>
      <c r="BH53" s="101"/>
      <c r="BI53" s="101"/>
      <c r="BJ53" s="101"/>
      <c r="BK53" s="101"/>
      <c r="BL53" s="101"/>
      <c r="BM53" s="101"/>
      <c r="BN53" s="101"/>
      <c r="BO53" s="101"/>
      <c r="BP53" s="101"/>
      <c r="BQ53" s="101"/>
      <c r="BR53" s="101"/>
      <c r="BS53" s="101"/>
      <c r="BT53" s="101"/>
      <c r="BU53" s="101"/>
      <c r="BV53" s="101"/>
      <c r="BW53" s="101"/>
      <c r="BX53" s="101"/>
      <c r="BY53" s="101"/>
      <c r="BZ53" s="101"/>
      <c r="CA53" s="101"/>
      <c r="CB53" s="101"/>
      <c r="CC53" s="101"/>
      <c r="CD53" s="101"/>
      <c r="CE53" s="101"/>
      <c r="CF53" s="101"/>
      <c r="CG53" s="101"/>
      <c r="CH53" s="101"/>
      <c r="CI53" s="101"/>
      <c r="CJ53" s="101"/>
      <c r="CK53" s="101"/>
      <c r="CL53" s="101"/>
      <c r="CM53" s="101"/>
      <c r="CN53" s="101"/>
      <c r="CO53" s="101"/>
      <c r="CP53" s="101"/>
      <c r="CQ53" s="101"/>
      <c r="CR53" s="101"/>
      <c r="CS53" s="101"/>
      <c r="CT53" s="101"/>
      <c r="CU53" s="101"/>
      <c r="CV53" s="101"/>
    </row>
    <row r="54" spans="1:100">
      <c r="A54" s="104">
        <v>44768</v>
      </c>
      <c r="B54" s="105" t="s">
        <v>29</v>
      </c>
      <c r="C54" s="105"/>
      <c r="D54" s="105"/>
      <c r="E54" s="105"/>
      <c r="F54" s="105"/>
      <c r="G54" s="106" t="s">
        <v>24</v>
      </c>
      <c r="H54" s="117" t="s">
        <v>120</v>
      </c>
      <c r="I54" s="130" t="s">
        <v>27</v>
      </c>
      <c r="J54" s="105"/>
      <c r="K54" s="105"/>
      <c r="L54" s="105"/>
      <c r="M54" s="105"/>
      <c r="N54" s="106" t="s">
        <v>24</v>
      </c>
      <c r="O54" s="105"/>
      <c r="P54" s="105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1"/>
      <c r="AX54" s="101"/>
      <c r="AY54" s="101"/>
      <c r="AZ54" s="101"/>
      <c r="BA54" s="101"/>
      <c r="BB54" s="101"/>
      <c r="BC54" s="101"/>
      <c r="BD54" s="101"/>
      <c r="BE54" s="101"/>
      <c r="BF54" s="101"/>
      <c r="BG54" s="101"/>
      <c r="BH54" s="101"/>
      <c r="BI54" s="101"/>
      <c r="BJ54" s="101"/>
      <c r="BK54" s="101"/>
      <c r="BL54" s="101"/>
      <c r="BM54" s="101"/>
      <c r="BN54" s="101"/>
      <c r="BO54" s="101"/>
      <c r="BP54" s="101"/>
      <c r="BQ54" s="101"/>
      <c r="BR54" s="101"/>
      <c r="BS54" s="101"/>
      <c r="BT54" s="101"/>
      <c r="BU54" s="101"/>
      <c r="BV54" s="101"/>
      <c r="BW54" s="101"/>
      <c r="BX54" s="101"/>
      <c r="BY54" s="101"/>
      <c r="BZ54" s="101"/>
      <c r="CA54" s="101"/>
      <c r="CB54" s="101"/>
      <c r="CC54" s="101"/>
      <c r="CD54" s="101"/>
      <c r="CE54" s="101"/>
      <c r="CF54" s="101"/>
      <c r="CG54" s="101"/>
      <c r="CH54" s="101"/>
      <c r="CI54" s="101"/>
      <c r="CJ54" s="101"/>
      <c r="CK54" s="101"/>
      <c r="CL54" s="101"/>
      <c r="CM54" s="101"/>
      <c r="CN54" s="101"/>
      <c r="CO54" s="101"/>
      <c r="CP54" s="101"/>
      <c r="CQ54" s="101"/>
      <c r="CR54" s="101"/>
      <c r="CS54" s="101"/>
      <c r="CT54" s="101"/>
      <c r="CU54" s="101"/>
      <c r="CV54" s="101"/>
    </row>
    <row r="55" spans="1:100">
      <c r="A55" s="104">
        <v>44769</v>
      </c>
      <c r="B55" s="112" t="s">
        <v>32</v>
      </c>
      <c r="C55" s="105"/>
      <c r="D55" s="105"/>
      <c r="E55" s="105"/>
      <c r="F55" s="105"/>
      <c r="G55" s="106" t="s">
        <v>24</v>
      </c>
      <c r="H55" s="117" t="s">
        <v>120</v>
      </c>
      <c r="I55" s="130" t="s">
        <v>27</v>
      </c>
      <c r="J55" s="105"/>
      <c r="K55" s="105"/>
      <c r="L55" s="105"/>
      <c r="M55" s="105"/>
      <c r="N55" s="106" t="s">
        <v>24</v>
      </c>
      <c r="O55" s="105"/>
      <c r="P55" s="105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100"/>
      <c r="AK55" s="100"/>
      <c r="AL55" s="100"/>
      <c r="AM55" s="100"/>
      <c r="AN55" s="100"/>
      <c r="AO55" s="100"/>
      <c r="AP55" s="100"/>
      <c r="AQ55" s="100"/>
      <c r="AR55" s="100"/>
      <c r="AS55" s="100"/>
      <c r="AT55" s="100"/>
      <c r="AU55" s="100"/>
      <c r="AV55" s="100"/>
      <c r="AW55" s="101"/>
      <c r="AX55" s="101"/>
      <c r="AY55" s="101"/>
      <c r="AZ55" s="101"/>
      <c r="BA55" s="101"/>
      <c r="BB55" s="101"/>
      <c r="BC55" s="101"/>
      <c r="BD55" s="101"/>
      <c r="BE55" s="101"/>
      <c r="BF55" s="101"/>
      <c r="BG55" s="101"/>
      <c r="BH55" s="101"/>
      <c r="BI55" s="101"/>
      <c r="BJ55" s="101"/>
      <c r="BK55" s="101"/>
      <c r="BL55" s="101"/>
      <c r="BM55" s="101"/>
      <c r="BN55" s="101"/>
      <c r="BO55" s="101"/>
      <c r="BP55" s="101"/>
      <c r="BQ55" s="101"/>
      <c r="BR55" s="101"/>
      <c r="BS55" s="101"/>
      <c r="BT55" s="101"/>
      <c r="BU55" s="101"/>
      <c r="BV55" s="101"/>
      <c r="BW55" s="101"/>
      <c r="BX55" s="101"/>
      <c r="BY55" s="101"/>
      <c r="BZ55" s="101"/>
      <c r="CA55" s="101"/>
      <c r="CB55" s="101"/>
      <c r="CC55" s="101"/>
      <c r="CD55" s="101"/>
      <c r="CE55" s="101"/>
      <c r="CF55" s="101"/>
      <c r="CG55" s="101"/>
      <c r="CH55" s="101"/>
      <c r="CI55" s="101"/>
      <c r="CJ55" s="101"/>
      <c r="CK55" s="101"/>
      <c r="CL55" s="101"/>
      <c r="CM55" s="101"/>
      <c r="CN55" s="101"/>
      <c r="CO55" s="101"/>
      <c r="CP55" s="101"/>
      <c r="CQ55" s="101"/>
      <c r="CR55" s="101"/>
      <c r="CS55" s="101"/>
      <c r="CT55" s="101"/>
      <c r="CU55" s="101"/>
      <c r="CV55" s="101"/>
    </row>
    <row r="56" spans="1:100">
      <c r="A56" s="104">
        <v>44769</v>
      </c>
      <c r="B56" s="105" t="s">
        <v>29</v>
      </c>
      <c r="C56" s="105"/>
      <c r="D56" s="105"/>
      <c r="E56" s="105"/>
      <c r="F56" s="106" t="s">
        <v>24</v>
      </c>
      <c r="G56" s="106" t="s">
        <v>24</v>
      </c>
      <c r="H56" s="117" t="s">
        <v>120</v>
      </c>
      <c r="I56" s="130" t="s">
        <v>27</v>
      </c>
      <c r="J56" s="105"/>
      <c r="K56" s="105"/>
      <c r="L56" s="105"/>
      <c r="M56" s="105"/>
      <c r="N56" s="106" t="s">
        <v>24</v>
      </c>
      <c r="O56" s="105"/>
      <c r="P56" s="105"/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  <c r="AN56" s="100"/>
      <c r="AO56" s="100"/>
      <c r="AP56" s="100"/>
      <c r="AQ56" s="100"/>
      <c r="AR56" s="100"/>
      <c r="AS56" s="100"/>
      <c r="AT56" s="100"/>
      <c r="AU56" s="100"/>
      <c r="AV56" s="100"/>
      <c r="AW56" s="101"/>
      <c r="AX56" s="101"/>
      <c r="AY56" s="101"/>
      <c r="AZ56" s="101"/>
      <c r="BA56" s="101"/>
      <c r="BB56" s="101"/>
      <c r="BC56" s="101"/>
      <c r="BD56" s="101"/>
      <c r="BE56" s="101"/>
      <c r="BF56" s="101"/>
      <c r="BG56" s="101"/>
      <c r="BH56" s="101"/>
      <c r="BI56" s="101"/>
      <c r="BJ56" s="101"/>
      <c r="BK56" s="101"/>
      <c r="BL56" s="101"/>
      <c r="BM56" s="101"/>
      <c r="BN56" s="101"/>
      <c r="BO56" s="101"/>
      <c r="BP56" s="101"/>
      <c r="BQ56" s="101"/>
      <c r="BR56" s="101"/>
      <c r="BS56" s="101"/>
      <c r="BT56" s="101"/>
      <c r="BU56" s="101"/>
      <c r="BV56" s="101"/>
      <c r="BW56" s="101"/>
      <c r="BX56" s="101"/>
      <c r="BY56" s="101"/>
      <c r="BZ56" s="101"/>
      <c r="CA56" s="101"/>
      <c r="CB56" s="101"/>
      <c r="CC56" s="101"/>
      <c r="CD56" s="101"/>
      <c r="CE56" s="101"/>
      <c r="CF56" s="101"/>
      <c r="CG56" s="101"/>
      <c r="CH56" s="101"/>
      <c r="CI56" s="101"/>
      <c r="CJ56" s="101"/>
      <c r="CK56" s="101"/>
      <c r="CL56" s="101"/>
      <c r="CM56" s="101"/>
      <c r="CN56" s="101"/>
      <c r="CO56" s="101"/>
      <c r="CP56" s="101"/>
      <c r="CQ56" s="101"/>
      <c r="CR56" s="101"/>
      <c r="CS56" s="101"/>
      <c r="CT56" s="101"/>
      <c r="CU56" s="101"/>
      <c r="CV56" s="101"/>
    </row>
    <row r="57" spans="1:100">
      <c r="A57" s="104">
        <v>44770</v>
      </c>
      <c r="B57" s="112" t="s">
        <v>32</v>
      </c>
      <c r="C57" s="105"/>
      <c r="D57" s="105"/>
      <c r="E57" s="105"/>
      <c r="F57" s="106" t="s">
        <v>24</v>
      </c>
      <c r="G57" s="106" t="s">
        <v>24</v>
      </c>
      <c r="H57" s="117" t="s">
        <v>120</v>
      </c>
      <c r="I57" s="105"/>
      <c r="J57" s="105"/>
      <c r="K57" s="105"/>
      <c r="L57" s="105"/>
      <c r="M57" s="105"/>
      <c r="N57" s="106" t="s">
        <v>24</v>
      </c>
      <c r="O57" s="105"/>
      <c r="P57" s="105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  <c r="AI57" s="100"/>
      <c r="AJ57" s="100"/>
      <c r="AK57" s="100"/>
      <c r="AL57" s="100"/>
      <c r="AM57" s="100"/>
      <c r="AN57" s="100"/>
      <c r="AO57" s="100"/>
      <c r="AP57" s="100"/>
      <c r="AQ57" s="100"/>
      <c r="AR57" s="100"/>
      <c r="AS57" s="100"/>
      <c r="AT57" s="100"/>
      <c r="AU57" s="100"/>
      <c r="AV57" s="100"/>
      <c r="AW57" s="101"/>
      <c r="AX57" s="101"/>
      <c r="AY57" s="101"/>
      <c r="AZ57" s="101"/>
      <c r="BA57" s="101"/>
      <c r="BB57" s="101"/>
      <c r="BC57" s="101"/>
      <c r="BD57" s="101"/>
      <c r="BE57" s="101"/>
      <c r="BF57" s="101"/>
      <c r="BG57" s="101"/>
      <c r="BH57" s="101"/>
      <c r="BI57" s="101"/>
      <c r="BJ57" s="101"/>
      <c r="BK57" s="101"/>
      <c r="BL57" s="101"/>
      <c r="BM57" s="101"/>
      <c r="BN57" s="101"/>
      <c r="BO57" s="101"/>
      <c r="BP57" s="101"/>
      <c r="BQ57" s="101"/>
      <c r="BR57" s="101"/>
      <c r="BS57" s="101"/>
      <c r="BT57" s="101"/>
      <c r="BU57" s="101"/>
      <c r="BV57" s="101"/>
      <c r="BW57" s="101"/>
      <c r="BX57" s="101"/>
      <c r="BY57" s="101"/>
      <c r="BZ57" s="101"/>
      <c r="CA57" s="101"/>
      <c r="CB57" s="101"/>
      <c r="CC57" s="101"/>
      <c r="CD57" s="101"/>
      <c r="CE57" s="101"/>
      <c r="CF57" s="101"/>
      <c r="CG57" s="101"/>
      <c r="CH57" s="101"/>
      <c r="CI57" s="101"/>
      <c r="CJ57" s="101"/>
      <c r="CK57" s="101"/>
      <c r="CL57" s="101"/>
      <c r="CM57" s="101"/>
      <c r="CN57" s="101"/>
      <c r="CO57" s="101"/>
      <c r="CP57" s="101"/>
      <c r="CQ57" s="101"/>
      <c r="CR57" s="101"/>
      <c r="CS57" s="101"/>
      <c r="CT57" s="101"/>
      <c r="CU57" s="101"/>
      <c r="CV57" s="101"/>
    </row>
    <row r="58" spans="1:100">
      <c r="A58" s="104">
        <v>44770</v>
      </c>
      <c r="B58" s="105" t="s">
        <v>29</v>
      </c>
      <c r="C58" s="105"/>
      <c r="D58" s="105"/>
      <c r="E58" s="105"/>
      <c r="F58" s="106" t="s">
        <v>24</v>
      </c>
      <c r="G58" s="105"/>
      <c r="H58" s="105"/>
      <c r="I58" s="105"/>
      <c r="J58" s="105"/>
      <c r="K58" s="105"/>
      <c r="L58" s="105"/>
      <c r="M58" s="105"/>
      <c r="N58" s="106" t="s">
        <v>24</v>
      </c>
      <c r="O58" s="105"/>
      <c r="P58" s="105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  <c r="AF58" s="100"/>
      <c r="AG58" s="100"/>
      <c r="AH58" s="100"/>
      <c r="AI58" s="100"/>
      <c r="AJ58" s="100"/>
      <c r="AK58" s="100"/>
      <c r="AL58" s="100"/>
      <c r="AM58" s="100"/>
      <c r="AN58" s="100"/>
      <c r="AO58" s="100"/>
      <c r="AP58" s="100"/>
      <c r="AQ58" s="100"/>
      <c r="AR58" s="100"/>
      <c r="AS58" s="100"/>
      <c r="AT58" s="100"/>
      <c r="AU58" s="100"/>
      <c r="AV58" s="100"/>
      <c r="AW58" s="101"/>
      <c r="AX58" s="101"/>
      <c r="AY58" s="101"/>
      <c r="AZ58" s="101"/>
      <c r="BA58" s="101"/>
      <c r="BB58" s="101"/>
      <c r="BC58" s="101"/>
      <c r="BD58" s="101"/>
      <c r="BE58" s="101"/>
      <c r="BF58" s="101"/>
      <c r="BG58" s="101"/>
      <c r="BH58" s="101"/>
      <c r="BI58" s="101"/>
      <c r="BJ58" s="101"/>
      <c r="BK58" s="101"/>
      <c r="BL58" s="101"/>
      <c r="BM58" s="101"/>
      <c r="BN58" s="101"/>
      <c r="BO58" s="101"/>
      <c r="BP58" s="101"/>
      <c r="BQ58" s="101"/>
      <c r="BR58" s="101"/>
      <c r="BS58" s="101"/>
      <c r="BT58" s="101"/>
      <c r="BU58" s="101"/>
      <c r="BV58" s="101"/>
      <c r="BW58" s="101"/>
      <c r="BX58" s="101"/>
      <c r="BY58" s="101"/>
      <c r="BZ58" s="101"/>
      <c r="CA58" s="101"/>
      <c r="CB58" s="101"/>
      <c r="CC58" s="101"/>
      <c r="CD58" s="101"/>
      <c r="CE58" s="101"/>
      <c r="CF58" s="101"/>
      <c r="CG58" s="101"/>
      <c r="CH58" s="101"/>
      <c r="CI58" s="101"/>
      <c r="CJ58" s="101"/>
      <c r="CK58" s="101"/>
      <c r="CL58" s="101"/>
      <c r="CM58" s="101"/>
      <c r="CN58" s="101"/>
      <c r="CO58" s="101"/>
      <c r="CP58" s="101"/>
      <c r="CQ58" s="101"/>
      <c r="CR58" s="101"/>
      <c r="CS58" s="101"/>
      <c r="CT58" s="101"/>
      <c r="CU58" s="101"/>
      <c r="CV58" s="101"/>
    </row>
    <row r="59" spans="1:100">
      <c r="A59" s="104">
        <v>44771</v>
      </c>
      <c r="B59" s="112" t="s">
        <v>32</v>
      </c>
      <c r="C59" s="105"/>
      <c r="D59" s="105"/>
      <c r="E59" s="105"/>
      <c r="F59" s="106" t="s">
        <v>24</v>
      </c>
      <c r="G59" s="105"/>
      <c r="H59" s="105"/>
      <c r="I59" s="105"/>
      <c r="J59" s="105"/>
      <c r="K59" s="105"/>
      <c r="L59" s="105"/>
      <c r="M59" s="105"/>
      <c r="N59" s="106" t="s">
        <v>24</v>
      </c>
      <c r="O59" s="105"/>
      <c r="P59" s="105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100"/>
      <c r="AC59" s="100"/>
      <c r="AD59" s="100"/>
      <c r="AE59" s="100"/>
      <c r="AF59" s="100"/>
      <c r="AG59" s="100"/>
      <c r="AH59" s="100"/>
      <c r="AI59" s="100"/>
      <c r="AJ59" s="100"/>
      <c r="AK59" s="100"/>
      <c r="AL59" s="100"/>
      <c r="AM59" s="100"/>
      <c r="AN59" s="100"/>
      <c r="AO59" s="100"/>
      <c r="AP59" s="100"/>
      <c r="AQ59" s="100"/>
      <c r="AR59" s="100"/>
      <c r="AS59" s="100"/>
      <c r="AT59" s="100"/>
      <c r="AU59" s="100"/>
      <c r="AV59" s="100"/>
      <c r="AW59" s="101"/>
      <c r="AX59" s="101"/>
      <c r="AY59" s="101"/>
      <c r="AZ59" s="101"/>
      <c r="BA59" s="101"/>
      <c r="BB59" s="101"/>
      <c r="BC59" s="101"/>
      <c r="BD59" s="101"/>
      <c r="BE59" s="101"/>
      <c r="BF59" s="101"/>
      <c r="BG59" s="101"/>
      <c r="BH59" s="101"/>
      <c r="BI59" s="101"/>
      <c r="BJ59" s="101"/>
      <c r="BK59" s="101"/>
      <c r="BL59" s="101"/>
      <c r="BM59" s="101"/>
      <c r="BN59" s="101"/>
      <c r="BO59" s="101"/>
      <c r="BP59" s="101"/>
      <c r="BQ59" s="101"/>
      <c r="BR59" s="101"/>
      <c r="BS59" s="101"/>
      <c r="BT59" s="101"/>
      <c r="BU59" s="101"/>
      <c r="BV59" s="101"/>
      <c r="BW59" s="101"/>
      <c r="BX59" s="101"/>
      <c r="BY59" s="101"/>
      <c r="BZ59" s="101"/>
      <c r="CA59" s="101"/>
      <c r="CB59" s="101"/>
      <c r="CC59" s="101"/>
      <c r="CD59" s="101"/>
      <c r="CE59" s="101"/>
      <c r="CF59" s="101"/>
      <c r="CG59" s="101"/>
      <c r="CH59" s="101"/>
      <c r="CI59" s="101"/>
      <c r="CJ59" s="101"/>
      <c r="CK59" s="101"/>
      <c r="CL59" s="101"/>
      <c r="CM59" s="101"/>
      <c r="CN59" s="101"/>
      <c r="CO59" s="101"/>
      <c r="CP59" s="101"/>
      <c r="CQ59" s="101"/>
      <c r="CR59" s="101"/>
      <c r="CS59" s="101"/>
      <c r="CT59" s="101"/>
      <c r="CU59" s="101"/>
      <c r="CV59" s="101"/>
    </row>
    <row r="60" spans="1:100">
      <c r="A60" s="104">
        <v>44771</v>
      </c>
      <c r="B60" s="105" t="s">
        <v>29</v>
      </c>
      <c r="C60" s="105"/>
      <c r="D60" s="105"/>
      <c r="E60" s="105"/>
      <c r="F60" s="106" t="s">
        <v>24</v>
      </c>
      <c r="G60" s="105"/>
      <c r="H60" s="105"/>
      <c r="I60" s="105"/>
      <c r="J60" s="105"/>
      <c r="K60" s="105"/>
      <c r="L60" s="105"/>
      <c r="M60" s="105"/>
      <c r="N60" s="106" t="s">
        <v>24</v>
      </c>
      <c r="O60" s="105"/>
      <c r="P60" s="105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1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1"/>
      <c r="BS60" s="101"/>
      <c r="BT60" s="101"/>
      <c r="BU60" s="101"/>
      <c r="BV60" s="101"/>
      <c r="BW60" s="101"/>
      <c r="BX60" s="101"/>
      <c r="BY60" s="101"/>
      <c r="BZ60" s="101"/>
      <c r="CA60" s="101"/>
      <c r="CB60" s="101"/>
      <c r="CC60" s="101"/>
      <c r="CD60" s="101"/>
      <c r="CE60" s="101"/>
      <c r="CF60" s="101"/>
      <c r="CG60" s="101"/>
      <c r="CH60" s="101"/>
      <c r="CI60" s="101"/>
      <c r="CJ60" s="101"/>
      <c r="CK60" s="101"/>
      <c r="CL60" s="101"/>
      <c r="CM60" s="101"/>
      <c r="CN60" s="101"/>
      <c r="CO60" s="101"/>
      <c r="CP60" s="101"/>
      <c r="CQ60" s="101"/>
      <c r="CR60" s="101"/>
      <c r="CS60" s="101"/>
      <c r="CT60" s="101"/>
      <c r="CU60" s="101"/>
      <c r="CV60" s="101"/>
    </row>
    <row r="61" spans="1:100">
      <c r="A61" s="107">
        <v>44772</v>
      </c>
      <c r="B61" s="108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100"/>
      <c r="AP61" s="100"/>
      <c r="AQ61" s="100"/>
      <c r="AR61" s="100"/>
      <c r="AS61" s="100"/>
      <c r="AT61" s="100"/>
      <c r="AU61" s="100"/>
      <c r="AV61" s="100"/>
      <c r="AW61" s="101"/>
      <c r="AX61" s="101"/>
      <c r="AY61" s="101"/>
      <c r="AZ61" s="101"/>
      <c r="BA61" s="101"/>
      <c r="BB61" s="101"/>
      <c r="BC61" s="101"/>
      <c r="BD61" s="101"/>
      <c r="BE61" s="101"/>
      <c r="BF61" s="101"/>
      <c r="BG61" s="101"/>
      <c r="BH61" s="101"/>
      <c r="BI61" s="101"/>
      <c r="BJ61" s="101"/>
      <c r="BK61" s="101"/>
      <c r="BL61" s="101"/>
      <c r="BM61" s="101"/>
      <c r="BN61" s="101"/>
      <c r="BO61" s="101"/>
      <c r="BP61" s="101"/>
      <c r="BQ61" s="101"/>
      <c r="BR61" s="101"/>
      <c r="BS61" s="101"/>
      <c r="BT61" s="101"/>
      <c r="BU61" s="101"/>
      <c r="BV61" s="101"/>
      <c r="BW61" s="101"/>
      <c r="BX61" s="101"/>
      <c r="BY61" s="101"/>
      <c r="BZ61" s="101"/>
      <c r="CA61" s="101"/>
      <c r="CB61" s="101"/>
      <c r="CC61" s="101"/>
      <c r="CD61" s="101"/>
      <c r="CE61" s="101"/>
      <c r="CF61" s="101"/>
      <c r="CG61" s="101"/>
      <c r="CH61" s="101"/>
      <c r="CI61" s="101"/>
      <c r="CJ61" s="101"/>
      <c r="CK61" s="101"/>
      <c r="CL61" s="101"/>
      <c r="CM61" s="101"/>
      <c r="CN61" s="101"/>
      <c r="CO61" s="101"/>
      <c r="CP61" s="101"/>
      <c r="CQ61" s="101"/>
      <c r="CR61" s="101"/>
      <c r="CS61" s="101"/>
      <c r="CT61" s="101"/>
      <c r="CU61" s="101"/>
      <c r="CV61" s="101"/>
    </row>
    <row r="62" spans="1:100">
      <c r="A62" s="107">
        <v>44772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1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1"/>
      <c r="BS62" s="101"/>
      <c r="BT62" s="101"/>
      <c r="BU62" s="101"/>
      <c r="BV62" s="101"/>
      <c r="BW62" s="101"/>
      <c r="BX62" s="101"/>
      <c r="BY62" s="101"/>
      <c r="BZ62" s="101"/>
      <c r="CA62" s="101"/>
      <c r="CB62" s="101"/>
      <c r="CC62" s="101"/>
      <c r="CD62" s="101"/>
      <c r="CE62" s="101"/>
      <c r="CF62" s="101"/>
      <c r="CG62" s="101"/>
      <c r="CH62" s="101"/>
      <c r="CI62" s="101"/>
      <c r="CJ62" s="101"/>
      <c r="CK62" s="101"/>
      <c r="CL62" s="101"/>
      <c r="CM62" s="101"/>
      <c r="CN62" s="101"/>
      <c r="CO62" s="101"/>
      <c r="CP62" s="101"/>
      <c r="CQ62" s="101"/>
      <c r="CR62" s="101"/>
      <c r="CS62" s="101"/>
      <c r="CT62" s="101"/>
      <c r="CU62" s="101"/>
      <c r="CV62" s="101"/>
    </row>
    <row r="63" spans="1:100">
      <c r="A63" s="120">
        <v>44773</v>
      </c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  <c r="AB63" s="100"/>
      <c r="AC63" s="100"/>
      <c r="AD63" s="100"/>
      <c r="AE63" s="100"/>
      <c r="AF63" s="100"/>
      <c r="AG63" s="100"/>
      <c r="AH63" s="100"/>
      <c r="AI63" s="100"/>
      <c r="AJ63" s="100"/>
      <c r="AK63" s="100"/>
      <c r="AL63" s="100"/>
      <c r="AM63" s="100"/>
      <c r="AN63" s="100"/>
      <c r="AO63" s="100"/>
      <c r="AP63" s="100"/>
      <c r="AQ63" s="100"/>
      <c r="AR63" s="100"/>
      <c r="AS63" s="100"/>
      <c r="AT63" s="100"/>
      <c r="AU63" s="100"/>
      <c r="AV63" s="100"/>
      <c r="AW63" s="101"/>
      <c r="AX63" s="101"/>
      <c r="AY63" s="101"/>
      <c r="AZ63" s="101"/>
      <c r="BA63" s="101"/>
      <c r="BB63" s="101"/>
      <c r="BC63" s="101"/>
      <c r="BD63" s="101"/>
      <c r="BE63" s="101"/>
      <c r="BF63" s="101"/>
      <c r="BG63" s="101"/>
      <c r="BH63" s="101"/>
      <c r="BI63" s="101"/>
      <c r="BJ63" s="101"/>
      <c r="BK63" s="101"/>
      <c r="BL63" s="101"/>
      <c r="BM63" s="101"/>
      <c r="BN63" s="101"/>
      <c r="BO63" s="101"/>
      <c r="BP63" s="101"/>
      <c r="BQ63" s="101"/>
      <c r="BR63" s="101"/>
      <c r="BS63" s="101"/>
      <c r="BT63" s="101"/>
      <c r="BU63" s="101"/>
      <c r="BV63" s="101"/>
      <c r="BW63" s="101"/>
      <c r="BX63" s="101"/>
      <c r="BY63" s="101"/>
      <c r="BZ63" s="101"/>
      <c r="CA63" s="101"/>
      <c r="CB63" s="101"/>
      <c r="CC63" s="101"/>
      <c r="CD63" s="101"/>
      <c r="CE63" s="101"/>
      <c r="CF63" s="101"/>
      <c r="CG63" s="101"/>
      <c r="CH63" s="101"/>
      <c r="CI63" s="101"/>
      <c r="CJ63" s="101"/>
      <c r="CK63" s="101"/>
      <c r="CL63" s="101"/>
      <c r="CM63" s="101"/>
      <c r="CN63" s="101"/>
      <c r="CO63" s="101"/>
      <c r="CP63" s="101"/>
      <c r="CQ63" s="101"/>
      <c r="CR63" s="101"/>
      <c r="CS63" s="101"/>
      <c r="CT63" s="101"/>
      <c r="CU63" s="101"/>
      <c r="CV63" s="101"/>
    </row>
    <row r="64" spans="1:100">
      <c r="A64" s="125">
        <v>44773</v>
      </c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1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1"/>
      <c r="BS64" s="101"/>
      <c r="BT64" s="101"/>
      <c r="BU64" s="101"/>
      <c r="BV64" s="101"/>
      <c r="BW64" s="101"/>
      <c r="BX64" s="101"/>
      <c r="BY64" s="101"/>
      <c r="BZ64" s="101"/>
      <c r="CA64" s="101"/>
      <c r="CB64" s="101"/>
      <c r="CC64" s="101"/>
      <c r="CD64" s="101"/>
      <c r="CE64" s="101"/>
      <c r="CF64" s="101"/>
      <c r="CG64" s="101"/>
      <c r="CH64" s="101"/>
      <c r="CI64" s="101"/>
      <c r="CJ64" s="101"/>
      <c r="CK64" s="101"/>
      <c r="CL64" s="101"/>
      <c r="CM64" s="101"/>
      <c r="CN64" s="101"/>
      <c r="CO64" s="101"/>
      <c r="CP64" s="101"/>
      <c r="CQ64" s="101"/>
      <c r="CR64" s="101"/>
      <c r="CS64" s="101"/>
      <c r="CT64" s="101"/>
      <c r="CU64" s="101"/>
      <c r="CV64" s="101"/>
    </row>
    <row r="65" spans="1:100">
      <c r="A65" s="100"/>
      <c r="B65" s="100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0"/>
      <c r="AI65" s="100"/>
      <c r="AJ65" s="100"/>
      <c r="AK65" s="100"/>
      <c r="AL65" s="100"/>
      <c r="AM65" s="100"/>
      <c r="AN65" s="100"/>
      <c r="AO65" s="100"/>
      <c r="AP65" s="100"/>
      <c r="AQ65" s="100"/>
      <c r="AR65" s="100"/>
      <c r="AS65" s="100"/>
      <c r="AT65" s="100"/>
      <c r="AU65" s="100"/>
      <c r="AV65" s="100"/>
      <c r="AW65" s="101"/>
      <c r="AX65" s="101"/>
      <c r="AY65" s="101"/>
      <c r="AZ65" s="101"/>
      <c r="BA65" s="101"/>
      <c r="BB65" s="101"/>
      <c r="BC65" s="101"/>
      <c r="BD65" s="101"/>
      <c r="BE65" s="101"/>
      <c r="BF65" s="101"/>
      <c r="BG65" s="101"/>
      <c r="BH65" s="101"/>
      <c r="BI65" s="101"/>
      <c r="BJ65" s="101"/>
      <c r="BK65" s="101"/>
      <c r="BL65" s="101"/>
      <c r="BM65" s="101"/>
      <c r="BN65" s="101"/>
      <c r="BO65" s="101"/>
      <c r="BP65" s="101"/>
      <c r="BQ65" s="101"/>
      <c r="BR65" s="101"/>
      <c r="BS65" s="101"/>
      <c r="BT65" s="101"/>
      <c r="BU65" s="101"/>
      <c r="BV65" s="101"/>
      <c r="BW65" s="101"/>
      <c r="BX65" s="101"/>
      <c r="BY65" s="101"/>
      <c r="BZ65" s="101"/>
      <c r="CA65" s="101"/>
      <c r="CB65" s="101"/>
      <c r="CC65" s="101"/>
      <c r="CD65" s="101"/>
      <c r="CE65" s="101"/>
      <c r="CF65" s="101"/>
      <c r="CG65" s="101"/>
      <c r="CH65" s="101"/>
      <c r="CI65" s="101"/>
      <c r="CJ65" s="101"/>
      <c r="CK65" s="101"/>
      <c r="CL65" s="101"/>
      <c r="CM65" s="101"/>
      <c r="CN65" s="101"/>
      <c r="CO65" s="101"/>
      <c r="CP65" s="101"/>
      <c r="CQ65" s="101"/>
      <c r="CR65" s="101"/>
      <c r="CS65" s="101"/>
      <c r="CT65" s="101"/>
      <c r="CU65" s="101"/>
      <c r="CV65" s="101"/>
    </row>
    <row r="66" spans="1:100">
      <c r="A66" s="100"/>
      <c r="B66" s="100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100"/>
      <c r="AO66" s="100"/>
      <c r="AP66" s="100"/>
      <c r="AQ66" s="100"/>
      <c r="AR66" s="100"/>
      <c r="AS66" s="100"/>
      <c r="AT66" s="100"/>
      <c r="AU66" s="100"/>
      <c r="AV66" s="100"/>
      <c r="AW66" s="101"/>
      <c r="AX66" s="101"/>
      <c r="AY66" s="101"/>
      <c r="AZ66" s="101"/>
      <c r="BA66" s="101"/>
      <c r="BB66" s="101"/>
      <c r="BC66" s="101"/>
      <c r="BD66" s="101"/>
      <c r="BE66" s="101"/>
      <c r="BF66" s="101"/>
      <c r="BG66" s="101"/>
      <c r="BH66" s="101"/>
      <c r="BI66" s="101"/>
      <c r="BJ66" s="101"/>
      <c r="BK66" s="101"/>
      <c r="BL66" s="101"/>
      <c r="BM66" s="101"/>
      <c r="BN66" s="101"/>
      <c r="BO66" s="101"/>
      <c r="BP66" s="101"/>
      <c r="BQ66" s="101"/>
      <c r="BR66" s="101"/>
      <c r="BS66" s="101"/>
      <c r="BT66" s="101"/>
      <c r="BU66" s="101"/>
      <c r="BV66" s="101"/>
      <c r="BW66" s="101"/>
      <c r="BX66" s="101"/>
      <c r="BY66" s="101"/>
      <c r="BZ66" s="101"/>
      <c r="CA66" s="101"/>
      <c r="CB66" s="101"/>
      <c r="CC66" s="101"/>
      <c r="CD66" s="101"/>
      <c r="CE66" s="101"/>
      <c r="CF66" s="101"/>
      <c r="CG66" s="101"/>
      <c r="CH66" s="101"/>
      <c r="CI66" s="101"/>
      <c r="CJ66" s="101"/>
      <c r="CK66" s="101"/>
      <c r="CL66" s="101"/>
      <c r="CM66" s="101"/>
      <c r="CN66" s="101"/>
      <c r="CO66" s="101"/>
      <c r="CP66" s="101"/>
      <c r="CQ66" s="101"/>
      <c r="CR66" s="101"/>
      <c r="CS66" s="101"/>
      <c r="CT66" s="101"/>
      <c r="CU66" s="101"/>
      <c r="CV66" s="101"/>
    </row>
    <row r="67" spans="1:100">
      <c r="A67" s="100"/>
      <c r="B67" s="100"/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100"/>
      <c r="AO67" s="100"/>
      <c r="AP67" s="100"/>
      <c r="AQ67" s="100"/>
      <c r="AR67" s="100"/>
      <c r="AS67" s="100"/>
      <c r="AT67" s="100"/>
      <c r="AU67" s="100"/>
      <c r="AV67" s="100"/>
      <c r="AW67" s="101"/>
      <c r="AX67" s="101"/>
      <c r="AY67" s="101"/>
      <c r="AZ67" s="101"/>
      <c r="BA67" s="101"/>
      <c r="BB67" s="101"/>
      <c r="BC67" s="101"/>
      <c r="BD67" s="101"/>
      <c r="BE67" s="101"/>
      <c r="BF67" s="101"/>
      <c r="BG67" s="101"/>
      <c r="BH67" s="101"/>
      <c r="BI67" s="101"/>
      <c r="BJ67" s="101"/>
      <c r="BK67" s="101"/>
      <c r="BL67" s="101"/>
      <c r="BM67" s="101"/>
      <c r="BN67" s="101"/>
      <c r="BO67" s="101"/>
      <c r="BP67" s="101"/>
      <c r="BQ67" s="101"/>
      <c r="BR67" s="101"/>
      <c r="BS67" s="101"/>
      <c r="BT67" s="101"/>
      <c r="BU67" s="101"/>
      <c r="BV67" s="101"/>
      <c r="BW67" s="101"/>
      <c r="BX67" s="101"/>
      <c r="BY67" s="101"/>
      <c r="BZ67" s="101"/>
      <c r="CA67" s="101"/>
      <c r="CB67" s="101"/>
      <c r="CC67" s="101"/>
      <c r="CD67" s="101"/>
      <c r="CE67" s="101"/>
      <c r="CF67" s="101"/>
      <c r="CG67" s="101"/>
      <c r="CH67" s="101"/>
      <c r="CI67" s="101"/>
      <c r="CJ67" s="101"/>
      <c r="CK67" s="101"/>
      <c r="CL67" s="101"/>
      <c r="CM67" s="101"/>
      <c r="CN67" s="101"/>
      <c r="CO67" s="101"/>
      <c r="CP67" s="101"/>
      <c r="CQ67" s="101"/>
      <c r="CR67" s="101"/>
      <c r="CS67" s="101"/>
      <c r="CT67" s="101"/>
      <c r="CU67" s="101"/>
      <c r="CV67" s="101"/>
    </row>
    <row r="68" spans="1:100">
      <c r="A68" s="100"/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  <c r="AN68" s="100"/>
      <c r="AO68" s="100"/>
      <c r="AP68" s="100"/>
      <c r="AQ68" s="100"/>
      <c r="AR68" s="100"/>
      <c r="AS68" s="100"/>
      <c r="AT68" s="100"/>
      <c r="AU68" s="100"/>
      <c r="AV68" s="100"/>
      <c r="AW68" s="101"/>
      <c r="AX68" s="101"/>
      <c r="AY68" s="101"/>
      <c r="AZ68" s="101"/>
      <c r="BA68" s="101"/>
      <c r="BB68" s="101"/>
      <c r="BC68" s="101"/>
      <c r="BD68" s="101"/>
      <c r="BE68" s="101"/>
      <c r="BF68" s="101"/>
      <c r="BG68" s="101"/>
      <c r="BH68" s="101"/>
      <c r="BI68" s="101"/>
      <c r="BJ68" s="101"/>
      <c r="BK68" s="101"/>
      <c r="BL68" s="101"/>
      <c r="BM68" s="101"/>
      <c r="BN68" s="101"/>
      <c r="BO68" s="101"/>
      <c r="BP68" s="101"/>
      <c r="BQ68" s="101"/>
      <c r="BR68" s="101"/>
      <c r="BS68" s="101"/>
      <c r="BT68" s="101"/>
      <c r="BU68" s="101"/>
      <c r="BV68" s="101"/>
      <c r="BW68" s="101"/>
      <c r="BX68" s="101"/>
      <c r="BY68" s="101"/>
      <c r="BZ68" s="101"/>
      <c r="CA68" s="101"/>
      <c r="CB68" s="101"/>
      <c r="CC68" s="101"/>
      <c r="CD68" s="101"/>
      <c r="CE68" s="101"/>
      <c r="CF68" s="101"/>
      <c r="CG68" s="101"/>
      <c r="CH68" s="101"/>
      <c r="CI68" s="101"/>
      <c r="CJ68" s="101"/>
      <c r="CK68" s="101"/>
      <c r="CL68" s="101"/>
      <c r="CM68" s="101"/>
      <c r="CN68" s="101"/>
      <c r="CO68" s="101"/>
      <c r="CP68" s="101"/>
      <c r="CQ68" s="101"/>
      <c r="CR68" s="101"/>
      <c r="CS68" s="101"/>
      <c r="CT68" s="101"/>
      <c r="CU68" s="101"/>
      <c r="CV68" s="101"/>
    </row>
    <row r="69" spans="1:100">
      <c r="A69" s="100"/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100"/>
      <c r="AP69" s="100"/>
      <c r="AQ69" s="100"/>
      <c r="AR69" s="100"/>
      <c r="AS69" s="100"/>
      <c r="AT69" s="100"/>
      <c r="AU69" s="100"/>
      <c r="AV69" s="100"/>
      <c r="AW69" s="101"/>
      <c r="AX69" s="101"/>
      <c r="AY69" s="101"/>
      <c r="AZ69" s="101"/>
      <c r="BA69" s="101"/>
      <c r="BB69" s="101"/>
      <c r="BC69" s="101"/>
      <c r="BD69" s="101"/>
      <c r="BE69" s="101"/>
      <c r="BF69" s="101"/>
      <c r="BG69" s="101"/>
      <c r="BH69" s="101"/>
      <c r="BI69" s="101"/>
      <c r="BJ69" s="101"/>
      <c r="BK69" s="101"/>
      <c r="BL69" s="101"/>
      <c r="BM69" s="101"/>
      <c r="BN69" s="101"/>
      <c r="BO69" s="101"/>
      <c r="BP69" s="101"/>
      <c r="BQ69" s="101"/>
      <c r="BR69" s="101"/>
      <c r="BS69" s="101"/>
      <c r="BT69" s="101"/>
      <c r="BU69" s="101"/>
      <c r="BV69" s="101"/>
      <c r="BW69" s="101"/>
      <c r="BX69" s="101"/>
      <c r="BY69" s="101"/>
      <c r="BZ69" s="101"/>
      <c r="CA69" s="101"/>
      <c r="CB69" s="101"/>
      <c r="CC69" s="101"/>
      <c r="CD69" s="101"/>
      <c r="CE69" s="101"/>
      <c r="CF69" s="101"/>
      <c r="CG69" s="101"/>
      <c r="CH69" s="101"/>
      <c r="CI69" s="101"/>
      <c r="CJ69" s="101"/>
      <c r="CK69" s="101"/>
      <c r="CL69" s="101"/>
      <c r="CM69" s="101"/>
      <c r="CN69" s="101"/>
      <c r="CO69" s="101"/>
      <c r="CP69" s="101"/>
      <c r="CQ69" s="101"/>
      <c r="CR69" s="101"/>
      <c r="CS69" s="101"/>
      <c r="CT69" s="101"/>
      <c r="CU69" s="101"/>
      <c r="CV69" s="101"/>
    </row>
    <row r="70" spans="1:100">
      <c r="A70" s="100"/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0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100"/>
      <c r="AT70" s="100"/>
      <c r="AU70" s="100"/>
      <c r="AV70" s="100"/>
      <c r="AW70" s="101"/>
      <c r="AX70" s="101"/>
      <c r="AY70" s="101"/>
      <c r="AZ70" s="101"/>
      <c r="BA70" s="101"/>
      <c r="BB70" s="101"/>
      <c r="BC70" s="101"/>
      <c r="BD70" s="101"/>
      <c r="BE70" s="101"/>
      <c r="BF70" s="101"/>
      <c r="BG70" s="101"/>
      <c r="BH70" s="101"/>
      <c r="BI70" s="101"/>
      <c r="BJ70" s="101"/>
      <c r="BK70" s="101"/>
      <c r="BL70" s="101"/>
      <c r="BM70" s="101"/>
      <c r="BN70" s="101"/>
      <c r="BO70" s="101"/>
      <c r="BP70" s="101"/>
      <c r="BQ70" s="101"/>
      <c r="BR70" s="101"/>
      <c r="BS70" s="101"/>
      <c r="BT70" s="101"/>
      <c r="BU70" s="101"/>
      <c r="BV70" s="101"/>
      <c r="BW70" s="101"/>
      <c r="BX70" s="101"/>
      <c r="BY70" s="101"/>
      <c r="BZ70" s="101"/>
      <c r="CA70" s="101"/>
      <c r="CB70" s="101"/>
      <c r="CC70" s="101"/>
      <c r="CD70" s="101"/>
      <c r="CE70" s="101"/>
      <c r="CF70" s="101"/>
      <c r="CG70" s="101"/>
      <c r="CH70" s="101"/>
      <c r="CI70" s="101"/>
      <c r="CJ70" s="101"/>
      <c r="CK70" s="101"/>
      <c r="CL70" s="101"/>
      <c r="CM70" s="101"/>
      <c r="CN70" s="101"/>
      <c r="CO70" s="101"/>
      <c r="CP70" s="101"/>
      <c r="CQ70" s="101"/>
      <c r="CR70" s="101"/>
      <c r="CS70" s="101"/>
      <c r="CT70" s="101"/>
      <c r="CU70" s="101"/>
      <c r="CV70" s="101"/>
    </row>
    <row r="71" spans="1:100">
      <c r="A71" s="100"/>
      <c r="B71" s="100"/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100"/>
      <c r="AC71" s="100"/>
      <c r="AD71" s="100"/>
      <c r="AE71" s="100"/>
      <c r="AF71" s="100"/>
      <c r="AG71" s="100"/>
      <c r="AH71" s="100"/>
      <c r="AI71" s="100"/>
      <c r="AJ71" s="100"/>
      <c r="AK71" s="100"/>
      <c r="AL71" s="100"/>
      <c r="AM71" s="100"/>
      <c r="AN71" s="100"/>
      <c r="AO71" s="100"/>
      <c r="AP71" s="100"/>
      <c r="AQ71" s="100"/>
      <c r="AR71" s="100"/>
      <c r="AS71" s="100"/>
      <c r="AT71" s="100"/>
      <c r="AU71" s="100"/>
      <c r="AV71" s="100"/>
      <c r="AW71" s="101"/>
      <c r="AX71" s="101"/>
      <c r="AY71" s="101"/>
      <c r="AZ71" s="101"/>
      <c r="BA71" s="101"/>
      <c r="BB71" s="101"/>
      <c r="BC71" s="101"/>
      <c r="BD71" s="101"/>
      <c r="BE71" s="101"/>
      <c r="BF71" s="101"/>
      <c r="BG71" s="101"/>
      <c r="BH71" s="101"/>
      <c r="BI71" s="101"/>
      <c r="BJ71" s="101"/>
      <c r="BK71" s="101"/>
      <c r="BL71" s="101"/>
      <c r="BM71" s="101"/>
      <c r="BN71" s="101"/>
      <c r="BO71" s="101"/>
      <c r="BP71" s="101"/>
      <c r="BQ71" s="101"/>
      <c r="BR71" s="101"/>
      <c r="BS71" s="101"/>
      <c r="BT71" s="101"/>
      <c r="BU71" s="101"/>
      <c r="BV71" s="101"/>
      <c r="BW71" s="101"/>
      <c r="BX71" s="101"/>
      <c r="BY71" s="101"/>
      <c r="BZ71" s="101"/>
      <c r="CA71" s="101"/>
      <c r="CB71" s="101"/>
      <c r="CC71" s="101"/>
      <c r="CD71" s="101"/>
      <c r="CE71" s="101"/>
      <c r="CF71" s="101"/>
      <c r="CG71" s="101"/>
      <c r="CH71" s="101"/>
      <c r="CI71" s="101"/>
      <c r="CJ71" s="101"/>
      <c r="CK71" s="101"/>
      <c r="CL71" s="101"/>
      <c r="CM71" s="101"/>
      <c r="CN71" s="101"/>
      <c r="CO71" s="101"/>
      <c r="CP71" s="101"/>
      <c r="CQ71" s="101"/>
      <c r="CR71" s="101"/>
      <c r="CS71" s="101"/>
      <c r="CT71" s="101"/>
      <c r="CU71" s="101"/>
      <c r="CV71" s="101"/>
    </row>
    <row r="72" spans="1:100">
      <c r="A72" s="100"/>
      <c r="B72" s="100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N72" s="100"/>
      <c r="AO72" s="100"/>
      <c r="AP72" s="100"/>
      <c r="AQ72" s="100"/>
      <c r="AR72" s="100"/>
      <c r="AS72" s="100"/>
      <c r="AT72" s="100"/>
      <c r="AU72" s="100"/>
      <c r="AV72" s="100"/>
      <c r="AW72" s="101"/>
      <c r="AX72" s="101"/>
      <c r="AY72" s="101"/>
      <c r="AZ72" s="101"/>
      <c r="BA72" s="101"/>
      <c r="BB72" s="101"/>
      <c r="BC72" s="101"/>
      <c r="BD72" s="101"/>
      <c r="BE72" s="101"/>
      <c r="BF72" s="101"/>
      <c r="BG72" s="101"/>
      <c r="BH72" s="101"/>
      <c r="BI72" s="101"/>
      <c r="BJ72" s="101"/>
      <c r="BK72" s="101"/>
      <c r="BL72" s="101"/>
      <c r="BM72" s="101"/>
      <c r="BN72" s="101"/>
      <c r="BO72" s="101"/>
      <c r="BP72" s="101"/>
      <c r="BQ72" s="101"/>
      <c r="BR72" s="101"/>
      <c r="BS72" s="101"/>
      <c r="BT72" s="101"/>
      <c r="BU72" s="101"/>
      <c r="BV72" s="101"/>
      <c r="BW72" s="101"/>
      <c r="BX72" s="101"/>
      <c r="BY72" s="101"/>
      <c r="BZ72" s="101"/>
      <c r="CA72" s="101"/>
      <c r="CB72" s="101"/>
      <c r="CC72" s="101"/>
      <c r="CD72" s="101"/>
      <c r="CE72" s="101"/>
      <c r="CF72" s="101"/>
      <c r="CG72" s="101"/>
      <c r="CH72" s="101"/>
      <c r="CI72" s="101"/>
      <c r="CJ72" s="101"/>
      <c r="CK72" s="101"/>
      <c r="CL72" s="101"/>
      <c r="CM72" s="101"/>
      <c r="CN72" s="101"/>
      <c r="CO72" s="101"/>
      <c r="CP72" s="101"/>
      <c r="CQ72" s="101"/>
      <c r="CR72" s="101"/>
      <c r="CS72" s="101"/>
      <c r="CT72" s="101"/>
      <c r="CU72" s="101"/>
      <c r="CV72" s="101"/>
    </row>
    <row r="73" spans="1:100">
      <c r="A73" s="100"/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  <c r="AB73" s="100"/>
      <c r="AC73" s="100"/>
      <c r="AD73" s="100"/>
      <c r="AE73" s="100"/>
      <c r="AF73" s="100"/>
      <c r="AG73" s="100"/>
      <c r="AH73" s="100"/>
      <c r="AI73" s="100"/>
      <c r="AJ73" s="100"/>
      <c r="AK73" s="100"/>
      <c r="AL73" s="100"/>
      <c r="AM73" s="100"/>
      <c r="AN73" s="100"/>
      <c r="AO73" s="100"/>
      <c r="AP73" s="100"/>
      <c r="AQ73" s="100"/>
      <c r="AR73" s="100"/>
      <c r="AS73" s="100"/>
      <c r="AT73" s="100"/>
      <c r="AU73" s="100"/>
      <c r="AV73" s="100"/>
      <c r="AW73" s="101"/>
      <c r="AX73" s="101"/>
      <c r="AY73" s="101"/>
      <c r="AZ73" s="101"/>
      <c r="BA73" s="101"/>
      <c r="BB73" s="101"/>
      <c r="BC73" s="101"/>
      <c r="BD73" s="101"/>
      <c r="BE73" s="101"/>
      <c r="BF73" s="101"/>
      <c r="BG73" s="101"/>
      <c r="BH73" s="101"/>
      <c r="BI73" s="101"/>
      <c r="BJ73" s="101"/>
      <c r="BK73" s="101"/>
      <c r="BL73" s="101"/>
      <c r="BM73" s="101"/>
      <c r="BN73" s="101"/>
      <c r="BO73" s="101"/>
      <c r="BP73" s="101"/>
      <c r="BQ73" s="101"/>
      <c r="BR73" s="101"/>
      <c r="BS73" s="101"/>
      <c r="BT73" s="101"/>
      <c r="BU73" s="101"/>
      <c r="BV73" s="101"/>
      <c r="BW73" s="101"/>
      <c r="BX73" s="101"/>
      <c r="BY73" s="101"/>
      <c r="BZ73" s="101"/>
      <c r="CA73" s="101"/>
      <c r="CB73" s="101"/>
      <c r="CC73" s="101"/>
      <c r="CD73" s="101"/>
      <c r="CE73" s="101"/>
      <c r="CF73" s="101"/>
      <c r="CG73" s="101"/>
      <c r="CH73" s="101"/>
      <c r="CI73" s="101"/>
      <c r="CJ73" s="101"/>
      <c r="CK73" s="101"/>
      <c r="CL73" s="101"/>
      <c r="CM73" s="101"/>
      <c r="CN73" s="101"/>
      <c r="CO73" s="101"/>
      <c r="CP73" s="101"/>
      <c r="CQ73" s="101"/>
      <c r="CR73" s="101"/>
      <c r="CS73" s="101"/>
      <c r="CT73" s="101"/>
      <c r="CU73" s="101"/>
      <c r="CV73" s="101"/>
    </row>
    <row r="74" spans="1:100">
      <c r="A74" s="100"/>
      <c r="B74" s="100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0"/>
      <c r="AF74" s="100"/>
      <c r="AG74" s="100"/>
      <c r="AH74" s="100"/>
      <c r="AI74" s="100"/>
      <c r="AJ74" s="100"/>
      <c r="AK74" s="100"/>
      <c r="AL74" s="100"/>
      <c r="AM74" s="100"/>
      <c r="AN74" s="100"/>
      <c r="AO74" s="100"/>
      <c r="AP74" s="100"/>
      <c r="AQ74" s="100"/>
      <c r="AR74" s="100"/>
      <c r="AS74" s="100"/>
      <c r="AT74" s="100"/>
      <c r="AU74" s="100"/>
      <c r="AV74" s="100"/>
      <c r="AW74" s="101"/>
      <c r="AX74" s="101"/>
      <c r="AY74" s="101"/>
      <c r="AZ74" s="101"/>
      <c r="BA74" s="101"/>
      <c r="BB74" s="101"/>
      <c r="BC74" s="101"/>
      <c r="BD74" s="101"/>
      <c r="BE74" s="101"/>
      <c r="BF74" s="101"/>
      <c r="BG74" s="101"/>
      <c r="BH74" s="101"/>
      <c r="BI74" s="101"/>
      <c r="BJ74" s="101"/>
      <c r="BK74" s="101"/>
      <c r="BL74" s="101"/>
      <c r="BM74" s="101"/>
      <c r="BN74" s="101"/>
      <c r="BO74" s="101"/>
      <c r="BP74" s="101"/>
      <c r="BQ74" s="101"/>
      <c r="BR74" s="101"/>
      <c r="BS74" s="101"/>
      <c r="BT74" s="101"/>
      <c r="BU74" s="101"/>
      <c r="BV74" s="101"/>
      <c r="BW74" s="101"/>
      <c r="BX74" s="101"/>
      <c r="BY74" s="101"/>
      <c r="BZ74" s="101"/>
      <c r="CA74" s="101"/>
      <c r="CB74" s="101"/>
      <c r="CC74" s="101"/>
      <c r="CD74" s="101"/>
      <c r="CE74" s="101"/>
      <c r="CF74" s="101"/>
      <c r="CG74" s="101"/>
      <c r="CH74" s="101"/>
      <c r="CI74" s="101"/>
      <c r="CJ74" s="101"/>
      <c r="CK74" s="101"/>
      <c r="CL74" s="101"/>
      <c r="CM74" s="101"/>
      <c r="CN74" s="101"/>
      <c r="CO74" s="101"/>
      <c r="CP74" s="101"/>
      <c r="CQ74" s="101"/>
      <c r="CR74" s="101"/>
      <c r="CS74" s="101"/>
      <c r="CT74" s="101"/>
      <c r="CU74" s="101"/>
      <c r="CV74" s="101"/>
    </row>
    <row r="75" spans="1:100">
      <c r="A75" s="100"/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100"/>
      <c r="AC75" s="100"/>
      <c r="AD75" s="100"/>
      <c r="AE75" s="100"/>
      <c r="AF75" s="100"/>
      <c r="AG75" s="100"/>
      <c r="AH75" s="100"/>
      <c r="AI75" s="100"/>
      <c r="AJ75" s="100"/>
      <c r="AK75" s="100"/>
      <c r="AL75" s="100"/>
      <c r="AM75" s="100"/>
      <c r="AN75" s="100"/>
      <c r="AO75" s="100"/>
      <c r="AP75" s="100"/>
      <c r="AQ75" s="100"/>
      <c r="AR75" s="100"/>
      <c r="AS75" s="100"/>
      <c r="AT75" s="100"/>
      <c r="AU75" s="100"/>
      <c r="AV75" s="100"/>
      <c r="AW75" s="101"/>
      <c r="AX75" s="101"/>
      <c r="AY75" s="101"/>
      <c r="AZ75" s="101"/>
      <c r="BA75" s="101"/>
      <c r="BB75" s="101"/>
      <c r="BC75" s="101"/>
      <c r="BD75" s="101"/>
      <c r="BE75" s="101"/>
      <c r="BF75" s="101"/>
      <c r="BG75" s="101"/>
      <c r="BH75" s="101"/>
      <c r="BI75" s="101"/>
      <c r="BJ75" s="101"/>
      <c r="BK75" s="101"/>
      <c r="BL75" s="101"/>
      <c r="BM75" s="101"/>
      <c r="BN75" s="101"/>
      <c r="BO75" s="101"/>
      <c r="BP75" s="101"/>
      <c r="BQ75" s="101"/>
      <c r="BR75" s="101"/>
      <c r="BS75" s="101"/>
      <c r="BT75" s="101"/>
      <c r="BU75" s="101"/>
      <c r="BV75" s="101"/>
      <c r="BW75" s="101"/>
      <c r="BX75" s="101"/>
      <c r="BY75" s="101"/>
      <c r="BZ75" s="101"/>
      <c r="CA75" s="101"/>
      <c r="CB75" s="101"/>
      <c r="CC75" s="101"/>
      <c r="CD75" s="101"/>
      <c r="CE75" s="101"/>
      <c r="CF75" s="101"/>
      <c r="CG75" s="101"/>
      <c r="CH75" s="101"/>
      <c r="CI75" s="101"/>
      <c r="CJ75" s="101"/>
      <c r="CK75" s="101"/>
      <c r="CL75" s="101"/>
      <c r="CM75" s="101"/>
      <c r="CN75" s="101"/>
      <c r="CO75" s="101"/>
      <c r="CP75" s="101"/>
      <c r="CQ75" s="101"/>
      <c r="CR75" s="101"/>
      <c r="CS75" s="101"/>
      <c r="CT75" s="101"/>
      <c r="CU75" s="101"/>
      <c r="CV75" s="101"/>
    </row>
    <row r="76" spans="1:100">
      <c r="A76" s="100"/>
      <c r="B76" s="100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  <c r="AN76" s="100"/>
      <c r="AO76" s="100"/>
      <c r="AP76" s="100"/>
      <c r="AQ76" s="100"/>
      <c r="AR76" s="100"/>
      <c r="AS76" s="100"/>
      <c r="AT76" s="100"/>
      <c r="AU76" s="100"/>
      <c r="AV76" s="100"/>
      <c r="AW76" s="101"/>
      <c r="AX76" s="101"/>
      <c r="AY76" s="101"/>
      <c r="AZ76" s="101"/>
      <c r="BA76" s="101"/>
      <c r="BB76" s="101"/>
      <c r="BC76" s="101"/>
      <c r="BD76" s="101"/>
      <c r="BE76" s="101"/>
      <c r="BF76" s="101"/>
      <c r="BG76" s="101"/>
      <c r="BH76" s="101"/>
      <c r="BI76" s="101"/>
      <c r="BJ76" s="101"/>
      <c r="BK76" s="101"/>
      <c r="BL76" s="101"/>
      <c r="BM76" s="101"/>
      <c r="BN76" s="101"/>
      <c r="BO76" s="101"/>
      <c r="BP76" s="101"/>
      <c r="BQ76" s="101"/>
      <c r="BR76" s="101"/>
      <c r="BS76" s="101"/>
      <c r="BT76" s="101"/>
      <c r="BU76" s="101"/>
      <c r="BV76" s="101"/>
      <c r="BW76" s="101"/>
      <c r="BX76" s="101"/>
      <c r="BY76" s="101"/>
      <c r="BZ76" s="101"/>
      <c r="CA76" s="101"/>
      <c r="CB76" s="101"/>
      <c r="CC76" s="101"/>
      <c r="CD76" s="101"/>
      <c r="CE76" s="101"/>
      <c r="CF76" s="101"/>
      <c r="CG76" s="101"/>
      <c r="CH76" s="101"/>
      <c r="CI76" s="101"/>
      <c r="CJ76" s="101"/>
      <c r="CK76" s="101"/>
      <c r="CL76" s="101"/>
      <c r="CM76" s="101"/>
      <c r="CN76" s="101"/>
      <c r="CO76" s="101"/>
      <c r="CP76" s="101"/>
      <c r="CQ76" s="101"/>
      <c r="CR76" s="101"/>
      <c r="CS76" s="101"/>
      <c r="CT76" s="101"/>
      <c r="CU76" s="101"/>
      <c r="CV76" s="101"/>
    </row>
    <row r="77" spans="1:100">
      <c r="A77" s="100"/>
      <c r="B77" s="100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100"/>
      <c r="AP77" s="100"/>
      <c r="AQ77" s="100"/>
      <c r="AR77" s="100"/>
      <c r="AS77" s="100"/>
      <c r="AT77" s="100"/>
      <c r="AU77" s="100"/>
      <c r="AV77" s="100"/>
      <c r="AW77" s="101"/>
      <c r="AX77" s="101"/>
      <c r="AY77" s="101"/>
      <c r="AZ77" s="101"/>
      <c r="BA77" s="101"/>
      <c r="BB77" s="101"/>
      <c r="BC77" s="101"/>
      <c r="BD77" s="101"/>
      <c r="BE77" s="101"/>
      <c r="BF77" s="101"/>
      <c r="BG77" s="101"/>
      <c r="BH77" s="101"/>
      <c r="BI77" s="101"/>
      <c r="BJ77" s="101"/>
      <c r="BK77" s="101"/>
      <c r="BL77" s="101"/>
      <c r="BM77" s="101"/>
      <c r="BN77" s="101"/>
      <c r="BO77" s="101"/>
      <c r="BP77" s="101"/>
      <c r="BQ77" s="101"/>
      <c r="BR77" s="101"/>
      <c r="BS77" s="101"/>
      <c r="BT77" s="101"/>
      <c r="BU77" s="101"/>
      <c r="BV77" s="101"/>
      <c r="BW77" s="101"/>
      <c r="BX77" s="101"/>
      <c r="BY77" s="101"/>
      <c r="BZ77" s="101"/>
      <c r="CA77" s="101"/>
      <c r="CB77" s="101"/>
      <c r="CC77" s="101"/>
      <c r="CD77" s="101"/>
      <c r="CE77" s="101"/>
      <c r="CF77" s="101"/>
      <c r="CG77" s="101"/>
      <c r="CH77" s="101"/>
      <c r="CI77" s="101"/>
      <c r="CJ77" s="101"/>
      <c r="CK77" s="101"/>
      <c r="CL77" s="101"/>
      <c r="CM77" s="101"/>
      <c r="CN77" s="101"/>
      <c r="CO77" s="101"/>
      <c r="CP77" s="101"/>
      <c r="CQ77" s="101"/>
      <c r="CR77" s="101"/>
      <c r="CS77" s="101"/>
      <c r="CT77" s="101"/>
      <c r="CU77" s="101"/>
      <c r="CV77" s="101"/>
    </row>
    <row r="78" spans="1:100">
      <c r="A78" s="100"/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  <c r="AN78" s="100"/>
      <c r="AO78" s="100"/>
      <c r="AP78" s="100"/>
      <c r="AQ78" s="100"/>
      <c r="AR78" s="100"/>
      <c r="AS78" s="100"/>
      <c r="AT78" s="100"/>
      <c r="AU78" s="100"/>
      <c r="AV78" s="100"/>
      <c r="AW78" s="101"/>
      <c r="AX78" s="101"/>
      <c r="AY78" s="101"/>
      <c r="AZ78" s="101"/>
      <c r="BA78" s="101"/>
      <c r="BB78" s="101"/>
      <c r="BC78" s="101"/>
      <c r="BD78" s="101"/>
      <c r="BE78" s="101"/>
      <c r="BF78" s="101"/>
      <c r="BG78" s="101"/>
      <c r="BH78" s="101"/>
      <c r="BI78" s="101"/>
      <c r="BJ78" s="101"/>
      <c r="BK78" s="101"/>
      <c r="BL78" s="101"/>
      <c r="BM78" s="101"/>
      <c r="BN78" s="101"/>
      <c r="BO78" s="101"/>
      <c r="BP78" s="101"/>
      <c r="BQ78" s="101"/>
      <c r="BR78" s="101"/>
      <c r="BS78" s="101"/>
      <c r="BT78" s="101"/>
      <c r="BU78" s="101"/>
      <c r="BV78" s="101"/>
      <c r="BW78" s="101"/>
      <c r="BX78" s="101"/>
      <c r="BY78" s="101"/>
      <c r="BZ78" s="101"/>
      <c r="CA78" s="101"/>
      <c r="CB78" s="101"/>
      <c r="CC78" s="101"/>
      <c r="CD78" s="101"/>
      <c r="CE78" s="101"/>
      <c r="CF78" s="101"/>
      <c r="CG78" s="101"/>
      <c r="CH78" s="101"/>
      <c r="CI78" s="101"/>
      <c r="CJ78" s="101"/>
      <c r="CK78" s="101"/>
      <c r="CL78" s="101"/>
      <c r="CM78" s="101"/>
      <c r="CN78" s="101"/>
      <c r="CO78" s="101"/>
      <c r="CP78" s="101"/>
      <c r="CQ78" s="101"/>
      <c r="CR78" s="101"/>
      <c r="CS78" s="101"/>
      <c r="CT78" s="101"/>
      <c r="CU78" s="101"/>
      <c r="CV78" s="101"/>
    </row>
    <row r="79" spans="1:100">
      <c r="A79" s="100"/>
      <c r="B79" s="100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  <c r="AB79" s="100"/>
      <c r="AC79" s="100"/>
      <c r="AD79" s="100"/>
      <c r="AE79" s="100"/>
      <c r="AF79" s="100"/>
      <c r="AG79" s="100"/>
      <c r="AH79" s="100"/>
      <c r="AI79" s="100"/>
      <c r="AJ79" s="100"/>
      <c r="AK79" s="100"/>
      <c r="AL79" s="100"/>
      <c r="AM79" s="100"/>
      <c r="AN79" s="100"/>
      <c r="AO79" s="100"/>
      <c r="AP79" s="100"/>
      <c r="AQ79" s="100"/>
      <c r="AR79" s="100"/>
      <c r="AS79" s="100"/>
      <c r="AT79" s="100"/>
      <c r="AU79" s="100"/>
      <c r="AV79" s="100"/>
      <c r="AW79" s="101"/>
      <c r="AX79" s="101"/>
      <c r="AY79" s="101"/>
      <c r="AZ79" s="101"/>
      <c r="BA79" s="101"/>
      <c r="BB79" s="101"/>
      <c r="BC79" s="101"/>
      <c r="BD79" s="101"/>
      <c r="BE79" s="101"/>
      <c r="BF79" s="101"/>
      <c r="BG79" s="101"/>
      <c r="BH79" s="101"/>
      <c r="BI79" s="101"/>
      <c r="BJ79" s="101"/>
      <c r="BK79" s="101"/>
      <c r="BL79" s="101"/>
      <c r="BM79" s="101"/>
      <c r="BN79" s="101"/>
      <c r="BO79" s="101"/>
      <c r="BP79" s="101"/>
      <c r="BQ79" s="101"/>
      <c r="BR79" s="101"/>
      <c r="BS79" s="101"/>
      <c r="BT79" s="101"/>
      <c r="BU79" s="101"/>
      <c r="BV79" s="101"/>
      <c r="BW79" s="101"/>
      <c r="BX79" s="101"/>
      <c r="BY79" s="101"/>
      <c r="BZ79" s="101"/>
      <c r="CA79" s="101"/>
      <c r="CB79" s="101"/>
      <c r="CC79" s="101"/>
      <c r="CD79" s="101"/>
      <c r="CE79" s="101"/>
      <c r="CF79" s="101"/>
      <c r="CG79" s="101"/>
      <c r="CH79" s="101"/>
      <c r="CI79" s="101"/>
      <c r="CJ79" s="101"/>
      <c r="CK79" s="101"/>
      <c r="CL79" s="101"/>
      <c r="CM79" s="101"/>
      <c r="CN79" s="101"/>
      <c r="CO79" s="101"/>
      <c r="CP79" s="101"/>
      <c r="CQ79" s="101"/>
      <c r="CR79" s="101"/>
      <c r="CS79" s="101"/>
      <c r="CT79" s="101"/>
      <c r="CU79" s="101"/>
      <c r="CV79" s="101"/>
    </row>
    <row r="80" spans="1:100">
      <c r="A80" s="100"/>
      <c r="B80" s="100"/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  <c r="AB80" s="100"/>
      <c r="AC80" s="100"/>
      <c r="AD80" s="100"/>
      <c r="AE80" s="100"/>
      <c r="AF80" s="100"/>
      <c r="AG80" s="100"/>
      <c r="AH80" s="100"/>
      <c r="AI80" s="100"/>
      <c r="AJ80" s="100"/>
      <c r="AK80" s="100"/>
      <c r="AL80" s="100"/>
      <c r="AM80" s="100"/>
      <c r="AN80" s="100"/>
      <c r="AO80" s="100"/>
      <c r="AP80" s="100"/>
      <c r="AQ80" s="100"/>
      <c r="AR80" s="100"/>
      <c r="AS80" s="100"/>
      <c r="AT80" s="100"/>
      <c r="AU80" s="100"/>
      <c r="AV80" s="100"/>
      <c r="AW80" s="101"/>
      <c r="AX80" s="101"/>
      <c r="AY80" s="101"/>
      <c r="AZ80" s="101"/>
      <c r="BA80" s="101"/>
      <c r="BB80" s="101"/>
      <c r="BC80" s="101"/>
      <c r="BD80" s="101"/>
      <c r="BE80" s="101"/>
      <c r="BF80" s="101"/>
      <c r="BG80" s="101"/>
      <c r="BH80" s="101"/>
      <c r="BI80" s="101"/>
      <c r="BJ80" s="101"/>
      <c r="BK80" s="101"/>
      <c r="BL80" s="101"/>
      <c r="BM80" s="101"/>
      <c r="BN80" s="101"/>
      <c r="BO80" s="101"/>
      <c r="BP80" s="101"/>
      <c r="BQ80" s="101"/>
      <c r="BR80" s="101"/>
      <c r="BS80" s="101"/>
      <c r="BT80" s="101"/>
      <c r="BU80" s="101"/>
      <c r="BV80" s="101"/>
      <c r="BW80" s="101"/>
      <c r="BX80" s="101"/>
      <c r="BY80" s="101"/>
      <c r="BZ80" s="101"/>
      <c r="CA80" s="101"/>
      <c r="CB80" s="101"/>
      <c r="CC80" s="101"/>
      <c r="CD80" s="101"/>
      <c r="CE80" s="101"/>
      <c r="CF80" s="101"/>
      <c r="CG80" s="101"/>
      <c r="CH80" s="101"/>
      <c r="CI80" s="101"/>
      <c r="CJ80" s="101"/>
      <c r="CK80" s="101"/>
      <c r="CL80" s="101"/>
      <c r="CM80" s="101"/>
      <c r="CN80" s="101"/>
      <c r="CO80" s="101"/>
      <c r="CP80" s="101"/>
      <c r="CQ80" s="101"/>
      <c r="CR80" s="101"/>
      <c r="CS80" s="101"/>
      <c r="CT80" s="101"/>
      <c r="CU80" s="101"/>
      <c r="CV80" s="101"/>
    </row>
    <row r="81" spans="1:100">
      <c r="A81" s="100"/>
      <c r="B81" s="100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100"/>
      <c r="AP81" s="100"/>
      <c r="AQ81" s="100"/>
      <c r="AR81" s="100"/>
      <c r="AS81" s="100"/>
      <c r="AT81" s="100"/>
      <c r="AU81" s="100"/>
      <c r="AV81" s="100"/>
      <c r="AW81" s="101"/>
      <c r="AX81" s="101"/>
      <c r="AY81" s="101"/>
      <c r="AZ81" s="101"/>
      <c r="BA81" s="101"/>
      <c r="BB81" s="101"/>
      <c r="BC81" s="101"/>
      <c r="BD81" s="101"/>
      <c r="BE81" s="101"/>
      <c r="BF81" s="101"/>
      <c r="BG81" s="101"/>
      <c r="BH81" s="101"/>
      <c r="BI81" s="101"/>
      <c r="BJ81" s="101"/>
      <c r="BK81" s="101"/>
      <c r="BL81" s="101"/>
      <c r="BM81" s="101"/>
      <c r="BN81" s="101"/>
      <c r="BO81" s="101"/>
      <c r="BP81" s="101"/>
      <c r="BQ81" s="101"/>
      <c r="BR81" s="101"/>
      <c r="BS81" s="101"/>
      <c r="BT81" s="101"/>
      <c r="BU81" s="101"/>
      <c r="BV81" s="101"/>
      <c r="BW81" s="101"/>
      <c r="BX81" s="101"/>
      <c r="BY81" s="101"/>
      <c r="BZ81" s="101"/>
      <c r="CA81" s="101"/>
      <c r="CB81" s="101"/>
      <c r="CC81" s="101"/>
      <c r="CD81" s="101"/>
      <c r="CE81" s="101"/>
      <c r="CF81" s="101"/>
      <c r="CG81" s="101"/>
      <c r="CH81" s="101"/>
      <c r="CI81" s="101"/>
      <c r="CJ81" s="101"/>
      <c r="CK81" s="101"/>
      <c r="CL81" s="101"/>
      <c r="CM81" s="101"/>
      <c r="CN81" s="101"/>
      <c r="CO81" s="101"/>
      <c r="CP81" s="101"/>
      <c r="CQ81" s="101"/>
      <c r="CR81" s="101"/>
      <c r="CS81" s="101"/>
      <c r="CT81" s="101"/>
      <c r="CU81" s="101"/>
      <c r="CV81" s="101"/>
    </row>
    <row r="82" spans="1:100">
      <c r="A82" s="100"/>
      <c r="B82" s="100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  <c r="AN82" s="100"/>
      <c r="AO82" s="100"/>
      <c r="AP82" s="100"/>
      <c r="AQ82" s="100"/>
      <c r="AR82" s="100"/>
      <c r="AS82" s="100"/>
      <c r="AT82" s="100"/>
      <c r="AU82" s="100"/>
      <c r="AV82" s="100"/>
      <c r="AW82" s="101"/>
      <c r="AX82" s="101"/>
      <c r="AY82" s="101"/>
      <c r="AZ82" s="101"/>
      <c r="BA82" s="101"/>
      <c r="BB82" s="101"/>
      <c r="BC82" s="101"/>
      <c r="BD82" s="101"/>
      <c r="BE82" s="101"/>
      <c r="BF82" s="101"/>
      <c r="BG82" s="101"/>
      <c r="BH82" s="101"/>
      <c r="BI82" s="101"/>
      <c r="BJ82" s="101"/>
      <c r="BK82" s="101"/>
      <c r="BL82" s="101"/>
      <c r="BM82" s="101"/>
      <c r="BN82" s="101"/>
      <c r="BO82" s="101"/>
      <c r="BP82" s="101"/>
      <c r="BQ82" s="101"/>
      <c r="BR82" s="101"/>
      <c r="BS82" s="101"/>
      <c r="BT82" s="101"/>
      <c r="BU82" s="101"/>
      <c r="BV82" s="101"/>
      <c r="BW82" s="101"/>
      <c r="BX82" s="101"/>
      <c r="BY82" s="101"/>
      <c r="BZ82" s="101"/>
      <c r="CA82" s="101"/>
      <c r="CB82" s="101"/>
      <c r="CC82" s="101"/>
      <c r="CD82" s="101"/>
      <c r="CE82" s="101"/>
      <c r="CF82" s="101"/>
      <c r="CG82" s="101"/>
      <c r="CH82" s="101"/>
      <c r="CI82" s="101"/>
      <c r="CJ82" s="101"/>
      <c r="CK82" s="101"/>
      <c r="CL82" s="101"/>
      <c r="CM82" s="101"/>
      <c r="CN82" s="101"/>
      <c r="CO82" s="101"/>
      <c r="CP82" s="101"/>
      <c r="CQ82" s="101"/>
      <c r="CR82" s="101"/>
      <c r="CS82" s="101"/>
      <c r="CT82" s="101"/>
      <c r="CU82" s="101"/>
      <c r="CV82" s="101"/>
    </row>
    <row r="83" spans="1:100">
      <c r="A83" s="100"/>
      <c r="B83" s="100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  <c r="V83" s="100"/>
      <c r="W83" s="100"/>
      <c r="X83" s="100"/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  <c r="AN83" s="100"/>
      <c r="AO83" s="100"/>
      <c r="AP83" s="100"/>
      <c r="AQ83" s="100"/>
      <c r="AR83" s="100"/>
      <c r="AS83" s="100"/>
      <c r="AT83" s="100"/>
      <c r="AU83" s="100"/>
      <c r="AV83" s="100"/>
      <c r="AW83" s="101"/>
      <c r="AX83" s="101"/>
      <c r="AY83" s="101"/>
      <c r="AZ83" s="101"/>
      <c r="BA83" s="101"/>
      <c r="BB83" s="101"/>
      <c r="BC83" s="101"/>
      <c r="BD83" s="101"/>
      <c r="BE83" s="101"/>
      <c r="BF83" s="101"/>
      <c r="BG83" s="101"/>
      <c r="BH83" s="101"/>
      <c r="BI83" s="101"/>
      <c r="BJ83" s="101"/>
      <c r="BK83" s="101"/>
      <c r="BL83" s="101"/>
      <c r="BM83" s="101"/>
      <c r="BN83" s="101"/>
      <c r="BO83" s="101"/>
      <c r="BP83" s="101"/>
      <c r="BQ83" s="101"/>
      <c r="BR83" s="101"/>
      <c r="BS83" s="101"/>
      <c r="BT83" s="101"/>
      <c r="BU83" s="101"/>
      <c r="BV83" s="101"/>
      <c r="BW83" s="101"/>
      <c r="BX83" s="101"/>
      <c r="BY83" s="101"/>
      <c r="BZ83" s="101"/>
      <c r="CA83" s="101"/>
      <c r="CB83" s="101"/>
      <c r="CC83" s="101"/>
      <c r="CD83" s="101"/>
      <c r="CE83" s="101"/>
      <c r="CF83" s="101"/>
      <c r="CG83" s="101"/>
      <c r="CH83" s="101"/>
      <c r="CI83" s="101"/>
      <c r="CJ83" s="101"/>
      <c r="CK83" s="101"/>
      <c r="CL83" s="101"/>
      <c r="CM83" s="101"/>
      <c r="CN83" s="101"/>
      <c r="CO83" s="101"/>
      <c r="CP83" s="101"/>
      <c r="CQ83" s="101"/>
      <c r="CR83" s="101"/>
      <c r="CS83" s="101"/>
      <c r="CT83" s="101"/>
      <c r="CU83" s="101"/>
      <c r="CV83" s="101"/>
    </row>
    <row r="84" spans="1:100">
      <c r="A84" s="100"/>
      <c r="B84" s="100"/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100"/>
      <c r="AU84" s="100"/>
      <c r="AV84" s="100"/>
      <c r="AW84" s="101"/>
      <c r="AX84" s="101"/>
      <c r="AY84" s="101"/>
      <c r="AZ84" s="101"/>
      <c r="BA84" s="101"/>
      <c r="BB84" s="101"/>
      <c r="BC84" s="101"/>
      <c r="BD84" s="101"/>
      <c r="BE84" s="101"/>
      <c r="BF84" s="101"/>
      <c r="BG84" s="101"/>
      <c r="BH84" s="101"/>
      <c r="BI84" s="101"/>
      <c r="BJ84" s="101"/>
      <c r="BK84" s="101"/>
      <c r="BL84" s="101"/>
      <c r="BM84" s="101"/>
      <c r="BN84" s="101"/>
      <c r="BO84" s="101"/>
      <c r="BP84" s="101"/>
      <c r="BQ84" s="101"/>
      <c r="BR84" s="101"/>
      <c r="BS84" s="101"/>
      <c r="BT84" s="101"/>
      <c r="BU84" s="101"/>
      <c r="BV84" s="101"/>
      <c r="BW84" s="101"/>
      <c r="BX84" s="101"/>
      <c r="BY84" s="101"/>
      <c r="BZ84" s="101"/>
      <c r="CA84" s="101"/>
      <c r="CB84" s="101"/>
      <c r="CC84" s="101"/>
      <c r="CD84" s="101"/>
      <c r="CE84" s="101"/>
      <c r="CF84" s="101"/>
      <c r="CG84" s="101"/>
      <c r="CH84" s="101"/>
      <c r="CI84" s="101"/>
      <c r="CJ84" s="101"/>
      <c r="CK84" s="101"/>
      <c r="CL84" s="101"/>
      <c r="CM84" s="101"/>
      <c r="CN84" s="101"/>
      <c r="CO84" s="101"/>
      <c r="CP84" s="101"/>
      <c r="CQ84" s="101"/>
      <c r="CR84" s="101"/>
      <c r="CS84" s="101"/>
      <c r="CT84" s="101"/>
      <c r="CU84" s="101"/>
      <c r="CV84" s="101"/>
    </row>
    <row r="85" spans="1:100">
      <c r="A85" s="100"/>
      <c r="B85" s="100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100"/>
      <c r="AP85" s="100"/>
      <c r="AQ85" s="100"/>
      <c r="AR85" s="100"/>
      <c r="AS85" s="100"/>
      <c r="AT85" s="100"/>
      <c r="AU85" s="100"/>
      <c r="AV85" s="100"/>
      <c r="AW85" s="101"/>
      <c r="AX85" s="101"/>
      <c r="AY85" s="101"/>
      <c r="AZ85" s="101"/>
      <c r="BA85" s="101"/>
      <c r="BB85" s="101"/>
      <c r="BC85" s="101"/>
      <c r="BD85" s="101"/>
      <c r="BE85" s="101"/>
      <c r="BF85" s="101"/>
      <c r="BG85" s="101"/>
      <c r="BH85" s="101"/>
      <c r="BI85" s="101"/>
      <c r="BJ85" s="101"/>
      <c r="BK85" s="101"/>
      <c r="BL85" s="101"/>
      <c r="BM85" s="101"/>
      <c r="BN85" s="101"/>
      <c r="BO85" s="101"/>
      <c r="BP85" s="101"/>
      <c r="BQ85" s="101"/>
      <c r="BR85" s="101"/>
      <c r="BS85" s="101"/>
      <c r="BT85" s="101"/>
      <c r="BU85" s="101"/>
      <c r="BV85" s="101"/>
      <c r="BW85" s="101"/>
      <c r="BX85" s="101"/>
      <c r="BY85" s="101"/>
      <c r="BZ85" s="101"/>
      <c r="CA85" s="101"/>
      <c r="CB85" s="101"/>
      <c r="CC85" s="101"/>
      <c r="CD85" s="101"/>
      <c r="CE85" s="101"/>
      <c r="CF85" s="101"/>
      <c r="CG85" s="101"/>
      <c r="CH85" s="101"/>
      <c r="CI85" s="101"/>
      <c r="CJ85" s="101"/>
      <c r="CK85" s="101"/>
      <c r="CL85" s="101"/>
      <c r="CM85" s="101"/>
      <c r="CN85" s="101"/>
      <c r="CO85" s="101"/>
      <c r="CP85" s="101"/>
      <c r="CQ85" s="101"/>
      <c r="CR85" s="101"/>
      <c r="CS85" s="101"/>
      <c r="CT85" s="101"/>
      <c r="CU85" s="101"/>
      <c r="CV85" s="101"/>
    </row>
    <row r="86" spans="1:100">
      <c r="A86" s="100"/>
      <c r="B86" s="100"/>
      <c r="C86" s="100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  <c r="AN86" s="100"/>
      <c r="AO86" s="100"/>
      <c r="AP86" s="100"/>
      <c r="AQ86" s="100"/>
      <c r="AR86" s="100"/>
      <c r="AS86" s="100"/>
      <c r="AT86" s="100"/>
      <c r="AU86" s="100"/>
      <c r="AV86" s="100"/>
      <c r="AW86" s="101"/>
      <c r="AX86" s="101"/>
      <c r="AY86" s="101"/>
      <c r="AZ86" s="101"/>
      <c r="BA86" s="101"/>
      <c r="BB86" s="101"/>
      <c r="BC86" s="101"/>
      <c r="BD86" s="101"/>
      <c r="BE86" s="101"/>
      <c r="BF86" s="101"/>
      <c r="BG86" s="101"/>
      <c r="BH86" s="101"/>
      <c r="BI86" s="101"/>
      <c r="BJ86" s="101"/>
      <c r="BK86" s="101"/>
      <c r="BL86" s="101"/>
      <c r="BM86" s="101"/>
      <c r="BN86" s="101"/>
      <c r="BO86" s="101"/>
      <c r="BP86" s="101"/>
      <c r="BQ86" s="101"/>
      <c r="BR86" s="101"/>
      <c r="BS86" s="101"/>
      <c r="BT86" s="101"/>
      <c r="BU86" s="101"/>
      <c r="BV86" s="101"/>
      <c r="BW86" s="101"/>
      <c r="BX86" s="101"/>
      <c r="BY86" s="101"/>
      <c r="BZ86" s="101"/>
      <c r="CA86" s="101"/>
      <c r="CB86" s="101"/>
      <c r="CC86" s="101"/>
      <c r="CD86" s="101"/>
      <c r="CE86" s="101"/>
      <c r="CF86" s="101"/>
      <c r="CG86" s="101"/>
      <c r="CH86" s="101"/>
      <c r="CI86" s="101"/>
      <c r="CJ86" s="101"/>
      <c r="CK86" s="101"/>
      <c r="CL86" s="101"/>
      <c r="CM86" s="101"/>
      <c r="CN86" s="101"/>
      <c r="CO86" s="101"/>
      <c r="CP86" s="101"/>
      <c r="CQ86" s="101"/>
      <c r="CR86" s="101"/>
      <c r="CS86" s="101"/>
      <c r="CT86" s="101"/>
      <c r="CU86" s="101"/>
      <c r="CV86" s="101"/>
    </row>
    <row r="87" spans="1:100">
      <c r="A87" s="100"/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100"/>
      <c r="AK87" s="100"/>
      <c r="AL87" s="100"/>
      <c r="AM87" s="100"/>
      <c r="AN87" s="100"/>
      <c r="AO87" s="100"/>
      <c r="AP87" s="100"/>
      <c r="AQ87" s="100"/>
      <c r="AR87" s="100"/>
      <c r="AS87" s="100"/>
      <c r="AT87" s="100"/>
      <c r="AU87" s="100"/>
      <c r="AV87" s="100"/>
      <c r="AW87" s="101"/>
      <c r="AX87" s="101"/>
      <c r="AY87" s="101"/>
      <c r="AZ87" s="101"/>
      <c r="BA87" s="101"/>
      <c r="BB87" s="101"/>
      <c r="BC87" s="101"/>
      <c r="BD87" s="101"/>
      <c r="BE87" s="101"/>
      <c r="BF87" s="101"/>
      <c r="BG87" s="101"/>
      <c r="BH87" s="101"/>
      <c r="BI87" s="101"/>
      <c r="BJ87" s="101"/>
      <c r="BK87" s="101"/>
      <c r="BL87" s="101"/>
      <c r="BM87" s="101"/>
      <c r="BN87" s="101"/>
      <c r="BO87" s="101"/>
      <c r="BP87" s="101"/>
      <c r="BQ87" s="101"/>
      <c r="BR87" s="101"/>
      <c r="BS87" s="101"/>
      <c r="BT87" s="101"/>
      <c r="BU87" s="101"/>
      <c r="BV87" s="101"/>
      <c r="BW87" s="101"/>
      <c r="BX87" s="101"/>
      <c r="BY87" s="101"/>
      <c r="BZ87" s="101"/>
      <c r="CA87" s="101"/>
      <c r="CB87" s="101"/>
      <c r="CC87" s="101"/>
      <c r="CD87" s="101"/>
      <c r="CE87" s="101"/>
      <c r="CF87" s="101"/>
      <c r="CG87" s="101"/>
      <c r="CH87" s="101"/>
      <c r="CI87" s="101"/>
      <c r="CJ87" s="101"/>
      <c r="CK87" s="101"/>
      <c r="CL87" s="101"/>
      <c r="CM87" s="101"/>
      <c r="CN87" s="101"/>
      <c r="CO87" s="101"/>
      <c r="CP87" s="101"/>
      <c r="CQ87" s="101"/>
      <c r="CR87" s="101"/>
      <c r="CS87" s="101"/>
      <c r="CT87" s="101"/>
      <c r="CU87" s="101"/>
      <c r="CV87" s="101"/>
    </row>
    <row r="88" spans="1:100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  <c r="AN88" s="100"/>
      <c r="AO88" s="100"/>
      <c r="AP88" s="100"/>
      <c r="AQ88" s="100"/>
      <c r="AR88" s="100"/>
      <c r="AS88" s="100"/>
      <c r="AT88" s="100"/>
      <c r="AU88" s="100"/>
      <c r="AV88" s="100"/>
      <c r="AW88" s="101"/>
      <c r="AX88" s="101"/>
      <c r="AY88" s="101"/>
      <c r="AZ88" s="101"/>
      <c r="BA88" s="101"/>
      <c r="BB88" s="101"/>
      <c r="BC88" s="101"/>
      <c r="BD88" s="101"/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/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101"/>
      <c r="CD88" s="101"/>
      <c r="CE88" s="101"/>
      <c r="CF88" s="101"/>
      <c r="CG88" s="101"/>
      <c r="CH88" s="101"/>
      <c r="CI88" s="101"/>
      <c r="CJ88" s="101"/>
      <c r="CK88" s="101"/>
      <c r="CL88" s="101"/>
      <c r="CM88" s="101"/>
      <c r="CN88" s="101"/>
      <c r="CO88" s="101"/>
      <c r="CP88" s="101"/>
      <c r="CQ88" s="101"/>
      <c r="CR88" s="101"/>
      <c r="CS88" s="101"/>
      <c r="CT88" s="101"/>
      <c r="CU88" s="101"/>
      <c r="CV88" s="101"/>
    </row>
    <row r="89" spans="1:100">
      <c r="A89" s="100"/>
      <c r="B89" s="100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  <c r="AN89" s="100"/>
      <c r="AO89" s="100"/>
      <c r="AP89" s="100"/>
      <c r="AQ89" s="100"/>
      <c r="AR89" s="100"/>
      <c r="AS89" s="100"/>
      <c r="AT89" s="100"/>
      <c r="AU89" s="100"/>
      <c r="AV89" s="100"/>
      <c r="AW89" s="101"/>
      <c r="AX89" s="101"/>
      <c r="AY89" s="101"/>
      <c r="AZ89" s="101"/>
      <c r="BA89" s="101"/>
      <c r="BB89" s="101"/>
      <c r="BC89" s="101"/>
      <c r="BD89" s="101"/>
      <c r="BE89" s="101"/>
      <c r="BF89" s="101"/>
      <c r="BG89" s="101"/>
      <c r="BH89" s="101"/>
      <c r="BI89" s="101"/>
      <c r="BJ89" s="101"/>
      <c r="BK89" s="101"/>
      <c r="BL89" s="101"/>
      <c r="BM89" s="101"/>
      <c r="BN89" s="101"/>
      <c r="BO89" s="101"/>
      <c r="BP89" s="101"/>
      <c r="BQ89" s="101"/>
      <c r="BR89" s="101"/>
      <c r="BS89" s="101"/>
      <c r="BT89" s="101"/>
      <c r="BU89" s="101"/>
      <c r="BV89" s="101"/>
      <c r="BW89" s="101"/>
      <c r="BX89" s="101"/>
      <c r="BY89" s="101"/>
      <c r="BZ89" s="101"/>
      <c r="CA89" s="101"/>
      <c r="CB89" s="101"/>
      <c r="CC89" s="101"/>
      <c r="CD89" s="101"/>
      <c r="CE89" s="101"/>
      <c r="CF89" s="101"/>
      <c r="CG89" s="101"/>
      <c r="CH89" s="101"/>
      <c r="CI89" s="101"/>
      <c r="CJ89" s="101"/>
      <c r="CK89" s="101"/>
      <c r="CL89" s="101"/>
      <c r="CM89" s="101"/>
      <c r="CN89" s="101"/>
      <c r="CO89" s="101"/>
      <c r="CP89" s="101"/>
      <c r="CQ89" s="101"/>
      <c r="CR89" s="101"/>
      <c r="CS89" s="101"/>
      <c r="CT89" s="101"/>
      <c r="CU89" s="101"/>
      <c r="CV89" s="101"/>
    </row>
    <row r="90" spans="1:100">
      <c r="A90" s="100"/>
      <c r="B90" s="100"/>
      <c r="C90" s="100"/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  <c r="AN90" s="100"/>
      <c r="AO90" s="100"/>
      <c r="AP90" s="100"/>
      <c r="AQ90" s="100"/>
      <c r="AR90" s="100"/>
      <c r="AS90" s="100"/>
      <c r="AT90" s="100"/>
      <c r="AU90" s="100"/>
      <c r="AV90" s="100"/>
      <c r="AW90" s="101"/>
      <c r="AX90" s="101"/>
      <c r="AY90" s="101"/>
      <c r="AZ90" s="101"/>
      <c r="BA90" s="101"/>
      <c r="BB90" s="101"/>
      <c r="BC90" s="101"/>
      <c r="BD90" s="101"/>
      <c r="BE90" s="101"/>
      <c r="BF90" s="101"/>
      <c r="BG90" s="101"/>
      <c r="BH90" s="101"/>
      <c r="BI90" s="101"/>
      <c r="BJ90" s="101"/>
      <c r="BK90" s="101"/>
      <c r="BL90" s="101"/>
      <c r="BM90" s="101"/>
      <c r="BN90" s="101"/>
      <c r="BO90" s="101"/>
      <c r="BP90" s="101"/>
      <c r="BQ90" s="101"/>
      <c r="BR90" s="101"/>
      <c r="BS90" s="101"/>
      <c r="BT90" s="101"/>
      <c r="BU90" s="101"/>
      <c r="BV90" s="101"/>
      <c r="BW90" s="101"/>
      <c r="BX90" s="101"/>
      <c r="BY90" s="101"/>
      <c r="BZ90" s="101"/>
      <c r="CA90" s="101"/>
      <c r="CB90" s="101"/>
      <c r="CC90" s="101"/>
      <c r="CD90" s="101"/>
      <c r="CE90" s="101"/>
      <c r="CF90" s="101"/>
      <c r="CG90" s="101"/>
      <c r="CH90" s="101"/>
      <c r="CI90" s="101"/>
      <c r="CJ90" s="101"/>
      <c r="CK90" s="101"/>
      <c r="CL90" s="101"/>
      <c r="CM90" s="101"/>
      <c r="CN90" s="101"/>
      <c r="CO90" s="101"/>
      <c r="CP90" s="101"/>
      <c r="CQ90" s="101"/>
      <c r="CR90" s="101"/>
      <c r="CS90" s="101"/>
      <c r="CT90" s="101"/>
      <c r="CU90" s="101"/>
      <c r="CV90" s="101"/>
    </row>
    <row r="91" spans="1:100">
      <c r="A91" s="100"/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  <c r="Q91" s="100"/>
      <c r="R91" s="100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0"/>
      <c r="AN91" s="100"/>
      <c r="AO91" s="100"/>
      <c r="AP91" s="100"/>
      <c r="AQ91" s="100"/>
      <c r="AR91" s="100"/>
      <c r="AS91" s="100"/>
      <c r="AT91" s="100"/>
      <c r="AU91" s="100"/>
      <c r="AV91" s="100"/>
      <c r="AW91" s="101"/>
      <c r="AX91" s="101"/>
      <c r="AY91" s="101"/>
      <c r="AZ91" s="101"/>
      <c r="BA91" s="101"/>
      <c r="BB91" s="101"/>
      <c r="BC91" s="101"/>
      <c r="BD91" s="101"/>
      <c r="BE91" s="101"/>
      <c r="BF91" s="101"/>
      <c r="BG91" s="101"/>
      <c r="BH91" s="101"/>
      <c r="BI91" s="101"/>
      <c r="BJ91" s="101"/>
      <c r="BK91" s="101"/>
      <c r="BL91" s="101"/>
      <c r="BM91" s="101"/>
      <c r="BN91" s="101"/>
      <c r="BO91" s="101"/>
      <c r="BP91" s="101"/>
      <c r="BQ91" s="101"/>
      <c r="BR91" s="101"/>
      <c r="BS91" s="101"/>
      <c r="BT91" s="101"/>
      <c r="BU91" s="101"/>
      <c r="BV91" s="101"/>
      <c r="BW91" s="101"/>
      <c r="BX91" s="101"/>
      <c r="BY91" s="101"/>
      <c r="BZ91" s="101"/>
      <c r="CA91" s="101"/>
      <c r="CB91" s="101"/>
      <c r="CC91" s="101"/>
      <c r="CD91" s="101"/>
      <c r="CE91" s="101"/>
      <c r="CF91" s="101"/>
      <c r="CG91" s="101"/>
      <c r="CH91" s="101"/>
      <c r="CI91" s="101"/>
      <c r="CJ91" s="101"/>
      <c r="CK91" s="101"/>
      <c r="CL91" s="101"/>
      <c r="CM91" s="101"/>
      <c r="CN91" s="101"/>
      <c r="CO91" s="101"/>
      <c r="CP91" s="101"/>
      <c r="CQ91" s="101"/>
      <c r="CR91" s="101"/>
      <c r="CS91" s="101"/>
      <c r="CT91" s="101"/>
      <c r="CU91" s="101"/>
      <c r="CV91" s="101"/>
    </row>
    <row r="92" spans="1:100">
      <c r="A92" s="100"/>
      <c r="B92" s="100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0"/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100"/>
      <c r="AK92" s="100"/>
      <c r="AL92" s="100"/>
      <c r="AM92" s="100"/>
      <c r="AN92" s="100"/>
      <c r="AO92" s="100"/>
      <c r="AP92" s="100"/>
      <c r="AQ92" s="100"/>
      <c r="AR92" s="100"/>
      <c r="AS92" s="100"/>
      <c r="AT92" s="100"/>
      <c r="AU92" s="100"/>
      <c r="AV92" s="100"/>
      <c r="AW92" s="101"/>
      <c r="AX92" s="101"/>
      <c r="AY92" s="101"/>
      <c r="AZ92" s="101"/>
      <c r="BA92" s="101"/>
      <c r="BB92" s="101"/>
      <c r="BC92" s="101"/>
      <c r="BD92" s="101"/>
      <c r="BE92" s="101"/>
      <c r="BF92" s="101"/>
      <c r="BG92" s="101"/>
      <c r="BH92" s="101"/>
      <c r="BI92" s="101"/>
      <c r="BJ92" s="101"/>
      <c r="BK92" s="101"/>
      <c r="BL92" s="101"/>
      <c r="BM92" s="101"/>
      <c r="BN92" s="101"/>
      <c r="BO92" s="101"/>
      <c r="BP92" s="101"/>
      <c r="BQ92" s="101"/>
      <c r="BR92" s="101"/>
      <c r="BS92" s="101"/>
      <c r="BT92" s="101"/>
      <c r="BU92" s="101"/>
      <c r="BV92" s="101"/>
      <c r="BW92" s="101"/>
      <c r="BX92" s="101"/>
      <c r="BY92" s="101"/>
      <c r="BZ92" s="101"/>
      <c r="CA92" s="101"/>
      <c r="CB92" s="101"/>
      <c r="CC92" s="101"/>
      <c r="CD92" s="101"/>
      <c r="CE92" s="101"/>
      <c r="CF92" s="101"/>
      <c r="CG92" s="101"/>
      <c r="CH92" s="101"/>
      <c r="CI92" s="101"/>
      <c r="CJ92" s="101"/>
      <c r="CK92" s="101"/>
      <c r="CL92" s="101"/>
      <c r="CM92" s="101"/>
      <c r="CN92" s="101"/>
      <c r="CO92" s="101"/>
      <c r="CP92" s="101"/>
      <c r="CQ92" s="101"/>
      <c r="CR92" s="101"/>
      <c r="CS92" s="101"/>
      <c r="CT92" s="101"/>
      <c r="CU92" s="101"/>
      <c r="CV92" s="101"/>
    </row>
    <row r="93" spans="1:100">
      <c r="A93" s="100"/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  <c r="AN93" s="100"/>
      <c r="AO93" s="100"/>
      <c r="AP93" s="100"/>
      <c r="AQ93" s="100"/>
      <c r="AR93" s="100"/>
      <c r="AS93" s="100"/>
      <c r="AT93" s="100"/>
      <c r="AU93" s="100"/>
      <c r="AV93" s="100"/>
      <c r="AW93" s="101"/>
      <c r="AX93" s="101"/>
      <c r="AY93" s="101"/>
      <c r="AZ93" s="101"/>
      <c r="BA93" s="101"/>
      <c r="BB93" s="101"/>
      <c r="BC93" s="101"/>
      <c r="BD93" s="101"/>
      <c r="BE93" s="101"/>
      <c r="BF93" s="101"/>
      <c r="BG93" s="101"/>
      <c r="BH93" s="101"/>
      <c r="BI93" s="101"/>
      <c r="BJ93" s="101"/>
      <c r="BK93" s="101"/>
      <c r="BL93" s="101"/>
      <c r="BM93" s="101"/>
      <c r="BN93" s="101"/>
      <c r="BO93" s="101"/>
      <c r="BP93" s="101"/>
      <c r="BQ93" s="101"/>
      <c r="BR93" s="101"/>
      <c r="BS93" s="101"/>
      <c r="BT93" s="101"/>
      <c r="BU93" s="101"/>
      <c r="BV93" s="101"/>
      <c r="BW93" s="101"/>
      <c r="BX93" s="101"/>
      <c r="BY93" s="101"/>
      <c r="BZ93" s="101"/>
      <c r="CA93" s="101"/>
      <c r="CB93" s="101"/>
      <c r="CC93" s="101"/>
      <c r="CD93" s="101"/>
      <c r="CE93" s="101"/>
      <c r="CF93" s="101"/>
      <c r="CG93" s="101"/>
      <c r="CH93" s="101"/>
      <c r="CI93" s="101"/>
      <c r="CJ93" s="101"/>
      <c r="CK93" s="101"/>
      <c r="CL93" s="101"/>
      <c r="CM93" s="101"/>
      <c r="CN93" s="101"/>
      <c r="CO93" s="101"/>
      <c r="CP93" s="101"/>
      <c r="CQ93" s="101"/>
      <c r="CR93" s="101"/>
      <c r="CS93" s="101"/>
      <c r="CT93" s="101"/>
      <c r="CU93" s="101"/>
      <c r="CV93" s="101"/>
    </row>
    <row r="94" spans="1:100">
      <c r="A94" s="100"/>
      <c r="B94" s="100"/>
      <c r="C94" s="100"/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0"/>
      <c r="AJ94" s="100"/>
      <c r="AK94" s="100"/>
      <c r="AL94" s="100"/>
      <c r="AM94" s="100"/>
      <c r="AN94" s="100"/>
      <c r="AO94" s="100"/>
      <c r="AP94" s="100"/>
      <c r="AQ94" s="100"/>
      <c r="AR94" s="100"/>
      <c r="AS94" s="100"/>
      <c r="AT94" s="100"/>
      <c r="AU94" s="100"/>
      <c r="AV94" s="100"/>
      <c r="AW94" s="101"/>
      <c r="AX94" s="101"/>
      <c r="AY94" s="101"/>
      <c r="AZ94" s="101"/>
      <c r="BA94" s="101"/>
      <c r="BB94" s="101"/>
      <c r="BC94" s="101"/>
      <c r="BD94" s="101"/>
      <c r="BE94" s="101"/>
      <c r="BF94" s="101"/>
      <c r="BG94" s="101"/>
      <c r="BH94" s="101"/>
      <c r="BI94" s="101"/>
      <c r="BJ94" s="101"/>
      <c r="BK94" s="101"/>
      <c r="BL94" s="101"/>
      <c r="BM94" s="101"/>
      <c r="BN94" s="101"/>
      <c r="BO94" s="101"/>
      <c r="BP94" s="101"/>
      <c r="BQ94" s="101"/>
      <c r="BR94" s="101"/>
      <c r="BS94" s="101"/>
      <c r="BT94" s="101"/>
      <c r="BU94" s="101"/>
      <c r="BV94" s="101"/>
      <c r="BW94" s="101"/>
      <c r="BX94" s="101"/>
      <c r="BY94" s="101"/>
      <c r="BZ94" s="101"/>
      <c r="CA94" s="101"/>
      <c r="CB94" s="101"/>
      <c r="CC94" s="101"/>
      <c r="CD94" s="101"/>
      <c r="CE94" s="101"/>
      <c r="CF94" s="101"/>
      <c r="CG94" s="101"/>
      <c r="CH94" s="101"/>
      <c r="CI94" s="101"/>
      <c r="CJ94" s="101"/>
      <c r="CK94" s="101"/>
      <c r="CL94" s="101"/>
      <c r="CM94" s="101"/>
      <c r="CN94" s="101"/>
      <c r="CO94" s="101"/>
      <c r="CP94" s="101"/>
      <c r="CQ94" s="101"/>
      <c r="CR94" s="101"/>
      <c r="CS94" s="101"/>
      <c r="CT94" s="101"/>
      <c r="CU94" s="101"/>
      <c r="CV94" s="101"/>
    </row>
    <row r="95" spans="1:100">
      <c r="A95" s="100"/>
      <c r="B95" s="100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  <c r="AI95" s="100"/>
      <c r="AJ95" s="100"/>
      <c r="AK95" s="100"/>
      <c r="AL95" s="100"/>
      <c r="AM95" s="100"/>
      <c r="AN95" s="100"/>
      <c r="AO95" s="100"/>
      <c r="AP95" s="100"/>
      <c r="AQ95" s="100"/>
      <c r="AR95" s="100"/>
      <c r="AS95" s="100"/>
      <c r="AT95" s="100"/>
      <c r="AU95" s="100"/>
      <c r="AV95" s="100"/>
      <c r="AW95" s="101"/>
      <c r="AX95" s="101"/>
      <c r="AY95" s="101"/>
      <c r="AZ95" s="101"/>
      <c r="BA95" s="101"/>
      <c r="BB95" s="101"/>
      <c r="BC95" s="101"/>
      <c r="BD95" s="101"/>
      <c r="BE95" s="101"/>
      <c r="BF95" s="101"/>
      <c r="BG95" s="101"/>
      <c r="BH95" s="101"/>
      <c r="BI95" s="101"/>
      <c r="BJ95" s="101"/>
      <c r="BK95" s="101"/>
      <c r="BL95" s="101"/>
      <c r="BM95" s="101"/>
      <c r="BN95" s="101"/>
      <c r="BO95" s="101"/>
      <c r="BP95" s="101"/>
      <c r="BQ95" s="101"/>
      <c r="BR95" s="101"/>
      <c r="BS95" s="101"/>
      <c r="BT95" s="101"/>
      <c r="BU95" s="101"/>
      <c r="BV95" s="101"/>
      <c r="BW95" s="101"/>
      <c r="BX95" s="101"/>
      <c r="BY95" s="101"/>
      <c r="BZ95" s="101"/>
      <c r="CA95" s="101"/>
      <c r="CB95" s="101"/>
      <c r="CC95" s="101"/>
      <c r="CD95" s="101"/>
      <c r="CE95" s="101"/>
      <c r="CF95" s="101"/>
      <c r="CG95" s="101"/>
      <c r="CH95" s="101"/>
      <c r="CI95" s="101"/>
      <c r="CJ95" s="101"/>
      <c r="CK95" s="101"/>
      <c r="CL95" s="101"/>
      <c r="CM95" s="101"/>
      <c r="CN95" s="101"/>
      <c r="CO95" s="101"/>
      <c r="CP95" s="101"/>
      <c r="CQ95" s="101"/>
      <c r="CR95" s="101"/>
      <c r="CS95" s="101"/>
      <c r="CT95" s="101"/>
      <c r="CU95" s="101"/>
      <c r="CV95" s="101"/>
    </row>
    <row r="96" spans="1:100">
      <c r="A96" s="100"/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0"/>
      <c r="AK96" s="100"/>
      <c r="AL96" s="100"/>
      <c r="AM96" s="100"/>
      <c r="AN96" s="100"/>
      <c r="AO96" s="100"/>
      <c r="AP96" s="100"/>
      <c r="AQ96" s="100"/>
      <c r="AR96" s="100"/>
      <c r="AS96" s="100"/>
      <c r="AT96" s="100"/>
      <c r="AU96" s="100"/>
      <c r="AV96" s="100"/>
      <c r="AW96" s="101"/>
      <c r="AX96" s="101"/>
      <c r="AY96" s="101"/>
      <c r="AZ96" s="101"/>
      <c r="BA96" s="101"/>
      <c r="BB96" s="101"/>
      <c r="BC96" s="101"/>
      <c r="BD96" s="101"/>
      <c r="BE96" s="101"/>
      <c r="BF96" s="101"/>
      <c r="BG96" s="101"/>
      <c r="BH96" s="101"/>
      <c r="BI96" s="101"/>
      <c r="BJ96" s="101"/>
      <c r="BK96" s="101"/>
      <c r="BL96" s="101"/>
      <c r="BM96" s="101"/>
      <c r="BN96" s="101"/>
      <c r="BO96" s="101"/>
      <c r="BP96" s="101"/>
      <c r="BQ96" s="101"/>
      <c r="BR96" s="101"/>
      <c r="BS96" s="101"/>
      <c r="BT96" s="101"/>
      <c r="BU96" s="101"/>
      <c r="BV96" s="101"/>
      <c r="BW96" s="101"/>
      <c r="BX96" s="101"/>
      <c r="BY96" s="101"/>
      <c r="BZ96" s="101"/>
      <c r="CA96" s="101"/>
      <c r="CB96" s="101"/>
      <c r="CC96" s="101"/>
      <c r="CD96" s="101"/>
      <c r="CE96" s="101"/>
      <c r="CF96" s="101"/>
      <c r="CG96" s="101"/>
      <c r="CH96" s="101"/>
      <c r="CI96" s="101"/>
      <c r="CJ96" s="101"/>
      <c r="CK96" s="101"/>
      <c r="CL96" s="101"/>
      <c r="CM96" s="101"/>
      <c r="CN96" s="101"/>
      <c r="CO96" s="101"/>
      <c r="CP96" s="101"/>
      <c r="CQ96" s="101"/>
      <c r="CR96" s="101"/>
      <c r="CS96" s="101"/>
      <c r="CT96" s="101"/>
      <c r="CU96" s="101"/>
      <c r="CV96" s="101"/>
    </row>
    <row r="97" spans="1:100">
      <c r="A97" s="100"/>
      <c r="B97" s="100"/>
      <c r="C97" s="100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  <c r="AN97" s="100"/>
      <c r="AO97" s="100"/>
      <c r="AP97" s="100"/>
      <c r="AQ97" s="100"/>
      <c r="AR97" s="100"/>
      <c r="AS97" s="100"/>
      <c r="AT97" s="100"/>
      <c r="AU97" s="100"/>
      <c r="AV97" s="100"/>
      <c r="AW97" s="101"/>
      <c r="AX97" s="101"/>
      <c r="AY97" s="101"/>
      <c r="AZ97" s="101"/>
      <c r="BA97" s="101"/>
      <c r="BB97" s="101"/>
      <c r="BC97" s="101"/>
      <c r="BD97" s="101"/>
      <c r="BE97" s="101"/>
      <c r="BF97" s="101"/>
      <c r="BG97" s="101"/>
      <c r="BH97" s="101"/>
      <c r="BI97" s="101"/>
      <c r="BJ97" s="101"/>
      <c r="BK97" s="101"/>
      <c r="BL97" s="101"/>
      <c r="BM97" s="101"/>
      <c r="BN97" s="101"/>
      <c r="BO97" s="101"/>
      <c r="BP97" s="101"/>
      <c r="BQ97" s="101"/>
      <c r="BR97" s="101"/>
      <c r="BS97" s="101"/>
      <c r="BT97" s="101"/>
      <c r="BU97" s="101"/>
      <c r="BV97" s="101"/>
      <c r="BW97" s="101"/>
      <c r="BX97" s="101"/>
      <c r="BY97" s="101"/>
      <c r="BZ97" s="101"/>
      <c r="CA97" s="101"/>
      <c r="CB97" s="101"/>
      <c r="CC97" s="101"/>
      <c r="CD97" s="101"/>
      <c r="CE97" s="101"/>
      <c r="CF97" s="101"/>
      <c r="CG97" s="101"/>
      <c r="CH97" s="101"/>
      <c r="CI97" s="101"/>
      <c r="CJ97" s="101"/>
      <c r="CK97" s="101"/>
      <c r="CL97" s="101"/>
      <c r="CM97" s="101"/>
      <c r="CN97" s="101"/>
      <c r="CO97" s="101"/>
      <c r="CP97" s="101"/>
      <c r="CQ97" s="101"/>
      <c r="CR97" s="101"/>
      <c r="CS97" s="101"/>
      <c r="CT97" s="101"/>
      <c r="CU97" s="101"/>
      <c r="CV97" s="101"/>
    </row>
    <row r="98" spans="1:100">
      <c r="A98" s="100"/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  <c r="AL98" s="100"/>
      <c r="AM98" s="100"/>
      <c r="AN98" s="100"/>
      <c r="AO98" s="100"/>
      <c r="AP98" s="100"/>
      <c r="AQ98" s="100"/>
      <c r="AR98" s="100"/>
      <c r="AS98" s="100"/>
      <c r="AT98" s="100"/>
      <c r="AU98" s="100"/>
      <c r="AV98" s="100"/>
      <c r="AW98" s="101"/>
      <c r="AX98" s="101"/>
      <c r="AY98" s="101"/>
      <c r="AZ98" s="101"/>
      <c r="BA98" s="101"/>
      <c r="BB98" s="101"/>
      <c r="BC98" s="101"/>
      <c r="BD98" s="101"/>
      <c r="BE98" s="101"/>
      <c r="BF98" s="101"/>
      <c r="BG98" s="101"/>
      <c r="BH98" s="101"/>
      <c r="BI98" s="101"/>
      <c r="BJ98" s="101"/>
      <c r="BK98" s="101"/>
      <c r="BL98" s="101"/>
      <c r="BM98" s="101"/>
      <c r="BN98" s="101"/>
      <c r="BO98" s="101"/>
      <c r="BP98" s="101"/>
      <c r="BQ98" s="101"/>
      <c r="BR98" s="101"/>
      <c r="BS98" s="101"/>
      <c r="BT98" s="101"/>
      <c r="BU98" s="101"/>
      <c r="BV98" s="101"/>
      <c r="BW98" s="101"/>
      <c r="BX98" s="101"/>
      <c r="BY98" s="101"/>
      <c r="BZ98" s="101"/>
      <c r="CA98" s="101"/>
      <c r="CB98" s="101"/>
      <c r="CC98" s="101"/>
      <c r="CD98" s="101"/>
      <c r="CE98" s="101"/>
      <c r="CF98" s="101"/>
      <c r="CG98" s="101"/>
      <c r="CH98" s="101"/>
      <c r="CI98" s="101"/>
      <c r="CJ98" s="101"/>
      <c r="CK98" s="101"/>
      <c r="CL98" s="101"/>
      <c r="CM98" s="101"/>
      <c r="CN98" s="101"/>
      <c r="CO98" s="101"/>
      <c r="CP98" s="101"/>
      <c r="CQ98" s="101"/>
      <c r="CR98" s="101"/>
      <c r="CS98" s="101"/>
      <c r="CT98" s="101"/>
      <c r="CU98" s="101"/>
      <c r="CV98" s="101"/>
    </row>
    <row r="99" spans="1:100">
      <c r="A99" s="100"/>
      <c r="B99" s="100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/>
      <c r="AE99" s="100"/>
      <c r="AF99" s="100"/>
      <c r="AG99" s="100"/>
      <c r="AH99" s="100"/>
      <c r="AI99" s="100"/>
      <c r="AJ99" s="100"/>
      <c r="AK99" s="100"/>
      <c r="AL99" s="100"/>
      <c r="AM99" s="100"/>
      <c r="AN99" s="100"/>
      <c r="AO99" s="100"/>
      <c r="AP99" s="100"/>
      <c r="AQ99" s="100"/>
      <c r="AR99" s="100"/>
      <c r="AS99" s="100"/>
      <c r="AT99" s="100"/>
      <c r="AU99" s="100"/>
      <c r="AV99" s="100"/>
      <c r="AW99" s="101"/>
      <c r="AX99" s="101"/>
      <c r="AY99" s="101"/>
      <c r="AZ99" s="101"/>
      <c r="BA99" s="101"/>
      <c r="BB99" s="101"/>
      <c r="BC99" s="101"/>
      <c r="BD99" s="101"/>
      <c r="BE99" s="101"/>
      <c r="BF99" s="101"/>
      <c r="BG99" s="101"/>
      <c r="BH99" s="101"/>
      <c r="BI99" s="101"/>
      <c r="BJ99" s="101"/>
      <c r="BK99" s="101"/>
      <c r="BL99" s="101"/>
      <c r="BM99" s="101"/>
      <c r="BN99" s="101"/>
      <c r="BO99" s="101"/>
      <c r="BP99" s="101"/>
      <c r="BQ99" s="101"/>
      <c r="BR99" s="101"/>
      <c r="BS99" s="101"/>
      <c r="BT99" s="101"/>
      <c r="BU99" s="101"/>
      <c r="BV99" s="101"/>
      <c r="BW99" s="101"/>
      <c r="BX99" s="101"/>
      <c r="BY99" s="101"/>
      <c r="BZ99" s="101"/>
      <c r="CA99" s="101"/>
      <c r="CB99" s="101"/>
      <c r="CC99" s="101"/>
      <c r="CD99" s="101"/>
      <c r="CE99" s="101"/>
      <c r="CF99" s="101"/>
      <c r="CG99" s="101"/>
      <c r="CH99" s="101"/>
      <c r="CI99" s="101"/>
      <c r="CJ99" s="101"/>
      <c r="CK99" s="101"/>
      <c r="CL99" s="101"/>
      <c r="CM99" s="101"/>
      <c r="CN99" s="101"/>
      <c r="CO99" s="101"/>
      <c r="CP99" s="101"/>
      <c r="CQ99" s="101"/>
      <c r="CR99" s="101"/>
      <c r="CS99" s="101"/>
      <c r="CT99" s="101"/>
      <c r="CU99" s="101"/>
      <c r="CV99" s="101"/>
    </row>
    <row r="100" spans="1:100">
      <c r="A100" s="100"/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  <c r="AB100" s="100"/>
      <c r="AC100" s="100"/>
      <c r="AD100" s="100"/>
      <c r="AE100" s="100"/>
      <c r="AF100" s="100"/>
      <c r="AG100" s="100"/>
      <c r="AH100" s="100"/>
      <c r="AI100" s="100"/>
      <c r="AJ100" s="100"/>
      <c r="AK100" s="100"/>
      <c r="AL100" s="100"/>
      <c r="AM100" s="100"/>
      <c r="AN100" s="100"/>
      <c r="AO100" s="100"/>
      <c r="AP100" s="100"/>
      <c r="AQ100" s="100"/>
      <c r="AR100" s="100"/>
      <c r="AS100" s="100"/>
      <c r="AT100" s="100"/>
      <c r="AU100" s="100"/>
      <c r="AV100" s="100"/>
      <c r="AW100" s="101"/>
      <c r="AX100" s="101"/>
      <c r="AY100" s="101"/>
      <c r="AZ100" s="101"/>
      <c r="BA100" s="101"/>
      <c r="BB100" s="101"/>
      <c r="BC100" s="101"/>
      <c r="BD100" s="101"/>
      <c r="BE100" s="101"/>
      <c r="BF100" s="101"/>
      <c r="BG100" s="101"/>
      <c r="BH100" s="101"/>
      <c r="BI100" s="101"/>
      <c r="BJ100" s="101"/>
      <c r="BK100" s="101"/>
      <c r="BL100" s="101"/>
      <c r="BM100" s="101"/>
      <c r="BN100" s="101"/>
      <c r="BO100" s="101"/>
      <c r="BP100" s="101"/>
      <c r="BQ100" s="101"/>
      <c r="BR100" s="101"/>
      <c r="BS100" s="101"/>
      <c r="BT100" s="101"/>
      <c r="BU100" s="101"/>
      <c r="BV100" s="101"/>
      <c r="BW100" s="101"/>
      <c r="BX100" s="101"/>
      <c r="BY100" s="101"/>
      <c r="BZ100" s="101"/>
      <c r="CA100" s="101"/>
      <c r="CB100" s="101"/>
      <c r="CC100" s="101"/>
      <c r="CD100" s="101"/>
      <c r="CE100" s="101"/>
      <c r="CF100" s="101"/>
      <c r="CG100" s="101"/>
      <c r="CH100" s="101"/>
      <c r="CI100" s="101"/>
      <c r="CJ100" s="101"/>
      <c r="CK100" s="101"/>
      <c r="CL100" s="101"/>
      <c r="CM100" s="101"/>
      <c r="CN100" s="101"/>
      <c r="CO100" s="101"/>
      <c r="CP100" s="101"/>
      <c r="CQ100" s="101"/>
      <c r="CR100" s="101"/>
      <c r="CS100" s="101"/>
      <c r="CT100" s="101"/>
      <c r="CU100" s="101"/>
      <c r="CV100" s="101"/>
    </row>
  </sheetData>
  <conditionalFormatting sqref="A3:A33">
    <cfRule type="timePeriod" dxfId="9" priority="80" timePeriod="today">
      <formula>FLOOR(A3,1)=TODAY()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Button 4">
              <controlPr defaultSize="0" print="0" autoFill="0" autoPict="0" macro="[0]!Feuil6.choixMois">
                <anchor moveWithCells="1" sizeWithCells="1">
                  <from>
                    <xdr:col>0</xdr:col>
                    <xdr:colOff>152400</xdr:colOff>
                    <xdr:row>1</xdr:row>
                    <xdr:rowOff>19050</xdr:rowOff>
                  </from>
                  <to>
                    <xdr:col>0</xdr:col>
                    <xdr:colOff>1028700</xdr:colOff>
                    <xdr:row>1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M101"/>
  <sheetViews>
    <sheetView showGridLines="0" workbookViewId="0">
      <pane ySplit="1" topLeftCell="A2" activePane="bottomLeft" state="frozen"/>
      <selection pane="bottomLeft" activeCell="L8" sqref="L8"/>
    </sheetView>
  </sheetViews>
  <sheetFormatPr baseColWidth="10" defaultRowHeight="15"/>
  <cols>
    <col min="1" max="1" width="10.85546875" style="5" customWidth="1"/>
    <col min="2" max="2" width="13.85546875" style="5" customWidth="1"/>
    <col min="3" max="3" width="16.7109375" style="5" bestFit="1" customWidth="1"/>
    <col min="4" max="4" width="10.7109375" style="5" customWidth="1"/>
    <col min="5" max="5" width="10.7109375" style="31" customWidth="1"/>
    <col min="6" max="6" width="10.7109375" style="5" customWidth="1"/>
    <col min="7" max="7" width="10.7109375" style="31" customWidth="1"/>
    <col min="8" max="8" width="12.140625" style="31" customWidth="1"/>
    <col min="9" max="9" width="9.85546875" style="31" customWidth="1"/>
    <col min="10" max="10" width="8.7109375" style="31" customWidth="1"/>
  </cols>
  <sheetData>
    <row r="1" spans="1:13" ht="29.25" customHeight="1">
      <c r="A1" s="60" t="s">
        <v>22</v>
      </c>
      <c r="B1" s="60" t="s">
        <v>97</v>
      </c>
      <c r="C1" s="60" t="s">
        <v>96</v>
      </c>
      <c r="D1" s="115" t="s">
        <v>98</v>
      </c>
      <c r="E1" s="115" t="s">
        <v>112</v>
      </c>
      <c r="F1" s="116" t="s">
        <v>101</v>
      </c>
      <c r="G1" s="60" t="s">
        <v>112</v>
      </c>
      <c r="H1" s="60" t="s">
        <v>99</v>
      </c>
      <c r="I1" s="60" t="s">
        <v>100</v>
      </c>
      <c r="J1" s="60" t="s">
        <v>36</v>
      </c>
    </row>
    <row r="2" spans="1:13">
      <c r="A2" s="5">
        <v>910119</v>
      </c>
      <c r="B2" s="5" t="s">
        <v>45</v>
      </c>
      <c r="C2" s="5" t="s">
        <v>70</v>
      </c>
      <c r="D2" s="21">
        <v>44875</v>
      </c>
      <c r="E2" s="84" t="s">
        <v>32</v>
      </c>
      <c r="F2" s="21">
        <v>44877</v>
      </c>
      <c r="G2" s="84" t="s">
        <v>29</v>
      </c>
      <c r="H2" s="31">
        <v>2</v>
      </c>
      <c r="I2" s="31" t="s">
        <v>3</v>
      </c>
      <c r="J2" s="31">
        <v>11</v>
      </c>
      <c r="K2" s="61"/>
      <c r="L2" s="61"/>
      <c r="M2" s="61"/>
    </row>
    <row r="3" spans="1:13">
      <c r="A3" s="5">
        <v>910119</v>
      </c>
      <c r="B3" s="5" t="s">
        <v>45</v>
      </c>
      <c r="C3" s="5" t="s">
        <v>70</v>
      </c>
      <c r="D3" s="21">
        <v>44887</v>
      </c>
      <c r="E3" s="84" t="s">
        <v>29</v>
      </c>
      <c r="F3" s="21">
        <v>44888</v>
      </c>
      <c r="G3" s="84" t="s">
        <v>29</v>
      </c>
      <c r="H3" s="31">
        <v>2</v>
      </c>
      <c r="I3" s="31" t="s">
        <v>120</v>
      </c>
      <c r="J3" s="31">
        <v>11</v>
      </c>
      <c r="K3" s="61"/>
      <c r="L3" s="61"/>
      <c r="M3" s="61"/>
    </row>
    <row r="4" spans="1:13">
      <c r="A4" s="5">
        <v>7032</v>
      </c>
      <c r="B4" s="5" t="s">
        <v>46</v>
      </c>
      <c r="C4" s="5" t="s">
        <v>71</v>
      </c>
      <c r="D4" s="21">
        <v>44728</v>
      </c>
      <c r="E4" s="84" t="s">
        <v>32</v>
      </c>
      <c r="F4" s="21">
        <v>44734</v>
      </c>
      <c r="G4" s="84" t="s">
        <v>32</v>
      </c>
      <c r="H4" s="31">
        <v>5</v>
      </c>
      <c r="I4" s="31" t="s">
        <v>24</v>
      </c>
      <c r="J4" s="31">
        <v>6</v>
      </c>
      <c r="K4" s="61"/>
      <c r="L4" s="61"/>
      <c r="M4" s="61"/>
    </row>
    <row r="5" spans="1:13">
      <c r="A5" s="5">
        <v>7032</v>
      </c>
      <c r="B5" s="5" t="s">
        <v>46</v>
      </c>
      <c r="C5" s="5" t="s">
        <v>71</v>
      </c>
      <c r="D5" s="21">
        <v>44780</v>
      </c>
      <c r="E5" s="84" t="s">
        <v>32</v>
      </c>
      <c r="F5" s="21">
        <v>44780</v>
      </c>
      <c r="G5" s="84" t="s">
        <v>29</v>
      </c>
      <c r="H5" s="31">
        <v>0.5</v>
      </c>
      <c r="I5" s="31" t="s">
        <v>24</v>
      </c>
      <c r="J5" s="31">
        <v>8</v>
      </c>
      <c r="K5" s="61"/>
      <c r="L5" s="61"/>
      <c r="M5" s="61"/>
    </row>
    <row r="6" spans="1:13" s="4" customFormat="1">
      <c r="A6" s="5">
        <v>7032</v>
      </c>
      <c r="B6" s="5" t="s">
        <v>46</v>
      </c>
      <c r="C6" s="5" t="s">
        <v>71</v>
      </c>
      <c r="D6" s="21">
        <v>44806</v>
      </c>
      <c r="E6" s="84" t="s">
        <v>32</v>
      </c>
      <c r="F6" s="21">
        <v>44818</v>
      </c>
      <c r="G6" s="84" t="s">
        <v>29</v>
      </c>
      <c r="H6" s="31">
        <v>10</v>
      </c>
      <c r="I6" s="31" t="s">
        <v>27</v>
      </c>
      <c r="J6" s="31">
        <v>9</v>
      </c>
      <c r="K6" s="61"/>
      <c r="L6" s="61"/>
      <c r="M6" s="61"/>
    </row>
    <row r="7" spans="1:13">
      <c r="A7" s="5">
        <v>7032</v>
      </c>
      <c r="B7" s="5" t="s">
        <v>46</v>
      </c>
      <c r="C7" s="5" t="s">
        <v>71</v>
      </c>
      <c r="D7" s="21">
        <v>44855</v>
      </c>
      <c r="E7" s="84" t="s">
        <v>32</v>
      </c>
      <c r="F7" s="21">
        <v>44856</v>
      </c>
      <c r="G7" s="84" t="s">
        <v>32</v>
      </c>
      <c r="H7" s="31">
        <v>2</v>
      </c>
      <c r="I7" s="31" t="s">
        <v>24</v>
      </c>
      <c r="J7" s="31">
        <v>10</v>
      </c>
      <c r="K7" s="61"/>
      <c r="L7" s="61"/>
      <c r="M7" s="61"/>
    </row>
    <row r="8" spans="1:13">
      <c r="A8" s="5">
        <v>7032</v>
      </c>
      <c r="B8" s="5" t="s">
        <v>46</v>
      </c>
      <c r="C8" s="5" t="s">
        <v>71</v>
      </c>
      <c r="D8" s="21">
        <v>44858</v>
      </c>
      <c r="E8" s="84" t="s">
        <v>32</v>
      </c>
      <c r="F8" s="21">
        <v>44858</v>
      </c>
      <c r="G8" s="84" t="s">
        <v>29</v>
      </c>
      <c r="H8" s="31">
        <v>0.5</v>
      </c>
      <c r="I8" s="31" t="s">
        <v>24</v>
      </c>
      <c r="J8" s="31">
        <v>10</v>
      </c>
      <c r="K8" s="61"/>
      <c r="L8" s="61"/>
      <c r="M8" s="61"/>
    </row>
    <row r="9" spans="1:13">
      <c r="A9" s="5">
        <v>7032</v>
      </c>
      <c r="B9" s="5" t="s">
        <v>46</v>
      </c>
      <c r="C9" s="5" t="s">
        <v>71</v>
      </c>
      <c r="D9" s="21">
        <v>44874</v>
      </c>
      <c r="E9" s="84" t="s">
        <v>32</v>
      </c>
      <c r="F9" s="21">
        <v>44876</v>
      </c>
      <c r="G9" s="84" t="s">
        <v>29</v>
      </c>
      <c r="H9" s="31">
        <v>2</v>
      </c>
      <c r="I9" s="31" t="s">
        <v>25</v>
      </c>
      <c r="J9" s="31">
        <v>11</v>
      </c>
      <c r="K9" s="61"/>
      <c r="L9" s="61"/>
      <c r="M9" s="61"/>
    </row>
    <row r="10" spans="1:13">
      <c r="A10" s="5">
        <v>7032</v>
      </c>
      <c r="B10" s="5" t="s">
        <v>46</v>
      </c>
      <c r="C10" s="5" t="s">
        <v>71</v>
      </c>
      <c r="D10" s="21">
        <v>44942</v>
      </c>
      <c r="E10" s="84" t="s">
        <v>32</v>
      </c>
      <c r="F10" s="21">
        <v>44942</v>
      </c>
      <c r="G10" s="84" t="s">
        <v>29</v>
      </c>
      <c r="H10" s="31">
        <v>1</v>
      </c>
      <c r="I10" s="31" t="s">
        <v>24</v>
      </c>
      <c r="J10" s="31">
        <v>1</v>
      </c>
      <c r="K10" s="61"/>
      <c r="L10" s="61"/>
      <c r="M10" s="61"/>
    </row>
    <row r="11" spans="1:13">
      <c r="A11" s="5">
        <v>7032</v>
      </c>
      <c r="B11" s="5" t="s">
        <v>46</v>
      </c>
      <c r="C11" s="5" t="s">
        <v>71</v>
      </c>
      <c r="D11" s="21">
        <v>44943</v>
      </c>
      <c r="E11" s="84" t="s">
        <v>29</v>
      </c>
      <c r="F11" s="21">
        <v>44947</v>
      </c>
      <c r="G11" s="84" t="s">
        <v>32</v>
      </c>
      <c r="H11" s="31">
        <v>3</v>
      </c>
      <c r="I11" s="31" t="s">
        <v>24</v>
      </c>
      <c r="J11" s="31">
        <v>1</v>
      </c>
      <c r="K11" s="61"/>
      <c r="L11" s="61"/>
      <c r="M11" s="61"/>
    </row>
    <row r="12" spans="1:13">
      <c r="A12" s="5">
        <v>7032</v>
      </c>
      <c r="B12" s="5" t="s">
        <v>46</v>
      </c>
      <c r="C12" s="5" t="s">
        <v>71</v>
      </c>
      <c r="D12" s="21">
        <v>44948</v>
      </c>
      <c r="E12" s="84" t="s">
        <v>32</v>
      </c>
      <c r="F12" s="21">
        <v>44592</v>
      </c>
      <c r="G12" s="84" t="s">
        <v>32</v>
      </c>
      <c r="H12" s="31">
        <v>7</v>
      </c>
      <c r="I12" s="31" t="s">
        <v>24</v>
      </c>
      <c r="J12" s="31">
        <v>1</v>
      </c>
      <c r="K12" s="61"/>
      <c r="L12" s="61"/>
      <c r="M12" s="61"/>
    </row>
    <row r="13" spans="1:13">
      <c r="A13" s="5">
        <v>7032</v>
      </c>
      <c r="B13" s="5" t="s">
        <v>46</v>
      </c>
      <c r="C13" s="5" t="s">
        <v>71</v>
      </c>
      <c r="D13" s="21">
        <v>44978</v>
      </c>
      <c r="E13" s="84" t="s">
        <v>29</v>
      </c>
      <c r="F13" s="21">
        <v>44985</v>
      </c>
      <c r="G13" s="84" t="s">
        <v>29</v>
      </c>
      <c r="H13" s="31">
        <v>6</v>
      </c>
      <c r="I13" s="31" t="s">
        <v>24</v>
      </c>
      <c r="J13" s="31">
        <v>2</v>
      </c>
      <c r="K13" s="61"/>
      <c r="L13" s="61"/>
      <c r="M13" s="61"/>
    </row>
    <row r="14" spans="1:13">
      <c r="A14" s="5">
        <v>7032</v>
      </c>
      <c r="B14" s="5" t="s">
        <v>46</v>
      </c>
      <c r="C14" s="5" t="s">
        <v>71</v>
      </c>
      <c r="D14" s="21">
        <v>45030</v>
      </c>
      <c r="E14" s="84" t="s">
        <v>32</v>
      </c>
      <c r="F14" s="21">
        <v>45046</v>
      </c>
      <c r="G14" s="84" t="s">
        <v>32</v>
      </c>
      <c r="H14" s="31">
        <v>12</v>
      </c>
      <c r="I14" s="31" t="s">
        <v>3</v>
      </c>
      <c r="J14" s="31">
        <v>4</v>
      </c>
      <c r="K14" s="61"/>
      <c r="L14" s="61"/>
      <c r="M14" s="61"/>
    </row>
    <row r="15" spans="1:13">
      <c r="A15" s="5">
        <v>7069</v>
      </c>
      <c r="B15" s="5" t="s">
        <v>47</v>
      </c>
      <c r="C15" s="5" t="s">
        <v>69</v>
      </c>
      <c r="D15" s="21">
        <v>44738</v>
      </c>
      <c r="E15" s="84" t="s">
        <v>32</v>
      </c>
      <c r="F15" s="21">
        <v>44742</v>
      </c>
      <c r="G15" s="84" t="s">
        <v>29</v>
      </c>
      <c r="H15" s="31">
        <v>3</v>
      </c>
      <c r="I15" s="31" t="s">
        <v>24</v>
      </c>
      <c r="J15" s="31">
        <v>6</v>
      </c>
      <c r="K15" s="61"/>
      <c r="L15" s="61"/>
      <c r="M15" s="61"/>
    </row>
    <row r="16" spans="1:13">
      <c r="A16" s="5">
        <v>7069</v>
      </c>
      <c r="B16" s="5" t="s">
        <v>47</v>
      </c>
      <c r="C16" s="5" t="s">
        <v>69</v>
      </c>
      <c r="D16" s="21">
        <v>44743</v>
      </c>
      <c r="E16" s="84" t="s">
        <v>29</v>
      </c>
      <c r="F16" s="21">
        <v>44760</v>
      </c>
      <c r="G16" s="84" t="s">
        <v>32</v>
      </c>
      <c r="H16" s="31">
        <v>14</v>
      </c>
      <c r="I16" s="31" t="s">
        <v>24</v>
      </c>
      <c r="J16" s="31">
        <v>7</v>
      </c>
      <c r="K16" s="61"/>
      <c r="L16" s="61"/>
      <c r="M16" s="61"/>
    </row>
    <row r="17" spans="1:13">
      <c r="A17" s="5">
        <v>7069</v>
      </c>
      <c r="B17" s="5" t="s">
        <v>47</v>
      </c>
      <c r="C17" s="5" t="s">
        <v>69</v>
      </c>
      <c r="D17" s="21">
        <v>44841</v>
      </c>
      <c r="E17" s="84" t="s">
        <v>32</v>
      </c>
      <c r="F17" s="21">
        <v>44848</v>
      </c>
      <c r="G17" s="84" t="s">
        <v>32</v>
      </c>
      <c r="H17" s="31">
        <v>6</v>
      </c>
      <c r="I17" s="31" t="s">
        <v>24</v>
      </c>
      <c r="J17" s="31">
        <v>10</v>
      </c>
      <c r="K17" s="61"/>
      <c r="L17" s="61"/>
      <c r="M17" s="61"/>
    </row>
    <row r="18" spans="1:13">
      <c r="A18" s="5">
        <v>7069</v>
      </c>
      <c r="B18" s="5" t="s">
        <v>47</v>
      </c>
      <c r="C18" s="5" t="s">
        <v>69</v>
      </c>
      <c r="D18" s="21">
        <v>44878</v>
      </c>
      <c r="E18" s="84" t="s">
        <v>29</v>
      </c>
      <c r="F18" s="21">
        <v>44878</v>
      </c>
      <c r="G18" s="84" t="s">
        <v>29</v>
      </c>
      <c r="H18" s="31">
        <v>0.5</v>
      </c>
      <c r="I18" s="31" t="s">
        <v>24</v>
      </c>
      <c r="J18" s="31">
        <v>11</v>
      </c>
      <c r="K18" s="61"/>
      <c r="L18" s="61"/>
      <c r="M18" s="61"/>
    </row>
    <row r="19" spans="1:13">
      <c r="A19" s="5">
        <v>7069</v>
      </c>
      <c r="B19" s="5" t="s">
        <v>47</v>
      </c>
      <c r="C19" s="5" t="s">
        <v>69</v>
      </c>
      <c r="D19" s="21">
        <v>44897</v>
      </c>
      <c r="E19" s="84" t="s">
        <v>32</v>
      </c>
      <c r="F19" s="21">
        <v>44902</v>
      </c>
      <c r="G19" s="84" t="s">
        <v>32</v>
      </c>
      <c r="H19" s="31">
        <v>5</v>
      </c>
      <c r="I19" s="31" t="s">
        <v>3</v>
      </c>
      <c r="J19" s="31">
        <v>12</v>
      </c>
      <c r="K19" s="61"/>
      <c r="L19" s="61"/>
      <c r="M19" s="61"/>
    </row>
    <row r="20" spans="1:13">
      <c r="A20" s="5">
        <v>7069</v>
      </c>
      <c r="B20" s="5" t="s">
        <v>47</v>
      </c>
      <c r="C20" s="5" t="s">
        <v>69</v>
      </c>
      <c r="D20" s="21">
        <v>45009</v>
      </c>
      <c r="E20" s="84" t="s">
        <v>32</v>
      </c>
      <c r="F20" s="21">
        <v>45013</v>
      </c>
      <c r="G20" s="84" t="s">
        <v>29</v>
      </c>
      <c r="H20" s="31">
        <v>5</v>
      </c>
      <c r="I20" s="31" t="s">
        <v>120</v>
      </c>
      <c r="J20" s="31">
        <v>3</v>
      </c>
      <c r="K20" s="61"/>
      <c r="L20" s="61"/>
      <c r="M20" s="61"/>
    </row>
    <row r="21" spans="1:13">
      <c r="A21" s="5">
        <v>7069</v>
      </c>
      <c r="B21" s="5" t="s">
        <v>47</v>
      </c>
      <c r="C21" s="5" t="s">
        <v>69</v>
      </c>
      <c r="D21" s="21">
        <v>45063</v>
      </c>
      <c r="E21" s="84" t="s">
        <v>29</v>
      </c>
      <c r="F21" s="21">
        <v>45070</v>
      </c>
      <c r="G21" s="84" t="s">
        <v>32</v>
      </c>
      <c r="H21" s="31">
        <v>4</v>
      </c>
      <c r="I21" s="31" t="s">
        <v>24</v>
      </c>
      <c r="J21" s="31">
        <v>5</v>
      </c>
      <c r="K21" s="61"/>
      <c r="L21" s="61"/>
      <c r="M21" s="61"/>
    </row>
    <row r="22" spans="1:13">
      <c r="A22" s="5">
        <v>7042</v>
      </c>
      <c r="B22" s="5" t="s">
        <v>41</v>
      </c>
      <c r="C22" s="5" t="s">
        <v>72</v>
      </c>
      <c r="D22" s="21">
        <v>44744</v>
      </c>
      <c r="E22" s="84" t="s">
        <v>32</v>
      </c>
      <c r="F22" s="21">
        <v>44754</v>
      </c>
      <c r="G22" s="84" t="s">
        <v>32</v>
      </c>
      <c r="H22" s="31">
        <v>7</v>
      </c>
      <c r="I22" s="31" t="s">
        <v>24</v>
      </c>
      <c r="J22" s="31">
        <v>7</v>
      </c>
      <c r="K22" s="61"/>
      <c r="L22" s="61"/>
      <c r="M22" s="61"/>
    </row>
    <row r="23" spans="1:13">
      <c r="A23" s="5">
        <v>7042</v>
      </c>
      <c r="B23" s="5" t="s">
        <v>41</v>
      </c>
      <c r="C23" s="5" t="s">
        <v>72</v>
      </c>
      <c r="D23" s="21">
        <v>44785</v>
      </c>
      <c r="E23" s="84" t="s">
        <v>29</v>
      </c>
      <c r="F23" s="21">
        <v>44799</v>
      </c>
      <c r="G23" s="84" t="s">
        <v>29</v>
      </c>
      <c r="H23" s="31">
        <v>10</v>
      </c>
      <c r="I23" s="31" t="s">
        <v>34</v>
      </c>
      <c r="J23" s="31">
        <v>8</v>
      </c>
      <c r="K23" s="61"/>
      <c r="L23" s="61"/>
      <c r="M23" s="61"/>
    </row>
    <row r="24" spans="1:13">
      <c r="A24" s="5">
        <v>7042</v>
      </c>
      <c r="B24" s="5" t="s">
        <v>41</v>
      </c>
      <c r="C24" s="5" t="s">
        <v>72</v>
      </c>
      <c r="D24" s="21">
        <v>44841</v>
      </c>
      <c r="E24" s="84" t="s">
        <v>29</v>
      </c>
      <c r="F24" s="21">
        <v>44860</v>
      </c>
      <c r="G24" s="84" t="s">
        <v>32</v>
      </c>
      <c r="H24" s="31">
        <v>14</v>
      </c>
      <c r="I24" s="31" t="s">
        <v>120</v>
      </c>
      <c r="J24" s="31">
        <v>10</v>
      </c>
      <c r="K24" s="61"/>
      <c r="L24" s="61"/>
      <c r="M24" s="61"/>
    </row>
    <row r="25" spans="1:13">
      <c r="A25" s="5">
        <v>910118</v>
      </c>
      <c r="B25" s="5" t="s">
        <v>42</v>
      </c>
      <c r="C25" s="5" t="s">
        <v>73</v>
      </c>
      <c r="D25" s="21">
        <v>44713</v>
      </c>
      <c r="E25" s="84" t="s">
        <v>32</v>
      </c>
      <c r="F25" s="21">
        <v>44715</v>
      </c>
      <c r="G25" s="84" t="s">
        <v>29</v>
      </c>
      <c r="H25" s="31">
        <v>1</v>
      </c>
      <c r="I25" s="31" t="s">
        <v>24</v>
      </c>
      <c r="J25" s="31">
        <v>6</v>
      </c>
      <c r="K25" s="61"/>
      <c r="L25" s="61"/>
      <c r="M25" s="61"/>
    </row>
    <row r="26" spans="1:13">
      <c r="A26" s="5">
        <v>910118</v>
      </c>
      <c r="B26" s="5" t="s">
        <v>42</v>
      </c>
      <c r="C26" s="5" t="s">
        <v>73</v>
      </c>
      <c r="D26" s="21">
        <v>44890</v>
      </c>
      <c r="E26" s="84" t="s">
        <v>29</v>
      </c>
      <c r="F26" s="21">
        <v>44893</v>
      </c>
      <c r="G26" s="84" t="s">
        <v>32</v>
      </c>
      <c r="H26" s="31">
        <v>4</v>
      </c>
      <c r="I26" s="31" t="s">
        <v>3</v>
      </c>
      <c r="J26" s="31">
        <v>11</v>
      </c>
      <c r="K26" s="61"/>
      <c r="L26" s="61"/>
      <c r="M26" s="61"/>
    </row>
    <row r="27" spans="1:13">
      <c r="A27" s="5">
        <v>910118</v>
      </c>
      <c r="B27" s="5" t="s">
        <v>42</v>
      </c>
      <c r="C27" s="5" t="s">
        <v>73</v>
      </c>
      <c r="D27" s="21">
        <v>44918</v>
      </c>
      <c r="E27" s="84" t="s">
        <v>32</v>
      </c>
      <c r="F27" s="21">
        <v>44926</v>
      </c>
      <c r="G27" s="84" t="s">
        <v>32</v>
      </c>
      <c r="H27" s="31">
        <v>6</v>
      </c>
      <c r="I27" s="31" t="s">
        <v>24</v>
      </c>
      <c r="J27" s="31">
        <v>12</v>
      </c>
      <c r="K27" s="61"/>
      <c r="L27" s="61"/>
      <c r="M27" s="61"/>
    </row>
    <row r="28" spans="1:13">
      <c r="A28" s="5">
        <v>910118</v>
      </c>
      <c r="B28" s="5" t="s">
        <v>42</v>
      </c>
      <c r="C28" s="5" t="s">
        <v>73</v>
      </c>
      <c r="D28" s="21">
        <v>44927</v>
      </c>
      <c r="E28" s="84" t="s">
        <v>29</v>
      </c>
      <c r="F28" s="21">
        <v>44930</v>
      </c>
      <c r="G28" s="84" t="s">
        <v>29</v>
      </c>
      <c r="H28" s="31">
        <v>2</v>
      </c>
      <c r="I28" s="31" t="s">
        <v>24</v>
      </c>
      <c r="J28" s="31">
        <v>1</v>
      </c>
      <c r="K28" s="61"/>
      <c r="L28" s="61"/>
      <c r="M28" s="61"/>
    </row>
    <row r="29" spans="1:13">
      <c r="A29" s="5">
        <v>910118</v>
      </c>
      <c r="B29" s="5" t="s">
        <v>42</v>
      </c>
      <c r="C29" s="5" t="s">
        <v>73</v>
      </c>
      <c r="D29" s="21">
        <v>45020</v>
      </c>
      <c r="E29" s="84" t="s">
        <v>32</v>
      </c>
      <c r="F29" s="21">
        <v>45022</v>
      </c>
      <c r="G29" s="84" t="s">
        <v>32</v>
      </c>
      <c r="H29" s="31">
        <v>3</v>
      </c>
      <c r="I29" s="31" t="s">
        <v>107</v>
      </c>
      <c r="J29" s="31">
        <v>4</v>
      </c>
      <c r="K29" s="61"/>
      <c r="L29" s="61"/>
      <c r="M29" s="61"/>
    </row>
    <row r="30" spans="1:13">
      <c r="A30" s="5">
        <v>910118</v>
      </c>
      <c r="B30" s="5" t="s">
        <v>42</v>
      </c>
      <c r="C30" s="5" t="s">
        <v>73</v>
      </c>
      <c r="D30" s="21">
        <v>45023</v>
      </c>
      <c r="E30" s="84" t="s">
        <v>32</v>
      </c>
      <c r="F30" s="21">
        <v>45027</v>
      </c>
      <c r="G30" s="84" t="s">
        <v>29</v>
      </c>
      <c r="H30" s="31">
        <v>5</v>
      </c>
      <c r="I30" s="31" t="s">
        <v>3</v>
      </c>
      <c r="J30" s="31">
        <v>4</v>
      </c>
      <c r="K30" s="61"/>
      <c r="L30" s="61"/>
      <c r="M30" s="61"/>
    </row>
    <row r="31" spans="1:13">
      <c r="A31" s="5">
        <v>7060</v>
      </c>
      <c r="B31" s="5" t="s">
        <v>27</v>
      </c>
      <c r="C31" s="5" t="s">
        <v>74</v>
      </c>
      <c r="D31" s="21">
        <v>44818</v>
      </c>
      <c r="E31" s="84" t="s">
        <v>29</v>
      </c>
      <c r="F31" s="21">
        <v>44825</v>
      </c>
      <c r="G31" s="84" t="s">
        <v>32</v>
      </c>
      <c r="H31" s="31">
        <v>5</v>
      </c>
      <c r="I31" s="31" t="s">
        <v>24</v>
      </c>
      <c r="J31" s="31">
        <v>9</v>
      </c>
      <c r="K31" s="61"/>
      <c r="L31" s="61"/>
      <c r="M31" s="61"/>
    </row>
    <row r="32" spans="1:13">
      <c r="A32" s="5">
        <v>7060</v>
      </c>
      <c r="B32" s="5" t="s">
        <v>27</v>
      </c>
      <c r="C32" s="5" t="s">
        <v>74</v>
      </c>
      <c r="D32" s="21">
        <v>44851</v>
      </c>
      <c r="E32" s="31" t="s">
        <v>29</v>
      </c>
      <c r="F32" s="21">
        <v>44852</v>
      </c>
      <c r="G32" s="31" t="s">
        <v>32</v>
      </c>
      <c r="H32" s="31">
        <v>1</v>
      </c>
      <c r="I32" s="31" t="s">
        <v>24</v>
      </c>
      <c r="J32" s="31">
        <v>10</v>
      </c>
      <c r="K32" s="61"/>
      <c r="L32" s="61"/>
      <c r="M32" s="61"/>
    </row>
    <row r="33" spans="1:13">
      <c r="A33" s="5">
        <v>7060</v>
      </c>
      <c r="B33" s="5" t="s">
        <v>27</v>
      </c>
      <c r="C33" s="5" t="s">
        <v>74</v>
      </c>
      <c r="D33" s="21">
        <v>44904</v>
      </c>
      <c r="E33" s="84" t="s">
        <v>32</v>
      </c>
      <c r="F33" s="21">
        <v>44904</v>
      </c>
      <c r="G33" s="84" t="s">
        <v>32</v>
      </c>
      <c r="H33" s="31">
        <v>0.5</v>
      </c>
      <c r="I33" s="31" t="s">
        <v>24</v>
      </c>
      <c r="J33" s="31">
        <v>12</v>
      </c>
      <c r="K33" s="61"/>
      <c r="L33" s="61"/>
      <c r="M33" s="61"/>
    </row>
    <row r="34" spans="1:13">
      <c r="A34" s="5">
        <v>7060</v>
      </c>
      <c r="B34" s="5" t="s">
        <v>27</v>
      </c>
      <c r="C34" s="21" t="s">
        <v>74</v>
      </c>
      <c r="D34" s="21">
        <v>44927</v>
      </c>
      <c r="E34" s="84" t="s">
        <v>29</v>
      </c>
      <c r="F34" s="21">
        <v>44936</v>
      </c>
      <c r="G34" s="84" t="s">
        <v>29</v>
      </c>
      <c r="H34" s="31">
        <v>7</v>
      </c>
      <c r="I34" s="31" t="s">
        <v>24</v>
      </c>
      <c r="J34" s="31">
        <v>1</v>
      </c>
      <c r="K34" s="61"/>
      <c r="L34" s="61"/>
      <c r="M34" s="61"/>
    </row>
    <row r="35" spans="1:13">
      <c r="A35" s="5">
        <v>7060</v>
      </c>
      <c r="B35" s="5" t="s">
        <v>27</v>
      </c>
      <c r="C35" s="5" t="s">
        <v>74</v>
      </c>
      <c r="D35" s="21">
        <v>44960</v>
      </c>
      <c r="E35" s="84" t="s">
        <v>32</v>
      </c>
      <c r="F35" s="21">
        <v>44960</v>
      </c>
      <c r="G35" s="84" t="s">
        <v>32</v>
      </c>
      <c r="H35" s="31">
        <v>0.5</v>
      </c>
      <c r="I35" s="31" t="s">
        <v>24</v>
      </c>
      <c r="J35" s="31">
        <v>2</v>
      </c>
      <c r="K35" s="61"/>
      <c r="L35" s="61"/>
      <c r="M35" s="61"/>
    </row>
    <row r="36" spans="1:13">
      <c r="A36" s="5">
        <v>7054</v>
      </c>
      <c r="B36" s="5" t="s">
        <v>75</v>
      </c>
      <c r="C36" s="5" t="s">
        <v>76</v>
      </c>
      <c r="D36" s="21">
        <v>44729</v>
      </c>
      <c r="E36" s="84" t="s">
        <v>32</v>
      </c>
      <c r="F36" s="21">
        <v>44736</v>
      </c>
      <c r="G36" s="84" t="s">
        <v>29</v>
      </c>
      <c r="H36" s="31">
        <v>6</v>
      </c>
      <c r="I36" s="31" t="s">
        <v>24</v>
      </c>
      <c r="J36" s="31">
        <v>6</v>
      </c>
      <c r="K36" s="61"/>
      <c r="L36" s="61"/>
      <c r="M36" s="61"/>
    </row>
    <row r="37" spans="1:13">
      <c r="A37" s="5">
        <v>7054</v>
      </c>
      <c r="B37" s="5" t="s">
        <v>75</v>
      </c>
      <c r="C37" s="5" t="s">
        <v>76</v>
      </c>
      <c r="D37" s="21">
        <v>44741</v>
      </c>
      <c r="E37" s="84" t="s">
        <v>29</v>
      </c>
      <c r="F37" s="21">
        <v>44742</v>
      </c>
      <c r="G37" s="88" t="s">
        <v>29</v>
      </c>
      <c r="H37" s="31">
        <v>1</v>
      </c>
      <c r="I37" s="31" t="s">
        <v>24</v>
      </c>
      <c r="J37" s="31">
        <v>6</v>
      </c>
      <c r="K37" s="61"/>
      <c r="L37" s="61"/>
      <c r="M37" s="61"/>
    </row>
    <row r="38" spans="1:13">
      <c r="A38" s="5">
        <v>7054</v>
      </c>
      <c r="B38" s="5" t="s">
        <v>75</v>
      </c>
      <c r="C38" s="5" t="s">
        <v>76</v>
      </c>
      <c r="D38" s="21">
        <v>44743</v>
      </c>
      <c r="E38" s="84" t="s">
        <v>32</v>
      </c>
      <c r="F38" s="21">
        <v>44743</v>
      </c>
      <c r="G38" s="84" t="s">
        <v>32</v>
      </c>
      <c r="H38" s="31">
        <v>1</v>
      </c>
      <c r="I38" s="31" t="s">
        <v>24</v>
      </c>
      <c r="J38" s="31">
        <v>7</v>
      </c>
      <c r="K38" s="61"/>
      <c r="L38" s="61"/>
      <c r="M38" s="61"/>
    </row>
    <row r="39" spans="1:13">
      <c r="A39" s="5">
        <v>7054</v>
      </c>
      <c r="B39" s="5" t="s">
        <v>75</v>
      </c>
      <c r="C39" s="5" t="s">
        <v>76</v>
      </c>
      <c r="D39" s="21">
        <v>44755</v>
      </c>
      <c r="E39" s="84" t="s">
        <v>29</v>
      </c>
      <c r="F39" s="21">
        <v>44755</v>
      </c>
      <c r="G39" s="84" t="s">
        <v>29</v>
      </c>
      <c r="H39" s="31">
        <v>0.5</v>
      </c>
      <c r="I39" s="31" t="s">
        <v>3</v>
      </c>
      <c r="J39" s="31">
        <v>7</v>
      </c>
      <c r="K39" s="61"/>
      <c r="L39" s="61"/>
      <c r="M39" s="61"/>
    </row>
    <row r="40" spans="1:13">
      <c r="A40" s="5">
        <v>7054</v>
      </c>
      <c r="B40" s="5" t="s">
        <v>75</v>
      </c>
      <c r="C40" s="5" t="s">
        <v>76</v>
      </c>
      <c r="D40" s="21">
        <v>44774</v>
      </c>
      <c r="E40" s="84" t="s">
        <v>32</v>
      </c>
      <c r="F40" s="21">
        <v>44789</v>
      </c>
      <c r="G40" s="84" t="s">
        <v>32</v>
      </c>
      <c r="H40" s="31">
        <v>11</v>
      </c>
      <c r="I40" s="31" t="s">
        <v>24</v>
      </c>
      <c r="J40" s="31">
        <v>8</v>
      </c>
      <c r="K40" s="61"/>
      <c r="L40" s="61"/>
      <c r="M40" s="61"/>
    </row>
    <row r="41" spans="1:13">
      <c r="A41" s="5">
        <v>7054</v>
      </c>
      <c r="B41" s="5" t="s">
        <v>75</v>
      </c>
      <c r="C41" s="5" t="s">
        <v>76</v>
      </c>
      <c r="D41" s="21">
        <v>44869</v>
      </c>
      <c r="E41" s="84" t="s">
        <v>32</v>
      </c>
      <c r="F41" s="21">
        <v>44881</v>
      </c>
      <c r="G41" s="84" t="s">
        <v>29</v>
      </c>
      <c r="H41" s="31">
        <v>9</v>
      </c>
      <c r="I41" s="31" t="s">
        <v>34</v>
      </c>
      <c r="J41" s="31">
        <v>11</v>
      </c>
      <c r="K41" s="61"/>
      <c r="L41" s="61"/>
      <c r="M41" s="61"/>
    </row>
    <row r="42" spans="1:13">
      <c r="A42" s="5">
        <v>7054</v>
      </c>
      <c r="B42" s="5" t="s">
        <v>75</v>
      </c>
      <c r="C42" s="5" t="s">
        <v>76</v>
      </c>
      <c r="D42" s="21">
        <v>44932</v>
      </c>
      <c r="E42" s="84" t="s">
        <v>29</v>
      </c>
      <c r="F42" s="21">
        <v>44936</v>
      </c>
      <c r="G42" s="84" t="s">
        <v>32</v>
      </c>
      <c r="H42" s="31">
        <v>5</v>
      </c>
      <c r="I42" s="31" t="s">
        <v>3</v>
      </c>
      <c r="J42" s="31">
        <v>1</v>
      </c>
      <c r="K42" s="61"/>
      <c r="L42" s="61"/>
      <c r="M42" s="61"/>
    </row>
    <row r="43" spans="1:13">
      <c r="A43" s="5">
        <v>7066</v>
      </c>
      <c r="B43" s="5" t="s">
        <v>48</v>
      </c>
      <c r="C43" s="5" t="s">
        <v>77</v>
      </c>
      <c r="D43" s="21">
        <v>44715</v>
      </c>
      <c r="E43" s="84" t="s">
        <v>32</v>
      </c>
      <c r="F43" s="21">
        <v>44720</v>
      </c>
      <c r="G43" s="88" t="s">
        <v>32</v>
      </c>
      <c r="H43" s="31">
        <v>5</v>
      </c>
      <c r="I43" s="31" t="s">
        <v>24</v>
      </c>
      <c r="J43" s="31">
        <v>6</v>
      </c>
      <c r="K43" s="61"/>
      <c r="L43" s="61"/>
      <c r="M43" s="61"/>
    </row>
    <row r="44" spans="1:13">
      <c r="A44" s="5">
        <v>7066</v>
      </c>
      <c r="B44" s="5" t="s">
        <v>48</v>
      </c>
      <c r="C44" s="5" t="s">
        <v>77</v>
      </c>
      <c r="D44" s="21">
        <v>44769</v>
      </c>
      <c r="E44" s="84" t="s">
        <v>29</v>
      </c>
      <c r="F44" s="21">
        <v>44773</v>
      </c>
      <c r="G44" s="84" t="s">
        <v>29</v>
      </c>
      <c r="H44" s="31">
        <v>3</v>
      </c>
      <c r="I44" s="31" t="s">
        <v>24</v>
      </c>
      <c r="J44" s="31">
        <v>7</v>
      </c>
      <c r="K44" s="61"/>
      <c r="L44" s="61"/>
      <c r="M44" s="61"/>
    </row>
    <row r="45" spans="1:13">
      <c r="A45" s="5">
        <v>7066</v>
      </c>
      <c r="B45" s="5" t="s">
        <v>48</v>
      </c>
      <c r="C45" s="5" t="s">
        <v>77</v>
      </c>
      <c r="D45" s="21">
        <v>44789</v>
      </c>
      <c r="E45" s="84" t="s">
        <v>32</v>
      </c>
      <c r="F45" s="21">
        <v>44804</v>
      </c>
      <c r="G45" s="84" t="s">
        <v>32</v>
      </c>
      <c r="H45" s="31">
        <v>11</v>
      </c>
      <c r="I45" s="31" t="s">
        <v>24</v>
      </c>
      <c r="J45" s="31">
        <v>8</v>
      </c>
      <c r="K45" s="61"/>
      <c r="L45" s="61"/>
      <c r="M45" s="61"/>
    </row>
    <row r="46" spans="1:13">
      <c r="A46" s="5">
        <v>7014</v>
      </c>
      <c r="B46" s="5" t="s">
        <v>52</v>
      </c>
      <c r="C46" s="5" t="s">
        <v>78</v>
      </c>
      <c r="D46" s="21">
        <v>44750</v>
      </c>
      <c r="E46" s="84" t="s">
        <v>32</v>
      </c>
      <c r="F46" s="21">
        <v>44750</v>
      </c>
      <c r="G46" s="84" t="s">
        <v>29</v>
      </c>
      <c r="H46" s="31">
        <v>0.5</v>
      </c>
      <c r="I46" s="31" t="s">
        <v>24</v>
      </c>
      <c r="J46" s="31">
        <v>7</v>
      </c>
      <c r="K46" s="61"/>
      <c r="L46" s="61"/>
      <c r="M46" s="61"/>
    </row>
    <row r="47" spans="1:13">
      <c r="A47" s="5">
        <v>7014</v>
      </c>
      <c r="B47" s="5" t="s">
        <v>52</v>
      </c>
      <c r="C47" s="5" t="s">
        <v>78</v>
      </c>
      <c r="D47" s="21">
        <v>44757</v>
      </c>
      <c r="E47" s="84" t="s">
        <v>29</v>
      </c>
      <c r="F47" s="21">
        <v>44770</v>
      </c>
      <c r="G47" s="84" t="s">
        <v>32</v>
      </c>
      <c r="H47" s="31">
        <v>10</v>
      </c>
      <c r="I47" s="31" t="s">
        <v>24</v>
      </c>
      <c r="J47" s="31">
        <v>7</v>
      </c>
      <c r="K47" s="61"/>
      <c r="L47" s="61"/>
      <c r="M47" s="61"/>
    </row>
    <row r="48" spans="1:13">
      <c r="A48" s="5">
        <v>7014</v>
      </c>
      <c r="B48" s="5" t="s">
        <v>52</v>
      </c>
      <c r="C48" s="5" t="s">
        <v>78</v>
      </c>
      <c r="D48" s="21">
        <v>44785</v>
      </c>
      <c r="E48" s="84" t="s">
        <v>32</v>
      </c>
      <c r="F48" s="21">
        <v>44788</v>
      </c>
      <c r="G48" s="84" t="s">
        <v>32</v>
      </c>
      <c r="H48" s="31">
        <v>3</v>
      </c>
      <c r="I48" s="31" t="s">
        <v>24</v>
      </c>
      <c r="J48" s="31">
        <v>8</v>
      </c>
      <c r="K48" s="61"/>
      <c r="L48" s="61"/>
      <c r="M48" s="61"/>
    </row>
    <row r="49" spans="1:13">
      <c r="A49" s="5">
        <v>7068</v>
      </c>
      <c r="B49" s="5" t="s">
        <v>48</v>
      </c>
      <c r="C49" s="5" t="s">
        <v>79</v>
      </c>
      <c r="D49" s="21">
        <v>44715</v>
      </c>
      <c r="E49" s="84" t="s">
        <v>29</v>
      </c>
      <c r="F49" s="21">
        <v>44727</v>
      </c>
      <c r="G49" s="84" t="s">
        <v>29</v>
      </c>
      <c r="H49" s="31">
        <v>9</v>
      </c>
      <c r="I49" s="31" t="s">
        <v>120</v>
      </c>
      <c r="J49" s="31">
        <v>6</v>
      </c>
      <c r="K49" s="61"/>
      <c r="L49" s="61"/>
      <c r="M49" s="61"/>
    </row>
    <row r="50" spans="1:13">
      <c r="A50" s="5">
        <v>7068</v>
      </c>
      <c r="B50" s="5" t="s">
        <v>48</v>
      </c>
      <c r="C50" s="5" t="s">
        <v>79</v>
      </c>
      <c r="D50" s="21">
        <v>45055</v>
      </c>
      <c r="E50" s="84" t="s">
        <v>32</v>
      </c>
      <c r="F50" s="21">
        <v>45059</v>
      </c>
      <c r="G50" s="84" t="s">
        <v>32</v>
      </c>
      <c r="H50" s="31">
        <v>5</v>
      </c>
      <c r="I50" s="31" t="s">
        <v>27</v>
      </c>
      <c r="J50" s="31">
        <v>5</v>
      </c>
      <c r="K50" s="61"/>
      <c r="L50" s="61"/>
      <c r="M50" s="61"/>
    </row>
    <row r="51" spans="1:13">
      <c r="A51" s="5">
        <v>137</v>
      </c>
      <c r="B51" s="5" t="s">
        <v>170</v>
      </c>
      <c r="C51" s="5" t="s">
        <v>171</v>
      </c>
      <c r="D51" s="21">
        <v>44760</v>
      </c>
      <c r="E51" s="31" t="s">
        <v>32</v>
      </c>
      <c r="F51" s="21">
        <v>44770</v>
      </c>
      <c r="G51" s="31" t="s">
        <v>32</v>
      </c>
      <c r="H51" s="31">
        <v>8.5</v>
      </c>
      <c r="I51" s="31" t="s">
        <v>120</v>
      </c>
      <c r="J51" s="31">
        <v>8</v>
      </c>
      <c r="K51" s="61"/>
      <c r="L51" s="61"/>
      <c r="M51" s="61"/>
    </row>
    <row r="52" spans="1:13">
      <c r="A52" s="5">
        <v>155</v>
      </c>
      <c r="B52" s="5" t="s">
        <v>153</v>
      </c>
      <c r="C52" s="5" t="s">
        <v>154</v>
      </c>
      <c r="D52" s="21">
        <v>44713</v>
      </c>
      <c r="E52" s="31" t="s">
        <v>32</v>
      </c>
      <c r="F52" s="21">
        <v>44727</v>
      </c>
      <c r="G52" s="31" t="s">
        <v>29</v>
      </c>
      <c r="H52" s="31">
        <v>10</v>
      </c>
      <c r="I52" s="31" t="s">
        <v>34</v>
      </c>
      <c r="J52" s="31">
        <v>8</v>
      </c>
      <c r="K52" s="61"/>
      <c r="L52" s="61"/>
      <c r="M52" s="61"/>
    </row>
    <row r="53" spans="1:13">
      <c r="A53" s="5">
        <v>7070</v>
      </c>
      <c r="B53" s="5" t="s">
        <v>49</v>
      </c>
      <c r="C53" s="5" t="s">
        <v>80</v>
      </c>
      <c r="D53" s="21">
        <v>44777</v>
      </c>
      <c r="E53" s="84" t="s">
        <v>32</v>
      </c>
      <c r="F53" s="21">
        <v>44780</v>
      </c>
      <c r="G53" s="84" t="s">
        <v>29</v>
      </c>
      <c r="H53" s="31">
        <v>3</v>
      </c>
      <c r="I53" s="31" t="s">
        <v>24</v>
      </c>
      <c r="J53" s="31">
        <v>5</v>
      </c>
      <c r="K53" s="61"/>
      <c r="L53" s="61"/>
      <c r="M53" s="61"/>
    </row>
    <row r="54" spans="1:13">
      <c r="A54" s="5">
        <v>7070</v>
      </c>
      <c r="B54" s="5" t="s">
        <v>49</v>
      </c>
      <c r="C54" s="5" t="s">
        <v>80</v>
      </c>
      <c r="D54" s="21">
        <v>44785</v>
      </c>
      <c r="E54" s="84" t="s">
        <v>29</v>
      </c>
      <c r="F54" s="21">
        <v>44789</v>
      </c>
      <c r="G54" s="84" t="s">
        <v>32</v>
      </c>
      <c r="H54" s="31">
        <v>4</v>
      </c>
      <c r="I54" s="31" t="s">
        <v>24</v>
      </c>
      <c r="J54" s="31">
        <v>6</v>
      </c>
      <c r="K54" s="61"/>
      <c r="L54" s="61"/>
      <c r="M54" s="61"/>
    </row>
    <row r="55" spans="1:13">
      <c r="A55" s="5">
        <v>7065</v>
      </c>
      <c r="B55" s="5" t="s">
        <v>50</v>
      </c>
      <c r="C55" s="5" t="s">
        <v>81</v>
      </c>
      <c r="D55" s="21">
        <v>45051</v>
      </c>
      <c r="E55" s="84" t="s">
        <v>32</v>
      </c>
      <c r="F55" s="21">
        <v>45056</v>
      </c>
      <c r="G55" s="84" t="s">
        <v>29</v>
      </c>
      <c r="H55" s="31">
        <v>4</v>
      </c>
      <c r="I55" s="31" t="s">
        <v>25</v>
      </c>
      <c r="J55" s="31">
        <v>7</v>
      </c>
      <c r="K55" s="61"/>
      <c r="L55" s="61"/>
      <c r="M55" s="61"/>
    </row>
    <row r="56" spans="1:13">
      <c r="A56" s="5">
        <v>910163</v>
      </c>
      <c r="B56" s="5" t="s">
        <v>27</v>
      </c>
      <c r="C56" s="5" t="s">
        <v>82</v>
      </c>
      <c r="D56" s="21">
        <v>44722</v>
      </c>
      <c r="E56" s="84" t="s">
        <v>29</v>
      </c>
      <c r="F56" s="21">
        <v>44726</v>
      </c>
      <c r="G56" s="84" t="s">
        <v>29</v>
      </c>
      <c r="H56" s="31">
        <v>4</v>
      </c>
      <c r="I56" s="31" t="s">
        <v>24</v>
      </c>
      <c r="J56" s="31">
        <v>7</v>
      </c>
      <c r="K56" s="61"/>
      <c r="L56" s="61"/>
      <c r="M56" s="61"/>
    </row>
    <row r="57" spans="1:13">
      <c r="A57" s="5">
        <v>910163</v>
      </c>
      <c r="B57" s="5" t="s">
        <v>27</v>
      </c>
      <c r="C57" s="5" t="s">
        <v>82</v>
      </c>
      <c r="D57" s="21">
        <v>44743</v>
      </c>
      <c r="E57" s="84" t="s">
        <v>32</v>
      </c>
      <c r="F57" s="21">
        <v>44743</v>
      </c>
      <c r="G57" s="84" t="s">
        <v>32</v>
      </c>
      <c r="H57" s="31">
        <v>0.5</v>
      </c>
      <c r="I57" s="31" t="s">
        <v>24</v>
      </c>
      <c r="J57" s="31">
        <v>7</v>
      </c>
      <c r="K57" s="61"/>
      <c r="L57" s="61"/>
      <c r="M57" s="61"/>
    </row>
    <row r="58" spans="1:13">
      <c r="A58" s="5">
        <v>910163</v>
      </c>
      <c r="B58" s="5" t="s">
        <v>27</v>
      </c>
      <c r="C58" s="5" t="s">
        <v>82</v>
      </c>
      <c r="D58" s="21">
        <v>44757</v>
      </c>
      <c r="E58" s="84" t="s">
        <v>32</v>
      </c>
      <c r="F58" s="21">
        <v>44763</v>
      </c>
      <c r="G58" s="84" t="s">
        <v>29</v>
      </c>
      <c r="H58" s="31">
        <v>5</v>
      </c>
      <c r="I58" s="31" t="s">
        <v>27</v>
      </c>
      <c r="J58" s="31">
        <v>7</v>
      </c>
      <c r="K58" s="61"/>
      <c r="L58" s="61"/>
      <c r="M58" s="61"/>
    </row>
    <row r="59" spans="1:13">
      <c r="A59" s="5">
        <v>910163</v>
      </c>
      <c r="B59" s="5" t="s">
        <v>27</v>
      </c>
      <c r="C59" s="5" t="s">
        <v>82</v>
      </c>
      <c r="D59" s="21">
        <v>44764</v>
      </c>
      <c r="E59" s="84" t="s">
        <v>32</v>
      </c>
      <c r="F59" s="21">
        <v>44769</v>
      </c>
      <c r="G59" s="84" t="s">
        <v>29</v>
      </c>
      <c r="H59" s="31">
        <v>5</v>
      </c>
      <c r="I59" s="31" t="s">
        <v>27</v>
      </c>
      <c r="J59" s="31">
        <v>9</v>
      </c>
      <c r="K59" s="61"/>
      <c r="L59" s="61"/>
      <c r="M59" s="61"/>
    </row>
    <row r="60" spans="1:13">
      <c r="A60" s="5">
        <v>910163</v>
      </c>
      <c r="B60" s="5" t="s">
        <v>27</v>
      </c>
      <c r="C60" s="5" t="s">
        <v>82</v>
      </c>
      <c r="D60" s="21">
        <v>44799</v>
      </c>
      <c r="E60" s="84" t="s">
        <v>32</v>
      </c>
      <c r="F60" s="21">
        <v>44804</v>
      </c>
      <c r="G60" s="84" t="s">
        <v>32</v>
      </c>
      <c r="H60" s="31">
        <v>5</v>
      </c>
      <c r="I60" s="31" t="s">
        <v>24</v>
      </c>
      <c r="J60" s="31">
        <v>9</v>
      </c>
      <c r="K60" s="61"/>
      <c r="L60" s="61"/>
      <c r="M60" s="61"/>
    </row>
    <row r="61" spans="1:13">
      <c r="A61" s="5">
        <v>910163</v>
      </c>
      <c r="B61" s="5" t="s">
        <v>27</v>
      </c>
      <c r="C61" s="5" t="s">
        <v>82</v>
      </c>
      <c r="D61" s="21">
        <v>44805</v>
      </c>
      <c r="E61" s="84" t="s">
        <v>29</v>
      </c>
      <c r="F61" s="21">
        <v>44808</v>
      </c>
      <c r="G61" s="84" t="s">
        <v>29</v>
      </c>
      <c r="H61" s="31">
        <v>3</v>
      </c>
      <c r="I61" s="31" t="s">
        <v>24</v>
      </c>
      <c r="J61" s="31">
        <v>9</v>
      </c>
      <c r="K61" s="61"/>
      <c r="L61" s="61"/>
      <c r="M61" s="61"/>
    </row>
    <row r="62" spans="1:13">
      <c r="A62" s="5">
        <v>910163</v>
      </c>
      <c r="B62" s="5" t="s">
        <v>27</v>
      </c>
      <c r="C62" s="5" t="s">
        <v>82</v>
      </c>
      <c r="D62" s="21">
        <v>44820</v>
      </c>
      <c r="E62" s="84" t="s">
        <v>32</v>
      </c>
      <c r="F62" s="21">
        <v>44826</v>
      </c>
      <c r="G62" s="84" t="s">
        <v>32</v>
      </c>
      <c r="H62" s="31">
        <v>5</v>
      </c>
      <c r="I62" s="31" t="s">
        <v>120</v>
      </c>
      <c r="J62" s="31">
        <v>3</v>
      </c>
      <c r="K62" s="61"/>
      <c r="L62" s="61"/>
      <c r="M62" s="61"/>
    </row>
    <row r="63" spans="1:13">
      <c r="A63" s="5">
        <v>910163</v>
      </c>
      <c r="B63" s="5" t="s">
        <v>27</v>
      </c>
      <c r="C63" s="5" t="s">
        <v>82</v>
      </c>
      <c r="D63" s="21">
        <v>44829</v>
      </c>
      <c r="E63" s="84" t="s">
        <v>32</v>
      </c>
      <c r="F63" s="21">
        <v>44829</v>
      </c>
      <c r="G63" s="84" t="s">
        <v>29</v>
      </c>
      <c r="H63" s="31">
        <v>1</v>
      </c>
      <c r="I63" s="31" t="s">
        <v>24</v>
      </c>
      <c r="J63" s="31">
        <v>6</v>
      </c>
      <c r="K63" s="61"/>
      <c r="L63" s="61"/>
      <c r="M63" s="61"/>
    </row>
    <row r="64" spans="1:13">
      <c r="A64" s="5">
        <v>910163</v>
      </c>
      <c r="B64" s="5" t="s">
        <v>27</v>
      </c>
      <c r="C64" s="5" t="s">
        <v>82</v>
      </c>
      <c r="D64" s="21">
        <v>44996</v>
      </c>
      <c r="E64" s="84" t="s">
        <v>29</v>
      </c>
      <c r="F64" s="21">
        <v>44999</v>
      </c>
      <c r="G64" s="84" t="s">
        <v>32</v>
      </c>
      <c r="H64" s="31">
        <v>2</v>
      </c>
      <c r="I64" s="31" t="s">
        <v>24</v>
      </c>
      <c r="J64" s="31">
        <v>7</v>
      </c>
      <c r="K64" s="61"/>
      <c r="L64" s="61"/>
      <c r="M64" s="61"/>
    </row>
    <row r="65" spans="1:13">
      <c r="A65" s="5">
        <v>91016</v>
      </c>
      <c r="B65" s="5" t="s">
        <v>50</v>
      </c>
      <c r="C65" s="5" t="s">
        <v>53</v>
      </c>
      <c r="D65" s="21">
        <v>44722</v>
      </c>
      <c r="E65" s="84" t="s">
        <v>32</v>
      </c>
      <c r="F65" s="21">
        <v>44742</v>
      </c>
      <c r="G65" s="84" t="s">
        <v>29</v>
      </c>
      <c r="H65" s="31">
        <v>14</v>
      </c>
      <c r="I65" s="31" t="s">
        <v>115</v>
      </c>
      <c r="J65" s="31">
        <v>8</v>
      </c>
      <c r="K65" s="61"/>
      <c r="L65" s="61"/>
      <c r="M65" s="61"/>
    </row>
    <row r="66" spans="1:13">
      <c r="A66" s="5">
        <v>91016</v>
      </c>
      <c r="B66" s="5" t="s">
        <v>50</v>
      </c>
      <c r="C66" s="5" t="s">
        <v>53</v>
      </c>
      <c r="D66" s="21">
        <v>44743</v>
      </c>
      <c r="E66" s="84" t="s">
        <v>32</v>
      </c>
      <c r="F66" s="21">
        <v>44773</v>
      </c>
      <c r="G66" s="84" t="s">
        <v>29</v>
      </c>
      <c r="H66" s="31">
        <v>23</v>
      </c>
      <c r="I66" s="31" t="s">
        <v>115</v>
      </c>
      <c r="J66" s="31">
        <v>9</v>
      </c>
      <c r="K66" s="61"/>
      <c r="L66" s="61"/>
      <c r="M66" s="61"/>
    </row>
    <row r="67" spans="1:13">
      <c r="A67" s="5">
        <v>91016</v>
      </c>
      <c r="B67" s="5" t="s">
        <v>50</v>
      </c>
      <c r="C67" s="5" t="s">
        <v>53</v>
      </c>
      <c r="D67" s="21">
        <v>44774</v>
      </c>
      <c r="E67" s="84" t="s">
        <v>32</v>
      </c>
      <c r="F67" s="21">
        <v>44804</v>
      </c>
      <c r="G67" s="84" t="s">
        <v>29</v>
      </c>
      <c r="H67" s="31">
        <v>21</v>
      </c>
      <c r="I67" s="31" t="s">
        <v>115</v>
      </c>
      <c r="J67" s="31">
        <v>11</v>
      </c>
      <c r="K67" s="61"/>
      <c r="L67" s="61"/>
      <c r="M67" s="61"/>
    </row>
    <row r="68" spans="1:13">
      <c r="A68" s="5">
        <v>91016</v>
      </c>
      <c r="B68" s="5" t="s">
        <v>50</v>
      </c>
      <c r="C68" s="5" t="s">
        <v>53</v>
      </c>
      <c r="D68" s="21">
        <v>44806</v>
      </c>
      <c r="E68" s="84" t="s">
        <v>32</v>
      </c>
      <c r="F68" s="21">
        <v>44824</v>
      </c>
      <c r="G68" s="84" t="s">
        <v>29</v>
      </c>
      <c r="H68" s="31">
        <v>13</v>
      </c>
      <c r="I68" s="31" t="s">
        <v>115</v>
      </c>
      <c r="J68" s="31">
        <v>12</v>
      </c>
      <c r="K68" s="61"/>
      <c r="L68" s="61"/>
      <c r="M68" s="61"/>
    </row>
    <row r="69" spans="1:13">
      <c r="A69" s="5">
        <v>91016</v>
      </c>
      <c r="B69" s="5" t="s">
        <v>50</v>
      </c>
      <c r="C69" s="5" t="s">
        <v>53</v>
      </c>
      <c r="D69" s="21">
        <v>44885</v>
      </c>
      <c r="E69" s="84" t="s">
        <v>29</v>
      </c>
      <c r="F69" s="21">
        <v>44895</v>
      </c>
      <c r="G69" s="84" t="s">
        <v>32</v>
      </c>
      <c r="H69" s="31">
        <v>8</v>
      </c>
      <c r="I69" s="31" t="s">
        <v>24</v>
      </c>
      <c r="J69" s="31">
        <v>3</v>
      </c>
      <c r="K69" s="61"/>
      <c r="L69" s="61"/>
      <c r="M69" s="61"/>
    </row>
    <row r="70" spans="1:13">
      <c r="A70" s="5">
        <v>91016</v>
      </c>
      <c r="B70" s="5" t="s">
        <v>50</v>
      </c>
      <c r="C70" s="5" t="s">
        <v>53</v>
      </c>
      <c r="D70" s="21">
        <v>44919</v>
      </c>
      <c r="E70" s="84" t="s">
        <v>32</v>
      </c>
      <c r="F70" s="21">
        <v>44926</v>
      </c>
      <c r="G70" s="84" t="s">
        <v>32</v>
      </c>
      <c r="H70" s="31">
        <v>5</v>
      </c>
      <c r="I70" s="31" t="s">
        <v>24</v>
      </c>
      <c r="J70" s="31">
        <v>3</v>
      </c>
      <c r="K70" s="61"/>
      <c r="L70" s="61"/>
      <c r="M70" s="61"/>
    </row>
    <row r="71" spans="1:13">
      <c r="A71" s="5">
        <v>91016</v>
      </c>
      <c r="B71" s="5" t="s">
        <v>50</v>
      </c>
      <c r="C71" s="5" t="s">
        <v>53</v>
      </c>
      <c r="D71" s="21">
        <v>44967</v>
      </c>
      <c r="E71" s="84" t="s">
        <v>32</v>
      </c>
      <c r="F71" s="21">
        <v>44986</v>
      </c>
      <c r="G71" s="84" t="s">
        <v>29</v>
      </c>
      <c r="H71" s="31">
        <v>15</v>
      </c>
      <c r="I71" s="31" t="s">
        <v>115</v>
      </c>
      <c r="J71" s="31">
        <v>5</v>
      </c>
      <c r="K71" s="61"/>
      <c r="L71" s="61"/>
      <c r="M71" s="61"/>
    </row>
    <row r="72" spans="1:13">
      <c r="A72" s="5">
        <v>91016</v>
      </c>
      <c r="B72" s="5" t="s">
        <v>50</v>
      </c>
      <c r="C72" s="5" t="s">
        <v>53</v>
      </c>
      <c r="D72" s="21">
        <v>44987</v>
      </c>
      <c r="E72" s="84" t="s">
        <v>32</v>
      </c>
      <c r="F72" s="21">
        <v>45016</v>
      </c>
      <c r="G72" s="84" t="s">
        <v>32</v>
      </c>
      <c r="H72" s="31">
        <v>22</v>
      </c>
      <c r="I72" s="31" t="s">
        <v>115</v>
      </c>
      <c r="J72" s="31">
        <v>4</v>
      </c>
      <c r="K72" s="61"/>
      <c r="L72" s="61"/>
      <c r="M72" s="61"/>
    </row>
    <row r="73" spans="1:13">
      <c r="A73" s="5">
        <v>91016</v>
      </c>
      <c r="B73" s="5" t="s">
        <v>50</v>
      </c>
      <c r="C73" s="5" t="s">
        <v>53</v>
      </c>
      <c r="D73" s="21">
        <v>45048</v>
      </c>
      <c r="E73" s="84" t="s">
        <v>32</v>
      </c>
      <c r="F73" s="21">
        <v>45062</v>
      </c>
      <c r="G73" s="84" t="s">
        <v>29</v>
      </c>
      <c r="H73" s="31">
        <v>8</v>
      </c>
      <c r="I73" s="31" t="s">
        <v>115</v>
      </c>
      <c r="J73" s="31">
        <v>11</v>
      </c>
      <c r="K73" s="61"/>
      <c r="L73" s="61"/>
      <c r="M73" s="61"/>
    </row>
    <row r="74" spans="1:13">
      <c r="A74" s="5">
        <v>7030</v>
      </c>
      <c r="B74" s="5" t="s">
        <v>32</v>
      </c>
      <c r="C74" s="5" t="s">
        <v>83</v>
      </c>
      <c r="D74" s="21">
        <v>45023</v>
      </c>
      <c r="E74" s="84" t="s">
        <v>29</v>
      </c>
      <c r="F74" s="21">
        <v>45037</v>
      </c>
      <c r="G74" s="84" t="s">
        <v>32</v>
      </c>
      <c r="H74" s="31">
        <v>10</v>
      </c>
      <c r="I74" s="31" t="s">
        <v>24</v>
      </c>
      <c r="J74" s="31">
        <v>3</v>
      </c>
      <c r="K74" s="61"/>
      <c r="L74" s="61"/>
      <c r="M74" s="61"/>
    </row>
    <row r="75" spans="1:13">
      <c r="A75" s="5">
        <v>7035</v>
      </c>
      <c r="B75" s="5" t="s">
        <v>27</v>
      </c>
      <c r="C75" s="5" t="s">
        <v>54</v>
      </c>
      <c r="D75" s="21">
        <v>44876</v>
      </c>
      <c r="E75" s="84" t="s">
        <v>32</v>
      </c>
      <c r="F75" s="21">
        <v>44881</v>
      </c>
      <c r="G75" s="84" t="s">
        <v>32</v>
      </c>
      <c r="H75" s="31">
        <v>4</v>
      </c>
      <c r="I75" s="31" t="s">
        <v>24</v>
      </c>
      <c r="J75" s="31">
        <v>5</v>
      </c>
      <c r="K75" s="61"/>
      <c r="L75" s="61"/>
      <c r="M75" s="61"/>
    </row>
    <row r="76" spans="1:13">
      <c r="A76" s="5">
        <v>703</v>
      </c>
      <c r="B76" s="5" t="s">
        <v>34</v>
      </c>
      <c r="C76" s="5" t="s">
        <v>55</v>
      </c>
      <c r="D76" s="21">
        <v>44753</v>
      </c>
      <c r="E76" s="31" t="s">
        <v>32</v>
      </c>
      <c r="F76" s="21">
        <v>44764</v>
      </c>
      <c r="G76" s="31" t="s">
        <v>29</v>
      </c>
      <c r="H76" s="31">
        <v>9</v>
      </c>
      <c r="I76" s="31" t="s">
        <v>25</v>
      </c>
      <c r="J76" s="31">
        <v>12</v>
      </c>
      <c r="K76" s="61"/>
      <c r="L76" s="61"/>
      <c r="M76" s="61"/>
    </row>
    <row r="77" spans="1:13">
      <c r="A77" s="5">
        <v>703</v>
      </c>
      <c r="B77" s="5" t="s">
        <v>34</v>
      </c>
      <c r="C77" s="5" t="s">
        <v>55</v>
      </c>
      <c r="D77" s="21">
        <v>45003</v>
      </c>
      <c r="E77" s="84" t="s">
        <v>29</v>
      </c>
      <c r="F77" s="21">
        <v>45007</v>
      </c>
      <c r="G77" s="84" t="s">
        <v>29</v>
      </c>
      <c r="H77" s="31">
        <v>4</v>
      </c>
      <c r="I77" s="31" t="s">
        <v>24</v>
      </c>
      <c r="J77" s="31">
        <v>3</v>
      </c>
      <c r="K77" s="61"/>
      <c r="L77" s="61"/>
      <c r="M77" s="61"/>
    </row>
    <row r="78" spans="1:13">
      <c r="A78" s="5">
        <v>7078</v>
      </c>
      <c r="B78" s="5" t="s">
        <v>45</v>
      </c>
      <c r="C78" s="5" t="s">
        <v>56</v>
      </c>
      <c r="D78" s="21">
        <v>45033</v>
      </c>
      <c r="E78" s="84" t="s">
        <v>32</v>
      </c>
      <c r="F78" s="21">
        <v>45047</v>
      </c>
      <c r="G78" s="84" t="s">
        <v>32</v>
      </c>
      <c r="H78" s="31">
        <v>11</v>
      </c>
      <c r="I78" s="31" t="s">
        <v>3</v>
      </c>
      <c r="J78" s="31">
        <v>3</v>
      </c>
      <c r="K78" s="61"/>
      <c r="L78" s="61"/>
      <c r="M78" s="61"/>
    </row>
    <row r="79" spans="1:13">
      <c r="A79" s="5">
        <v>7064</v>
      </c>
      <c r="B79" s="5" t="s">
        <v>47</v>
      </c>
      <c r="C79" s="5" t="s">
        <v>57</v>
      </c>
      <c r="D79" s="21">
        <v>44905</v>
      </c>
      <c r="E79" s="84" t="s">
        <v>32</v>
      </c>
      <c r="F79" s="21">
        <v>44906</v>
      </c>
      <c r="G79" s="84" t="s">
        <v>29</v>
      </c>
      <c r="H79" s="31">
        <v>2</v>
      </c>
      <c r="I79" s="31" t="s">
        <v>121</v>
      </c>
      <c r="J79" s="31">
        <v>3</v>
      </c>
      <c r="K79" s="61"/>
      <c r="L79" s="61"/>
      <c r="M79" s="61"/>
    </row>
    <row r="80" spans="1:13">
      <c r="A80" s="5">
        <v>7064</v>
      </c>
      <c r="B80" s="5" t="s">
        <v>47</v>
      </c>
      <c r="C80" s="5" t="s">
        <v>57</v>
      </c>
      <c r="D80" s="21">
        <v>44985</v>
      </c>
      <c r="E80" s="84" t="s">
        <v>29</v>
      </c>
      <c r="F80" s="21">
        <v>44986</v>
      </c>
      <c r="G80" s="84" t="s">
        <v>32</v>
      </c>
      <c r="H80" s="31">
        <v>1</v>
      </c>
      <c r="I80" s="31" t="s">
        <v>24</v>
      </c>
      <c r="J80" s="31">
        <v>3</v>
      </c>
      <c r="K80" s="61"/>
      <c r="L80" s="61"/>
      <c r="M80" s="61"/>
    </row>
    <row r="81" spans="1:13">
      <c r="A81" s="5">
        <v>7064</v>
      </c>
      <c r="B81" s="5" t="s">
        <v>47</v>
      </c>
      <c r="C81" s="5" t="s">
        <v>57</v>
      </c>
      <c r="D81" s="21">
        <v>44987</v>
      </c>
      <c r="E81" s="84" t="s">
        <v>32</v>
      </c>
      <c r="F81" s="21">
        <v>44993</v>
      </c>
      <c r="G81" s="84" t="s">
        <v>32</v>
      </c>
      <c r="H81" s="31">
        <v>5</v>
      </c>
      <c r="I81" s="31" t="s">
        <v>24</v>
      </c>
      <c r="J81" s="31">
        <v>5</v>
      </c>
      <c r="K81" s="61"/>
      <c r="L81" s="61"/>
      <c r="M81" s="61"/>
    </row>
    <row r="82" spans="1:13">
      <c r="A82" s="5">
        <v>7064</v>
      </c>
      <c r="B82" s="5" t="s">
        <v>47</v>
      </c>
      <c r="C82" s="5" t="s">
        <v>57</v>
      </c>
      <c r="D82" s="21">
        <v>45002</v>
      </c>
      <c r="E82" s="84" t="s">
        <v>29</v>
      </c>
      <c r="F82" s="21">
        <v>45011</v>
      </c>
      <c r="G82" s="84" t="s">
        <v>29</v>
      </c>
      <c r="H82" s="31">
        <v>8</v>
      </c>
      <c r="I82" s="31" t="s">
        <v>3</v>
      </c>
      <c r="J82" s="31">
        <v>7</v>
      </c>
      <c r="K82" s="61"/>
      <c r="L82" s="61"/>
      <c r="M82" s="61"/>
    </row>
    <row r="83" spans="1:13">
      <c r="A83" s="5">
        <v>7064</v>
      </c>
      <c r="B83" s="5" t="s">
        <v>47</v>
      </c>
      <c r="C83" s="5" t="s">
        <v>57</v>
      </c>
      <c r="D83" s="21">
        <v>45012</v>
      </c>
      <c r="E83" s="84" t="s">
        <v>32</v>
      </c>
      <c r="F83" s="21">
        <v>45013</v>
      </c>
      <c r="G83" s="84" t="s">
        <v>32</v>
      </c>
      <c r="H83" s="31">
        <v>2</v>
      </c>
      <c r="I83" s="31" t="s">
        <v>24</v>
      </c>
      <c r="J83" s="31">
        <v>8</v>
      </c>
      <c r="K83" s="61"/>
      <c r="L83" s="61"/>
      <c r="M83" s="61"/>
    </row>
    <row r="84" spans="1:13">
      <c r="A84" s="5">
        <v>7064</v>
      </c>
      <c r="B84" s="5" t="s">
        <v>47</v>
      </c>
      <c r="C84" s="5" t="s">
        <v>57</v>
      </c>
      <c r="D84" s="21">
        <v>45048</v>
      </c>
      <c r="E84" s="84" t="s">
        <v>32</v>
      </c>
      <c r="F84" s="21">
        <v>45053</v>
      </c>
      <c r="G84" s="84" t="s">
        <v>29</v>
      </c>
      <c r="H84" s="31">
        <v>3</v>
      </c>
      <c r="I84" s="31" t="s">
        <v>3</v>
      </c>
      <c r="J84" s="31">
        <v>10</v>
      </c>
      <c r="K84" s="61"/>
      <c r="L84" s="61"/>
      <c r="M84" s="61"/>
    </row>
    <row r="85" spans="1:13">
      <c r="A85" s="5">
        <v>7050</v>
      </c>
      <c r="B85" s="5" t="s">
        <v>34</v>
      </c>
      <c r="C85" s="5" t="s">
        <v>58</v>
      </c>
      <c r="D85" s="21">
        <v>44772</v>
      </c>
      <c r="E85" s="84" t="s">
        <v>29</v>
      </c>
      <c r="F85" s="21">
        <v>44772</v>
      </c>
      <c r="G85" s="84" t="s">
        <v>32</v>
      </c>
      <c r="H85" s="31">
        <v>0.5</v>
      </c>
      <c r="I85" s="31" t="s">
        <v>24</v>
      </c>
      <c r="J85" s="31">
        <v>1</v>
      </c>
      <c r="K85" s="61"/>
      <c r="L85" s="61"/>
      <c r="M85" s="61"/>
    </row>
    <row r="86" spans="1:13">
      <c r="A86" s="5">
        <v>7050</v>
      </c>
      <c r="B86" s="5" t="s">
        <v>34</v>
      </c>
      <c r="C86" s="5" t="s">
        <v>58</v>
      </c>
      <c r="D86" s="21">
        <v>44774</v>
      </c>
      <c r="E86" s="84" t="s">
        <v>32</v>
      </c>
      <c r="F86" s="21">
        <v>44784</v>
      </c>
      <c r="G86" s="84" t="s">
        <v>32</v>
      </c>
      <c r="H86" s="31">
        <v>7</v>
      </c>
      <c r="I86" s="31" t="s">
        <v>24</v>
      </c>
      <c r="J86" s="31">
        <v>8</v>
      </c>
      <c r="L86" s="61"/>
      <c r="M86" s="61"/>
    </row>
    <row r="87" spans="1:13">
      <c r="A87" s="5">
        <v>7050</v>
      </c>
      <c r="B87" s="5" t="s">
        <v>34</v>
      </c>
      <c r="C87" s="5" t="s">
        <v>58</v>
      </c>
      <c r="D87" s="21">
        <v>44842</v>
      </c>
      <c r="E87" s="84" t="s">
        <v>29</v>
      </c>
      <c r="F87" s="21">
        <v>44842</v>
      </c>
      <c r="G87" s="84" t="s">
        <v>29</v>
      </c>
      <c r="H87" s="31">
        <v>0.5</v>
      </c>
      <c r="I87" s="31" t="s">
        <v>24</v>
      </c>
      <c r="J87" s="31">
        <v>8</v>
      </c>
      <c r="L87" s="61"/>
      <c r="M87" s="61"/>
    </row>
    <row r="88" spans="1:13">
      <c r="A88" s="5">
        <v>7050</v>
      </c>
      <c r="B88" s="5" t="s">
        <v>34</v>
      </c>
      <c r="C88" s="5" t="s">
        <v>58</v>
      </c>
      <c r="D88" s="21">
        <v>44939</v>
      </c>
      <c r="E88" s="84" t="s">
        <v>32</v>
      </c>
      <c r="F88" s="21">
        <v>44943</v>
      </c>
      <c r="G88" s="84" t="s">
        <v>32</v>
      </c>
      <c r="H88" s="31">
        <v>5</v>
      </c>
      <c r="I88" s="31" t="s">
        <v>24</v>
      </c>
      <c r="J88" s="31">
        <v>9</v>
      </c>
      <c r="L88" s="61"/>
      <c r="M88" s="61"/>
    </row>
    <row r="89" spans="1:13">
      <c r="A89" s="5">
        <v>510</v>
      </c>
      <c r="B89" s="5" t="s">
        <v>84</v>
      </c>
      <c r="C89" s="5" t="s">
        <v>59</v>
      </c>
      <c r="D89" s="21">
        <v>44743</v>
      </c>
      <c r="E89" s="31" t="s">
        <v>32</v>
      </c>
      <c r="F89" s="21">
        <v>44757</v>
      </c>
      <c r="G89" s="31" t="s">
        <v>29</v>
      </c>
      <c r="H89" s="31">
        <v>10</v>
      </c>
      <c r="I89" s="31" t="s">
        <v>27</v>
      </c>
      <c r="J89" s="31">
        <v>2</v>
      </c>
      <c r="L89" s="61"/>
      <c r="M89" s="61"/>
    </row>
    <row r="90" spans="1:13">
      <c r="A90" s="5">
        <v>510</v>
      </c>
      <c r="B90" s="5" t="s">
        <v>84</v>
      </c>
      <c r="C90" s="5" t="s">
        <v>59</v>
      </c>
      <c r="D90" s="21">
        <v>44764</v>
      </c>
      <c r="E90" s="84" t="s">
        <v>32</v>
      </c>
      <c r="F90" s="21">
        <v>45139</v>
      </c>
      <c r="G90" s="84" t="s">
        <v>29</v>
      </c>
      <c r="H90" s="31">
        <v>8</v>
      </c>
      <c r="I90" s="31" t="s">
        <v>24</v>
      </c>
      <c r="J90" s="31">
        <v>7</v>
      </c>
      <c r="L90" s="61"/>
      <c r="M90" s="61"/>
    </row>
    <row r="91" spans="1:13">
      <c r="A91" s="5">
        <v>510</v>
      </c>
      <c r="B91" s="5" t="s">
        <v>84</v>
      </c>
      <c r="C91" s="5" t="s">
        <v>59</v>
      </c>
      <c r="D91" s="21">
        <v>45140</v>
      </c>
      <c r="E91" s="84" t="s">
        <v>29</v>
      </c>
      <c r="F91" s="21">
        <v>44781</v>
      </c>
      <c r="G91" s="84" t="s">
        <v>32</v>
      </c>
      <c r="H91" s="31">
        <v>6</v>
      </c>
      <c r="I91" s="31" t="s">
        <v>24</v>
      </c>
      <c r="J91" s="31">
        <v>8</v>
      </c>
      <c r="L91" s="61"/>
      <c r="M91" s="61"/>
    </row>
    <row r="92" spans="1:13">
      <c r="A92" s="5">
        <v>7010</v>
      </c>
      <c r="B92" s="5" t="s">
        <v>86</v>
      </c>
      <c r="C92" s="5" t="s">
        <v>61</v>
      </c>
      <c r="D92" s="21">
        <v>44815</v>
      </c>
      <c r="E92" s="84" t="s">
        <v>32</v>
      </c>
      <c r="F92" s="21">
        <v>44817</v>
      </c>
      <c r="G92" s="84" t="s">
        <v>32</v>
      </c>
      <c r="H92" s="31">
        <v>3</v>
      </c>
      <c r="I92" s="31" t="s">
        <v>121</v>
      </c>
      <c r="J92" s="31">
        <v>6</v>
      </c>
      <c r="L92" s="61"/>
      <c r="M92" s="61"/>
    </row>
    <row r="93" spans="1:13">
      <c r="A93" s="5">
        <v>7089</v>
      </c>
      <c r="B93" s="5" t="s">
        <v>52</v>
      </c>
      <c r="C93" s="5" t="s">
        <v>62</v>
      </c>
      <c r="D93" s="21">
        <v>44960</v>
      </c>
      <c r="E93" s="84" t="s">
        <v>32</v>
      </c>
      <c r="F93" s="21">
        <v>44964</v>
      </c>
      <c r="G93" s="84" t="s">
        <v>29</v>
      </c>
      <c r="H93" s="31">
        <v>5</v>
      </c>
      <c r="I93" s="31" t="s">
        <v>27</v>
      </c>
      <c r="J93" s="31">
        <v>7</v>
      </c>
      <c r="L93" s="61"/>
      <c r="M93" s="61"/>
    </row>
    <row r="94" spans="1:13">
      <c r="A94" s="5">
        <v>7002</v>
      </c>
      <c r="B94" s="5" t="s">
        <v>40</v>
      </c>
      <c r="C94" s="5" t="s">
        <v>64</v>
      </c>
      <c r="D94" s="21">
        <v>44764</v>
      </c>
      <c r="E94" s="84" t="s">
        <v>32</v>
      </c>
      <c r="F94" s="21">
        <v>44773</v>
      </c>
      <c r="G94" s="84" t="s">
        <v>32</v>
      </c>
      <c r="H94" s="31">
        <v>8</v>
      </c>
      <c r="I94" s="31" t="s">
        <v>24</v>
      </c>
      <c r="J94" s="31">
        <v>10</v>
      </c>
      <c r="L94" s="61"/>
      <c r="M94" s="61"/>
    </row>
    <row r="95" spans="1:13">
      <c r="A95" s="5">
        <v>7002</v>
      </c>
      <c r="B95" s="5" t="s">
        <v>40</v>
      </c>
      <c r="C95" s="5" t="s">
        <v>64</v>
      </c>
      <c r="D95" s="21">
        <v>44774</v>
      </c>
      <c r="E95" s="84" t="s">
        <v>32</v>
      </c>
      <c r="F95" s="21">
        <v>44777</v>
      </c>
      <c r="G95" s="84" t="s">
        <v>29</v>
      </c>
      <c r="H95" s="31">
        <v>2</v>
      </c>
      <c r="I95" s="31" t="s">
        <v>24</v>
      </c>
      <c r="J95" s="31">
        <v>10</v>
      </c>
      <c r="L95" s="61"/>
      <c r="M95" s="61"/>
    </row>
    <row r="96" spans="1:13">
      <c r="A96" s="5">
        <v>7046</v>
      </c>
      <c r="B96" s="5" t="s">
        <v>51</v>
      </c>
      <c r="C96" s="5" t="s">
        <v>65</v>
      </c>
      <c r="D96" s="21">
        <v>44742</v>
      </c>
      <c r="E96" s="84" t="s">
        <v>29</v>
      </c>
      <c r="F96" s="21">
        <v>44742</v>
      </c>
      <c r="G96" s="84" t="s">
        <v>29</v>
      </c>
      <c r="H96" s="31">
        <v>0.5</v>
      </c>
      <c r="I96" s="31" t="s">
        <v>25</v>
      </c>
      <c r="J96" s="31">
        <v>7</v>
      </c>
    </row>
    <row r="97" spans="1:10">
      <c r="A97" s="5">
        <v>7046</v>
      </c>
      <c r="B97" s="5" t="s">
        <v>51</v>
      </c>
      <c r="C97" s="5" t="s">
        <v>65</v>
      </c>
      <c r="D97" s="21">
        <v>44743</v>
      </c>
      <c r="E97" s="84" t="s">
        <v>32</v>
      </c>
      <c r="F97" s="21">
        <v>44744</v>
      </c>
      <c r="G97" s="84" t="s">
        <v>32</v>
      </c>
      <c r="H97" s="31">
        <v>1.5</v>
      </c>
      <c r="I97" s="31" t="s">
        <v>25</v>
      </c>
      <c r="J97" s="31">
        <v>2</v>
      </c>
    </row>
    <row r="98" spans="1:10">
      <c r="A98" s="5">
        <v>7046</v>
      </c>
      <c r="B98" s="5" t="s">
        <v>51</v>
      </c>
      <c r="C98" s="5" t="s">
        <v>65</v>
      </c>
      <c r="D98" s="21">
        <v>44843</v>
      </c>
      <c r="E98" s="84" t="s">
        <v>29</v>
      </c>
      <c r="F98" s="21">
        <v>44843</v>
      </c>
      <c r="G98" s="84" t="s">
        <v>29</v>
      </c>
      <c r="H98" s="31">
        <v>1</v>
      </c>
      <c r="I98" s="31" t="s">
        <v>24</v>
      </c>
      <c r="J98" s="31">
        <v>7</v>
      </c>
    </row>
    <row r="99" spans="1:10">
      <c r="A99" s="5">
        <v>7046</v>
      </c>
      <c r="B99" s="5" t="s">
        <v>51</v>
      </c>
      <c r="C99" s="5" t="s">
        <v>65</v>
      </c>
      <c r="D99" s="21">
        <v>44848</v>
      </c>
      <c r="E99" s="84" t="s">
        <v>32</v>
      </c>
      <c r="F99" s="21">
        <v>44852</v>
      </c>
      <c r="G99" s="84" t="s">
        <v>32</v>
      </c>
      <c r="H99" s="31">
        <v>5</v>
      </c>
      <c r="I99" s="31" t="s">
        <v>24</v>
      </c>
      <c r="J99" s="31">
        <v>6</v>
      </c>
    </row>
    <row r="100" spans="1:10">
      <c r="A100" s="5">
        <v>7023</v>
      </c>
      <c r="B100" s="5" t="s">
        <v>87</v>
      </c>
      <c r="C100" s="5" t="s">
        <v>66</v>
      </c>
      <c r="D100" s="21">
        <v>44754</v>
      </c>
      <c r="E100" s="84" t="s">
        <v>32</v>
      </c>
      <c r="F100" s="21">
        <v>44754</v>
      </c>
      <c r="G100" s="84" t="s">
        <v>29</v>
      </c>
      <c r="H100" s="31">
        <v>1</v>
      </c>
      <c r="I100" s="31" t="s">
        <v>121</v>
      </c>
      <c r="J100" s="31">
        <v>7</v>
      </c>
    </row>
    <row r="101" spans="1:10">
      <c r="A101" s="5">
        <v>7060</v>
      </c>
      <c r="B101" s="5" t="s">
        <v>39</v>
      </c>
      <c r="C101" s="5" t="s">
        <v>67</v>
      </c>
      <c r="D101" s="21">
        <v>44974</v>
      </c>
      <c r="E101" s="84" t="s">
        <v>29</v>
      </c>
      <c r="F101" s="21">
        <v>44977</v>
      </c>
      <c r="G101" s="84" t="s">
        <v>32</v>
      </c>
      <c r="H101" s="31">
        <v>4</v>
      </c>
      <c r="I101" s="31" t="s">
        <v>25</v>
      </c>
      <c r="J101" s="31">
        <v>7</v>
      </c>
    </row>
  </sheetData>
  <sortState xmlns:xlrd2="http://schemas.microsoft.com/office/spreadsheetml/2017/richdata2" ref="A2:I101">
    <sortCondition ref="C2:C102"/>
    <sortCondition ref="D2:D102"/>
  </sortState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DL28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baseColWidth="10" defaultRowHeight="1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>
      <c r="A1" s="11" t="s">
        <v>21</v>
      </c>
      <c r="B1" s="12" t="s">
        <v>22</v>
      </c>
      <c r="C1" s="30" t="str">
        <f>+data!C13</f>
        <v>BERNARD</v>
      </c>
      <c r="D1" s="30" t="str">
        <f>+data!$C14</f>
        <v>BRUCE</v>
      </c>
      <c r="E1" s="30" t="str">
        <f>+data!$C15</f>
        <v>EMMANUEL</v>
      </c>
      <c r="F1" s="30" t="str">
        <f>+data!$C16</f>
        <v>ERIC</v>
      </c>
      <c r="G1" s="30" t="str">
        <f>+data!$C17</f>
        <v>FABRICE</v>
      </c>
      <c r="H1" s="30" t="str">
        <f>+data!$C18</f>
        <v>FRANCIS</v>
      </c>
      <c r="I1" s="30" t="str">
        <f>+data!$C19</f>
        <v>GASTON</v>
      </c>
      <c r="J1" s="30" t="str">
        <f>+data!$C20</f>
        <v>GEORGES</v>
      </c>
      <c r="K1" s="30" t="str">
        <f>+data!$C21</f>
        <v>GÉRARD</v>
      </c>
      <c r="L1" s="30" t="str">
        <f>+data!$C22</f>
        <v>HECTOR</v>
      </c>
      <c r="M1" s="30" t="str">
        <f>+data!$C23</f>
        <v>JEAN</v>
      </c>
      <c r="N1" s="30" t="str">
        <f>+data!$C24</f>
        <v>KARL</v>
      </c>
      <c r="O1" s="30" t="str">
        <f>+data!$C25</f>
        <v>KENETTA</v>
      </c>
      <c r="P1" s="30" t="str">
        <f>+data!$C26</f>
        <v>LEILA</v>
      </c>
      <c r="Q1" s="30" t="str">
        <f>+data!$C27</f>
        <v>MARCELLE</v>
      </c>
      <c r="R1" s="30" t="str">
        <f>+data!$C28</f>
        <v>MARCO</v>
      </c>
      <c r="S1" s="30" t="str">
        <f>+data!$C29</f>
        <v>MATHIEU</v>
      </c>
      <c r="T1" s="30" t="str">
        <f>+data!$C30</f>
        <v>MICHEL</v>
      </c>
      <c r="U1" s="30" t="str">
        <f>+data!$C31</f>
        <v>MURIEL</v>
      </c>
      <c r="V1" s="30" t="str">
        <f>+data!$C32</f>
        <v>PASCAL</v>
      </c>
      <c r="W1" s="30" t="str">
        <f>+data!$C33</f>
        <v>PATRICE</v>
      </c>
      <c r="X1" s="30" t="str">
        <f>+data!$C34</f>
        <v>PATRICIA</v>
      </c>
      <c r="Y1" s="30" t="str">
        <f>+data!$C35</f>
        <v>PHILIPPE</v>
      </c>
      <c r="Z1" s="30" t="str">
        <f>+data!$C36</f>
        <v>ROBERT</v>
      </c>
      <c r="AA1" s="30" t="str">
        <f>+data!$C37</f>
        <v>ROSIE</v>
      </c>
      <c r="AB1" s="30" t="str">
        <f>+data!$C38</f>
        <v>SABINE</v>
      </c>
      <c r="AC1" s="30" t="str">
        <f>+data!$C39</f>
        <v>SACHA</v>
      </c>
      <c r="AD1" s="30" t="str">
        <f>+data!$C40</f>
        <v>SANDRA</v>
      </c>
      <c r="AE1" s="30" t="str">
        <f>+data!$C41</f>
        <v>SUZIE</v>
      </c>
      <c r="AF1" s="30" t="str">
        <f>+data!$C42</f>
        <v>TANGUY</v>
      </c>
    </row>
    <row r="2" spans="1:116">
      <c r="A2" s="13" t="s">
        <v>23</v>
      </c>
      <c r="B2" s="14" t="s">
        <v>24</v>
      </c>
      <c r="C2" s="53">
        <f>SUMIFS(BD!$H:$H,BD!$C:$C,C$1,BD!$I:$I,$B2)</f>
        <v>0</v>
      </c>
      <c r="D2" s="53">
        <f>SUMIFS(BD!$H:$H,BD!$C:$C,D$1,BD!$I:$I,$B2)</f>
        <v>25</v>
      </c>
      <c r="E2" s="54">
        <f>SUMIFS(BD!$H:$H,BD!$C:$C,E$1,BD!$I:$I,$B2)</f>
        <v>27.5</v>
      </c>
      <c r="F2" s="54">
        <f>SUMIFS(BD!$H:$H,BD!$C:$C,F$1,BD!$I:$I,$B2)</f>
        <v>7</v>
      </c>
      <c r="G2" s="54">
        <f>SUMIFS(BD!$H:$H,BD!$C:$C,G$1,BD!$I:$I,$B2)</f>
        <v>9</v>
      </c>
      <c r="H2" s="54">
        <f>SUMIFS(BD!$H:$H,BD!$C:$C,H$1,BD!$I:$I,$B2)</f>
        <v>14</v>
      </c>
      <c r="I2" s="54">
        <f>SUMIFS(BD!$H:$H,BD!$C:$C,I$1,BD!$I:$I,$B2)</f>
        <v>19</v>
      </c>
      <c r="J2" s="54">
        <f>SUMIFS(BD!$H:$H,BD!$C:$C,J$1,BD!$I:$I,$B2)</f>
        <v>19</v>
      </c>
      <c r="K2" s="54">
        <f>SUMIFS(BD!$H:$H,BD!$C:$C,K$1,BD!$I:$I,$B2)</f>
        <v>13.5</v>
      </c>
      <c r="L2" s="54">
        <f>SUMIFS(BD!$H:$H,BD!$C:$C,L$1,BD!$I:$I,$B2)</f>
        <v>0</v>
      </c>
      <c r="M2" s="54">
        <f>SUMIFS(BD!$H:$H,BD!$C:$C,M$1,BD!$I:$I,$B2)</f>
        <v>7</v>
      </c>
      <c r="N2" s="54">
        <f>SUMIFS(BD!$H:$H,BD!$C:$C,N$1,BD!$I:$I,$B2)</f>
        <v>0</v>
      </c>
      <c r="O2" s="54">
        <f>SUMIFS(BD!$H:$H,BD!$C:$C,O$1,BD!$I:$I,$B2)</f>
        <v>15.5</v>
      </c>
      <c r="P2" s="54">
        <f>SUMIFS(BD!$H:$H,BD!$C:$C,P$1,BD!$I:$I,$B2)</f>
        <v>13</v>
      </c>
      <c r="Q2" s="54">
        <f>SUMIFS(BD!$H:$H,BD!$C:$C,Q$1,BD!$I:$I,$B2)</f>
        <v>10</v>
      </c>
      <c r="R2" s="54">
        <f>SUMIFS(BD!$H:$H,BD!$C:$C,R$1,BD!$I:$I,$B2)</f>
        <v>4</v>
      </c>
      <c r="S2" s="54">
        <f>SUMIFS(BD!$H:$H,BD!$C:$C,S$1,BD!$I:$I,$B2)</f>
        <v>4</v>
      </c>
      <c r="T2" s="54">
        <f>SUMIFS(BD!$H:$H,BD!$C:$C,T$1,BD!$I:$I,$B2)</f>
        <v>0</v>
      </c>
      <c r="U2" s="54">
        <f>SUMIFS(BD!$H:$H,BD!$C:$C,U$1,BD!$I:$I,$B2)</f>
        <v>8</v>
      </c>
      <c r="V2" s="54">
        <f>SUMIFS(BD!$H:$H,BD!$C:$C,V$1,BD!$I:$I,$B2)</f>
        <v>13</v>
      </c>
      <c r="W2" s="54">
        <f>SUMIFS(BD!$H:$H,BD!$C:$C,W$1,BD!$I:$I,$B2)</f>
        <v>14</v>
      </c>
      <c r="X2" s="54">
        <f>SUMIFS(BD!$H:$H,BD!$C:$C,X$1,BD!$I:$I,$B2)</f>
        <v>0</v>
      </c>
      <c r="Y2" s="54">
        <f>SUMIFS(BD!$H:$H,BD!$C:$C,Y$1,BD!$I:$I,$B2)</f>
        <v>0</v>
      </c>
      <c r="Z2" s="54">
        <f>SUMIFS(BD!$H:$H,BD!$C:$C,Z$1,BD!$I:$I,$B2)</f>
        <v>0</v>
      </c>
      <c r="AA2" s="54">
        <f>SUMIFS(BD!$H:$H,BD!$C:$C,AA$1,BD!$I:$I,$B2)</f>
        <v>0</v>
      </c>
      <c r="AB2" s="54">
        <f>SUMIFS(BD!$H:$H,BD!$C:$C,AB$1,BD!$I:$I,$B2)</f>
        <v>10</v>
      </c>
      <c r="AC2" s="54">
        <f>SUMIFS(BD!$H:$H,BD!$C:$C,AC$1,BD!$I:$I,$B2)</f>
        <v>6</v>
      </c>
      <c r="AD2" s="54">
        <f>SUMIFS(BD!$H:$H,BD!$C:$C,AD$1,BD!$I:$I,$B2)</f>
        <v>0</v>
      </c>
      <c r="AE2" s="54">
        <f>SUMIFS(BD!$H:$H,BD!$C:$C,AE$1,BD!$I:$I,$B2)</f>
        <v>0</v>
      </c>
      <c r="AF2" s="54">
        <f>SUMIFS(BD!$H:$H,BD!$C:$C,AF$1,BD!$I:$I,$B2)</f>
        <v>0</v>
      </c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</row>
    <row r="3" spans="1:116">
      <c r="A3" s="13" t="s">
        <v>3</v>
      </c>
      <c r="B3" s="15" t="s">
        <v>3</v>
      </c>
      <c r="C3" s="54">
        <f>SUMIFS(BD!$H:$H,BD!$C:$C,C$1,BD!$I:$I,$B3)</f>
        <v>2</v>
      </c>
      <c r="D3" s="54">
        <f>SUMIFS(BD!$H:$H,BD!$C:$C,D$1,BD!$I:$I,$B3)</f>
        <v>12</v>
      </c>
      <c r="E3" s="54">
        <f>SUMIFS(BD!$H:$H,BD!$C:$C,E$1,BD!$I:$I,$B3)</f>
        <v>5</v>
      </c>
      <c r="F3" s="54">
        <f>SUMIFS(BD!$H:$H,BD!$C:$C,F$1,BD!$I:$I,$B3)</f>
        <v>0</v>
      </c>
      <c r="G3" s="54">
        <f>SUMIFS(BD!$H:$H,BD!$C:$C,G$1,BD!$I:$I,$B3)</f>
        <v>9</v>
      </c>
      <c r="H3" s="54">
        <f>SUMIFS(BD!$H:$H,BD!$C:$C,H$1,BD!$I:$I,$B3)</f>
        <v>0</v>
      </c>
      <c r="I3" s="54">
        <f>SUMIFS(BD!$H:$H,BD!$C:$C,I$1,BD!$I:$I,$B3)</f>
        <v>5.5</v>
      </c>
      <c r="J3" s="54">
        <f>SUMIFS(BD!$H:$H,BD!$C:$C,J$1,BD!$I:$I,$B3)</f>
        <v>0</v>
      </c>
      <c r="K3" s="54">
        <f>SUMIFS(BD!$H:$H,BD!$C:$C,K$1,BD!$I:$I,$B3)</f>
        <v>0</v>
      </c>
      <c r="L3" s="54">
        <f>SUMIFS(BD!$H:$H,BD!$C:$C,L$1,BD!$I:$I,$B3)</f>
        <v>0</v>
      </c>
      <c r="M3" s="54">
        <f>SUMIFS(BD!$H:$H,BD!$C:$C,M$1,BD!$I:$I,$B3)</f>
        <v>0</v>
      </c>
      <c r="N3" s="54">
        <f>SUMIFS(BD!$H:$H,BD!$C:$C,N$1,BD!$I:$I,$B3)</f>
        <v>0</v>
      </c>
      <c r="O3" s="54">
        <f>SUMIFS(BD!$H:$H,BD!$C:$C,O$1,BD!$I:$I,$B3)</f>
        <v>0</v>
      </c>
      <c r="P3" s="54">
        <f>SUMIFS(BD!$H:$H,BD!$C:$C,P$1,BD!$I:$I,$B3)</f>
        <v>0</v>
      </c>
      <c r="Q3" s="54">
        <f>SUMIFS(BD!$H:$H,BD!$C:$C,Q$1,BD!$I:$I,$B3)</f>
        <v>0</v>
      </c>
      <c r="R3" s="54">
        <f>SUMIFS(BD!$H:$H,BD!$C:$C,R$1,BD!$I:$I,$B3)</f>
        <v>0</v>
      </c>
      <c r="S3" s="54">
        <f>SUMIFS(BD!$H:$H,BD!$C:$C,S$1,BD!$I:$I,$B3)</f>
        <v>0</v>
      </c>
      <c r="T3" s="54">
        <f>SUMIFS(BD!$H:$H,BD!$C:$C,T$1,BD!$I:$I,$B3)</f>
        <v>11</v>
      </c>
      <c r="U3" s="54">
        <f>SUMIFS(BD!$H:$H,BD!$C:$C,U$1,BD!$I:$I,$B3)</f>
        <v>11</v>
      </c>
      <c r="V3" s="54">
        <f>SUMIFS(BD!$H:$H,BD!$C:$C,V$1,BD!$I:$I,$B3)</f>
        <v>0</v>
      </c>
      <c r="W3" s="54">
        <f>SUMIFS(BD!$H:$H,BD!$C:$C,W$1,BD!$I:$I,$B3)</f>
        <v>0</v>
      </c>
      <c r="X3" s="54">
        <f>SUMIFS(BD!$H:$H,BD!$C:$C,X$1,BD!$I:$I,$B3)</f>
        <v>0</v>
      </c>
      <c r="Y3" s="54">
        <f>SUMIFS(BD!$H:$H,BD!$C:$C,Y$1,BD!$I:$I,$B3)</f>
        <v>0</v>
      </c>
      <c r="Z3" s="54">
        <f>SUMIFS(BD!$H:$H,BD!$C:$C,Z$1,BD!$I:$I,$B3)</f>
        <v>0</v>
      </c>
      <c r="AA3" s="54">
        <f>SUMIFS(BD!$H:$H,BD!$C:$C,AA$1,BD!$I:$I,$B3)</f>
        <v>0</v>
      </c>
      <c r="AB3" s="54">
        <f>SUMIFS(BD!$H:$H,BD!$C:$C,AB$1,BD!$I:$I,$B3)</f>
        <v>0</v>
      </c>
      <c r="AC3" s="54">
        <f>SUMIFS(BD!$H:$H,BD!$C:$C,AC$1,BD!$I:$I,$B3)</f>
        <v>0</v>
      </c>
      <c r="AD3" s="54">
        <f>SUMIFS(BD!$H:$H,BD!$C:$C,AD$1,BD!$I:$I,$B3)</f>
        <v>0</v>
      </c>
      <c r="AE3" s="54">
        <f>SUMIFS(BD!$H:$H,BD!$C:$C,AE$1,BD!$I:$I,$B3)</f>
        <v>0</v>
      </c>
      <c r="AF3" s="54">
        <f>SUMIFS(BD!$H:$H,BD!$C:$C,AF$1,BD!$I:$I,$B3)</f>
        <v>0</v>
      </c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</row>
    <row r="4" spans="1:116">
      <c r="A4" s="13" t="s">
        <v>38</v>
      </c>
      <c r="B4" s="17" t="s">
        <v>25</v>
      </c>
      <c r="C4" s="54">
        <f>SUMIFS(BD!$H:$H,BD!$C:$C,C$1,BD!$I:$I,$B4)</f>
        <v>0</v>
      </c>
      <c r="D4" s="54">
        <f>SUMIFS(BD!$H:$H,BD!$C:$C,D$1,BD!$I:$I,$B4)</f>
        <v>2</v>
      </c>
      <c r="E4" s="54">
        <f>SUMIFS(BD!$H:$H,BD!$C:$C,E$1,BD!$I:$I,$B4)</f>
        <v>0</v>
      </c>
      <c r="F4" s="54">
        <f>SUMIFS(BD!$H:$H,BD!$C:$C,F$1,BD!$I:$I,$B4)</f>
        <v>0</v>
      </c>
      <c r="G4" s="54">
        <f>SUMIFS(BD!$H:$H,BD!$C:$C,G$1,BD!$I:$I,$B4)</f>
        <v>0</v>
      </c>
      <c r="H4" s="54">
        <f>SUMIFS(BD!$H:$H,BD!$C:$C,H$1,BD!$I:$I,$B4)</f>
        <v>0</v>
      </c>
      <c r="I4" s="54">
        <f>SUMIFS(BD!$H:$H,BD!$C:$C,I$1,BD!$I:$I,$B4)</f>
        <v>0</v>
      </c>
      <c r="J4" s="54">
        <f>SUMIFS(BD!$H:$H,BD!$C:$C,J$1,BD!$I:$I,$B4)</f>
        <v>0</v>
      </c>
      <c r="K4" s="54">
        <f>SUMIFS(BD!$H:$H,BD!$C:$C,K$1,BD!$I:$I,$B4)</f>
        <v>0</v>
      </c>
      <c r="L4" s="54">
        <f>SUMIFS(BD!$H:$H,BD!$C:$C,L$1,BD!$I:$I,$B4)</f>
        <v>0</v>
      </c>
      <c r="M4" s="54">
        <f>SUMIFS(BD!$H:$H,BD!$C:$C,M$1,BD!$I:$I,$B4)</f>
        <v>0</v>
      </c>
      <c r="N4" s="54">
        <f>SUMIFS(BD!$H:$H,BD!$C:$C,N$1,BD!$I:$I,$B4)</f>
        <v>4</v>
      </c>
      <c r="O4" s="54">
        <f>SUMIFS(BD!$H:$H,BD!$C:$C,O$1,BD!$I:$I,$B4)</f>
        <v>0</v>
      </c>
      <c r="P4" s="54">
        <f>SUMIFS(BD!$H:$H,BD!$C:$C,P$1,BD!$I:$I,$B4)</f>
        <v>0</v>
      </c>
      <c r="Q4" s="54">
        <f>SUMIFS(BD!$H:$H,BD!$C:$C,Q$1,BD!$I:$I,$B4)</f>
        <v>0</v>
      </c>
      <c r="R4" s="54">
        <f>SUMIFS(BD!$H:$H,BD!$C:$C,R$1,BD!$I:$I,$B4)</f>
        <v>0</v>
      </c>
      <c r="S4" s="54">
        <f>SUMIFS(BD!$H:$H,BD!$C:$C,S$1,BD!$I:$I,$B4)</f>
        <v>9</v>
      </c>
      <c r="T4" s="54">
        <f>SUMIFS(BD!$H:$H,BD!$C:$C,T$1,BD!$I:$I,$B4)</f>
        <v>0</v>
      </c>
      <c r="U4" s="54">
        <f>SUMIFS(BD!$H:$H,BD!$C:$C,U$1,BD!$I:$I,$B4)</f>
        <v>0</v>
      </c>
      <c r="V4" s="54">
        <f>SUMIFS(BD!$H:$H,BD!$C:$C,V$1,BD!$I:$I,$B4)</f>
        <v>0</v>
      </c>
      <c r="W4" s="54">
        <f>SUMIFS(BD!$H:$H,BD!$C:$C,W$1,BD!$I:$I,$B4)</f>
        <v>0</v>
      </c>
      <c r="X4" s="54">
        <f>SUMIFS(BD!$H:$H,BD!$C:$C,X$1,BD!$I:$I,$B4)</f>
        <v>0</v>
      </c>
      <c r="Y4" s="54">
        <f>SUMIFS(BD!$H:$H,BD!$C:$C,Y$1,BD!$I:$I,$B4)</f>
        <v>0</v>
      </c>
      <c r="Z4" s="54">
        <f>SUMIFS(BD!$H:$H,BD!$C:$C,Z$1,BD!$I:$I,$B4)</f>
        <v>0</v>
      </c>
      <c r="AA4" s="54">
        <f>SUMIFS(BD!$H:$H,BD!$C:$C,AA$1,BD!$I:$I,$B4)</f>
        <v>0</v>
      </c>
      <c r="AB4" s="54">
        <f>SUMIFS(BD!$H:$H,BD!$C:$C,AB$1,BD!$I:$I,$B4)</f>
        <v>0</v>
      </c>
      <c r="AC4" s="54">
        <f>SUMIFS(BD!$H:$H,BD!$C:$C,AC$1,BD!$I:$I,$B4)</f>
        <v>2</v>
      </c>
      <c r="AD4" s="54">
        <f>SUMIFS(BD!$H:$H,BD!$C:$C,AD$1,BD!$I:$I,$B4)</f>
        <v>0</v>
      </c>
      <c r="AE4" s="54">
        <f>SUMIFS(BD!$H:$H,BD!$C:$C,AE$1,BD!$I:$I,$B4)</f>
        <v>4</v>
      </c>
      <c r="AF4" s="54">
        <f>SUMIFS(BD!$H:$H,BD!$C:$C,AF$1,BD!$I:$I,$B4)</f>
        <v>0</v>
      </c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</row>
    <row r="5" spans="1:116">
      <c r="A5" s="13" t="s">
        <v>28</v>
      </c>
      <c r="B5" s="18" t="s">
        <v>29</v>
      </c>
      <c r="C5" s="54">
        <f>SUMIFS(BD!$H:$H,BD!$C:$C,C$1,BD!$I:$I,$B5)</f>
        <v>0</v>
      </c>
      <c r="D5" s="54">
        <f>SUMIFS(BD!$H:$H,BD!$C:$C,D$1,BD!$I:$I,$B5)</f>
        <v>0</v>
      </c>
      <c r="E5" s="54">
        <f>SUMIFS(BD!$H:$H,BD!$C:$C,E$1,BD!$I:$I,$B5)</f>
        <v>0</v>
      </c>
      <c r="F5" s="54">
        <f>SUMIFS(BD!$H:$H,BD!$C:$C,F$1,BD!$I:$I,$B5)</f>
        <v>0</v>
      </c>
      <c r="G5" s="54">
        <f>SUMIFS(BD!$H:$H,BD!$C:$C,G$1,BD!$I:$I,$B5)</f>
        <v>0</v>
      </c>
      <c r="H5" s="54">
        <f>SUMIFS(BD!$H:$H,BD!$C:$C,H$1,BD!$I:$I,$B5)</f>
        <v>0</v>
      </c>
      <c r="I5" s="54">
        <f>SUMIFS(BD!$H:$H,BD!$C:$C,I$1,BD!$I:$I,$B5)</f>
        <v>0</v>
      </c>
      <c r="J5" s="54">
        <f>SUMIFS(BD!$H:$H,BD!$C:$C,J$1,BD!$I:$I,$B5)</f>
        <v>0</v>
      </c>
      <c r="K5" s="54">
        <f>SUMIFS(BD!$H:$H,BD!$C:$C,K$1,BD!$I:$I,$B5)</f>
        <v>0</v>
      </c>
      <c r="L5" s="54">
        <f>SUMIFS(BD!$H:$H,BD!$C:$C,L$1,BD!$I:$I,$B5)</f>
        <v>0</v>
      </c>
      <c r="M5" s="54">
        <f>SUMIFS(BD!$H:$H,BD!$C:$C,M$1,BD!$I:$I,$B5)</f>
        <v>0</v>
      </c>
      <c r="N5" s="54">
        <f>SUMIFS(BD!$H:$H,BD!$C:$C,N$1,BD!$I:$I,$B5)</f>
        <v>0</v>
      </c>
      <c r="O5" s="54">
        <f>SUMIFS(BD!$H:$H,BD!$C:$C,O$1,BD!$I:$I,$B5)</f>
        <v>0</v>
      </c>
      <c r="P5" s="54">
        <f>SUMIFS(BD!$H:$H,BD!$C:$C,P$1,BD!$I:$I,$B5)</f>
        <v>0</v>
      </c>
      <c r="Q5" s="54">
        <f>SUMIFS(BD!$H:$H,BD!$C:$C,Q$1,BD!$I:$I,$B5)</f>
        <v>0</v>
      </c>
      <c r="R5" s="54">
        <f>SUMIFS(BD!$H:$H,BD!$C:$C,R$1,BD!$I:$I,$B5)</f>
        <v>0</v>
      </c>
      <c r="S5" s="54">
        <f>SUMIFS(BD!$H:$H,BD!$C:$C,S$1,BD!$I:$I,$B5)</f>
        <v>0</v>
      </c>
      <c r="T5" s="54">
        <f>SUMIFS(BD!$H:$H,BD!$C:$C,T$1,BD!$I:$I,$B5)</f>
        <v>0</v>
      </c>
      <c r="U5" s="54">
        <f>SUMIFS(BD!$H:$H,BD!$C:$C,U$1,BD!$I:$I,$B5)</f>
        <v>0</v>
      </c>
      <c r="V5" s="54">
        <f>SUMIFS(BD!$H:$H,BD!$C:$C,V$1,BD!$I:$I,$B5)</f>
        <v>0</v>
      </c>
      <c r="W5" s="54">
        <f>SUMIFS(BD!$H:$H,BD!$C:$C,W$1,BD!$I:$I,$B5)</f>
        <v>0</v>
      </c>
      <c r="X5" s="54">
        <f>SUMIFS(BD!$H:$H,BD!$C:$C,X$1,BD!$I:$I,$B5)</f>
        <v>0</v>
      </c>
      <c r="Y5" s="54">
        <f>SUMIFS(BD!$H:$H,BD!$C:$C,Y$1,BD!$I:$I,$B5)</f>
        <v>0</v>
      </c>
      <c r="Z5" s="54">
        <f>SUMIFS(BD!$H:$H,BD!$C:$C,Z$1,BD!$I:$I,$B5)</f>
        <v>0</v>
      </c>
      <c r="AA5" s="54">
        <f>SUMIFS(BD!$H:$H,BD!$C:$C,AA$1,BD!$I:$I,$B5)</f>
        <v>0</v>
      </c>
      <c r="AB5" s="54">
        <f>SUMIFS(BD!$H:$H,BD!$C:$C,AB$1,BD!$I:$I,$B5)</f>
        <v>0</v>
      </c>
      <c r="AC5" s="54">
        <f>SUMIFS(BD!$H:$H,BD!$C:$C,AC$1,BD!$I:$I,$B5)</f>
        <v>0</v>
      </c>
      <c r="AD5" s="54">
        <f>SUMIFS(BD!$H:$H,BD!$C:$C,AD$1,BD!$I:$I,$B5)</f>
        <v>0</v>
      </c>
      <c r="AE5" s="54">
        <f>SUMIFS(BD!$H:$H,BD!$C:$C,AE$1,BD!$I:$I,$B5)</f>
        <v>0</v>
      </c>
      <c r="AF5" s="54">
        <f>SUMIFS(BD!$H:$H,BD!$C:$C,AF$1,BD!$I:$I,$B5)</f>
        <v>0</v>
      </c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</row>
    <row r="6" spans="1:116">
      <c r="A6" s="1" t="s">
        <v>44</v>
      </c>
      <c r="B6" s="24" t="s">
        <v>30</v>
      </c>
      <c r="C6" s="54">
        <f>SUMIFS(BD!$H:$H,BD!$C:$C,C$1,BD!$I:$I,$B6)</f>
        <v>0</v>
      </c>
      <c r="D6" s="54">
        <f>SUMIFS(BD!$H:$H,BD!$C:$C,D$1,BD!$I:$I,$B6)</f>
        <v>0</v>
      </c>
      <c r="E6" s="54">
        <f>SUMIFS(BD!$H:$H,BD!$C:$C,E$1,BD!$I:$I,$B6)</f>
        <v>0</v>
      </c>
      <c r="F6" s="54">
        <f>SUMIFS(BD!$H:$H,BD!$C:$C,F$1,BD!$I:$I,$B6)</f>
        <v>0</v>
      </c>
      <c r="G6" s="54">
        <f>SUMIFS(BD!$H:$H,BD!$C:$C,G$1,BD!$I:$I,$B6)</f>
        <v>0</v>
      </c>
      <c r="H6" s="54">
        <f>SUMIFS(BD!$H:$H,BD!$C:$C,H$1,BD!$I:$I,$B6)</f>
        <v>0</v>
      </c>
      <c r="I6" s="54">
        <f>SUMIFS(BD!$H:$H,BD!$C:$C,I$1,BD!$I:$I,$B6)</f>
        <v>0</v>
      </c>
      <c r="J6" s="54">
        <f>SUMIFS(BD!$H:$H,BD!$C:$C,J$1,BD!$I:$I,$B6)</f>
        <v>0</v>
      </c>
      <c r="K6" s="54">
        <f>SUMIFS(BD!$H:$H,BD!$C:$C,K$1,BD!$I:$I,$B6)</f>
        <v>0</v>
      </c>
      <c r="L6" s="54">
        <f>SUMIFS(BD!$H:$H,BD!$C:$C,L$1,BD!$I:$I,$B6)</f>
        <v>0</v>
      </c>
      <c r="M6" s="54">
        <f>SUMIFS(BD!$H:$H,BD!$C:$C,M$1,BD!$I:$I,$B6)</f>
        <v>0</v>
      </c>
      <c r="N6" s="54">
        <f>SUMIFS(BD!$H:$H,BD!$C:$C,N$1,BD!$I:$I,$B6)</f>
        <v>0</v>
      </c>
      <c r="O6" s="54">
        <f>SUMIFS(BD!$H:$H,BD!$C:$C,O$1,BD!$I:$I,$B6)</f>
        <v>0</v>
      </c>
      <c r="P6" s="54">
        <f>SUMIFS(BD!$H:$H,BD!$C:$C,P$1,BD!$I:$I,$B6)</f>
        <v>0</v>
      </c>
      <c r="Q6" s="54">
        <f>SUMIFS(BD!$H:$H,BD!$C:$C,Q$1,BD!$I:$I,$B6)</f>
        <v>0</v>
      </c>
      <c r="R6" s="54">
        <f>SUMIFS(BD!$H:$H,BD!$C:$C,R$1,BD!$I:$I,$B6)</f>
        <v>0</v>
      </c>
      <c r="S6" s="54">
        <f>SUMIFS(BD!$H:$H,BD!$C:$C,S$1,BD!$I:$I,$B6)</f>
        <v>0</v>
      </c>
      <c r="T6" s="54">
        <f>SUMIFS(BD!$H:$H,BD!$C:$C,T$1,BD!$I:$I,$B6)</f>
        <v>0</v>
      </c>
      <c r="U6" s="54">
        <f>SUMIFS(BD!$H:$H,BD!$C:$C,U$1,BD!$I:$I,$B6)</f>
        <v>0</v>
      </c>
      <c r="V6" s="54">
        <f>SUMIFS(BD!$H:$H,BD!$C:$C,V$1,BD!$I:$I,$B6)</f>
        <v>0</v>
      </c>
      <c r="W6" s="54">
        <f>SUMIFS(BD!$H:$H,BD!$C:$C,W$1,BD!$I:$I,$B6)</f>
        <v>0</v>
      </c>
      <c r="X6" s="54">
        <f>SUMIFS(BD!$H:$H,BD!$C:$C,X$1,BD!$I:$I,$B6)</f>
        <v>0</v>
      </c>
      <c r="Y6" s="54">
        <f>SUMIFS(BD!$H:$H,BD!$C:$C,Y$1,BD!$I:$I,$B6)</f>
        <v>0</v>
      </c>
      <c r="Z6" s="54">
        <f>SUMIFS(BD!$H:$H,BD!$C:$C,Z$1,BD!$I:$I,$B6)</f>
        <v>0</v>
      </c>
      <c r="AA6" s="54">
        <f>SUMIFS(BD!$H:$H,BD!$C:$C,AA$1,BD!$I:$I,$B6)</f>
        <v>0</v>
      </c>
      <c r="AB6" s="54">
        <f>SUMIFS(BD!$H:$H,BD!$C:$C,AB$1,BD!$I:$I,$B6)</f>
        <v>0</v>
      </c>
      <c r="AC6" s="54">
        <f>SUMIFS(BD!$H:$H,BD!$C:$C,AC$1,BD!$I:$I,$B6)</f>
        <v>0</v>
      </c>
      <c r="AD6" s="54">
        <f>SUMIFS(BD!$H:$H,BD!$C:$C,AD$1,BD!$I:$I,$B6)</f>
        <v>0</v>
      </c>
      <c r="AE6" s="54">
        <f>SUMIFS(BD!$H:$H,BD!$C:$C,AE$1,BD!$I:$I,$B6)</f>
        <v>0</v>
      </c>
      <c r="AF6" s="54">
        <f>SUMIFS(BD!$H:$H,BD!$C:$C,AF$1,BD!$I:$I,$B6)</f>
        <v>0</v>
      </c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  <c r="DA6" s="58"/>
      <c r="DB6" s="58"/>
      <c r="DC6" s="58"/>
      <c r="DD6" s="58"/>
      <c r="DE6" s="58"/>
      <c r="DF6" s="58"/>
      <c r="DG6" s="58"/>
      <c r="DH6" s="58"/>
      <c r="DI6" s="58"/>
      <c r="DJ6" s="58"/>
      <c r="DK6" s="58"/>
      <c r="DL6" s="58"/>
    </row>
    <row r="7" spans="1:116">
      <c r="A7" s="13" t="s">
        <v>31</v>
      </c>
      <c r="B7" s="19" t="s">
        <v>32</v>
      </c>
      <c r="C7" s="54">
        <f>SUMIFS(BD!$H:$H,BD!$C:$C,C$1,BD!$I:$I,$B7)</f>
        <v>0</v>
      </c>
      <c r="D7" s="54">
        <f>SUMIFS(BD!$H:$H,BD!$C:$C,D$1,BD!$I:$I,$B7)</f>
        <v>0</v>
      </c>
      <c r="E7" s="54">
        <f>SUMIFS(BD!$H:$H,BD!$C:$C,E$1,BD!$I:$I,$B7)</f>
        <v>0</v>
      </c>
      <c r="F7" s="54">
        <f>SUMIFS(BD!$H:$H,BD!$C:$C,F$1,BD!$I:$I,$B7)</f>
        <v>0</v>
      </c>
      <c r="G7" s="54">
        <f>SUMIFS(BD!$H:$H,BD!$C:$C,G$1,BD!$I:$I,$B7)</f>
        <v>0</v>
      </c>
      <c r="H7" s="54">
        <f>SUMIFS(BD!$H:$H,BD!$C:$C,H$1,BD!$I:$I,$B7)</f>
        <v>0</v>
      </c>
      <c r="I7" s="54">
        <f>SUMIFS(BD!$H:$H,BD!$C:$C,I$1,BD!$I:$I,$B7)</f>
        <v>0</v>
      </c>
      <c r="J7" s="54">
        <f>SUMIFS(BD!$H:$H,BD!$C:$C,J$1,BD!$I:$I,$B7)</f>
        <v>0</v>
      </c>
      <c r="K7" s="54">
        <f>SUMIFS(BD!$H:$H,BD!$C:$C,K$1,BD!$I:$I,$B7)</f>
        <v>0</v>
      </c>
      <c r="L7" s="54">
        <f>SUMIFS(BD!$H:$H,BD!$C:$C,L$1,BD!$I:$I,$B7)</f>
        <v>0</v>
      </c>
      <c r="M7" s="54">
        <f>SUMIFS(BD!$H:$H,BD!$C:$C,M$1,BD!$I:$I,$B7)</f>
        <v>0</v>
      </c>
      <c r="N7" s="54">
        <f>SUMIFS(BD!$H:$H,BD!$C:$C,N$1,BD!$I:$I,$B7)</f>
        <v>0</v>
      </c>
      <c r="O7" s="54">
        <f>SUMIFS(BD!$H:$H,BD!$C:$C,O$1,BD!$I:$I,$B7)</f>
        <v>0</v>
      </c>
      <c r="P7" s="54">
        <f>SUMIFS(BD!$H:$H,BD!$C:$C,P$1,BD!$I:$I,$B7)</f>
        <v>0</v>
      </c>
      <c r="Q7" s="54">
        <f>SUMIFS(BD!$H:$H,BD!$C:$C,Q$1,BD!$I:$I,$B7)</f>
        <v>0</v>
      </c>
      <c r="R7" s="54">
        <f>SUMIFS(BD!$H:$H,BD!$C:$C,R$1,BD!$I:$I,$B7)</f>
        <v>0</v>
      </c>
      <c r="S7" s="54">
        <f>SUMIFS(BD!$H:$H,BD!$C:$C,S$1,BD!$I:$I,$B7)</f>
        <v>0</v>
      </c>
      <c r="T7" s="54">
        <f>SUMIFS(BD!$H:$H,BD!$C:$C,T$1,BD!$I:$I,$B7)</f>
        <v>0</v>
      </c>
      <c r="U7" s="54">
        <f>SUMIFS(BD!$H:$H,BD!$C:$C,U$1,BD!$I:$I,$B7)</f>
        <v>0</v>
      </c>
      <c r="V7" s="54">
        <f>SUMIFS(BD!$H:$H,BD!$C:$C,V$1,BD!$I:$I,$B7)</f>
        <v>0</v>
      </c>
      <c r="W7" s="54">
        <f>SUMIFS(BD!$H:$H,BD!$C:$C,W$1,BD!$I:$I,$B7)</f>
        <v>0</v>
      </c>
      <c r="X7" s="54">
        <f>SUMIFS(BD!$H:$H,BD!$C:$C,X$1,BD!$I:$I,$B7)</f>
        <v>0</v>
      </c>
      <c r="Y7" s="54">
        <f>SUMIFS(BD!$H:$H,BD!$C:$C,Y$1,BD!$I:$I,$B7)</f>
        <v>0</v>
      </c>
      <c r="Z7" s="54">
        <f>SUMIFS(BD!$H:$H,BD!$C:$C,Z$1,BD!$I:$I,$B7)</f>
        <v>0</v>
      </c>
      <c r="AA7" s="54">
        <f>SUMIFS(BD!$H:$H,BD!$C:$C,AA$1,BD!$I:$I,$B7)</f>
        <v>0</v>
      </c>
      <c r="AB7" s="54">
        <f>SUMIFS(BD!$H:$H,BD!$C:$C,AB$1,BD!$I:$I,$B7)</f>
        <v>0</v>
      </c>
      <c r="AC7" s="54">
        <f>SUMIFS(BD!$H:$H,BD!$C:$C,AC$1,BD!$I:$I,$B7)</f>
        <v>0</v>
      </c>
      <c r="AD7" s="54">
        <f>SUMIFS(BD!$H:$H,BD!$C:$C,AD$1,BD!$I:$I,$B7)</f>
        <v>0</v>
      </c>
      <c r="AE7" s="54">
        <f>SUMIFS(BD!$H:$H,BD!$C:$C,AE$1,BD!$I:$I,$B7)</f>
        <v>0</v>
      </c>
      <c r="AF7" s="54">
        <f>SUMIFS(BD!$H:$H,BD!$C:$C,AF$1,BD!$I:$I,$B7)</f>
        <v>0</v>
      </c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8"/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</row>
    <row r="8" spans="1:116">
      <c r="A8" s="13" t="s">
        <v>33</v>
      </c>
      <c r="B8" s="20" t="s">
        <v>34</v>
      </c>
      <c r="C8" s="54">
        <f>SUMIFS(BD!$H:$H,BD!$C:$C,C$1,BD!$I:$I,$B8)</f>
        <v>0</v>
      </c>
      <c r="D8" s="54">
        <f>SUMIFS(BD!$H:$H,BD!$C:$C,D$1,BD!$I:$I,$B8)</f>
        <v>0</v>
      </c>
      <c r="E8" s="54">
        <f>SUMIFS(BD!$H:$H,BD!$C:$C,E$1,BD!$I:$I,$B8)</f>
        <v>0</v>
      </c>
      <c r="F8" s="54">
        <f>SUMIFS(BD!$H:$H,BD!$C:$C,F$1,BD!$I:$I,$B8)</f>
        <v>10</v>
      </c>
      <c r="G8" s="54">
        <f>SUMIFS(BD!$H:$H,BD!$C:$C,G$1,BD!$I:$I,$B8)</f>
        <v>0</v>
      </c>
      <c r="H8" s="54">
        <f>SUMIFS(BD!$H:$H,BD!$C:$C,H$1,BD!$I:$I,$B8)</f>
        <v>0</v>
      </c>
      <c r="I8" s="54">
        <f>SUMIFS(BD!$H:$H,BD!$C:$C,I$1,BD!$I:$I,$B8)</f>
        <v>9</v>
      </c>
      <c r="J8" s="54">
        <f>SUMIFS(BD!$H:$H,BD!$C:$C,J$1,BD!$I:$I,$B8)</f>
        <v>0</v>
      </c>
      <c r="K8" s="54">
        <f>SUMIFS(BD!$H:$H,BD!$C:$C,K$1,BD!$I:$I,$B8)</f>
        <v>0</v>
      </c>
      <c r="L8" s="54">
        <f>SUMIFS(BD!$H:$H,BD!$C:$C,L$1,BD!$I:$I,$B8)</f>
        <v>0</v>
      </c>
      <c r="M8" s="54">
        <f>SUMIFS(BD!$H:$H,BD!$C:$C,M$1,BD!$I:$I,$B8)</f>
        <v>0</v>
      </c>
      <c r="N8" s="54">
        <f>SUMIFS(BD!$H:$H,BD!$C:$C,N$1,BD!$I:$I,$B8)</f>
        <v>0</v>
      </c>
      <c r="O8" s="54">
        <f>SUMIFS(BD!$H:$H,BD!$C:$C,O$1,BD!$I:$I,$B8)</f>
        <v>0</v>
      </c>
      <c r="P8" s="54">
        <f>SUMIFS(BD!$H:$H,BD!$C:$C,P$1,BD!$I:$I,$B8)</f>
        <v>0</v>
      </c>
      <c r="Q8" s="54">
        <f>SUMIFS(BD!$H:$H,BD!$C:$C,Q$1,BD!$I:$I,$B8)</f>
        <v>0</v>
      </c>
      <c r="R8" s="54">
        <f>SUMIFS(BD!$H:$H,BD!$C:$C,R$1,BD!$I:$I,$B8)</f>
        <v>0</v>
      </c>
      <c r="S8" s="54">
        <f>SUMIFS(BD!$H:$H,BD!$C:$C,S$1,BD!$I:$I,$B8)</f>
        <v>0</v>
      </c>
      <c r="T8" s="54">
        <f>SUMIFS(BD!$H:$H,BD!$C:$C,T$1,BD!$I:$I,$B8)</f>
        <v>0</v>
      </c>
      <c r="U8" s="54">
        <f>SUMIFS(BD!$H:$H,BD!$C:$C,U$1,BD!$I:$I,$B8)</f>
        <v>0</v>
      </c>
      <c r="V8" s="54">
        <f>SUMIFS(BD!$H:$H,BD!$C:$C,V$1,BD!$I:$I,$B8)</f>
        <v>0</v>
      </c>
      <c r="W8" s="54">
        <f>SUMIFS(BD!$H:$H,BD!$C:$C,W$1,BD!$I:$I,$B8)</f>
        <v>0</v>
      </c>
      <c r="X8" s="54">
        <f>SUMIFS(BD!$H:$H,BD!$C:$C,X$1,BD!$I:$I,$B8)</f>
        <v>0</v>
      </c>
      <c r="Y8" s="54">
        <f>SUMIFS(BD!$H:$H,BD!$C:$C,Y$1,BD!$I:$I,$B8)</f>
        <v>0</v>
      </c>
      <c r="Z8" s="54">
        <f>SUMIFS(BD!$H:$H,BD!$C:$C,Z$1,BD!$I:$I,$B8)</f>
        <v>0</v>
      </c>
      <c r="AA8" s="54">
        <f>SUMIFS(BD!$H:$H,BD!$C:$C,AA$1,BD!$I:$I,$B8)</f>
        <v>0</v>
      </c>
      <c r="AB8" s="54">
        <f>SUMIFS(BD!$H:$H,BD!$C:$C,AB$1,BD!$I:$I,$B8)</f>
        <v>0</v>
      </c>
      <c r="AC8" s="54">
        <f>SUMIFS(BD!$H:$H,BD!$C:$C,AC$1,BD!$I:$I,$B8)</f>
        <v>0</v>
      </c>
      <c r="AD8" s="54">
        <f>SUMIFS(BD!$H:$H,BD!$C:$C,AD$1,BD!$I:$I,$B8)</f>
        <v>0</v>
      </c>
      <c r="AE8" s="54">
        <f>SUMIFS(BD!$H:$H,BD!$C:$C,AE$1,BD!$I:$I,$B8)</f>
        <v>0</v>
      </c>
      <c r="AF8" s="54">
        <f>SUMIFS(BD!$H:$H,BD!$C:$C,AF$1,BD!$I:$I,$B8)</f>
        <v>0</v>
      </c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</row>
    <row r="9" spans="1:116">
      <c r="A9" s="13" t="s">
        <v>26</v>
      </c>
      <c r="B9" s="16" t="s">
        <v>27</v>
      </c>
      <c r="C9" s="54">
        <f>SUMIFS(BD!$H:$H,BD!$C:$C,C$1,BD!$I:$I,$B9)</f>
        <v>0</v>
      </c>
      <c r="D9" s="54">
        <f>SUMIFS(BD!$H:$H,BD!$C:$C,D$1,BD!$I:$I,$B9)</f>
        <v>10</v>
      </c>
      <c r="E9" s="54">
        <f>SUMIFS(BD!$H:$H,BD!$C:$C,E$1,BD!$I:$I,$B9)</f>
        <v>0</v>
      </c>
      <c r="F9" s="54">
        <f>SUMIFS(BD!$H:$H,BD!$C:$C,F$1,BD!$I:$I,$B9)</f>
        <v>0</v>
      </c>
      <c r="G9" s="54">
        <f>SUMIFS(BD!$H:$H,BD!$C:$C,G$1,BD!$I:$I,$B9)</f>
        <v>0</v>
      </c>
      <c r="H9" s="54">
        <f>SUMIFS(BD!$H:$H,BD!$C:$C,H$1,BD!$I:$I,$B9)</f>
        <v>0</v>
      </c>
      <c r="I9" s="54">
        <f>SUMIFS(BD!$H:$H,BD!$C:$C,I$1,BD!$I:$I,$B9)</f>
        <v>0</v>
      </c>
      <c r="J9" s="54">
        <f>SUMIFS(BD!$H:$H,BD!$C:$C,J$1,BD!$I:$I,$B9)</f>
        <v>0</v>
      </c>
      <c r="K9" s="54">
        <f>SUMIFS(BD!$H:$H,BD!$C:$C,K$1,BD!$I:$I,$B9)</f>
        <v>0</v>
      </c>
      <c r="L9" s="54">
        <f>SUMIFS(BD!$H:$H,BD!$C:$C,L$1,BD!$I:$I,$B9)</f>
        <v>5</v>
      </c>
      <c r="M9" s="54">
        <f>SUMIFS(BD!$H:$H,BD!$C:$C,M$1,BD!$I:$I,$B9)</f>
        <v>0</v>
      </c>
      <c r="N9" s="54">
        <f>SUMIFS(BD!$H:$H,BD!$C:$C,N$1,BD!$I:$I,$B9)</f>
        <v>0</v>
      </c>
      <c r="O9" s="54">
        <f>SUMIFS(BD!$H:$H,BD!$C:$C,O$1,BD!$I:$I,$B9)</f>
        <v>10</v>
      </c>
      <c r="P9" s="54">
        <f>SUMIFS(BD!$H:$H,BD!$C:$C,P$1,BD!$I:$I,$B9)</f>
        <v>0</v>
      </c>
      <c r="Q9" s="54">
        <f>SUMIFS(BD!$H:$H,BD!$C:$C,Q$1,BD!$I:$I,$B9)</f>
        <v>0</v>
      </c>
      <c r="R9" s="54">
        <f>SUMIFS(BD!$H:$H,BD!$C:$C,R$1,BD!$I:$I,$B9)</f>
        <v>0</v>
      </c>
      <c r="S9" s="54">
        <f>SUMIFS(BD!$H:$H,BD!$C:$C,S$1,BD!$I:$I,$B9)</f>
        <v>0</v>
      </c>
      <c r="T9" s="54">
        <f>SUMIFS(BD!$H:$H,BD!$C:$C,T$1,BD!$I:$I,$B9)</f>
        <v>0</v>
      </c>
      <c r="U9" s="54">
        <f>SUMIFS(BD!$H:$H,BD!$C:$C,U$1,BD!$I:$I,$B9)</f>
        <v>0</v>
      </c>
      <c r="V9" s="54">
        <f>SUMIFS(BD!$H:$H,BD!$C:$C,V$1,BD!$I:$I,$B9)</f>
        <v>0</v>
      </c>
      <c r="W9" s="54">
        <f>SUMIFS(BD!$H:$H,BD!$C:$C,W$1,BD!$I:$I,$B9)</f>
        <v>10</v>
      </c>
      <c r="X9" s="54">
        <f>SUMIFS(BD!$H:$H,BD!$C:$C,X$1,BD!$I:$I,$B9)</f>
        <v>0</v>
      </c>
      <c r="Y9" s="54">
        <f>SUMIFS(BD!$H:$H,BD!$C:$C,Y$1,BD!$I:$I,$B9)</f>
        <v>0</v>
      </c>
      <c r="Z9" s="54">
        <f>SUMIFS(BD!$H:$H,BD!$C:$C,Z$1,BD!$I:$I,$B9)</f>
        <v>5</v>
      </c>
      <c r="AA9" s="54">
        <f>SUMIFS(BD!$H:$H,BD!$C:$C,AA$1,BD!$I:$I,$B9)</f>
        <v>0</v>
      </c>
      <c r="AB9" s="54">
        <f>SUMIFS(BD!$H:$H,BD!$C:$C,AB$1,BD!$I:$I,$B9)</f>
        <v>0</v>
      </c>
      <c r="AC9" s="54">
        <f>SUMIFS(BD!$H:$H,BD!$C:$C,AC$1,BD!$I:$I,$B9)</f>
        <v>0</v>
      </c>
      <c r="AD9" s="54">
        <f>SUMIFS(BD!$H:$H,BD!$C:$C,AD$1,BD!$I:$I,$B9)</f>
        <v>0</v>
      </c>
      <c r="AE9" s="54">
        <f>SUMIFS(BD!$H:$H,BD!$C:$C,AE$1,BD!$I:$I,$B9)</f>
        <v>0</v>
      </c>
      <c r="AF9" s="54">
        <f>SUMIFS(BD!$H:$H,BD!$C:$C,AF$1,BD!$I:$I,$B9)</f>
        <v>0</v>
      </c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</row>
    <row r="10" spans="1:116">
      <c r="A10" s="13" t="s">
        <v>109</v>
      </c>
      <c r="B10" s="65" t="s">
        <v>104</v>
      </c>
      <c r="C10" s="54">
        <f>SUMIFS(BD!$H:$H,BD!$C:$C,C$1,BD!$I:$I,$B10)</f>
        <v>0</v>
      </c>
      <c r="D10" s="54">
        <f>SUMIFS(BD!$H:$H,BD!$C:$C,D$1,BD!$I:$I,$B10)</f>
        <v>0</v>
      </c>
      <c r="E10" s="54">
        <f>SUMIFS(BD!$H:$H,BD!$C:$C,E$1,BD!$I:$I,$B10)</f>
        <v>0</v>
      </c>
      <c r="F10" s="54">
        <f>SUMIFS(BD!$H:$H,BD!$C:$C,F$1,BD!$I:$I,$B10)</f>
        <v>0</v>
      </c>
      <c r="G10" s="54">
        <f>SUMIFS(BD!$H:$H,BD!$C:$C,G$1,BD!$I:$I,$B10)</f>
        <v>0</v>
      </c>
      <c r="H10" s="54">
        <f>SUMIFS(BD!$H:$H,BD!$C:$C,H$1,BD!$I:$I,$B10)</f>
        <v>0</v>
      </c>
      <c r="I10" s="54">
        <f>SUMIFS(BD!$H:$H,BD!$C:$C,I$1,BD!$I:$I,$B10)</f>
        <v>0</v>
      </c>
      <c r="J10" s="54">
        <f>SUMIFS(BD!$H:$H,BD!$C:$C,J$1,BD!$I:$I,$B10)</f>
        <v>0</v>
      </c>
      <c r="K10" s="54">
        <f>SUMIFS(BD!$H:$H,BD!$C:$C,K$1,BD!$I:$I,$B10)</f>
        <v>0</v>
      </c>
      <c r="L10" s="54">
        <f>SUMIFS(BD!$H:$H,BD!$C:$C,L$1,BD!$I:$I,$B10)</f>
        <v>0</v>
      </c>
      <c r="M10" s="54">
        <f>SUMIFS(BD!$H:$H,BD!$C:$C,M$1,BD!$I:$I,$B10)</f>
        <v>0</v>
      </c>
      <c r="N10" s="54">
        <f>SUMIFS(BD!$H:$H,BD!$C:$C,N$1,BD!$I:$I,$B10)</f>
        <v>0</v>
      </c>
      <c r="O10" s="54">
        <f>SUMIFS(BD!$H:$H,BD!$C:$C,O$1,BD!$I:$I,$B10)</f>
        <v>0</v>
      </c>
      <c r="P10" s="54">
        <f>SUMIFS(BD!$H:$H,BD!$C:$C,P$1,BD!$I:$I,$B10)</f>
        <v>0</v>
      </c>
      <c r="Q10" s="54">
        <f>SUMIFS(BD!$H:$H,BD!$C:$C,Q$1,BD!$I:$I,$B10)</f>
        <v>0</v>
      </c>
      <c r="R10" s="54">
        <f>SUMIFS(BD!$H:$H,BD!$C:$C,R$1,BD!$I:$I,$B10)</f>
        <v>0</v>
      </c>
      <c r="S10" s="54">
        <f>SUMIFS(BD!$H:$H,BD!$C:$C,S$1,BD!$I:$I,$B10)</f>
        <v>0</v>
      </c>
      <c r="T10" s="54">
        <f>SUMIFS(BD!$H:$H,BD!$C:$C,T$1,BD!$I:$I,$B10)</f>
        <v>0</v>
      </c>
      <c r="U10" s="54">
        <f>SUMIFS(BD!$H:$H,BD!$C:$C,U$1,BD!$I:$I,$B10)</f>
        <v>0</v>
      </c>
      <c r="V10" s="54">
        <f>SUMIFS(BD!$H:$H,BD!$C:$C,V$1,BD!$I:$I,$B10)</f>
        <v>0</v>
      </c>
      <c r="W10" s="54">
        <f>SUMIFS(BD!$H:$H,BD!$C:$C,W$1,BD!$I:$I,$B10)</f>
        <v>0</v>
      </c>
      <c r="X10" s="54">
        <f>SUMIFS(BD!$H:$H,BD!$C:$C,X$1,BD!$I:$I,$B10)</f>
        <v>0</v>
      </c>
      <c r="Y10" s="54">
        <f>SUMIFS(BD!$H:$H,BD!$C:$C,Y$1,BD!$I:$I,$B10)</f>
        <v>0</v>
      </c>
      <c r="Z10" s="54">
        <f>SUMIFS(BD!$H:$H,BD!$C:$C,Z$1,BD!$I:$I,$B10)</f>
        <v>0</v>
      </c>
      <c r="AA10" s="54">
        <f>SUMIFS(BD!$H:$H,BD!$C:$C,AA$1,BD!$I:$I,$B10)</f>
        <v>0</v>
      </c>
      <c r="AB10" s="54">
        <f>SUMIFS(BD!$H:$H,BD!$C:$C,AB$1,BD!$I:$I,$B10)</f>
        <v>0</v>
      </c>
      <c r="AC10" s="54">
        <f>SUMIFS(BD!$H:$H,BD!$C:$C,AC$1,BD!$I:$I,$B10)</f>
        <v>0</v>
      </c>
      <c r="AD10" s="54">
        <f>SUMIFS(BD!$H:$H,BD!$C:$C,AD$1,BD!$I:$I,$B10)</f>
        <v>0</v>
      </c>
      <c r="AE10" s="54">
        <f>SUMIFS(BD!$H:$H,BD!$C:$C,AE$1,BD!$I:$I,$B10)</f>
        <v>0</v>
      </c>
      <c r="AF10" s="54">
        <f>SUMIFS(BD!$H:$H,BD!$C:$C,AF$1,BD!$I:$I,$B10)</f>
        <v>0</v>
      </c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</row>
    <row r="11" spans="1:116">
      <c r="A11" s="13" t="s">
        <v>110</v>
      </c>
      <c r="B11" s="67" t="s">
        <v>105</v>
      </c>
      <c r="C11" s="54">
        <f>SUMIFS(BD!$H:$H,BD!$C:$C,C$1,BD!$I:$I,$B11)</f>
        <v>0</v>
      </c>
      <c r="D11" s="54">
        <f>SUMIFS(BD!$H:$H,BD!$C:$C,D$1,BD!$I:$I,$B11)</f>
        <v>0</v>
      </c>
      <c r="E11" s="54">
        <f>SUMIFS(BD!$H:$H,BD!$C:$C,E$1,BD!$I:$I,$B11)</f>
        <v>0</v>
      </c>
      <c r="F11" s="54">
        <f>SUMIFS(BD!$H:$H,BD!$C:$C,F$1,BD!$I:$I,$B11)</f>
        <v>0</v>
      </c>
      <c r="G11" s="54">
        <f>SUMIFS(BD!$H:$H,BD!$C:$C,G$1,BD!$I:$I,$B11)</f>
        <v>0</v>
      </c>
      <c r="H11" s="54">
        <f>SUMIFS(BD!$H:$H,BD!$C:$C,H$1,BD!$I:$I,$B11)</f>
        <v>0</v>
      </c>
      <c r="I11" s="54">
        <f>SUMIFS(BD!$H:$H,BD!$C:$C,I$1,BD!$I:$I,$B11)</f>
        <v>0</v>
      </c>
      <c r="J11" s="54">
        <f>SUMIFS(BD!$H:$H,BD!$C:$C,J$1,BD!$I:$I,$B11)</f>
        <v>0</v>
      </c>
      <c r="K11" s="54">
        <f>SUMIFS(BD!$H:$H,BD!$C:$C,K$1,BD!$I:$I,$B11)</f>
        <v>0</v>
      </c>
      <c r="L11" s="54">
        <f>SUMIFS(BD!$H:$H,BD!$C:$C,L$1,BD!$I:$I,$B11)</f>
        <v>0</v>
      </c>
      <c r="M11" s="54">
        <f>SUMIFS(BD!$H:$H,BD!$C:$C,M$1,BD!$I:$I,$B11)</f>
        <v>0</v>
      </c>
      <c r="N11" s="54">
        <f>SUMIFS(BD!$H:$H,BD!$C:$C,N$1,BD!$I:$I,$B11)</f>
        <v>0</v>
      </c>
      <c r="O11" s="54">
        <f>SUMIFS(BD!$H:$H,BD!$C:$C,O$1,BD!$I:$I,$B11)</f>
        <v>0</v>
      </c>
      <c r="P11" s="54">
        <f>SUMIFS(BD!$H:$H,BD!$C:$C,P$1,BD!$I:$I,$B11)</f>
        <v>0</v>
      </c>
      <c r="Q11" s="54">
        <f>SUMIFS(BD!$H:$H,BD!$C:$C,Q$1,BD!$I:$I,$B11)</f>
        <v>0</v>
      </c>
      <c r="R11" s="54">
        <f>SUMIFS(BD!$H:$H,BD!$C:$C,R$1,BD!$I:$I,$B11)</f>
        <v>0</v>
      </c>
      <c r="S11" s="54">
        <f>SUMIFS(BD!$H:$H,BD!$C:$C,S$1,BD!$I:$I,$B11)</f>
        <v>0</v>
      </c>
      <c r="T11" s="54">
        <f>SUMIFS(BD!$H:$H,BD!$C:$C,T$1,BD!$I:$I,$B11)</f>
        <v>0</v>
      </c>
      <c r="U11" s="54">
        <f>SUMIFS(BD!$H:$H,BD!$C:$C,U$1,BD!$I:$I,$B11)</f>
        <v>0</v>
      </c>
      <c r="V11" s="54">
        <f>SUMIFS(BD!$H:$H,BD!$C:$C,V$1,BD!$I:$I,$B11)</f>
        <v>0</v>
      </c>
      <c r="W11" s="54">
        <f>SUMIFS(BD!$H:$H,BD!$C:$C,W$1,BD!$I:$I,$B11)</f>
        <v>0</v>
      </c>
      <c r="X11" s="54">
        <f>SUMIFS(BD!$H:$H,BD!$C:$C,X$1,BD!$I:$I,$B11)</f>
        <v>0</v>
      </c>
      <c r="Y11" s="54">
        <f>SUMIFS(BD!$H:$H,BD!$C:$C,Y$1,BD!$I:$I,$B11)</f>
        <v>0</v>
      </c>
      <c r="Z11" s="54">
        <f>SUMIFS(BD!$H:$H,BD!$C:$C,Z$1,BD!$I:$I,$B11)</f>
        <v>0</v>
      </c>
      <c r="AA11" s="54">
        <f>SUMIFS(BD!$H:$H,BD!$C:$C,AA$1,BD!$I:$I,$B11)</f>
        <v>0</v>
      </c>
      <c r="AB11" s="54">
        <f>SUMIFS(BD!$H:$H,BD!$C:$C,AB$1,BD!$I:$I,$B11)</f>
        <v>0</v>
      </c>
      <c r="AC11" s="54">
        <f>SUMIFS(BD!$H:$H,BD!$C:$C,AC$1,BD!$I:$I,$B11)</f>
        <v>0</v>
      </c>
      <c r="AD11" s="54">
        <f>SUMIFS(BD!$H:$H,BD!$C:$C,AD$1,BD!$I:$I,$B11)</f>
        <v>0</v>
      </c>
      <c r="AE11" s="54">
        <f>SUMIFS(BD!$H:$H,BD!$C:$C,AE$1,BD!$I:$I,$B11)</f>
        <v>0</v>
      </c>
      <c r="AF11" s="54">
        <f>SUMIFS(BD!$H:$H,BD!$C:$C,AF$1,BD!$I:$I,$B11)</f>
        <v>0</v>
      </c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</row>
    <row r="12" spans="1:116">
      <c r="A12" s="13" t="s">
        <v>111</v>
      </c>
      <c r="B12" s="68" t="s">
        <v>107</v>
      </c>
      <c r="C12" s="54">
        <f>SUMIFS(BD!$H:$H,BD!$C:$C,C$1,BD!$I:$I,$B12)</f>
        <v>0</v>
      </c>
      <c r="D12" s="54">
        <f>SUMIFS(BD!$H:$H,BD!$C:$C,D$1,BD!$I:$I,$B12)</f>
        <v>0</v>
      </c>
      <c r="E12" s="54">
        <f>SUMIFS(BD!$H:$H,BD!$C:$C,E$1,BD!$I:$I,$B12)</f>
        <v>0</v>
      </c>
      <c r="F12" s="54">
        <f>SUMIFS(BD!$H:$H,BD!$C:$C,F$1,BD!$I:$I,$B12)</f>
        <v>0</v>
      </c>
      <c r="G12" s="54">
        <f>SUMIFS(BD!$H:$H,BD!$C:$C,G$1,BD!$I:$I,$B12)</f>
        <v>3</v>
      </c>
      <c r="H12" s="54">
        <f>SUMIFS(BD!$H:$H,BD!$C:$C,H$1,BD!$I:$I,$B12)</f>
        <v>0</v>
      </c>
      <c r="I12" s="54">
        <f>SUMIFS(BD!$H:$H,BD!$C:$C,I$1,BD!$I:$I,$B12)</f>
        <v>0</v>
      </c>
      <c r="J12" s="54">
        <f>SUMIFS(BD!$H:$H,BD!$C:$C,J$1,BD!$I:$I,$B12)</f>
        <v>0</v>
      </c>
      <c r="K12" s="54">
        <f>SUMIFS(BD!$H:$H,BD!$C:$C,K$1,BD!$I:$I,$B12)</f>
        <v>0</v>
      </c>
      <c r="L12" s="54">
        <f>SUMIFS(BD!$H:$H,BD!$C:$C,L$1,BD!$I:$I,$B12)</f>
        <v>0</v>
      </c>
      <c r="M12" s="54">
        <f>SUMIFS(BD!$H:$H,BD!$C:$C,M$1,BD!$I:$I,$B12)</f>
        <v>0</v>
      </c>
      <c r="N12" s="54">
        <f>SUMIFS(BD!$H:$H,BD!$C:$C,N$1,BD!$I:$I,$B12)</f>
        <v>0</v>
      </c>
      <c r="O12" s="54">
        <f>SUMIFS(BD!$H:$H,BD!$C:$C,O$1,BD!$I:$I,$B12)</f>
        <v>0</v>
      </c>
      <c r="P12" s="54">
        <f>SUMIFS(BD!$H:$H,BD!$C:$C,P$1,BD!$I:$I,$B12)</f>
        <v>0</v>
      </c>
      <c r="Q12" s="54">
        <f>SUMIFS(BD!$H:$H,BD!$C:$C,Q$1,BD!$I:$I,$B12)</f>
        <v>0</v>
      </c>
      <c r="R12" s="54">
        <f>SUMIFS(BD!$H:$H,BD!$C:$C,R$1,BD!$I:$I,$B12)</f>
        <v>0</v>
      </c>
      <c r="S12" s="54">
        <f>SUMIFS(BD!$H:$H,BD!$C:$C,S$1,BD!$I:$I,$B12)</f>
        <v>0</v>
      </c>
      <c r="T12" s="54">
        <f>SUMIFS(BD!$H:$H,BD!$C:$C,T$1,BD!$I:$I,$B12)</f>
        <v>0</v>
      </c>
      <c r="U12" s="54">
        <f>SUMIFS(BD!$H:$H,BD!$C:$C,U$1,BD!$I:$I,$B12)</f>
        <v>0</v>
      </c>
      <c r="V12" s="54">
        <f>SUMIFS(BD!$H:$H,BD!$C:$C,V$1,BD!$I:$I,$B12)</f>
        <v>0</v>
      </c>
      <c r="W12" s="54">
        <f>SUMIFS(BD!$H:$H,BD!$C:$C,W$1,BD!$I:$I,$B12)</f>
        <v>0</v>
      </c>
      <c r="X12" s="54">
        <f>SUMIFS(BD!$H:$H,BD!$C:$C,X$1,BD!$I:$I,$B12)</f>
        <v>0</v>
      </c>
      <c r="Y12" s="54">
        <f>SUMIFS(BD!$H:$H,BD!$C:$C,Y$1,BD!$I:$I,$B12)</f>
        <v>0</v>
      </c>
      <c r="Z12" s="54">
        <f>SUMIFS(BD!$H:$H,BD!$C:$C,Z$1,BD!$I:$I,$B12)</f>
        <v>0</v>
      </c>
      <c r="AA12" s="54">
        <f>SUMIFS(BD!$H:$H,BD!$C:$C,AA$1,BD!$I:$I,$B12)</f>
        <v>0</v>
      </c>
      <c r="AB12" s="54">
        <f>SUMIFS(BD!$H:$H,BD!$C:$C,AB$1,BD!$I:$I,$B12)</f>
        <v>0</v>
      </c>
      <c r="AC12" s="54">
        <f>SUMIFS(BD!$H:$H,BD!$C:$C,AC$1,BD!$I:$I,$B12)</f>
        <v>0</v>
      </c>
      <c r="AD12" s="54">
        <f>SUMIFS(BD!$H:$H,BD!$C:$C,AD$1,BD!$I:$I,$B12)</f>
        <v>0</v>
      </c>
      <c r="AE12" s="54">
        <f>SUMIFS(BD!$H:$H,BD!$C:$C,AE$1,BD!$I:$I,$B12)</f>
        <v>0</v>
      </c>
      <c r="AF12" s="54">
        <f>SUMIFS(BD!$H:$H,BD!$C:$C,AF$1,BD!$I:$I,$B12)</f>
        <v>0</v>
      </c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</row>
    <row r="13" spans="1:116">
      <c r="O13" s="27">
        <f>SUM(C2:AF12)</f>
        <v>377</v>
      </c>
    </row>
    <row r="14" spans="1:116" ht="21.75" customHeight="1">
      <c r="B14" s="1" t="s">
        <v>35</v>
      </c>
      <c r="C14" s="33">
        <v>6</v>
      </c>
      <c r="D14" s="33">
        <v>7</v>
      </c>
      <c r="E14" s="33">
        <v>8</v>
      </c>
      <c r="F14" s="33">
        <v>9</v>
      </c>
      <c r="G14" s="33">
        <v>10</v>
      </c>
      <c r="H14" s="33">
        <v>11</v>
      </c>
      <c r="I14" s="33">
        <v>12</v>
      </c>
      <c r="J14" s="33">
        <v>1</v>
      </c>
      <c r="K14" s="33">
        <v>2</v>
      </c>
      <c r="L14" s="33">
        <v>3</v>
      </c>
      <c r="M14" s="33">
        <v>4</v>
      </c>
      <c r="N14" s="33">
        <v>5</v>
      </c>
      <c r="O14" s="1" t="s">
        <v>37</v>
      </c>
    </row>
    <row r="15" spans="1:116">
      <c r="A15" s="13" t="s">
        <v>23</v>
      </c>
      <c r="B15" s="14" t="s">
        <v>24</v>
      </c>
      <c r="C15" s="23">
        <f>SUMIFS(BD!$H:$H,BD!$J:$J,C$14,BD!$I:$I,$B15)</f>
        <v>31</v>
      </c>
      <c r="D15" s="23">
        <f>SUMIFS(BD!$H:$H,BD!$J:$J,D$14,BD!$I:$I,$B15)</f>
        <v>51</v>
      </c>
      <c r="E15" s="59">
        <f>SUMIFS(BD!$H:$H,BD!$J:$J,E$14,BD!$I:$I,$B15)</f>
        <v>41</v>
      </c>
      <c r="F15" s="23">
        <f>SUMIFS(BD!$H:$H,BD!$J:$J,F$14,BD!$I:$I,$B15)</f>
        <v>18</v>
      </c>
      <c r="G15" s="23">
        <f>SUMIFS(BD!$H:$H,BD!$J:$J,G$14,BD!$I:$I,$B15)</f>
        <v>19.5</v>
      </c>
      <c r="H15" s="23">
        <f>SUMIFS(BD!$H:$H,BD!$J:$J,H$14,BD!$I:$I,$B15)</f>
        <v>0.5</v>
      </c>
      <c r="I15" s="23">
        <f>SUMIFS(BD!$H:$H,BD!$J:$J,I$14,BD!$I:$I,$B15)</f>
        <v>6.5</v>
      </c>
      <c r="J15" s="23">
        <f>SUMIFS(BD!$H:$H,BD!$J:$J,J$14,BD!$I:$I,$B15)</f>
        <v>20.5</v>
      </c>
      <c r="K15" s="23">
        <f>SUMIFS(BD!$H:$H,BD!$J:$J,K$14,BD!$I:$I,$B15)</f>
        <v>6.5</v>
      </c>
      <c r="L15" s="23">
        <f>SUMIFS(BD!$H:$H,BD!$J:$J,L$14,BD!$I:$I,$B15)</f>
        <v>28</v>
      </c>
      <c r="M15" s="23">
        <f>SUMIFS(BD!$H:$H,BD!$J:$J,M$14,BD!$I:$I,$B15)</f>
        <v>0</v>
      </c>
      <c r="N15" s="23">
        <f>SUMIFS(BD!$H:$H,BD!$J:$J,N$14,BD!$I:$I,$B15)</f>
        <v>16</v>
      </c>
      <c r="O15" s="22">
        <f>SUM(C15:N15)</f>
        <v>238.5</v>
      </c>
    </row>
    <row r="16" spans="1:116">
      <c r="A16" s="13" t="s">
        <v>3</v>
      </c>
      <c r="B16" s="15" t="s">
        <v>3</v>
      </c>
      <c r="C16" s="23">
        <f>SUMIFS(BD!$H:$H,BD!$J:$J,C$14,BD!$I:$I,$B16)</f>
        <v>0</v>
      </c>
      <c r="D16" s="23">
        <f>SUMIFS(BD!$H:$H,BD!$J:$J,D$14,BD!$I:$I,$B16)</f>
        <v>8.5</v>
      </c>
      <c r="E16" s="23">
        <f>SUMIFS(BD!$H:$H,BD!$J:$J,E$14,BD!$I:$I,$B16)</f>
        <v>0</v>
      </c>
      <c r="F16" s="23">
        <f>SUMIFS(BD!$H:$H,BD!$J:$J,F$14,BD!$I:$I,$B16)</f>
        <v>0</v>
      </c>
      <c r="G16" s="23">
        <f>SUMIFS(BD!$H:$H,BD!$J:$J,G$14,BD!$I:$I,$B16)</f>
        <v>3</v>
      </c>
      <c r="H16" s="23">
        <f>SUMIFS(BD!$H:$H,BD!$J:$J,H$14,BD!$I:$I,$B16)</f>
        <v>6</v>
      </c>
      <c r="I16" s="23">
        <f>SUMIFS(BD!$H:$H,BD!$J:$J,I$14,BD!$I:$I,$B16)</f>
        <v>5</v>
      </c>
      <c r="J16" s="23">
        <f>SUMIFS(BD!$H:$H,BD!$J:$J,J$14,BD!$I:$I,$B16)</f>
        <v>5</v>
      </c>
      <c r="K16" s="23">
        <f>SUMIFS(BD!$H:$H,BD!$J:$J,K$14,BD!$I:$I,$B16)</f>
        <v>0</v>
      </c>
      <c r="L16" s="23">
        <f>SUMIFS(BD!$H:$H,BD!$J:$J,L$14,BD!$I:$I,$B16)</f>
        <v>11</v>
      </c>
      <c r="M16" s="23">
        <f>SUMIFS(BD!$H:$H,BD!$J:$J,M$14,BD!$I:$I,$B16)</f>
        <v>17</v>
      </c>
      <c r="N16" s="23">
        <f>SUMIFS(BD!$H:$H,BD!$J:$J,N$14,BD!$I:$I,$B16)</f>
        <v>0</v>
      </c>
      <c r="O16" s="22">
        <f t="shared" ref="O16:O22" si="0">SUM(C16:N16)</f>
        <v>55.5</v>
      </c>
    </row>
    <row r="17" spans="1:16">
      <c r="A17" s="13" t="s">
        <v>38</v>
      </c>
      <c r="B17" s="17" t="s">
        <v>25</v>
      </c>
      <c r="C17" s="23">
        <f>SUMIFS(BD!$H:$H,BD!$J:$J,C$14,BD!$I:$I,$B17)</f>
        <v>0</v>
      </c>
      <c r="D17" s="23">
        <f>SUMIFS(BD!$H:$H,BD!$J:$J,D$14,BD!$I:$I,$B17)</f>
        <v>8.5</v>
      </c>
      <c r="E17" s="23">
        <f>SUMIFS(BD!$H:$H,BD!$J:$J,E$14,BD!$I:$I,$B17)</f>
        <v>0</v>
      </c>
      <c r="F17" s="23">
        <f>SUMIFS(BD!$H:$H,BD!$J:$J,F$14,BD!$I:$I,$B17)</f>
        <v>0</v>
      </c>
      <c r="G17" s="23">
        <f>SUMIFS(BD!$H:$H,BD!$J:$J,G$14,BD!$I:$I,$B17)</f>
        <v>0</v>
      </c>
      <c r="H17" s="23">
        <f>SUMIFS(BD!$H:$H,BD!$J:$J,H$14,BD!$I:$I,$B17)</f>
        <v>2</v>
      </c>
      <c r="I17" s="22">
        <f>SUMIFS(BD!$H:$H,BD!$J:$J,I$14,BD!$I:$I,$B17)</f>
        <v>9</v>
      </c>
      <c r="J17" s="23">
        <f>SUMIFS(BD!$H:$H,BD!$J:$J,J$14,BD!$I:$I,$B17)</f>
        <v>0</v>
      </c>
      <c r="K17" s="23">
        <f>SUMIFS(BD!$H:$H,BD!$J:$J,K$14,BD!$I:$I,$B17)</f>
        <v>1.5</v>
      </c>
      <c r="L17" s="23">
        <f>SUMIFS(BD!$H:$H,BD!$J:$J,L$14,BD!$I:$I,$B17)</f>
        <v>0</v>
      </c>
      <c r="M17" s="23">
        <f>SUMIFS(BD!$H:$H,BD!$J:$J,M$14,BD!$I:$I,$B17)</f>
        <v>0</v>
      </c>
      <c r="N17" s="23">
        <f>SUMIFS(BD!$H:$H,BD!$J:$J,N$14,BD!$I:$I,$B17)</f>
        <v>0</v>
      </c>
      <c r="O17" s="22">
        <f t="shared" si="0"/>
        <v>21</v>
      </c>
    </row>
    <row r="18" spans="1:16">
      <c r="A18" s="13" t="s">
        <v>28</v>
      </c>
      <c r="B18" s="18" t="s">
        <v>29</v>
      </c>
      <c r="C18" s="23">
        <f>SUMIFS(BD!$H:$H,BD!$J:$J,C$14,BD!$I:$I,$B18)</f>
        <v>0</v>
      </c>
      <c r="D18" s="23">
        <f>SUMIFS(BD!$H:$H,BD!$J:$J,D$14,BD!$I:$I,$B18)</f>
        <v>0</v>
      </c>
      <c r="E18" s="23">
        <f>SUMIFS(BD!$H:$H,BD!$J:$J,E$14,BD!$I:$I,$B18)</f>
        <v>0</v>
      </c>
      <c r="F18" s="23">
        <f>SUMIFS(BD!$H:$H,BD!$J:$J,F$14,BD!$I:$I,$B18)</f>
        <v>0</v>
      </c>
      <c r="G18" s="23">
        <f>SUMIFS(BD!$H:$H,BD!$J:$J,G$14,BD!$I:$I,$B18)</f>
        <v>0</v>
      </c>
      <c r="H18" s="23">
        <f>SUMIFS(BD!$H:$H,BD!$J:$J,H$14,BD!$I:$I,$B18)</f>
        <v>0</v>
      </c>
      <c r="I18" s="22">
        <f>SUMIFS(BD!$H:$H,BD!$J:$J,I$14,BD!$I:$I,$B18)</f>
        <v>0</v>
      </c>
      <c r="J18" s="23">
        <f>SUMIFS(BD!$H:$H,BD!$J:$J,J$14,BD!$I:$I,$B18)</f>
        <v>0</v>
      </c>
      <c r="K18" s="23">
        <f>SUMIFS(BD!$H:$H,BD!$J:$J,K$14,BD!$I:$I,$B18)</f>
        <v>0</v>
      </c>
      <c r="L18" s="23">
        <f>SUMIFS(BD!$H:$H,BD!$J:$J,L$14,BD!$I:$I,$B18)</f>
        <v>0</v>
      </c>
      <c r="M18" s="23">
        <f>SUMIFS(BD!$H:$H,BD!$J:$J,M$14,BD!$I:$I,$B18)</f>
        <v>0</v>
      </c>
      <c r="N18" s="23">
        <f>SUMIFS(BD!$H:$H,BD!$J:$J,N$14,BD!$I:$I,$B18)</f>
        <v>0</v>
      </c>
      <c r="O18" s="22">
        <f t="shared" si="0"/>
        <v>0</v>
      </c>
    </row>
    <row r="19" spans="1:16">
      <c r="A19" s="1" t="s">
        <v>44</v>
      </c>
      <c r="B19" s="24" t="s">
        <v>30</v>
      </c>
      <c r="C19" s="23">
        <f>SUMIFS(BD!$H:$H,BD!$J:$J,C$14,BD!$I:$I,$B19)</f>
        <v>0</v>
      </c>
      <c r="D19" s="23">
        <f>SUMIFS(BD!$H:$H,BD!$J:$J,D$14,BD!$I:$I,$B19)</f>
        <v>0</v>
      </c>
      <c r="E19" s="23">
        <f>SUMIFS(BD!$H:$H,BD!$J:$J,E$14,BD!$I:$I,$B19)</f>
        <v>0</v>
      </c>
      <c r="F19" s="23">
        <f>SUMIFS(BD!$H:$H,BD!$J:$J,F$14,BD!$I:$I,$B19)</f>
        <v>0</v>
      </c>
      <c r="G19" s="23">
        <f>SUMIFS(BD!$H:$H,BD!$J:$J,G$14,BD!$I:$I,$B19)</f>
        <v>0</v>
      </c>
      <c r="H19" s="23">
        <f>SUMIFS(BD!$H:$H,BD!$J:$J,H$14,BD!$I:$I,$B19)</f>
        <v>0</v>
      </c>
      <c r="I19" s="22">
        <f>SUMIFS(BD!$H:$H,BD!$J:$J,I$14,BD!$I:$I,$B19)</f>
        <v>0</v>
      </c>
      <c r="J19" s="23">
        <f>SUMIFS(BD!$H:$H,BD!$J:$J,J$14,BD!$I:$I,$B19)</f>
        <v>0</v>
      </c>
      <c r="K19" s="23">
        <f>SUMIFS(BD!$H:$H,BD!$J:$J,K$14,BD!$I:$I,$B19)</f>
        <v>0</v>
      </c>
      <c r="L19" s="23">
        <f>SUMIFS(BD!$H:$H,BD!$J:$J,L$14,BD!$I:$I,$B19)</f>
        <v>0</v>
      </c>
      <c r="M19" s="23">
        <f>SUMIFS(BD!$H:$H,BD!$J:$J,M$14,BD!$I:$I,$B19)</f>
        <v>0</v>
      </c>
      <c r="N19" s="23">
        <f>SUMIFS(BD!$H:$H,BD!$J:$J,N$14,BD!$I:$I,$B19)</f>
        <v>0</v>
      </c>
      <c r="O19" s="22">
        <f t="shared" si="0"/>
        <v>0</v>
      </c>
    </row>
    <row r="20" spans="1:16">
      <c r="A20" s="13" t="s">
        <v>31</v>
      </c>
      <c r="B20" s="19" t="s">
        <v>32</v>
      </c>
      <c r="C20" s="23">
        <f>SUMIFS(BD!$H:$H,BD!$J:$J,C$14,BD!$I:$I,$B20)</f>
        <v>0</v>
      </c>
      <c r="D20" s="23">
        <f>SUMIFS(BD!$H:$H,BD!$J:$J,D$14,BD!$I:$I,$B20)</f>
        <v>0</v>
      </c>
      <c r="E20" s="23">
        <f>SUMIFS(BD!$H:$H,BD!$J:$J,E$14,BD!$I:$I,$B20)</f>
        <v>0</v>
      </c>
      <c r="F20" s="23">
        <f>SUMIFS(BD!$H:$H,BD!$J:$J,F$14,BD!$I:$I,$B20)</f>
        <v>0</v>
      </c>
      <c r="G20" s="23">
        <f>SUMIFS(BD!$H:$H,BD!$J:$J,G$14,BD!$I:$I,$B20)</f>
        <v>0</v>
      </c>
      <c r="H20" s="23">
        <f>SUMIFS(BD!$H:$H,BD!$J:$J,H$14,BD!$I:$I,$B20)</f>
        <v>0</v>
      </c>
      <c r="I20" s="22">
        <f>SUMIFS(BD!$H:$H,BD!$J:$J,I$14,BD!$I:$I,$B20)</f>
        <v>0</v>
      </c>
      <c r="J20" s="23">
        <f>SUMIFS(BD!$H:$H,BD!$J:$J,J$14,BD!$I:$I,$B20)</f>
        <v>0</v>
      </c>
      <c r="K20" s="23">
        <f>SUMIFS(BD!$H:$H,BD!$J:$J,K$14,BD!$I:$I,$B20)</f>
        <v>0</v>
      </c>
      <c r="L20" s="23">
        <f>SUMIFS(BD!$H:$H,BD!$J:$J,L$14,BD!$I:$I,$B20)</f>
        <v>0</v>
      </c>
      <c r="M20" s="23">
        <f>SUMIFS(BD!$H:$H,BD!$J:$J,M$14,BD!$I:$I,$B20)</f>
        <v>0</v>
      </c>
      <c r="N20" s="23">
        <f>SUMIFS(BD!$H:$H,BD!$J:$J,N$14,BD!$I:$I,$B20)</f>
        <v>0</v>
      </c>
      <c r="O20" s="22">
        <f t="shared" si="0"/>
        <v>0</v>
      </c>
    </row>
    <row r="21" spans="1:16">
      <c r="A21" s="13" t="s">
        <v>33</v>
      </c>
      <c r="B21" s="20" t="s">
        <v>34</v>
      </c>
      <c r="C21" s="23">
        <f>SUMIFS(BD!$H:$H,BD!$J:$J,C$14,BD!$I:$I,$B21)</f>
        <v>0</v>
      </c>
      <c r="D21" s="23">
        <f>SUMIFS(BD!$H:$H,BD!$J:$J,D$14,BD!$I:$I,$B21)</f>
        <v>0</v>
      </c>
      <c r="E21" s="23">
        <f>SUMIFS(BD!$H:$H,BD!$J:$J,E$14,BD!$I:$I,$B21)</f>
        <v>20</v>
      </c>
      <c r="F21" s="23">
        <f>SUMIFS(BD!$H:$H,BD!$J:$J,F$14,BD!$I:$I,$B21)</f>
        <v>0</v>
      </c>
      <c r="G21" s="23">
        <f>SUMIFS(BD!$H:$H,BD!$J:$J,G$14,BD!$I:$I,$B21)</f>
        <v>0</v>
      </c>
      <c r="H21" s="23">
        <f>SUMIFS(BD!$H:$H,BD!$J:$J,H$14,BD!$I:$I,$B21)</f>
        <v>9</v>
      </c>
      <c r="I21" s="22">
        <f>SUMIFS(BD!$H:$H,BD!$J:$J,I$14,BD!$I:$I,$B21)</f>
        <v>0</v>
      </c>
      <c r="J21" s="23">
        <f>SUMIFS(BD!$H:$H,BD!$J:$J,J$14,BD!$I:$I,$B21)</f>
        <v>0</v>
      </c>
      <c r="K21" s="23">
        <f>SUMIFS(BD!$H:$H,BD!$J:$J,K$14,BD!$I:$I,$B21)</f>
        <v>0</v>
      </c>
      <c r="L21" s="23">
        <f>SUMIFS(BD!$H:$H,BD!$J:$J,L$14,BD!$I:$I,$B21)</f>
        <v>0</v>
      </c>
      <c r="M21" s="23">
        <f>SUMIFS(BD!$H:$H,BD!$J:$J,M$14,BD!$I:$I,$B21)</f>
        <v>0</v>
      </c>
      <c r="N21" s="23">
        <f>SUMIFS(BD!$H:$H,BD!$J:$J,N$14,BD!$I:$I,$B21)</f>
        <v>0</v>
      </c>
      <c r="O21" s="22">
        <f t="shared" si="0"/>
        <v>29</v>
      </c>
    </row>
    <row r="22" spans="1:16">
      <c r="A22" s="13" t="s">
        <v>26</v>
      </c>
      <c r="B22" s="16" t="s">
        <v>27</v>
      </c>
      <c r="C22" s="23">
        <f>SUMIFS(BD!$H:$H,BD!$J:$J,C$14,BD!$I:$I,$B22)</f>
        <v>0</v>
      </c>
      <c r="D22" s="23">
        <f>SUMIFS(BD!$H:$H,BD!$J:$J,D$14,BD!$I:$I,$B22)</f>
        <v>10</v>
      </c>
      <c r="E22" s="23">
        <f>SUMIFS(BD!$H:$H,BD!$J:$J,E$14,BD!$I:$I,$B22)</f>
        <v>0</v>
      </c>
      <c r="F22" s="23">
        <f>SUMIFS(BD!$H:$H,BD!$J:$J,F$14,BD!$I:$I,$B22)</f>
        <v>15</v>
      </c>
      <c r="G22" s="23">
        <f>SUMIFS(BD!$H:$H,BD!$J:$J,G$14,BD!$I:$I,$B22)</f>
        <v>0</v>
      </c>
      <c r="H22" s="23">
        <f>SUMIFS(BD!$H:$H,BD!$J:$J,H$14,BD!$I:$I,$B22)</f>
        <v>0</v>
      </c>
      <c r="I22" s="22">
        <f>SUMIFS(BD!$H:$H,BD!$J:$J,I$14,BD!$I:$I,$B22)</f>
        <v>0</v>
      </c>
      <c r="J22" s="23">
        <f>SUMIFS(BD!$H:$H,BD!$J:$J,J$14,BD!$I:$I,$B22)</f>
        <v>0</v>
      </c>
      <c r="K22" s="23">
        <f>SUMIFS(BD!$H:$H,BD!$J:$J,K$14,BD!$I:$I,$B22)</f>
        <v>10</v>
      </c>
      <c r="L22" s="23">
        <f>SUMIFS(BD!$H:$H,BD!$J:$J,L$14,BD!$I:$I,$B22)</f>
        <v>0</v>
      </c>
      <c r="M22" s="23">
        <f>SUMIFS(BD!$H:$H,BD!$J:$J,M$14,BD!$I:$I,$B22)</f>
        <v>0</v>
      </c>
      <c r="N22" s="23">
        <f>SUMIFS(BD!$H:$H,BD!$J:$J,N$14,BD!$I:$I,$B22)</f>
        <v>5</v>
      </c>
      <c r="O22" s="22">
        <f t="shared" si="0"/>
        <v>40</v>
      </c>
    </row>
    <row r="23" spans="1:16">
      <c r="A23" s="13" t="s">
        <v>109</v>
      </c>
      <c r="B23" s="65" t="s">
        <v>104</v>
      </c>
      <c r="C23" s="23">
        <f>SUMIFS(BD!$H:$H,BD!$J:$J,C$14,BD!$I:$I,$B23)</f>
        <v>0</v>
      </c>
      <c r="D23" s="23">
        <f>SUMIFS(BD!$H:$H,BD!$J:$J,D$14,BD!$I:$I,$B23)</f>
        <v>0</v>
      </c>
      <c r="E23" s="23">
        <f>SUMIFS(BD!$H:$H,BD!$J:$J,E$14,BD!$I:$I,$B23)</f>
        <v>0</v>
      </c>
      <c r="F23" s="23">
        <f>SUMIFS(BD!$H:$H,BD!$J:$J,F$14,BD!$I:$I,$B23)</f>
        <v>0</v>
      </c>
      <c r="G23" s="23">
        <f>SUMIFS(BD!$H:$H,BD!$J:$J,G$14,BD!$I:$I,$B23)</f>
        <v>0</v>
      </c>
      <c r="H23" s="23">
        <f>SUMIFS(BD!$H:$H,BD!$J:$J,H$14,BD!$I:$I,$B23)</f>
        <v>0</v>
      </c>
      <c r="I23" s="22">
        <f>SUMIFS(BD!$H:$H,BD!$J:$J,I$14,BD!$I:$I,$B23)</f>
        <v>0</v>
      </c>
      <c r="J23" s="23">
        <f>SUMIFS(BD!$H:$H,BD!$J:$J,J$14,BD!$I:$I,$B23)</f>
        <v>0</v>
      </c>
      <c r="K23" s="23">
        <f>SUMIFS(BD!$H:$H,BD!$J:$J,K$14,BD!$I:$I,$B23)</f>
        <v>0</v>
      </c>
      <c r="L23" s="23">
        <f>SUMIFS(BD!$H:$H,BD!$J:$J,L$14,BD!$I:$I,$B23)</f>
        <v>0</v>
      </c>
      <c r="M23" s="23">
        <f>SUMIFS(BD!$H:$H,BD!$J:$J,M$14,BD!$I:$I,$B23)</f>
        <v>0</v>
      </c>
      <c r="N23" s="23">
        <f>SUMIFS(BD!$H:$H,BD!$J:$J,N$14,BD!$I:$I,$B23)</f>
        <v>0</v>
      </c>
      <c r="O23" s="22">
        <f t="shared" ref="O23:O25" si="1">SUM(C23:N23)</f>
        <v>0</v>
      </c>
    </row>
    <row r="24" spans="1:16">
      <c r="A24" s="13" t="s">
        <v>110</v>
      </c>
      <c r="B24" s="67" t="s">
        <v>105</v>
      </c>
      <c r="C24" s="23">
        <f>SUMIFS(BD!$H:$H,BD!$J:$J,C$14,BD!$I:$I,$B24)</f>
        <v>0</v>
      </c>
      <c r="D24" s="23">
        <f>SUMIFS(BD!$H:$H,BD!$J:$J,D$14,BD!$I:$I,$B24)</f>
        <v>0</v>
      </c>
      <c r="E24" s="23">
        <f>SUMIFS(BD!$H:$H,BD!$J:$J,E$14,BD!$I:$I,$B24)</f>
        <v>0</v>
      </c>
      <c r="F24" s="23">
        <f>SUMIFS(BD!$H:$H,BD!$J:$J,F$14,BD!$I:$I,$B24)</f>
        <v>0</v>
      </c>
      <c r="G24" s="23">
        <f>SUMIFS(BD!$H:$H,BD!$J:$J,G$14,BD!$I:$I,$B24)</f>
        <v>0</v>
      </c>
      <c r="H24" s="23">
        <f>SUMIFS(BD!$H:$H,BD!$J:$J,H$14,BD!$I:$I,$B24)</f>
        <v>0</v>
      </c>
      <c r="I24" s="22">
        <f>SUMIFS(BD!$H:$H,BD!$J:$J,I$14,BD!$I:$I,$B24)</f>
        <v>0</v>
      </c>
      <c r="J24" s="23">
        <f>SUMIFS(BD!$H:$H,BD!$J:$J,J$14,BD!$I:$I,$B24)</f>
        <v>0</v>
      </c>
      <c r="K24" s="23">
        <f>SUMIFS(BD!$H:$H,BD!$J:$J,K$14,BD!$I:$I,$B24)</f>
        <v>0</v>
      </c>
      <c r="L24" s="23">
        <f>SUMIFS(BD!$H:$H,BD!$J:$J,L$14,BD!$I:$I,$B24)</f>
        <v>0</v>
      </c>
      <c r="M24" s="23">
        <f>SUMIFS(BD!$H:$H,BD!$J:$J,M$14,BD!$I:$I,$B24)</f>
        <v>0</v>
      </c>
      <c r="N24" s="23">
        <f>SUMIFS(BD!$H:$H,BD!$J:$J,N$14,BD!$I:$I,$B24)</f>
        <v>0</v>
      </c>
      <c r="O24" s="22">
        <f t="shared" si="1"/>
        <v>0</v>
      </c>
    </row>
    <row r="25" spans="1:16">
      <c r="A25" s="13" t="s">
        <v>111</v>
      </c>
      <c r="B25" s="68" t="s">
        <v>107</v>
      </c>
      <c r="C25" s="23">
        <f>SUMIFS(BD!$H:$H,BD!$J:$J,C$14,BD!$I:$I,$B25)</f>
        <v>0</v>
      </c>
      <c r="D25" s="23">
        <f>SUMIFS(BD!$H:$H,BD!$J:$J,D$14,BD!$I:$I,$B25)</f>
        <v>0</v>
      </c>
      <c r="E25" s="23">
        <f>SUMIFS(BD!$H:$H,BD!$J:$J,E$14,BD!$I:$I,$B25)</f>
        <v>0</v>
      </c>
      <c r="F25" s="23">
        <f>SUMIFS(BD!$H:$H,BD!$J:$J,F$14,BD!$I:$I,$B25)</f>
        <v>0</v>
      </c>
      <c r="G25" s="23">
        <f>SUMIFS(BD!$H:$H,BD!$J:$J,G$14,BD!$I:$I,$B25)</f>
        <v>0</v>
      </c>
      <c r="H25" s="23">
        <f>SUMIFS(BD!$H:$H,BD!$J:$J,H$14,BD!$I:$I,$B25)</f>
        <v>0</v>
      </c>
      <c r="I25" s="22">
        <f>SUMIFS(BD!$H:$H,BD!$J:$J,I$14,BD!$I:$I,$B25)</f>
        <v>0</v>
      </c>
      <c r="J25" s="23">
        <f>SUMIFS(BD!$H:$H,BD!$J:$J,J$14,BD!$I:$I,$B25)</f>
        <v>0</v>
      </c>
      <c r="K25" s="23">
        <f>SUMIFS(BD!$H:$H,BD!$J:$J,K$14,BD!$I:$I,$B25)</f>
        <v>0</v>
      </c>
      <c r="L25" s="23">
        <f>SUMIFS(BD!$H:$H,BD!$J:$J,L$14,BD!$I:$I,$B25)</f>
        <v>0</v>
      </c>
      <c r="M25" s="23">
        <f>SUMIFS(BD!$H:$H,BD!$J:$J,M$14,BD!$I:$I,$B25)</f>
        <v>3</v>
      </c>
      <c r="N25" s="23">
        <f>SUMIFS(BD!$H:$H,BD!$J:$J,N$14,BD!$I:$I,$B25)</f>
        <v>0</v>
      </c>
      <c r="O25" s="22">
        <f t="shared" si="1"/>
        <v>3</v>
      </c>
    </row>
    <row r="26" spans="1:16">
      <c r="C26" s="27">
        <f>SUM(C15:C25)</f>
        <v>31</v>
      </c>
      <c r="D26" s="27">
        <f t="shared" ref="D26:O26" si="2">SUM(D15:D25)</f>
        <v>78</v>
      </c>
      <c r="E26" s="27">
        <f t="shared" si="2"/>
        <v>61</v>
      </c>
      <c r="F26" s="27">
        <f t="shared" si="2"/>
        <v>33</v>
      </c>
      <c r="G26" s="27">
        <f t="shared" si="2"/>
        <v>22.5</v>
      </c>
      <c r="H26" s="27">
        <f t="shared" si="2"/>
        <v>17.5</v>
      </c>
      <c r="I26" s="27">
        <f t="shared" si="2"/>
        <v>20.5</v>
      </c>
      <c r="J26" s="27">
        <f t="shared" si="2"/>
        <v>25.5</v>
      </c>
      <c r="K26" s="27">
        <f t="shared" si="2"/>
        <v>18</v>
      </c>
      <c r="L26" s="27">
        <f t="shared" si="2"/>
        <v>39</v>
      </c>
      <c r="M26" s="27">
        <f t="shared" si="2"/>
        <v>20</v>
      </c>
      <c r="N26" s="27">
        <f t="shared" si="2"/>
        <v>21</v>
      </c>
      <c r="O26" s="27">
        <f t="shared" si="2"/>
        <v>387</v>
      </c>
      <c r="P26" s="52"/>
    </row>
    <row r="27" spans="1:16">
      <c r="N27" s="1"/>
    </row>
    <row r="28" spans="1:16">
      <c r="M28" s="57"/>
      <c r="N28" s="5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O108"/>
  <sheetViews>
    <sheetView showGridLines="0" workbookViewId="0">
      <selection activeCell="O19" sqref="O19"/>
    </sheetView>
  </sheetViews>
  <sheetFormatPr baseColWidth="10" defaultRowHeight="15"/>
  <cols>
    <col min="1" max="1" width="10.7109375" bestFit="1" customWidth="1"/>
    <col min="2" max="2" width="5.140625" style="1" customWidth="1"/>
    <col min="3" max="3" width="10.85546875" bestFit="1" customWidth="1"/>
    <col min="4" max="4" width="5.5703125" customWidth="1"/>
    <col min="5" max="5" width="4.5703125" customWidth="1"/>
    <col min="6" max="6" width="7.42578125" customWidth="1"/>
    <col min="7" max="7" width="17.28515625" bestFit="1" customWidth="1"/>
    <col min="9" max="9" width="10.7109375" bestFit="1" customWidth="1"/>
    <col min="11" max="11" width="4.7109375" customWidth="1"/>
    <col min="13" max="13" width="9.28515625" customWidth="1"/>
    <col min="14" max="14" width="20.28515625" bestFit="1" customWidth="1"/>
    <col min="16" max="16" width="5.7109375" customWidth="1"/>
  </cols>
  <sheetData>
    <row r="1" spans="1:15">
      <c r="A1" s="34">
        <v>2022</v>
      </c>
      <c r="B1" s="85">
        <v>1</v>
      </c>
      <c r="C1" s="46" t="s">
        <v>13</v>
      </c>
      <c r="D1" s="2">
        <f>+$A$1</f>
        <v>2022</v>
      </c>
      <c r="E1" s="35">
        <v>30</v>
      </c>
      <c r="F1" s="138"/>
      <c r="G1" s="44" t="s">
        <v>7</v>
      </c>
      <c r="H1" s="139">
        <f>+I3+49</f>
        <v>44717</v>
      </c>
      <c r="I1" s="62">
        <v>45351</v>
      </c>
      <c r="L1" s="50" t="s">
        <v>32</v>
      </c>
      <c r="M1" s="41"/>
      <c r="N1" s="11" t="s">
        <v>21</v>
      </c>
      <c r="O1" s="12" t="s">
        <v>22</v>
      </c>
    </row>
    <row r="2" spans="1:15">
      <c r="A2" s="49">
        <v>44713</v>
      </c>
      <c r="B2" s="86">
        <v>2</v>
      </c>
      <c r="C2" s="47" t="s">
        <v>14</v>
      </c>
      <c r="D2" s="3">
        <f>+$A$1</f>
        <v>2022</v>
      </c>
      <c r="E2" s="42">
        <v>31</v>
      </c>
      <c r="F2" s="138"/>
      <c r="G2" s="45" t="s">
        <v>0</v>
      </c>
      <c r="H2" s="140">
        <f>DATE(YEAR($A$2),MONTH(A2)+1,DAY(A2)+13)</f>
        <v>44756</v>
      </c>
      <c r="I2" s="63">
        <f ca="1">NB_JOURS_MOIS(I1)</f>
        <v>29</v>
      </c>
      <c r="J2" s="1"/>
      <c r="L2" s="50" t="s">
        <v>29</v>
      </c>
      <c r="M2" s="41"/>
      <c r="N2" s="69" t="s">
        <v>43</v>
      </c>
      <c r="O2" s="69" t="s">
        <v>24</v>
      </c>
    </row>
    <row r="3" spans="1:15">
      <c r="A3" s="6">
        <f>+A1+1</f>
        <v>2023</v>
      </c>
      <c r="B3" s="86">
        <v>3</v>
      </c>
      <c r="C3" s="47" t="s">
        <v>15</v>
      </c>
      <c r="D3" s="3">
        <f>+$A$1</f>
        <v>2022</v>
      </c>
      <c r="E3" s="42">
        <v>31</v>
      </c>
      <c r="F3" s="137"/>
      <c r="G3" s="45" t="s">
        <v>1</v>
      </c>
      <c r="H3" s="141">
        <f>DATE(YEAR($A$2),MONTH(A2)+2,DAY(A2)+14)</f>
        <v>44788</v>
      </c>
      <c r="I3" s="134">
        <f>FLOOR(DAY(MINUTE(A1/38)/2+56)&amp;"/5/"&amp;A1,7)-34</f>
        <v>44668</v>
      </c>
      <c r="J3" s="135"/>
      <c r="K3" s="133">
        <v>2</v>
      </c>
      <c r="L3" s="35" t="s">
        <v>89</v>
      </c>
      <c r="N3" s="71" t="s">
        <v>3</v>
      </c>
      <c r="O3" s="70" t="s">
        <v>3</v>
      </c>
    </row>
    <row r="4" spans="1:15">
      <c r="A4" s="6"/>
      <c r="B4" s="86">
        <v>4</v>
      </c>
      <c r="C4" s="47" t="s">
        <v>16</v>
      </c>
      <c r="D4" s="3">
        <f>+$A$1</f>
        <v>2022</v>
      </c>
      <c r="E4" s="42">
        <v>30</v>
      </c>
      <c r="F4" s="137"/>
      <c r="G4" s="45" t="s">
        <v>2</v>
      </c>
      <c r="H4" s="140">
        <f>DATE(YEAR($A$2),MONTH(A2)+5,DAY(A2))</f>
        <v>44866</v>
      </c>
      <c r="K4" s="36">
        <v>3</v>
      </c>
      <c r="L4" s="37" t="s">
        <v>90</v>
      </c>
      <c r="N4" s="72" t="s">
        <v>38</v>
      </c>
      <c r="O4" s="29" t="s">
        <v>25</v>
      </c>
    </row>
    <row r="5" spans="1:15">
      <c r="A5" s="6"/>
      <c r="B5" s="86">
        <v>5</v>
      </c>
      <c r="C5" s="47" t="s">
        <v>17</v>
      </c>
      <c r="D5" s="3">
        <f>+$A$1</f>
        <v>2022</v>
      </c>
      <c r="E5" s="42">
        <v>31</v>
      </c>
      <c r="F5" s="137"/>
      <c r="G5" s="45" t="s">
        <v>20</v>
      </c>
      <c r="H5" s="140">
        <f>DATE(YEAR($A$2),MONTH(A2)+5,DAY(A2)+10)</f>
        <v>44876</v>
      </c>
      <c r="K5" s="36">
        <v>4</v>
      </c>
      <c r="L5" s="37" t="s">
        <v>91</v>
      </c>
      <c r="N5" s="73" t="s">
        <v>102</v>
      </c>
      <c r="O5" s="26" t="s">
        <v>120</v>
      </c>
    </row>
    <row r="6" spans="1:15">
      <c r="A6" s="6"/>
      <c r="B6" s="86">
        <v>6</v>
      </c>
      <c r="C6" s="47" t="s">
        <v>18</v>
      </c>
      <c r="D6" s="3">
        <f>+$A$1</f>
        <v>2022</v>
      </c>
      <c r="E6" s="42">
        <v>30</v>
      </c>
      <c r="F6" s="137"/>
      <c r="G6" s="56" t="s">
        <v>5</v>
      </c>
      <c r="H6" s="142">
        <f>DATE(YEAR($A$2),MONTH(A2)+6,DAY(A2)+24)</f>
        <v>44920</v>
      </c>
      <c r="K6" s="36">
        <v>5</v>
      </c>
      <c r="L6" s="37" t="s">
        <v>92</v>
      </c>
      <c r="N6" s="74" t="s">
        <v>44</v>
      </c>
      <c r="O6" s="66" t="s">
        <v>121</v>
      </c>
    </row>
    <row r="7" spans="1:15">
      <c r="A7" s="6"/>
      <c r="B7" s="144">
        <v>7</v>
      </c>
      <c r="C7" s="145" t="s">
        <v>19</v>
      </c>
      <c r="D7" s="146">
        <f>+$A$1</f>
        <v>2022</v>
      </c>
      <c r="E7" s="147">
        <v>31</v>
      </c>
      <c r="F7" s="137"/>
      <c r="G7" s="45" t="s">
        <v>6</v>
      </c>
      <c r="H7" s="140">
        <f>DATE(YEAR($A$2)+1,MONTH(A2)-5,DAY(A2))</f>
        <v>44927</v>
      </c>
      <c r="K7" s="36">
        <v>6</v>
      </c>
      <c r="L7" s="37" t="s">
        <v>93</v>
      </c>
      <c r="N7" s="75" t="s">
        <v>31</v>
      </c>
      <c r="O7" s="28" t="s">
        <v>232</v>
      </c>
    </row>
    <row r="8" spans="1:15">
      <c r="A8" s="6"/>
      <c r="B8" s="86">
        <v>8</v>
      </c>
      <c r="C8" s="47" t="s">
        <v>8</v>
      </c>
      <c r="D8" s="3">
        <f>+$A$3</f>
        <v>2023</v>
      </c>
      <c r="E8" s="42">
        <v>31</v>
      </c>
      <c r="F8" s="138"/>
      <c r="G8" s="45" t="s">
        <v>4</v>
      </c>
      <c r="H8" s="140">
        <f>FLOOR(DAY(MINUTE(A3/38)/2+56)&amp;"/5/"&amp;A3,7)-34</f>
        <v>45025</v>
      </c>
      <c r="K8" s="36">
        <v>7</v>
      </c>
      <c r="L8" s="37" t="s">
        <v>94</v>
      </c>
      <c r="N8" s="76" t="s">
        <v>33</v>
      </c>
      <c r="O8" s="20" t="s">
        <v>34</v>
      </c>
    </row>
    <row r="9" spans="1:15">
      <c r="A9" s="6"/>
      <c r="B9" s="86">
        <v>9</v>
      </c>
      <c r="C9" s="47" t="s">
        <v>9</v>
      </c>
      <c r="D9" s="3">
        <f>+$A$3</f>
        <v>2023</v>
      </c>
      <c r="E9" s="82">
        <f>IF(D9=2020,29,28)</f>
        <v>28</v>
      </c>
      <c r="F9" s="136"/>
      <c r="G9" s="45" t="s">
        <v>242</v>
      </c>
      <c r="H9" s="140">
        <f>+H8+1</f>
        <v>45026</v>
      </c>
      <c r="K9" s="38">
        <v>1</v>
      </c>
      <c r="L9" s="39" t="s">
        <v>95</v>
      </c>
      <c r="N9" s="77" t="s">
        <v>26</v>
      </c>
      <c r="O9" s="9" t="s">
        <v>27</v>
      </c>
    </row>
    <row r="10" spans="1:15">
      <c r="A10" s="6"/>
      <c r="B10" s="86">
        <v>10</v>
      </c>
      <c r="C10" s="47" t="s">
        <v>10</v>
      </c>
      <c r="D10" s="3">
        <f>+$A$3</f>
        <v>2023</v>
      </c>
      <c r="E10" s="82">
        <v>31</v>
      </c>
      <c r="F10" s="136"/>
      <c r="G10" s="45" t="s">
        <v>243</v>
      </c>
      <c r="H10" s="140">
        <f>DATE(YEAR(H7),MONTH(A2)-1,DAY(A2))</f>
        <v>45047</v>
      </c>
      <c r="N10" s="78" t="s">
        <v>103</v>
      </c>
      <c r="O10" s="65" t="s">
        <v>104</v>
      </c>
    </row>
    <row r="11" spans="1:15">
      <c r="A11" s="6"/>
      <c r="B11" s="86">
        <v>11</v>
      </c>
      <c r="C11" s="47" t="s">
        <v>11</v>
      </c>
      <c r="D11" s="3">
        <f>+$A$3</f>
        <v>2023</v>
      </c>
      <c r="E11" s="82">
        <v>30</v>
      </c>
      <c r="F11" s="137"/>
      <c r="G11" s="48" t="s">
        <v>241</v>
      </c>
      <c r="H11" s="143">
        <f>+H8+39</f>
        <v>45064</v>
      </c>
      <c r="N11" s="80" t="s">
        <v>108</v>
      </c>
      <c r="O11" s="67" t="s">
        <v>105</v>
      </c>
    </row>
    <row r="12" spans="1:15">
      <c r="A12" s="7"/>
      <c r="B12" s="87">
        <v>12</v>
      </c>
      <c r="C12" s="48" t="s">
        <v>12</v>
      </c>
      <c r="D12" s="8">
        <f>+$A$3</f>
        <v>2023</v>
      </c>
      <c r="E12" s="43">
        <v>31</v>
      </c>
      <c r="F12" s="81"/>
      <c r="G12" s="45"/>
      <c r="H12" s="50"/>
      <c r="N12" s="79" t="s">
        <v>106</v>
      </c>
      <c r="O12" s="68" t="s">
        <v>107</v>
      </c>
    </row>
    <row r="13" spans="1:15">
      <c r="A13" s="34">
        <v>910119</v>
      </c>
      <c r="B13" s="65" t="s">
        <v>45</v>
      </c>
      <c r="C13" s="34" t="s">
        <v>70</v>
      </c>
      <c r="D13" s="34">
        <v>25</v>
      </c>
      <c r="E13" s="51">
        <v>12</v>
      </c>
      <c r="F13" s="83"/>
      <c r="G13" s="45"/>
      <c r="H13" s="50"/>
    </row>
    <row r="14" spans="1:15">
      <c r="A14" s="34">
        <v>7032</v>
      </c>
      <c r="B14" s="65" t="s">
        <v>46</v>
      </c>
      <c r="C14" s="34" t="s">
        <v>71</v>
      </c>
      <c r="D14" s="34">
        <v>25</v>
      </c>
      <c r="E14" s="51">
        <v>12</v>
      </c>
    </row>
    <row r="15" spans="1:15">
      <c r="A15" s="34">
        <v>7069</v>
      </c>
      <c r="B15" s="65" t="s">
        <v>47</v>
      </c>
      <c r="C15" s="34" t="s">
        <v>69</v>
      </c>
      <c r="D15" s="34">
        <v>25</v>
      </c>
      <c r="E15" s="51">
        <v>12</v>
      </c>
      <c r="F15" s="64"/>
    </row>
    <row r="16" spans="1:15">
      <c r="A16" s="34">
        <v>7042</v>
      </c>
      <c r="B16" s="65" t="s">
        <v>41</v>
      </c>
      <c r="C16" s="34" t="s">
        <v>72</v>
      </c>
      <c r="D16" s="34">
        <v>25</v>
      </c>
      <c r="E16" s="51">
        <v>12</v>
      </c>
      <c r="F16" s="32"/>
    </row>
    <row r="17" spans="1:6">
      <c r="A17" s="34">
        <v>910118</v>
      </c>
      <c r="B17" s="65" t="s">
        <v>42</v>
      </c>
      <c r="C17" s="34" t="s">
        <v>73</v>
      </c>
      <c r="D17" s="34">
        <v>25</v>
      </c>
      <c r="E17" s="51">
        <v>12</v>
      </c>
    </row>
    <row r="18" spans="1:6">
      <c r="A18" s="34">
        <v>7060</v>
      </c>
      <c r="B18" s="65" t="s">
        <v>27</v>
      </c>
      <c r="C18" s="34" t="s">
        <v>74</v>
      </c>
      <c r="D18" s="34">
        <v>25</v>
      </c>
      <c r="E18" s="51">
        <v>12</v>
      </c>
      <c r="F18" s="25"/>
    </row>
    <row r="19" spans="1:6">
      <c r="A19" s="34">
        <v>7054</v>
      </c>
      <c r="B19" s="65" t="s">
        <v>75</v>
      </c>
      <c r="C19" s="34" t="s">
        <v>76</v>
      </c>
      <c r="D19" s="34">
        <v>25</v>
      </c>
      <c r="E19" s="51">
        <v>12</v>
      </c>
      <c r="F19" s="25"/>
    </row>
    <row r="20" spans="1:6">
      <c r="A20" s="34">
        <v>7066</v>
      </c>
      <c r="B20" s="65" t="s">
        <v>48</v>
      </c>
      <c r="C20" s="34" t="s">
        <v>77</v>
      </c>
      <c r="D20" s="34">
        <v>25</v>
      </c>
      <c r="E20" s="51">
        <v>12</v>
      </c>
      <c r="F20" s="25"/>
    </row>
    <row r="21" spans="1:6">
      <c r="A21" s="34">
        <v>7014</v>
      </c>
      <c r="B21" s="65" t="s">
        <v>52</v>
      </c>
      <c r="C21" s="34" t="s">
        <v>78</v>
      </c>
      <c r="D21" s="34">
        <v>25</v>
      </c>
      <c r="E21" s="51">
        <v>12</v>
      </c>
      <c r="F21" s="25"/>
    </row>
    <row r="22" spans="1:6">
      <c r="A22" s="34">
        <v>7068</v>
      </c>
      <c r="B22" s="65" t="s">
        <v>48</v>
      </c>
      <c r="C22" s="34" t="s">
        <v>79</v>
      </c>
      <c r="D22" s="34">
        <v>25</v>
      </c>
      <c r="E22" s="51">
        <v>12</v>
      </c>
    </row>
    <row r="23" spans="1:6">
      <c r="A23" s="34">
        <v>7070</v>
      </c>
      <c r="B23" s="65" t="s">
        <v>49</v>
      </c>
      <c r="C23" s="34" t="s">
        <v>80</v>
      </c>
      <c r="D23" s="34">
        <v>25</v>
      </c>
      <c r="E23" s="51">
        <v>12</v>
      </c>
    </row>
    <row r="24" spans="1:6">
      <c r="A24" s="34">
        <v>7065</v>
      </c>
      <c r="B24" s="65" t="s">
        <v>50</v>
      </c>
      <c r="C24" s="34" t="s">
        <v>81</v>
      </c>
      <c r="D24" s="34">
        <v>25</v>
      </c>
      <c r="E24" s="51">
        <v>12</v>
      </c>
    </row>
    <row r="25" spans="1:6">
      <c r="A25" s="34">
        <v>910163</v>
      </c>
      <c r="B25" s="65" t="s">
        <v>27</v>
      </c>
      <c r="C25" s="34" t="s">
        <v>82</v>
      </c>
      <c r="D25" s="34">
        <v>25</v>
      </c>
      <c r="E25" s="51">
        <v>12</v>
      </c>
    </row>
    <row r="26" spans="1:6">
      <c r="A26" s="34">
        <v>91016</v>
      </c>
      <c r="B26" s="65" t="s">
        <v>50</v>
      </c>
      <c r="C26" s="34" t="s">
        <v>53</v>
      </c>
      <c r="D26" s="34">
        <v>25</v>
      </c>
      <c r="E26" s="51">
        <v>12</v>
      </c>
    </row>
    <row r="27" spans="1:6">
      <c r="A27" s="34">
        <v>7030</v>
      </c>
      <c r="B27" s="65" t="s">
        <v>32</v>
      </c>
      <c r="C27" s="34" t="s">
        <v>83</v>
      </c>
      <c r="D27" s="34">
        <v>25</v>
      </c>
      <c r="E27" s="51">
        <v>12</v>
      </c>
    </row>
    <row r="28" spans="1:6">
      <c r="A28" s="34">
        <v>7035</v>
      </c>
      <c r="B28" s="65" t="s">
        <v>27</v>
      </c>
      <c r="C28" s="34" t="s">
        <v>54</v>
      </c>
      <c r="D28" s="34">
        <v>25</v>
      </c>
      <c r="E28" s="51">
        <v>12</v>
      </c>
    </row>
    <row r="29" spans="1:6">
      <c r="A29" s="34">
        <v>703</v>
      </c>
      <c r="B29" s="65" t="s">
        <v>34</v>
      </c>
      <c r="C29" s="34" t="s">
        <v>55</v>
      </c>
      <c r="D29" s="34">
        <v>25</v>
      </c>
      <c r="E29" s="51">
        <v>12</v>
      </c>
    </row>
    <row r="30" spans="1:6">
      <c r="A30" s="34">
        <v>7078</v>
      </c>
      <c r="B30" s="65" t="s">
        <v>45</v>
      </c>
      <c r="C30" s="34" t="s">
        <v>56</v>
      </c>
      <c r="D30" s="34">
        <v>25</v>
      </c>
      <c r="E30" s="51">
        <v>12</v>
      </c>
    </row>
    <row r="31" spans="1:6">
      <c r="A31" s="34">
        <v>7064</v>
      </c>
      <c r="B31" s="65" t="s">
        <v>47</v>
      </c>
      <c r="C31" s="34" t="s">
        <v>57</v>
      </c>
      <c r="D31" s="34">
        <v>25</v>
      </c>
      <c r="E31" s="51">
        <v>12</v>
      </c>
    </row>
    <row r="32" spans="1:6">
      <c r="A32" s="34">
        <v>7050</v>
      </c>
      <c r="B32" s="65" t="s">
        <v>34</v>
      </c>
      <c r="C32" s="34" t="s">
        <v>58</v>
      </c>
      <c r="D32" s="34">
        <v>25</v>
      </c>
      <c r="E32" s="51">
        <v>12</v>
      </c>
    </row>
    <row r="33" spans="1:5">
      <c r="A33" s="34">
        <v>510</v>
      </c>
      <c r="B33" s="65" t="s">
        <v>84</v>
      </c>
      <c r="C33" s="34" t="s">
        <v>59</v>
      </c>
      <c r="D33" s="34">
        <v>25</v>
      </c>
      <c r="E33" s="51">
        <v>12</v>
      </c>
    </row>
    <row r="34" spans="1:5">
      <c r="A34" s="34">
        <v>512</v>
      </c>
      <c r="B34" s="65" t="s">
        <v>85</v>
      </c>
      <c r="C34" s="34" t="s">
        <v>60</v>
      </c>
      <c r="D34" s="34">
        <v>25</v>
      </c>
      <c r="E34" s="51">
        <v>12</v>
      </c>
    </row>
    <row r="35" spans="1:5">
      <c r="A35" s="34">
        <v>7010</v>
      </c>
      <c r="B35" s="65" t="s">
        <v>86</v>
      </c>
      <c r="C35" s="34" t="s">
        <v>61</v>
      </c>
      <c r="D35" s="34">
        <v>25</v>
      </c>
      <c r="E35" s="51">
        <v>12</v>
      </c>
    </row>
    <row r="36" spans="1:5">
      <c r="A36" s="34">
        <v>7089</v>
      </c>
      <c r="B36" s="65" t="s">
        <v>52</v>
      </c>
      <c r="C36" s="34" t="s">
        <v>62</v>
      </c>
      <c r="D36" s="34">
        <v>25</v>
      </c>
      <c r="E36" s="51">
        <v>12</v>
      </c>
    </row>
    <row r="37" spans="1:5">
      <c r="A37" s="34">
        <v>7034</v>
      </c>
      <c r="B37" s="65" t="s">
        <v>41</v>
      </c>
      <c r="C37" s="34" t="s">
        <v>63</v>
      </c>
      <c r="D37" s="34">
        <v>25</v>
      </c>
      <c r="E37" s="51">
        <v>12</v>
      </c>
    </row>
    <row r="38" spans="1:5">
      <c r="A38" s="34">
        <v>7002</v>
      </c>
      <c r="B38" s="65" t="s">
        <v>40</v>
      </c>
      <c r="C38" s="34" t="s">
        <v>64</v>
      </c>
      <c r="D38" s="34">
        <v>25</v>
      </c>
      <c r="E38" s="51">
        <v>12</v>
      </c>
    </row>
    <row r="39" spans="1:5">
      <c r="A39" s="34">
        <v>7046</v>
      </c>
      <c r="B39" s="65" t="s">
        <v>51</v>
      </c>
      <c r="C39" s="34" t="s">
        <v>65</v>
      </c>
      <c r="D39" s="34">
        <v>25</v>
      </c>
      <c r="E39" s="51">
        <v>12</v>
      </c>
    </row>
    <row r="40" spans="1:5">
      <c r="A40" s="34">
        <v>7023</v>
      </c>
      <c r="B40" s="65" t="s">
        <v>87</v>
      </c>
      <c r="C40" s="34" t="s">
        <v>66</v>
      </c>
      <c r="D40" s="34">
        <v>25</v>
      </c>
      <c r="E40" s="51">
        <v>12</v>
      </c>
    </row>
    <row r="41" spans="1:5">
      <c r="A41" s="34">
        <v>7060</v>
      </c>
      <c r="B41" s="65" t="s">
        <v>39</v>
      </c>
      <c r="C41" s="34" t="s">
        <v>67</v>
      </c>
      <c r="D41" s="34">
        <v>25</v>
      </c>
      <c r="E41" s="51">
        <v>12</v>
      </c>
    </row>
    <row r="42" spans="1:5">
      <c r="A42" s="34">
        <v>7655</v>
      </c>
      <c r="B42" s="65" t="s">
        <v>88</v>
      </c>
      <c r="C42" s="34" t="s">
        <v>68</v>
      </c>
      <c r="D42" s="34">
        <v>25</v>
      </c>
      <c r="E42" s="51">
        <v>12</v>
      </c>
    </row>
    <row r="43" spans="1:5">
      <c r="A43" s="114">
        <v>58</v>
      </c>
      <c r="B43" s="114" t="s">
        <v>220</v>
      </c>
      <c r="C43" s="114" t="s">
        <v>221</v>
      </c>
      <c r="D43" s="34">
        <v>25</v>
      </c>
      <c r="E43" s="51">
        <v>12</v>
      </c>
    </row>
    <row r="44" spans="1:5">
      <c r="A44" s="114">
        <v>59</v>
      </c>
      <c r="B44" s="114" t="s">
        <v>217</v>
      </c>
      <c r="C44" s="114" t="s">
        <v>219</v>
      </c>
      <c r="D44" s="34">
        <v>25</v>
      </c>
      <c r="E44" s="51">
        <v>12</v>
      </c>
    </row>
    <row r="45" spans="1:5">
      <c r="A45" s="114">
        <v>61</v>
      </c>
      <c r="B45" s="114" t="s">
        <v>217</v>
      </c>
      <c r="C45" s="114" t="s">
        <v>218</v>
      </c>
      <c r="D45" s="34">
        <v>25</v>
      </c>
      <c r="E45" s="51">
        <v>12</v>
      </c>
    </row>
    <row r="46" spans="1:5">
      <c r="A46" s="114">
        <v>63</v>
      </c>
      <c r="B46" s="114" t="s">
        <v>215</v>
      </c>
      <c r="C46" s="114" t="s">
        <v>216</v>
      </c>
      <c r="D46" s="34">
        <v>25</v>
      </c>
      <c r="E46" s="51">
        <v>12</v>
      </c>
    </row>
    <row r="47" spans="1:5">
      <c r="A47" s="114">
        <v>65</v>
      </c>
      <c r="B47" s="114" t="s">
        <v>213</v>
      </c>
      <c r="C47" s="114" t="s">
        <v>214</v>
      </c>
      <c r="D47" s="34">
        <v>25</v>
      </c>
      <c r="E47" s="51">
        <v>12</v>
      </c>
    </row>
    <row r="48" spans="1:5">
      <c r="A48" s="114">
        <v>67</v>
      </c>
      <c r="B48" s="114" t="s">
        <v>210</v>
      </c>
      <c r="C48" s="114" t="s">
        <v>212</v>
      </c>
      <c r="D48" s="34">
        <v>25</v>
      </c>
      <c r="E48" s="51">
        <v>12</v>
      </c>
    </row>
    <row r="49" spans="1:5">
      <c r="A49" s="114">
        <v>69</v>
      </c>
      <c r="B49" s="114" t="s">
        <v>210</v>
      </c>
      <c r="C49" s="114" t="s">
        <v>211</v>
      </c>
      <c r="D49" s="34">
        <v>25</v>
      </c>
      <c r="E49" s="51">
        <v>12</v>
      </c>
    </row>
    <row r="50" spans="1:5">
      <c r="A50" s="114">
        <v>71</v>
      </c>
      <c r="B50" s="114" t="s">
        <v>206</v>
      </c>
      <c r="C50" s="114" t="s">
        <v>175</v>
      </c>
      <c r="D50" s="34">
        <v>25</v>
      </c>
      <c r="E50" s="51">
        <v>12</v>
      </c>
    </row>
    <row r="51" spans="1:5">
      <c r="A51" s="114">
        <v>73</v>
      </c>
      <c r="B51" s="114" t="s">
        <v>222</v>
      </c>
      <c r="C51" s="114" t="s">
        <v>209</v>
      </c>
      <c r="D51" s="34">
        <v>25</v>
      </c>
      <c r="E51" s="51">
        <v>12</v>
      </c>
    </row>
    <row r="52" spans="1:5">
      <c r="A52" s="114">
        <v>75</v>
      </c>
      <c r="B52" s="114" t="s">
        <v>206</v>
      </c>
      <c r="C52" s="114" t="s">
        <v>208</v>
      </c>
      <c r="D52" s="34">
        <v>25</v>
      </c>
      <c r="E52" s="51">
        <v>12</v>
      </c>
    </row>
    <row r="53" spans="1:5">
      <c r="A53" s="114">
        <v>77</v>
      </c>
      <c r="B53" s="114" t="s">
        <v>206</v>
      </c>
      <c r="C53" s="114" t="s">
        <v>207</v>
      </c>
      <c r="D53" s="34">
        <v>25</v>
      </c>
      <c r="E53" s="51">
        <v>12</v>
      </c>
    </row>
    <row r="54" spans="1:5">
      <c r="A54" s="114">
        <v>79</v>
      </c>
      <c r="B54" s="114" t="s">
        <v>204</v>
      </c>
      <c r="C54" s="114" t="s">
        <v>205</v>
      </c>
      <c r="D54" s="34">
        <v>25</v>
      </c>
      <c r="E54" s="51">
        <v>12</v>
      </c>
    </row>
    <row r="55" spans="1:5">
      <c r="A55" s="114">
        <v>81</v>
      </c>
      <c r="B55" s="114" t="s">
        <v>202</v>
      </c>
      <c r="C55" s="114" t="s">
        <v>203</v>
      </c>
      <c r="D55" s="34">
        <v>25</v>
      </c>
      <c r="E55" s="51">
        <v>12</v>
      </c>
    </row>
    <row r="56" spans="1:5">
      <c r="A56" s="114">
        <v>83</v>
      </c>
      <c r="B56" s="114" t="s">
        <v>223</v>
      </c>
      <c r="C56" s="114" t="s">
        <v>201</v>
      </c>
      <c r="D56" s="34">
        <v>25</v>
      </c>
      <c r="E56" s="51">
        <v>12</v>
      </c>
    </row>
    <row r="57" spans="1:5">
      <c r="A57" s="114">
        <v>85</v>
      </c>
      <c r="B57" s="114" t="s">
        <v>198</v>
      </c>
      <c r="C57" s="114" t="s">
        <v>201</v>
      </c>
      <c r="D57" s="34">
        <v>25</v>
      </c>
      <c r="E57" s="51">
        <v>12</v>
      </c>
    </row>
    <row r="58" spans="1:5">
      <c r="A58" s="114">
        <v>87</v>
      </c>
      <c r="B58" s="114" t="s">
        <v>198</v>
      </c>
      <c r="C58" s="114" t="s">
        <v>200</v>
      </c>
      <c r="D58" s="34">
        <v>25</v>
      </c>
      <c r="E58" s="51">
        <v>12</v>
      </c>
    </row>
    <row r="59" spans="1:5">
      <c r="A59" s="114">
        <v>44</v>
      </c>
      <c r="B59" s="114" t="s">
        <v>198</v>
      </c>
      <c r="C59" s="114" t="s">
        <v>199</v>
      </c>
      <c r="D59" s="34">
        <v>25</v>
      </c>
      <c r="E59" s="51">
        <v>12</v>
      </c>
    </row>
    <row r="60" spans="1:5">
      <c r="A60" s="114">
        <v>45</v>
      </c>
      <c r="B60" s="114" t="s">
        <v>196</v>
      </c>
      <c r="C60" s="114" t="s">
        <v>197</v>
      </c>
      <c r="D60" s="34">
        <v>25</v>
      </c>
      <c r="E60" s="51">
        <v>12</v>
      </c>
    </row>
    <row r="61" spans="1:5">
      <c r="A61" s="114">
        <v>46</v>
      </c>
      <c r="B61" s="114" t="s">
        <v>194</v>
      </c>
      <c r="C61" s="114" t="s">
        <v>195</v>
      </c>
      <c r="D61" s="34">
        <v>25</v>
      </c>
      <c r="E61" s="51">
        <v>12</v>
      </c>
    </row>
    <row r="62" spans="1:5">
      <c r="A62" s="114">
        <v>47</v>
      </c>
      <c r="B62" s="114" t="s">
        <v>191</v>
      </c>
      <c r="C62" s="114" t="s">
        <v>193</v>
      </c>
      <c r="D62" s="34">
        <v>25</v>
      </c>
      <c r="E62" s="51">
        <v>12</v>
      </c>
    </row>
    <row r="63" spans="1:5">
      <c r="A63" s="114">
        <v>48</v>
      </c>
      <c r="B63" s="114" t="s">
        <v>224</v>
      </c>
      <c r="C63" s="114" t="s">
        <v>193</v>
      </c>
      <c r="D63" s="34">
        <v>25</v>
      </c>
      <c r="E63" s="51">
        <v>12</v>
      </c>
    </row>
    <row r="64" spans="1:5">
      <c r="A64" s="114">
        <v>49</v>
      </c>
      <c r="B64" s="114" t="s">
        <v>191</v>
      </c>
      <c r="C64" s="114" t="s">
        <v>192</v>
      </c>
      <c r="D64" s="34">
        <v>25</v>
      </c>
      <c r="E64" s="51">
        <v>12</v>
      </c>
    </row>
    <row r="65" spans="1:5">
      <c r="A65" s="114">
        <v>50</v>
      </c>
      <c r="B65" s="114" t="s">
        <v>189</v>
      </c>
      <c r="C65" s="114" t="s">
        <v>190</v>
      </c>
      <c r="D65" s="34">
        <v>25</v>
      </c>
      <c r="E65" s="51">
        <v>12</v>
      </c>
    </row>
    <row r="66" spans="1:5">
      <c r="A66" s="114">
        <v>51</v>
      </c>
      <c r="B66" s="114" t="s">
        <v>188</v>
      </c>
      <c r="C66" s="114" t="s">
        <v>179</v>
      </c>
      <c r="D66" s="34">
        <v>25</v>
      </c>
      <c r="E66" s="51">
        <v>12</v>
      </c>
    </row>
    <row r="67" spans="1:5">
      <c r="A67" s="114">
        <v>52</v>
      </c>
      <c r="B67" s="114" t="s">
        <v>187</v>
      </c>
      <c r="C67" s="114" t="s">
        <v>179</v>
      </c>
      <c r="D67" s="34">
        <v>25</v>
      </c>
      <c r="E67" s="51">
        <v>12</v>
      </c>
    </row>
    <row r="68" spans="1:5">
      <c r="A68" s="114">
        <v>53</v>
      </c>
      <c r="B68" s="114" t="s">
        <v>186</v>
      </c>
      <c r="C68" s="114" t="s">
        <v>179</v>
      </c>
      <c r="D68" s="34">
        <v>25</v>
      </c>
      <c r="E68" s="51">
        <v>12</v>
      </c>
    </row>
    <row r="69" spans="1:5">
      <c r="A69" s="114">
        <v>54</v>
      </c>
      <c r="B69" s="114" t="s">
        <v>184</v>
      </c>
      <c r="C69" s="114" t="s">
        <v>185</v>
      </c>
      <c r="D69" s="34">
        <v>25</v>
      </c>
      <c r="E69" s="51">
        <v>12</v>
      </c>
    </row>
    <row r="70" spans="1:5">
      <c r="A70" s="114">
        <v>55</v>
      </c>
      <c r="B70" s="114" t="s">
        <v>182</v>
      </c>
      <c r="C70" s="114" t="s">
        <v>183</v>
      </c>
      <c r="D70" s="34">
        <v>25</v>
      </c>
      <c r="E70" s="51">
        <v>12</v>
      </c>
    </row>
    <row r="71" spans="1:5">
      <c r="A71" s="114">
        <v>56</v>
      </c>
      <c r="B71" s="114" t="s">
        <v>181</v>
      </c>
      <c r="C71" s="114" t="s">
        <v>180</v>
      </c>
      <c r="D71" s="34">
        <v>25</v>
      </c>
      <c r="E71" s="51">
        <v>12</v>
      </c>
    </row>
    <row r="72" spans="1:5">
      <c r="A72" s="114">
        <v>57</v>
      </c>
      <c r="B72" s="114" t="s">
        <v>178</v>
      </c>
      <c r="C72" s="114" t="s">
        <v>180</v>
      </c>
      <c r="D72" s="34">
        <v>25</v>
      </c>
      <c r="E72" s="51">
        <v>12</v>
      </c>
    </row>
    <row r="73" spans="1:5">
      <c r="A73" s="114">
        <v>58</v>
      </c>
      <c r="B73" s="114" t="s">
        <v>178</v>
      </c>
      <c r="C73" s="114" t="s">
        <v>180</v>
      </c>
      <c r="D73" s="34">
        <v>25</v>
      </c>
      <c r="E73" s="51">
        <v>12</v>
      </c>
    </row>
    <row r="74" spans="1:5">
      <c r="A74" s="114">
        <v>59</v>
      </c>
      <c r="B74" s="114" t="s">
        <v>225</v>
      </c>
      <c r="C74" s="114" t="s">
        <v>180</v>
      </c>
      <c r="D74" s="34">
        <v>25</v>
      </c>
      <c r="E74" s="51">
        <v>12</v>
      </c>
    </row>
    <row r="75" spans="1:5">
      <c r="A75" s="114">
        <v>125</v>
      </c>
      <c r="B75" s="114" t="s">
        <v>178</v>
      </c>
      <c r="C75" s="114" t="s">
        <v>179</v>
      </c>
      <c r="D75" s="34">
        <v>25</v>
      </c>
      <c r="E75" s="51">
        <v>12</v>
      </c>
    </row>
    <row r="76" spans="1:5">
      <c r="A76" s="114">
        <v>127</v>
      </c>
      <c r="B76" s="114" t="s">
        <v>177</v>
      </c>
      <c r="C76" s="114" t="s">
        <v>175</v>
      </c>
      <c r="D76" s="34">
        <v>25</v>
      </c>
      <c r="E76" s="51">
        <v>12</v>
      </c>
    </row>
    <row r="77" spans="1:5">
      <c r="A77" s="114">
        <v>129</v>
      </c>
      <c r="B77" s="114" t="s">
        <v>176</v>
      </c>
      <c r="C77" s="114" t="s">
        <v>175</v>
      </c>
      <c r="D77" s="34">
        <v>25</v>
      </c>
      <c r="E77" s="51">
        <v>12</v>
      </c>
    </row>
    <row r="78" spans="1:5">
      <c r="A78" s="114">
        <v>131</v>
      </c>
      <c r="B78" s="114" t="s">
        <v>174</v>
      </c>
      <c r="C78" s="114" t="s">
        <v>175</v>
      </c>
      <c r="D78" s="34">
        <v>25</v>
      </c>
      <c r="E78" s="51">
        <v>12</v>
      </c>
    </row>
    <row r="79" spans="1:5">
      <c r="A79" s="114">
        <v>133</v>
      </c>
      <c r="B79" s="114" t="s">
        <v>170</v>
      </c>
      <c r="C79" s="114" t="s">
        <v>173</v>
      </c>
      <c r="D79" s="34">
        <v>25</v>
      </c>
      <c r="E79" s="51">
        <v>12</v>
      </c>
    </row>
    <row r="80" spans="1:5">
      <c r="A80" s="114">
        <v>135</v>
      </c>
      <c r="B80" s="114" t="s">
        <v>226</v>
      </c>
      <c r="C80" s="114" t="s">
        <v>172</v>
      </c>
      <c r="D80" s="34">
        <v>25</v>
      </c>
      <c r="E80" s="51">
        <v>12</v>
      </c>
    </row>
    <row r="81" spans="1:5">
      <c r="A81" s="114">
        <v>137</v>
      </c>
      <c r="B81" s="114" t="s">
        <v>170</v>
      </c>
      <c r="C81" s="114" t="s">
        <v>171</v>
      </c>
      <c r="D81" s="34">
        <v>25</v>
      </c>
      <c r="E81" s="51">
        <v>12</v>
      </c>
    </row>
    <row r="82" spans="1:5">
      <c r="A82" s="114">
        <v>139</v>
      </c>
      <c r="B82" s="114" t="s">
        <v>168</v>
      </c>
      <c r="C82" s="114" t="s">
        <v>169</v>
      </c>
      <c r="D82" s="34">
        <v>25</v>
      </c>
      <c r="E82" s="51">
        <v>12</v>
      </c>
    </row>
    <row r="83" spans="1:5">
      <c r="A83" s="114">
        <v>141</v>
      </c>
      <c r="B83" s="114" t="s">
        <v>166</v>
      </c>
      <c r="C83" s="114" t="s">
        <v>167</v>
      </c>
      <c r="D83" s="34">
        <v>25</v>
      </c>
      <c r="E83" s="51">
        <v>12</v>
      </c>
    </row>
    <row r="84" spans="1:5">
      <c r="A84" s="114">
        <v>143</v>
      </c>
      <c r="B84" s="114" t="s">
        <v>164</v>
      </c>
      <c r="C84" s="114" t="s">
        <v>165</v>
      </c>
      <c r="D84" s="34">
        <v>25</v>
      </c>
      <c r="E84" s="51">
        <v>12</v>
      </c>
    </row>
    <row r="85" spans="1:5">
      <c r="A85" s="114">
        <v>145</v>
      </c>
      <c r="B85" s="114" t="s">
        <v>162</v>
      </c>
      <c r="C85" s="114" t="s">
        <v>163</v>
      </c>
      <c r="D85" s="34">
        <v>25</v>
      </c>
      <c r="E85" s="51">
        <v>12</v>
      </c>
    </row>
    <row r="86" spans="1:5">
      <c r="A86" s="114">
        <v>147</v>
      </c>
      <c r="B86" s="114" t="s">
        <v>227</v>
      </c>
      <c r="C86" s="114" t="s">
        <v>161</v>
      </c>
      <c r="D86" s="34">
        <v>25</v>
      </c>
      <c r="E86" s="51">
        <v>12</v>
      </c>
    </row>
    <row r="87" spans="1:5">
      <c r="A87" s="114">
        <v>149</v>
      </c>
      <c r="B87" s="114" t="s">
        <v>159</v>
      </c>
      <c r="C87" s="114" t="s">
        <v>160</v>
      </c>
      <c r="D87" s="34">
        <v>25</v>
      </c>
      <c r="E87" s="51">
        <v>12</v>
      </c>
    </row>
    <row r="88" spans="1:5">
      <c r="A88" s="114">
        <v>151</v>
      </c>
      <c r="B88" s="114" t="s">
        <v>157</v>
      </c>
      <c r="C88" s="114" t="s">
        <v>158</v>
      </c>
      <c r="D88" s="34">
        <v>25</v>
      </c>
      <c r="E88" s="51">
        <v>12</v>
      </c>
    </row>
    <row r="89" spans="1:5">
      <c r="A89" s="114">
        <v>153</v>
      </c>
      <c r="B89" s="114" t="s">
        <v>155</v>
      </c>
      <c r="C89" s="114" t="s">
        <v>156</v>
      </c>
      <c r="D89" s="34">
        <v>25</v>
      </c>
      <c r="E89" s="51">
        <v>12</v>
      </c>
    </row>
    <row r="90" spans="1:5">
      <c r="A90" s="114">
        <v>155</v>
      </c>
      <c r="B90" s="114" t="s">
        <v>153</v>
      </c>
      <c r="C90" s="114" t="s">
        <v>154</v>
      </c>
      <c r="D90" s="34">
        <v>25</v>
      </c>
      <c r="E90" s="51">
        <v>12</v>
      </c>
    </row>
    <row r="91" spans="1:5">
      <c r="A91" s="114">
        <v>157</v>
      </c>
      <c r="B91" s="114" t="s">
        <v>151</v>
      </c>
      <c r="C91" s="114" t="s">
        <v>152</v>
      </c>
      <c r="D91" s="34">
        <v>25</v>
      </c>
      <c r="E91" s="51">
        <v>12</v>
      </c>
    </row>
    <row r="92" spans="1:5">
      <c r="A92" s="114">
        <v>159</v>
      </c>
      <c r="B92" s="114" t="s">
        <v>149</v>
      </c>
      <c r="C92" s="114" t="s">
        <v>150</v>
      </c>
      <c r="D92" s="34">
        <v>25</v>
      </c>
      <c r="E92" s="51">
        <v>12</v>
      </c>
    </row>
    <row r="93" spans="1:5">
      <c r="A93" s="114">
        <v>161</v>
      </c>
      <c r="B93" s="114" t="s">
        <v>147</v>
      </c>
      <c r="C93" s="114" t="s">
        <v>148</v>
      </c>
      <c r="D93" s="34">
        <v>25</v>
      </c>
      <c r="E93" s="51">
        <v>12</v>
      </c>
    </row>
    <row r="94" spans="1:5">
      <c r="A94" s="114">
        <v>163</v>
      </c>
      <c r="B94" s="114" t="s">
        <v>145</v>
      </c>
      <c r="C94" s="114" t="s">
        <v>146</v>
      </c>
      <c r="D94" s="34">
        <v>25</v>
      </c>
      <c r="E94" s="51">
        <v>12</v>
      </c>
    </row>
    <row r="95" spans="1:5">
      <c r="A95" s="114">
        <v>165</v>
      </c>
      <c r="B95" s="114" t="s">
        <v>228</v>
      </c>
      <c r="C95" s="114" t="s">
        <v>144</v>
      </c>
      <c r="D95" s="34">
        <v>25</v>
      </c>
      <c r="E95" s="51">
        <v>12</v>
      </c>
    </row>
    <row r="96" spans="1:5">
      <c r="A96" s="114">
        <v>167</v>
      </c>
      <c r="B96" s="114" t="s">
        <v>142</v>
      </c>
      <c r="C96" s="114" t="s">
        <v>143</v>
      </c>
      <c r="D96" s="34">
        <v>25</v>
      </c>
      <c r="E96" s="51">
        <v>12</v>
      </c>
    </row>
    <row r="97" spans="1:5">
      <c r="A97" s="114">
        <v>169</v>
      </c>
      <c r="B97" s="114" t="s">
        <v>140</v>
      </c>
      <c r="C97" s="114" t="s">
        <v>141</v>
      </c>
      <c r="D97" s="34">
        <v>25</v>
      </c>
      <c r="E97" s="51">
        <v>12</v>
      </c>
    </row>
    <row r="98" spans="1:5">
      <c r="A98" s="114">
        <v>171</v>
      </c>
      <c r="B98" s="114" t="s">
        <v>138</v>
      </c>
      <c r="C98" s="114" t="s">
        <v>139</v>
      </c>
      <c r="D98" s="34">
        <v>25</v>
      </c>
      <c r="E98" s="51">
        <v>12</v>
      </c>
    </row>
    <row r="99" spans="1:5">
      <c r="A99" s="114">
        <v>173</v>
      </c>
      <c r="B99" s="114" t="s">
        <v>135</v>
      </c>
      <c r="C99" s="114" t="s">
        <v>137</v>
      </c>
      <c r="D99" s="34">
        <v>25</v>
      </c>
      <c r="E99" s="51">
        <v>12</v>
      </c>
    </row>
    <row r="100" spans="1:5">
      <c r="A100" s="114">
        <v>175</v>
      </c>
      <c r="B100" s="114" t="s">
        <v>229</v>
      </c>
      <c r="C100" s="114" t="s">
        <v>136</v>
      </c>
      <c r="D100" s="34">
        <v>25</v>
      </c>
      <c r="E100" s="51">
        <v>12</v>
      </c>
    </row>
    <row r="101" spans="1:5">
      <c r="A101" s="114">
        <v>177</v>
      </c>
      <c r="B101" s="114" t="s">
        <v>133</v>
      </c>
      <c r="C101" s="114" t="s">
        <v>134</v>
      </c>
      <c r="D101" s="34">
        <v>25</v>
      </c>
      <c r="E101" s="51">
        <v>12</v>
      </c>
    </row>
    <row r="102" spans="1:5">
      <c r="A102" s="114">
        <v>179</v>
      </c>
      <c r="B102" s="114" t="s">
        <v>130</v>
      </c>
      <c r="C102" s="114" t="s">
        <v>132</v>
      </c>
      <c r="D102" s="34">
        <v>25</v>
      </c>
      <c r="E102" s="51">
        <v>12</v>
      </c>
    </row>
    <row r="103" spans="1:5">
      <c r="A103" s="114">
        <v>181</v>
      </c>
      <c r="B103" s="114" t="s">
        <v>230</v>
      </c>
      <c r="C103" s="114" t="s">
        <v>131</v>
      </c>
      <c r="D103" s="34">
        <v>25</v>
      </c>
      <c r="E103" s="51">
        <v>12</v>
      </c>
    </row>
    <row r="104" spans="1:5">
      <c r="A104" s="114">
        <v>183</v>
      </c>
      <c r="B104" s="114" t="s">
        <v>127</v>
      </c>
      <c r="C104" s="114" t="s">
        <v>129</v>
      </c>
      <c r="D104" s="34">
        <v>25</v>
      </c>
      <c r="E104" s="51">
        <v>12</v>
      </c>
    </row>
    <row r="105" spans="1:5">
      <c r="A105" s="114">
        <v>185</v>
      </c>
      <c r="B105" s="114" t="s">
        <v>127</v>
      </c>
      <c r="C105" s="114" t="s">
        <v>128</v>
      </c>
      <c r="D105" s="34">
        <v>25</v>
      </c>
      <c r="E105" s="51">
        <v>12</v>
      </c>
    </row>
    <row r="106" spans="1:5">
      <c r="A106" s="114">
        <v>187</v>
      </c>
      <c r="B106" s="114" t="s">
        <v>124</v>
      </c>
      <c r="C106" s="114" t="s">
        <v>126</v>
      </c>
      <c r="D106" s="34">
        <v>25</v>
      </c>
      <c r="E106" s="51">
        <v>12</v>
      </c>
    </row>
    <row r="107" spans="1:5">
      <c r="A107" s="114">
        <v>189</v>
      </c>
      <c r="B107" s="114" t="s">
        <v>231</v>
      </c>
      <c r="C107" s="114" t="s">
        <v>125</v>
      </c>
      <c r="D107" s="34">
        <v>25</v>
      </c>
      <c r="E107" s="51">
        <v>12</v>
      </c>
    </row>
    <row r="108" spans="1:5">
      <c r="A108" s="114">
        <v>191</v>
      </c>
      <c r="B108" s="114" t="s">
        <v>122</v>
      </c>
      <c r="C108" s="114" t="s">
        <v>123</v>
      </c>
      <c r="D108" s="34">
        <v>25</v>
      </c>
      <c r="E108" s="51">
        <v>12</v>
      </c>
    </row>
  </sheetData>
  <phoneticPr fontId="13" type="noConversion"/>
  <conditionalFormatting sqref="O9">
    <cfRule type="cellIs" dxfId="7" priority="70" operator="between">
      <formula>0.5</formula>
      <formula>1</formula>
    </cfRule>
  </conditionalFormatting>
  <conditionalFormatting sqref="O9">
    <cfRule type="cellIs" dxfId="6" priority="69" operator="equal">
      <formula>"F"</formula>
    </cfRule>
  </conditionalFormatting>
  <conditionalFormatting sqref="O3">
    <cfRule type="cellIs" dxfId="5" priority="68" operator="between">
      <formula>0.5</formula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ouvrir">
              <controlPr defaultSize="0" print="0" autoFill="0" autoPict="0" macro="[0]!Feuil6.ouvrir_absences">
                <anchor moveWithCells="1" sizeWithCells="1">
                  <from>
                    <xdr:col>5</xdr:col>
                    <xdr:colOff>476250</xdr:colOff>
                    <xdr:row>15</xdr:row>
                    <xdr:rowOff>114300</xdr:rowOff>
                  </from>
                  <to>
                    <xdr:col>7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5" name="Button 12">
              <controlPr defaultSize="0" print="0" autoFill="0" autoPict="0" macro="[0]!Feuil6.ouvrir_absences2">
                <anchor moveWithCells="1" sizeWithCells="1">
                  <from>
                    <xdr:col>10</xdr:col>
                    <xdr:colOff>28575</xdr:colOff>
                    <xdr:row>15</xdr:row>
                    <xdr:rowOff>66675</xdr:rowOff>
                  </from>
                  <to>
                    <xdr:col>13</xdr:col>
                    <xdr:colOff>1143000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5490D-F767-469E-899F-E899C22E2C37}">
  <sheetPr codeName="Feuil1"/>
  <dimension ref="A1:B108"/>
  <sheetViews>
    <sheetView showGridLines="0" workbookViewId="0">
      <selection activeCell="F18" sqref="F18"/>
    </sheetView>
  </sheetViews>
  <sheetFormatPr baseColWidth="10" defaultRowHeight="15"/>
  <cols>
    <col min="1" max="2" width="12.140625" style="1" customWidth="1"/>
  </cols>
  <sheetData>
    <row r="1" spans="1:2">
      <c r="A1" s="150">
        <f>data!A1</f>
        <v>2022</v>
      </c>
      <c r="B1" s="153">
        <f>data!A3</f>
        <v>2023</v>
      </c>
    </row>
    <row r="2" spans="1:2">
      <c r="A2" s="154" t="str">
        <f>data!C1</f>
        <v>Juin</v>
      </c>
      <c r="B2" s="151" t="str">
        <f>data!C8</f>
        <v>Janvier</v>
      </c>
    </row>
    <row r="3" spans="1:2">
      <c r="A3" s="154" t="str">
        <f>data!C2</f>
        <v>Juillet</v>
      </c>
      <c r="B3" s="151" t="str">
        <f>data!C9</f>
        <v>Février</v>
      </c>
    </row>
    <row r="4" spans="1:2">
      <c r="A4" s="154" t="str">
        <f>data!C3</f>
        <v>Août</v>
      </c>
      <c r="B4" s="151" t="str">
        <f>data!C10</f>
        <v>Mars</v>
      </c>
    </row>
    <row r="5" spans="1:2">
      <c r="A5" s="154" t="str">
        <f>data!C4</f>
        <v>Septembre</v>
      </c>
      <c r="B5" s="151" t="str">
        <f>data!C11</f>
        <v>Avril</v>
      </c>
    </row>
    <row r="6" spans="1:2">
      <c r="A6" s="154" t="str">
        <f>data!C5</f>
        <v>Octobre</v>
      </c>
      <c r="B6" s="151" t="str">
        <f>data!C12</f>
        <v>Mai</v>
      </c>
    </row>
    <row r="7" spans="1:2">
      <c r="A7" s="154" t="str">
        <f>data!C6</f>
        <v>Novembre</v>
      </c>
      <c r="B7" s="151"/>
    </row>
    <row r="8" spans="1:2">
      <c r="A8" s="155" t="str">
        <f>data!C7</f>
        <v>Décembre</v>
      </c>
      <c r="B8" s="152"/>
    </row>
    <row r="9" spans="1:2">
      <c r="A9" s="148"/>
      <c r="B9" s="149"/>
    </row>
    <row r="10" spans="1:2">
      <c r="A10" s="148"/>
      <c r="B10" s="149"/>
    </row>
    <row r="11" spans="1:2">
      <c r="A11" s="148"/>
      <c r="B11" s="149"/>
    </row>
    <row r="12" spans="1:2">
      <c r="A12" s="148"/>
      <c r="B12" s="149"/>
    </row>
    <row r="13" spans="1:2">
      <c r="A13" s="148"/>
      <c r="B13" s="149"/>
    </row>
    <row r="14" spans="1:2">
      <c r="A14" s="148"/>
      <c r="B14" s="149"/>
    </row>
    <row r="15" spans="1:2">
      <c r="A15" s="148"/>
      <c r="B15" s="149"/>
    </row>
    <row r="16" spans="1:2">
      <c r="A16" s="148"/>
      <c r="B16" s="149"/>
    </row>
    <row r="17" spans="1:2">
      <c r="A17" s="148"/>
      <c r="B17" s="149"/>
    </row>
    <row r="18" spans="1:2">
      <c r="A18" s="148"/>
      <c r="B18" s="149"/>
    </row>
    <row r="19" spans="1:2">
      <c r="A19" s="148"/>
      <c r="B19" s="149"/>
    </row>
    <row r="20" spans="1:2">
      <c r="A20" s="148"/>
      <c r="B20" s="149"/>
    </row>
    <row r="21" spans="1:2">
      <c r="A21" s="148"/>
      <c r="B21" s="149"/>
    </row>
    <row r="22" spans="1:2">
      <c r="A22" s="148"/>
      <c r="B22" s="149"/>
    </row>
    <row r="23" spans="1:2">
      <c r="A23" s="148"/>
      <c r="B23" s="149"/>
    </row>
    <row r="24" spans="1:2">
      <c r="A24" s="148"/>
      <c r="B24" s="149"/>
    </row>
    <row r="25" spans="1:2">
      <c r="A25" s="148"/>
      <c r="B25" s="149"/>
    </row>
    <row r="26" spans="1:2">
      <c r="A26" s="148"/>
      <c r="B26" s="149"/>
    </row>
    <row r="27" spans="1:2">
      <c r="A27" s="148"/>
      <c r="B27" s="149"/>
    </row>
    <row r="28" spans="1:2">
      <c r="A28" s="148"/>
      <c r="B28" s="149"/>
    </row>
    <row r="29" spans="1:2">
      <c r="A29" s="148"/>
      <c r="B29" s="149"/>
    </row>
    <row r="30" spans="1:2">
      <c r="A30" s="148"/>
      <c r="B30" s="149"/>
    </row>
    <row r="31" spans="1:2">
      <c r="A31" s="148"/>
      <c r="B31" s="149"/>
    </row>
    <row r="32" spans="1:2">
      <c r="A32" s="148"/>
      <c r="B32" s="149"/>
    </row>
    <row r="33" spans="1:2">
      <c r="A33" s="148"/>
      <c r="B33" s="149"/>
    </row>
    <row r="34" spans="1:2">
      <c r="A34" s="148"/>
      <c r="B34" s="149"/>
    </row>
    <row r="35" spans="1:2">
      <c r="A35" s="148"/>
      <c r="B35" s="149"/>
    </row>
    <row r="36" spans="1:2">
      <c r="A36" s="148"/>
      <c r="B36" s="149"/>
    </row>
    <row r="37" spans="1:2">
      <c r="A37" s="148"/>
      <c r="B37" s="149"/>
    </row>
    <row r="38" spans="1:2">
      <c r="A38" s="148"/>
      <c r="B38" s="149"/>
    </row>
    <row r="39" spans="1:2">
      <c r="A39" s="148"/>
      <c r="B39" s="149"/>
    </row>
    <row r="40" spans="1:2">
      <c r="A40" s="148"/>
      <c r="B40" s="149"/>
    </row>
    <row r="41" spans="1:2">
      <c r="A41" s="148"/>
      <c r="B41" s="149"/>
    </row>
    <row r="42" spans="1:2">
      <c r="A42" s="148"/>
      <c r="B42" s="149"/>
    </row>
    <row r="43" spans="1:2">
      <c r="A43" s="148"/>
      <c r="B43" s="149"/>
    </row>
    <row r="44" spans="1:2">
      <c r="A44" s="148"/>
      <c r="B44" s="149"/>
    </row>
    <row r="45" spans="1:2">
      <c r="A45" s="148"/>
      <c r="B45" s="149"/>
    </row>
    <row r="46" spans="1:2">
      <c r="A46" s="148"/>
      <c r="B46" s="149"/>
    </row>
    <row r="47" spans="1:2">
      <c r="A47" s="148"/>
      <c r="B47" s="149"/>
    </row>
    <row r="48" spans="1:2">
      <c r="A48" s="148"/>
      <c r="B48" s="149"/>
    </row>
    <row r="49" spans="1:2">
      <c r="A49" s="148"/>
      <c r="B49" s="149"/>
    </row>
    <row r="50" spans="1:2">
      <c r="A50" s="148"/>
      <c r="B50" s="149"/>
    </row>
    <row r="51" spans="1:2">
      <c r="A51" s="148"/>
      <c r="B51" s="149"/>
    </row>
    <row r="52" spans="1:2">
      <c r="A52" s="148"/>
      <c r="B52" s="149"/>
    </row>
    <row r="53" spans="1:2">
      <c r="A53" s="148"/>
      <c r="B53" s="149"/>
    </row>
    <row r="54" spans="1:2">
      <c r="A54" s="148"/>
      <c r="B54" s="149"/>
    </row>
    <row r="55" spans="1:2">
      <c r="A55" s="148"/>
      <c r="B55" s="149"/>
    </row>
    <row r="56" spans="1:2">
      <c r="A56" s="148"/>
      <c r="B56" s="149"/>
    </row>
    <row r="57" spans="1:2">
      <c r="A57" s="148"/>
      <c r="B57" s="149"/>
    </row>
    <row r="58" spans="1:2">
      <c r="A58" s="148"/>
      <c r="B58" s="149"/>
    </row>
    <row r="59" spans="1:2">
      <c r="A59" s="148"/>
      <c r="B59" s="149"/>
    </row>
    <row r="60" spans="1:2">
      <c r="A60" s="148"/>
      <c r="B60" s="149"/>
    </row>
    <row r="61" spans="1:2">
      <c r="A61" s="148"/>
      <c r="B61" s="149"/>
    </row>
    <row r="62" spans="1:2">
      <c r="A62" s="148"/>
      <c r="B62" s="149"/>
    </row>
    <row r="63" spans="1:2">
      <c r="A63" s="148"/>
      <c r="B63" s="149"/>
    </row>
    <row r="64" spans="1:2">
      <c r="A64" s="148"/>
      <c r="B64" s="149"/>
    </row>
    <row r="65" spans="1:2">
      <c r="A65" s="148"/>
      <c r="B65" s="149"/>
    </row>
    <row r="66" spans="1:2">
      <c r="A66" s="148"/>
      <c r="B66" s="149"/>
    </row>
    <row r="67" spans="1:2">
      <c r="A67" s="148"/>
      <c r="B67" s="149"/>
    </row>
    <row r="68" spans="1:2">
      <c r="A68" s="148"/>
      <c r="B68" s="149"/>
    </row>
    <row r="69" spans="1:2">
      <c r="A69" s="148"/>
      <c r="B69" s="149"/>
    </row>
    <row r="70" spans="1:2">
      <c r="A70" s="148"/>
      <c r="B70" s="149"/>
    </row>
    <row r="71" spans="1:2">
      <c r="A71" s="148"/>
      <c r="B71" s="149"/>
    </row>
    <row r="72" spans="1:2">
      <c r="A72" s="148"/>
      <c r="B72" s="149"/>
    </row>
    <row r="73" spans="1:2">
      <c r="A73" s="148"/>
      <c r="B73" s="149"/>
    </row>
    <row r="74" spans="1:2">
      <c r="A74" s="148"/>
      <c r="B74" s="149"/>
    </row>
    <row r="75" spans="1:2">
      <c r="A75" s="148"/>
      <c r="B75" s="149"/>
    </row>
    <row r="76" spans="1:2">
      <c r="A76" s="148"/>
      <c r="B76" s="149"/>
    </row>
    <row r="77" spans="1:2">
      <c r="A77" s="148"/>
      <c r="B77" s="149"/>
    </row>
    <row r="78" spans="1:2">
      <c r="A78" s="148"/>
      <c r="B78" s="149"/>
    </row>
    <row r="79" spans="1:2">
      <c r="A79" s="148"/>
      <c r="B79" s="149"/>
    </row>
    <row r="80" spans="1:2">
      <c r="A80" s="148"/>
      <c r="B80" s="149"/>
    </row>
    <row r="81" spans="1:2">
      <c r="A81" s="148"/>
      <c r="B81" s="149"/>
    </row>
    <row r="82" spans="1:2">
      <c r="A82" s="148"/>
      <c r="B82" s="149"/>
    </row>
    <row r="83" spans="1:2">
      <c r="A83" s="148"/>
      <c r="B83" s="149"/>
    </row>
    <row r="84" spans="1:2">
      <c r="A84" s="148"/>
      <c r="B84" s="149"/>
    </row>
    <row r="85" spans="1:2">
      <c r="A85" s="148"/>
      <c r="B85" s="149"/>
    </row>
    <row r="86" spans="1:2">
      <c r="A86" s="148"/>
      <c r="B86" s="149"/>
    </row>
    <row r="87" spans="1:2">
      <c r="A87" s="148"/>
      <c r="B87" s="149"/>
    </row>
    <row r="88" spans="1:2">
      <c r="A88" s="148"/>
      <c r="B88" s="149"/>
    </row>
    <row r="89" spans="1:2">
      <c r="A89" s="148"/>
      <c r="B89" s="149"/>
    </row>
    <row r="90" spans="1:2">
      <c r="A90" s="148"/>
      <c r="B90" s="149"/>
    </row>
    <row r="91" spans="1:2">
      <c r="A91" s="148"/>
      <c r="B91" s="149"/>
    </row>
    <row r="92" spans="1:2">
      <c r="A92" s="148"/>
      <c r="B92" s="149"/>
    </row>
    <row r="93" spans="1:2">
      <c r="A93" s="148"/>
      <c r="B93" s="149"/>
    </row>
    <row r="94" spans="1:2">
      <c r="A94" s="148"/>
      <c r="B94" s="149"/>
    </row>
    <row r="95" spans="1:2">
      <c r="A95" s="148"/>
      <c r="B95" s="149"/>
    </row>
    <row r="96" spans="1:2">
      <c r="A96" s="148"/>
      <c r="B96" s="149"/>
    </row>
    <row r="97" spans="1:2">
      <c r="A97" s="148"/>
      <c r="B97" s="149"/>
    </row>
    <row r="98" spans="1:2">
      <c r="A98" s="148"/>
      <c r="B98" s="149"/>
    </row>
    <row r="99" spans="1:2">
      <c r="A99" s="148"/>
      <c r="B99" s="149"/>
    </row>
    <row r="100" spans="1:2">
      <c r="A100" s="148"/>
      <c r="B100" s="149"/>
    </row>
    <row r="101" spans="1:2">
      <c r="A101" s="148"/>
      <c r="B101" s="149"/>
    </row>
    <row r="102" spans="1:2">
      <c r="A102" s="148"/>
      <c r="B102" s="149"/>
    </row>
    <row r="103" spans="1:2">
      <c r="A103" s="148"/>
      <c r="B103" s="149"/>
    </row>
    <row r="104" spans="1:2">
      <c r="A104" s="148"/>
      <c r="B104" s="149"/>
    </row>
    <row r="105" spans="1:2">
      <c r="A105" s="148"/>
      <c r="B105" s="149"/>
    </row>
    <row r="106" spans="1:2">
      <c r="A106" s="148"/>
      <c r="B106" s="149"/>
    </row>
    <row r="107" spans="1:2">
      <c r="A107" s="148"/>
      <c r="B107" s="149"/>
    </row>
    <row r="108" spans="1:2">
      <c r="A108" s="148"/>
      <c r="B108" s="149"/>
    </row>
  </sheetData>
  <conditionalFormatting sqref="A1:A108">
    <cfRule type="timePeriod" dxfId="2" priority="1" timePeriod="today">
      <formula>FLOOR(A1,1)=TODAY()</formula>
    </cfRule>
  </conditionalFormatting>
  <conditionalFormatting sqref="A29:A108">
    <cfRule type="expression" dxfId="1" priority="2">
      <formula>WEEKDAY(#REF!,2)=1</formula>
    </cfRule>
    <cfRule type="expression" dxfId="0" priority="3">
      <formula>WEEKDAY(#REF!,2)&gt;6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mois</vt:lpstr>
      <vt:lpstr>BD</vt:lpstr>
      <vt:lpstr>recap</vt:lpstr>
      <vt:lpstr>data</vt:lpstr>
      <vt:lpstr>periodes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2018-08-13T07:35:04Z</dcterms:created>
  <dcterms:modified xsi:type="dcterms:W3CDTF">2022-05-09T22:36:06Z</dcterms:modified>
</cp:coreProperties>
</file>