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FRANCK\Documents\FRANCK\RIC\parrainages\"/>
    </mc:Choice>
  </mc:AlternateContent>
  <xr:revisionPtr revIDLastSave="0" documentId="13_ncr:1_{7A5FCDAA-198E-4A5F-A1E7-15D82A75E8F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39" sheetId="3" r:id="rId1"/>
    <sheet name="stats" sheetId="4" r:id="rId2"/>
  </sheets>
  <definedNames>
    <definedName name="envie">stats!$A$1:$E$1</definedName>
    <definedName name="liste">stats!$A$1:$E$1</definedName>
    <definedName name="liste2">stats!$A$17:$A$21</definedName>
    <definedName name="opinion">Tableau1[Resume]</definedName>
    <definedName name="totaux">stats!$A$2:$E$2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1" i="4" l="1"/>
  <c r="A20" i="4"/>
  <c r="A19" i="4"/>
  <c r="A18" i="4"/>
  <c r="A17" i="4"/>
  <c r="I1" i="4"/>
  <c r="E2" i="4" l="1"/>
  <c r="E4" i="4" s="1"/>
  <c r="D2" i="4"/>
  <c r="C2" i="4"/>
  <c r="B2" i="4"/>
  <c r="A2" i="4"/>
  <c r="F2" i="4" l="1"/>
  <c r="F4" i="4" s="1"/>
</calcChain>
</file>

<file path=xl/sharedStrings.xml><?xml version="1.0" encoding="utf-8"?>
<sst xmlns="http://schemas.openxmlformats.org/spreadsheetml/2006/main" count="73" uniqueCount="68">
  <si>
    <t>Qui appelle ?</t>
  </si>
  <si>
    <t>Dépt</t>
  </si>
  <si>
    <t>N° Dépt.</t>
  </si>
  <si>
    <t>CP</t>
  </si>
  <si>
    <t>Ville</t>
  </si>
  <si>
    <t>Nom Mairie</t>
  </si>
  <si>
    <t>Pop°</t>
  </si>
  <si>
    <t>Tél. Mairie</t>
  </si>
  <si>
    <t>Hor. Ouv. Mairie</t>
  </si>
  <si>
    <t>Suivi/Actions</t>
  </si>
  <si>
    <t>Nom Maire</t>
  </si>
  <si>
    <t>Prénom Maire</t>
  </si>
  <si>
    <t>M/F</t>
  </si>
  <si>
    <t>Naiss.</t>
  </si>
  <si>
    <t>Mail Mairie</t>
  </si>
  <si>
    <t>Prochaine action</t>
  </si>
  <si>
    <t>Site internet Mairie</t>
  </si>
  <si>
    <t>Adresse Mairie</t>
  </si>
  <si>
    <t>Insee</t>
  </si>
  <si>
    <t>Monsieur le Maire</t>
  </si>
  <si>
    <t>présentation courte</t>
  </si>
  <si>
    <t>débâcle derniéres élections et live sur la gestion crise sanitaire avec le ric</t>
  </si>
  <si>
    <t>espoir ric</t>
  </si>
  <si>
    <t>connaitre le projet présidentiel</t>
  </si>
  <si>
    <t>avant le live de clara "qu'est ce qui changerait avec les mairies</t>
  </si>
  <si>
    <t>après le live de clara "qu'est ce qui changerait avec les mairies</t>
  </si>
  <si>
    <t>live clara sur le pass</t>
  </si>
  <si>
    <t>le RIC en suisse et derniéres vidéos clara</t>
  </si>
  <si>
    <t>interview putsch et live "le mike rambo" le 2909</t>
  </si>
  <si>
    <t>en cours</t>
  </si>
  <si>
    <t xml:space="preserve">curieux </t>
  </si>
  <si>
    <t>intéressé</t>
  </si>
  <si>
    <t>favorable</t>
  </si>
  <si>
    <t>défavorable</t>
  </si>
  <si>
    <t>Total</t>
  </si>
  <si>
    <t>dernieres colonnes : dates mailings</t>
  </si>
  <si>
    <t>parrainages déjà donné</t>
  </si>
  <si>
    <t>refus</t>
  </si>
  <si>
    <t>IdUnique</t>
  </si>
  <si>
    <t>Etiquette</t>
  </si>
  <si>
    <t>Voeux2</t>
  </si>
  <si>
    <t>Parrainage 2017</t>
  </si>
  <si>
    <t>Livre</t>
  </si>
  <si>
    <t>Mairie - Mérona</t>
  </si>
  <si>
    <t>04/20/47</t>
  </si>
  <si>
    <t>Le Vendredi : de 08h00 à 13h00</t>
  </si>
  <si>
    <t>2 place du Village</t>
  </si>
  <si>
    <t>Envoi 19/01/2022</t>
  </si>
  <si>
    <t>Mairie - Monnetay</t>
  </si>
  <si>
    <t>Nouvel élu</t>
  </si>
  <si>
    <t>Resume</t>
  </si>
  <si>
    <t>pas de répondeur</t>
  </si>
  <si>
    <t xml:space="preserve">
Parrainage déjà donné</t>
  </si>
  <si>
    <t>Méronin</t>
  </si>
  <si>
    <t>Monnetoya</t>
  </si>
  <si>
    <t>Jeanne</t>
  </si>
  <si>
    <t>Albert</t>
  </si>
  <si>
    <t>mairie@meronin.eu</t>
  </si>
  <si>
    <t>communemonnetoya@orange.fr</t>
  </si>
  <si>
    <t>2 chemin du verger</t>
  </si>
  <si>
    <t>blabla</t>
  </si>
  <si>
    <t>Denise cheron</t>
  </si>
  <si>
    <t>Francis P</t>
  </si>
  <si>
    <t>01 02 03 04 05</t>
  </si>
  <si>
    <t>2 02 03 04 05</t>
  </si>
  <si>
    <t>DUPONT</t>
  </si>
  <si>
    <t>DURAND</t>
  </si>
  <si>
    <t>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</si>
</sst>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General"/>
    <numFmt numFmtId="165" formatCode="0.0%"/>
  </numFmts>
  <fonts count="1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7E0021"/>
      <name val="Arial"/>
      <family val="2"/>
    </font>
    <font>
      <sz val="11"/>
      <color rgb="FF000000"/>
      <name val="Calibri"/>
      <family val="2"/>
    </font>
    <font>
      <b/>
      <sz val="14"/>
      <color rgb="FF7E0021"/>
      <name val="Calibri"/>
      <family val="2"/>
    </font>
    <font>
      <sz val="14"/>
      <color rgb="FF7E0021"/>
      <name val="Calibri"/>
      <family val="2"/>
    </font>
    <font>
      <sz val="12"/>
      <color rgb="FF000000"/>
      <name val="Calibri1"/>
    </font>
    <font>
      <sz val="11"/>
      <color theme="4" tint="-0.249977111117893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6E6FF"/>
        <bgColor rgb="FFE6E6FF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/>
      <right/>
      <top/>
      <bottom style="thin">
        <color indexed="64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CCCCCC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CCCCCC"/>
      </left>
      <right style="dotted">
        <color rgb="FF000000"/>
      </right>
      <top style="dotted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dotted">
        <color rgb="FF000000"/>
      </left>
      <right style="dotted">
        <color rgb="FF000000"/>
      </right>
      <top style="medium">
        <color rgb="FFCCCCCC"/>
      </top>
      <bottom style="dotted">
        <color rgb="FF000000"/>
      </bottom>
      <diagonal/>
    </border>
    <border>
      <left style="medium">
        <color rgb="FFCCCCCC"/>
      </left>
      <right style="dotted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dotted">
        <color rgb="FF000000"/>
      </right>
      <top style="medium">
        <color rgb="FFCCCCCC"/>
      </top>
      <bottom style="dotted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4" fontId="3" fillId="0" borderId="0" applyBorder="0" applyProtection="0"/>
    <xf numFmtId="9" fontId="9" fillId="0" borderId="0" applyFont="0" applyFill="0" applyBorder="0" applyAlignment="0" applyProtection="0"/>
  </cellStyleXfs>
  <cellXfs count="42">
    <xf numFmtId="0" fontId="0" fillId="0" borderId="0" xfId="0"/>
    <xf numFmtId="164" fontId="5" fillId="2" borderId="0" xfId="2" applyFont="1" applyFill="1" applyAlignment="1">
      <alignment horizontal="center" vertical="center" wrapText="1"/>
    </xf>
    <xf numFmtId="164" fontId="4" fillId="2" borderId="0" xfId="2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0" fillId="0" borderId="0" xfId="0" applyAlignment="1">
      <alignment vertical="center"/>
    </xf>
    <xf numFmtId="164" fontId="4" fillId="2" borderId="0" xfId="2" applyFont="1" applyFill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6" fillId="0" borderId="0" xfId="0" applyFont="1" applyFill="1"/>
    <xf numFmtId="0" fontId="0" fillId="0" borderId="0" xfId="0" applyFill="1"/>
    <xf numFmtId="0" fontId="7" fillId="0" borderId="0" xfId="0" applyFont="1"/>
    <xf numFmtId="0" fontId="7" fillId="3" borderId="0" xfId="0" applyFont="1" applyFill="1"/>
    <xf numFmtId="0" fontId="7" fillId="0" borderId="1" xfId="0" applyFont="1" applyBorder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3" borderId="0" xfId="0" applyFont="1" applyFill="1" applyAlignment="1">
      <alignment vertical="center"/>
    </xf>
    <xf numFmtId="16" fontId="7" fillId="3" borderId="0" xfId="0" applyNumberFormat="1" applyFont="1" applyFill="1" applyAlignment="1">
      <alignment horizontal="center" vertical="center"/>
    </xf>
    <xf numFmtId="0" fontId="7" fillId="3" borderId="0" xfId="0" applyFont="1" applyFill="1" applyAlignment="1">
      <alignment horizontal="center"/>
    </xf>
    <xf numFmtId="16" fontId="7" fillId="0" borderId="0" xfId="0" applyNumberFormat="1" applyFont="1" applyAlignment="1">
      <alignment horizontal="center" vertical="center"/>
    </xf>
    <xf numFmtId="16" fontId="7" fillId="0" borderId="1" xfId="0" applyNumberFormat="1" applyFont="1" applyBorder="1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0" xfId="0" applyFont="1" applyFill="1"/>
    <xf numFmtId="0" fontId="0" fillId="4" borderId="0" xfId="0" applyFill="1" applyAlignment="1">
      <alignment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right"/>
    </xf>
    <xf numFmtId="165" fontId="0" fillId="0" borderId="0" xfId="3" applyNumberFormat="1" applyFont="1"/>
    <xf numFmtId="0" fontId="10" fillId="0" borderId="3" xfId="0" applyFont="1" applyBorder="1" applyAlignment="1">
      <alignment wrapText="1"/>
    </xf>
    <xf numFmtId="0" fontId="10" fillId="0" borderId="5" xfId="0" applyFont="1" applyBorder="1" applyAlignment="1">
      <alignment horizontal="center" wrapText="1"/>
    </xf>
    <xf numFmtId="0" fontId="10" fillId="0" borderId="4" xfId="0" applyFont="1" applyBorder="1" applyAlignment="1">
      <alignment wrapText="1"/>
    </xf>
    <xf numFmtId="0" fontId="10" fillId="0" borderId="4" xfId="0" applyFont="1" applyBorder="1" applyAlignment="1">
      <alignment horizontal="center" wrapText="1"/>
    </xf>
    <xf numFmtId="0" fontId="11" fillId="0" borderId="4" xfId="0" applyFont="1" applyBorder="1" applyAlignment="1">
      <alignment wrapText="1"/>
    </xf>
    <xf numFmtId="0" fontId="11" fillId="0" borderId="6" xfId="0" applyFont="1" applyBorder="1" applyAlignment="1">
      <alignment wrapText="1"/>
    </xf>
    <xf numFmtId="0" fontId="10" fillId="0" borderId="7" xfId="0" applyFont="1" applyBorder="1" applyAlignment="1">
      <alignment wrapText="1"/>
    </xf>
    <xf numFmtId="0" fontId="11" fillId="0" borderId="8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9" xfId="0" applyFont="1" applyBorder="1" applyAlignment="1">
      <alignment horizontal="center" wrapText="1"/>
    </xf>
    <xf numFmtId="14" fontId="10" fillId="0" borderId="9" xfId="0" applyNumberFormat="1" applyFont="1" applyBorder="1" applyAlignment="1">
      <alignment horizontal="center" wrapText="1"/>
    </xf>
    <xf numFmtId="0" fontId="11" fillId="0" borderId="10" xfId="0" applyFont="1" applyBorder="1" applyAlignment="1">
      <alignment wrapText="1"/>
    </xf>
    <xf numFmtId="0" fontId="1" fillId="0" borderId="9" xfId="1" applyBorder="1" applyAlignment="1">
      <alignment wrapText="1"/>
    </xf>
    <xf numFmtId="0" fontId="1" fillId="0" borderId="4" xfId="1" applyBorder="1" applyAlignment="1">
      <alignment wrapText="1"/>
    </xf>
  </cellXfs>
  <cellStyles count="4">
    <cellStyle name="Excel Built-in Normal" xfId="2" xr:uid="{3DCFBACC-0B65-4417-A0AD-0DD30B054E0D}"/>
    <cellStyle name="Lien hypertexte" xfId="1" builtinId="8"/>
    <cellStyle name="Normal" xfId="0" builtinId="0"/>
    <cellStyle name="Pourcentage" xfId="3" builtinId="5"/>
  </cellStyles>
  <dxfs count="3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z val="12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 style="dotted">
          <color rgb="FF000000"/>
        </right>
        <top style="medium">
          <color rgb="FFCCCCCC"/>
        </top>
        <bottom style="dotted">
          <color rgb="FF000000"/>
        </bottom>
        <vertical/>
        <horizontal/>
      </border>
    </dxf>
    <dxf>
      <font>
        <sz val="12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 style="dotted">
          <color rgb="FF000000"/>
        </right>
        <top style="medium">
          <color rgb="FFCCCCCC"/>
        </top>
        <bottom style="dotted">
          <color rgb="FF000000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numFmt numFmtId="166" formatCode="d\-m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 style="dotted">
          <color rgb="FF000000"/>
        </right>
        <top style="medium">
          <color rgb="FFCCCCCC"/>
        </top>
        <bottom style="dotted">
          <color rgb="FF000000"/>
        </bottom>
        <vertical/>
        <horizontal/>
      </border>
    </dxf>
    <dxf>
      <font>
        <sz val="12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 style="dotted">
          <color rgb="FF000000"/>
        </right>
        <top style="medium">
          <color rgb="FFCCCCCC"/>
        </top>
        <bottom style="dotted">
          <color rgb="FF000000"/>
        </bottom>
        <vertical/>
        <horizontal/>
      </border>
    </dxf>
    <dxf>
      <font>
        <sz val="12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 style="dotted">
          <color rgb="FF000000"/>
        </right>
        <top style="medium">
          <color rgb="FFCCCCCC"/>
        </top>
        <bottom style="dotted">
          <color rgb="FF000000"/>
        </bottom>
        <vertical/>
        <horizontal/>
      </border>
    </dxf>
    <dxf>
      <font>
        <sz val="12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 style="dotted">
          <color rgb="FF000000"/>
        </right>
        <top style="medium">
          <color rgb="FFCCCCCC"/>
        </top>
        <bottom style="dotted">
          <color rgb="FF000000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7E0021"/>
        <name val="Calibri"/>
        <family val="2"/>
        <scheme val="none"/>
      </font>
      <fill>
        <patternFill patternType="solid">
          <fgColor rgb="FFE6E6FF"/>
          <bgColor rgb="FFE6E6FF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5.emf"/><Relationship Id="rId7" Type="http://schemas.openxmlformats.org/officeDocument/2006/relationships/image" Target="../media/image8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6" Type="http://schemas.openxmlformats.org/officeDocument/2006/relationships/image" Target="../media/image2.emf"/><Relationship Id="rId5" Type="http://schemas.openxmlformats.org/officeDocument/2006/relationships/image" Target="../media/image3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866775</xdr:colOff>
          <xdr:row>0</xdr:row>
          <xdr:rowOff>38100</xdr:rowOff>
        </xdr:from>
        <xdr:to>
          <xdr:col>15</xdr:col>
          <xdr:colOff>1009650</xdr:colOff>
          <xdr:row>0</xdr:row>
          <xdr:rowOff>1038225</xdr:rowOff>
        </xdr:to>
        <xdr:sp macro="" textlink="">
          <xdr:nvSpPr>
            <xdr:cNvPr id="2117" name="TextBox_notes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0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0</xdr:row>
          <xdr:rowOff>104775</xdr:rowOff>
        </xdr:from>
        <xdr:to>
          <xdr:col>7</xdr:col>
          <xdr:colOff>676275</xdr:colOff>
          <xdr:row>0</xdr:row>
          <xdr:rowOff>428625</xdr:rowOff>
        </xdr:to>
        <xdr:sp macro="" textlink="">
          <xdr:nvSpPr>
            <xdr:cNvPr id="2118" name="LabelnomMairie" hidden="1">
              <a:extLst>
                <a:ext uri="{63B3BB69-23CF-44E3-9099-C40C66FF867C}">
                  <a14:compatExt spid="_x0000_s2118"/>
                </a:ext>
                <a:ext uri="{FF2B5EF4-FFF2-40B4-BE49-F238E27FC236}">
                  <a16:creationId xmlns:a16="http://schemas.microsoft.com/office/drawing/2014/main" id="{00000000-0008-0000-0000-00004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1009650</xdr:colOff>
          <xdr:row>0</xdr:row>
          <xdr:rowOff>76200</xdr:rowOff>
        </xdr:from>
        <xdr:to>
          <xdr:col>15</xdr:col>
          <xdr:colOff>1362075</xdr:colOff>
          <xdr:row>0</xdr:row>
          <xdr:rowOff>1066800</xdr:rowOff>
        </xdr:to>
        <xdr:sp macro="" textlink="">
          <xdr:nvSpPr>
            <xdr:cNvPr id="2119" name="SpinButtonNotes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00000000-0008-0000-0000-00004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0</xdr:row>
          <xdr:rowOff>133350</xdr:rowOff>
        </xdr:from>
        <xdr:to>
          <xdr:col>2</xdr:col>
          <xdr:colOff>219075</xdr:colOff>
          <xdr:row>0</xdr:row>
          <xdr:rowOff>457200</xdr:rowOff>
        </xdr:to>
        <xdr:sp macro="" textlink="">
          <xdr:nvSpPr>
            <xdr:cNvPr id="2120" name="Label1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0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276225</xdr:colOff>
          <xdr:row>0</xdr:row>
          <xdr:rowOff>609600</xdr:rowOff>
        </xdr:from>
        <xdr:to>
          <xdr:col>2</xdr:col>
          <xdr:colOff>257175</xdr:colOff>
          <xdr:row>0</xdr:row>
          <xdr:rowOff>933450</xdr:rowOff>
        </xdr:to>
        <xdr:sp macro="" textlink="">
          <xdr:nvSpPr>
            <xdr:cNvPr id="2123" name="Label3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0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0</xdr:row>
          <xdr:rowOff>628650</xdr:rowOff>
        </xdr:from>
        <xdr:to>
          <xdr:col>7</xdr:col>
          <xdr:colOff>371475</xdr:colOff>
          <xdr:row>0</xdr:row>
          <xdr:rowOff>857250</xdr:rowOff>
        </xdr:to>
        <xdr:sp macro="" textlink="">
          <xdr:nvSpPr>
            <xdr:cNvPr id="2124" name="Label_resume" hidden="1">
              <a:extLst>
                <a:ext uri="{63B3BB69-23CF-44E3-9099-C40C66FF867C}">
                  <a14:compatExt spid="_x0000_s2124"/>
                </a:ext>
                <a:ext uri="{FF2B5EF4-FFF2-40B4-BE49-F238E27FC236}">
                  <a16:creationId xmlns:a16="http://schemas.microsoft.com/office/drawing/2014/main" id="{00000000-0008-0000-0000-00004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533400</xdr:colOff>
          <xdr:row>0</xdr:row>
          <xdr:rowOff>590550</xdr:rowOff>
        </xdr:from>
        <xdr:to>
          <xdr:col>10</xdr:col>
          <xdr:colOff>590550</xdr:colOff>
          <xdr:row>0</xdr:row>
          <xdr:rowOff>990600</xdr:rowOff>
        </xdr:to>
        <xdr:sp macro="" textlink="">
          <xdr:nvSpPr>
            <xdr:cNvPr id="2125" name="TextBox_horOuv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0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714375</xdr:colOff>
          <xdr:row>0</xdr:row>
          <xdr:rowOff>238125</xdr:rowOff>
        </xdr:from>
        <xdr:to>
          <xdr:col>9</xdr:col>
          <xdr:colOff>1704975</xdr:colOff>
          <xdr:row>0</xdr:row>
          <xdr:rowOff>561975</xdr:rowOff>
        </xdr:to>
        <xdr:sp macro="" textlink="">
          <xdr:nvSpPr>
            <xdr:cNvPr id="2127" name="Label2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0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0</xdr:row>
          <xdr:rowOff>142875</xdr:rowOff>
        </xdr:from>
        <xdr:to>
          <xdr:col>10</xdr:col>
          <xdr:colOff>723900</xdr:colOff>
          <xdr:row>0</xdr:row>
          <xdr:rowOff>466725</xdr:rowOff>
        </xdr:to>
        <xdr:sp macro="" textlink="">
          <xdr:nvSpPr>
            <xdr:cNvPr id="2129" name="Label_num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0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295275</xdr:colOff>
          <xdr:row>0</xdr:row>
          <xdr:rowOff>619125</xdr:rowOff>
        </xdr:from>
        <xdr:to>
          <xdr:col>5</xdr:col>
          <xdr:colOff>1219200</xdr:colOff>
          <xdr:row>0</xdr:row>
          <xdr:rowOff>904875</xdr:rowOff>
        </xdr:to>
        <xdr:sp macro="" textlink="">
          <xdr:nvSpPr>
            <xdr:cNvPr id="2130" name="TextBoxResume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DE2AA0-4592-40BE-8168-21906D3C4619}" name="Tableau1" displayName="Tableau1" ref="A2:Y6" totalsRowShown="0" headerRowDxfId="33" dataDxfId="32" headerRowCellStyle="Excel Built-in Normal">
  <tableColumns count="25">
    <tableColumn id="1" xr3:uid="{C67FF19B-3FDF-49F4-A2BA-89CC48583C11}" name="IdUnique" dataDxfId="31"/>
    <tableColumn id="2" xr3:uid="{353094D4-5660-4365-8E1F-71EA243D0BB6}" name="Qui appelle ?" dataDxfId="30"/>
    <tableColumn id="3" xr3:uid="{3B9667E3-1C6C-4DE2-97A7-0D59C6A5A14B}" name="Dépt" dataDxfId="29"/>
    <tableColumn id="4" xr3:uid="{5531963F-5939-4F84-BA6D-9D5418319C0A}" name="N° Dépt." dataDxfId="28"/>
    <tableColumn id="5" xr3:uid="{F0B9D078-D192-4E9A-AAFC-BF4E9A752BB8}" name="CP" dataDxfId="27"/>
    <tableColumn id="6" xr3:uid="{279F537C-A1B2-4620-B045-E08CE60EB980}" name="Ville" dataDxfId="26"/>
    <tableColumn id="7" xr3:uid="{9C972865-BB81-4D22-BC71-A5EB7C283E65}" name="Nom Mairie" dataDxfId="25"/>
    <tableColumn id="8" xr3:uid="{0DF05CC8-EAAD-439A-8460-BBF2B1E52F61}" name="Pop°" dataDxfId="24"/>
    <tableColumn id="9" xr3:uid="{06FA1522-71B5-4DAF-932A-87245AF2EAE0}" name="Tél. Mairie" dataDxfId="23"/>
    <tableColumn id="10" xr3:uid="{D4511AB4-042C-4299-BE3F-796B81CB37DF}" name="Hor. Ouv. Mairie" dataDxfId="22"/>
    <tableColumn id="11" xr3:uid="{C8269FD9-0F24-42A0-A2F9-9016DC0D863A}" name="Suivi/Actions" dataDxfId="21"/>
    <tableColumn id="12" xr3:uid="{A0539304-3DDA-4636-8AB2-3152FE24988F}" name="Nom Maire" dataDxfId="20"/>
    <tableColumn id="27" xr3:uid="{F9FB3C38-9228-4A1E-9FA3-861596AB89E3}" name="Prénom Maire" dataDxfId="19"/>
    <tableColumn id="13" xr3:uid="{63A85AA8-1A7B-4DB8-AF26-6455286163DB}" name="Naiss." dataDxfId="18"/>
    <tableColumn id="14" xr3:uid="{D6EF8ACD-2819-46BE-8BA8-F5AB17D8B6D6}" name="M/F" dataDxfId="17"/>
    <tableColumn id="16" xr3:uid="{A270FFF8-F794-4765-A0D7-16A32CADF60D}" name="Mail Mairie" dataDxfId="16"/>
    <tableColumn id="17" xr3:uid="{FA309CC5-B6DA-42B4-A6AB-756E1780461D}" name="Prochaine action" dataDxfId="15"/>
    <tableColumn id="18" xr3:uid="{C9D8D261-AF0E-4568-B1FD-7D07DF44CAFA}" name="Site internet Mairie" dataDxfId="14"/>
    <tableColumn id="19" xr3:uid="{2D5F4C56-87B2-470F-A2F4-579F9F07014B}" name="Adresse Mairie" dataDxfId="13"/>
    <tableColumn id="20" xr3:uid="{71F233D0-D519-448F-A2AF-4BCE14905390}" name="Insee" dataDxfId="12"/>
    <tableColumn id="21" xr3:uid="{8BB5DE1C-F209-4DD2-BE53-35566FF490B7}" name="Resume" dataDxfId="11"/>
    <tableColumn id="22" xr3:uid="{42159590-2215-4705-9D2B-8E6CACCDA216}" name="Etiquette" dataDxfId="10"/>
    <tableColumn id="23" xr3:uid="{0A73F61C-CAC8-4DC7-93D7-75C475F9BF99}" name="Voeux2" dataDxfId="9"/>
    <tableColumn id="24" xr3:uid="{40D815B4-693D-4AB4-A0A6-8C32FE01C0D7}" name="Parrainage 2017" dataDxfId="8"/>
    <tableColumn id="25" xr3:uid="{CD1C1898-2E5A-4DC7-A22A-C814A12F8540}" name="Livre" dataDxfId="7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C9E4093-3340-43F2-AD32-846172B96FE5}" name="Tableau2" displayName="Tableau2" ref="A1:F2" totalsRowShown="0" dataDxfId="6">
  <tableColumns count="6">
    <tableColumn id="1" xr3:uid="{E1D720E5-70EB-4512-8329-FC4B455BC94B}" name="en cours" dataDxfId="5">
      <calculatedColumnFormula>COUNTIF(Tableau1[Resume],stats!A1)</calculatedColumnFormula>
    </tableColumn>
    <tableColumn id="2" xr3:uid="{407F7A2F-4DF5-4DB5-A624-E30C967E4BF8}" name="curieux " dataDxfId="4">
      <calculatedColumnFormula>COUNTIF(Tableau1[Resume],stats!B1)</calculatedColumnFormula>
    </tableColumn>
    <tableColumn id="3" xr3:uid="{E9E58C83-ED41-487F-A418-55EAE75F4C86}" name="intéressé" dataDxfId="3">
      <calculatedColumnFormula>COUNTIF(Tableau1[Resume],stats!C1)</calculatedColumnFormula>
    </tableColumn>
    <tableColumn id="4" xr3:uid="{DA7F89B0-BFAB-4CEE-9537-D196965D9B9C}" name="favorable" dataDxfId="2">
      <calculatedColumnFormula>COUNTIF(Tableau1[Resume],stats!D1)</calculatedColumnFormula>
    </tableColumn>
    <tableColumn id="5" xr3:uid="{05812F20-0C45-4883-BECA-C44FB3D2CDE9}" name="défavorable" dataDxfId="1">
      <calculatedColumnFormula>COUNTIF(Tableau1[Resume],stats!E1)</calculatedColumnFormula>
    </tableColumn>
    <tableColumn id="6" xr3:uid="{577ECC92-329D-4797-A721-FD6E09946AD3}" name="Total" dataDxfId="0">
      <calculatedColumnFormula>SUM(totaux)</calculatedColumnFormula>
    </tableColumn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4.emf"/><Relationship Id="rId18" Type="http://schemas.openxmlformats.org/officeDocument/2006/relationships/control" Target="../activeX/activeX7.xml"/><Relationship Id="rId26" Type="http://schemas.openxmlformats.org/officeDocument/2006/relationships/table" Target="../tables/table1.xml"/><Relationship Id="rId3" Type="http://schemas.openxmlformats.org/officeDocument/2006/relationships/printerSettings" Target="../printerSettings/printerSettings1.bin"/><Relationship Id="rId21" Type="http://schemas.openxmlformats.org/officeDocument/2006/relationships/image" Target="../media/image8.emf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17" Type="http://schemas.openxmlformats.org/officeDocument/2006/relationships/image" Target="../media/image6.emf"/><Relationship Id="rId25" Type="http://schemas.openxmlformats.org/officeDocument/2006/relationships/image" Target="../media/image10.emf"/><Relationship Id="rId2" Type="http://schemas.openxmlformats.org/officeDocument/2006/relationships/hyperlink" Target="mailto:communemonnetoya@orange.fr" TargetMode="External"/><Relationship Id="rId16" Type="http://schemas.openxmlformats.org/officeDocument/2006/relationships/control" Target="../activeX/activeX6.xml"/><Relationship Id="rId20" Type="http://schemas.openxmlformats.org/officeDocument/2006/relationships/control" Target="../activeX/activeX8.xml"/><Relationship Id="rId1" Type="http://schemas.openxmlformats.org/officeDocument/2006/relationships/hyperlink" Target="mailto:mairie@meronin.eu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24" Type="http://schemas.openxmlformats.org/officeDocument/2006/relationships/control" Target="../activeX/activeX10.xml"/><Relationship Id="rId5" Type="http://schemas.openxmlformats.org/officeDocument/2006/relationships/vmlDrawing" Target="../drawings/vmlDrawing1.vml"/><Relationship Id="rId15" Type="http://schemas.openxmlformats.org/officeDocument/2006/relationships/image" Target="../media/image5.emf"/><Relationship Id="rId23" Type="http://schemas.openxmlformats.org/officeDocument/2006/relationships/image" Target="../media/image9.emf"/><Relationship Id="rId10" Type="http://schemas.openxmlformats.org/officeDocument/2006/relationships/control" Target="../activeX/activeX3.xml"/><Relationship Id="rId19" Type="http://schemas.openxmlformats.org/officeDocument/2006/relationships/image" Target="../media/image7.emf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Relationship Id="rId14" Type="http://schemas.openxmlformats.org/officeDocument/2006/relationships/control" Target="../activeX/activeX5.xml"/><Relationship Id="rId22" Type="http://schemas.openxmlformats.org/officeDocument/2006/relationships/control" Target="../activeX/activeX9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250B3-E99C-436D-86B8-93F6D0E64E35}">
  <sheetPr codeName="Feuil1"/>
  <dimension ref="A1:CA6"/>
  <sheetViews>
    <sheetView showGridLines="0" tabSelected="1" zoomScale="85" zoomScaleNormal="85" workbookViewId="0">
      <pane ySplit="2" topLeftCell="A3" activePane="bottomLeft" state="frozen"/>
      <selection activeCell="F1" sqref="F1"/>
      <selection pane="bottomLeft" activeCell="M10" sqref="M10"/>
    </sheetView>
  </sheetViews>
  <sheetFormatPr baseColWidth="10" defaultRowHeight="15"/>
  <cols>
    <col min="1" max="1" width="13.85546875" customWidth="1"/>
    <col min="2" max="2" width="18.42578125" style="20" hidden="1" customWidth="1"/>
    <col min="3" max="3" width="7.7109375" customWidth="1"/>
    <col min="4" max="4" width="11.85546875" hidden="1" customWidth="1"/>
    <col min="5" max="5" width="18.42578125" hidden="1" customWidth="1"/>
    <col min="6" max="6" width="18.42578125" style="19" customWidth="1"/>
    <col min="7" max="7" width="28.5703125" hidden="1" customWidth="1"/>
    <col min="8" max="8" width="11.140625" customWidth="1"/>
    <col min="9" max="9" width="16.42578125" bestFit="1" customWidth="1"/>
    <col min="10" max="11" width="30.140625" style="4" customWidth="1"/>
    <col min="12" max="12" width="16.85546875" style="4" customWidth="1"/>
    <col min="13" max="13" width="17.5703125" style="20" customWidth="1"/>
    <col min="14" max="14" width="19.140625" customWidth="1"/>
    <col min="15" max="15" width="18.5703125" customWidth="1"/>
    <col min="16" max="16" width="39.42578125" customWidth="1"/>
    <col min="17" max="17" width="21.28515625" customWidth="1"/>
    <col min="18" max="18" width="34" hidden="1" customWidth="1"/>
    <col min="19" max="19" width="23.5703125" customWidth="1"/>
    <col min="20" max="20" width="14.5703125" bestFit="1" customWidth="1"/>
    <col min="21" max="21" width="12" customWidth="1"/>
    <col min="22" max="22" width="15" hidden="1" customWidth="1"/>
    <col min="23" max="23" width="15" customWidth="1"/>
    <col min="24" max="24" width="25.7109375" bestFit="1" customWidth="1"/>
    <col min="25" max="25" width="11.42578125" style="8" hidden="1" customWidth="1"/>
    <col min="26" max="63" width="11.42578125" style="8" customWidth="1"/>
    <col min="64" max="72" width="11.42578125" customWidth="1"/>
    <col min="73" max="78" width="11.42578125" style="8"/>
  </cols>
  <sheetData>
    <row r="1" spans="1:79" s="21" customFormat="1" ht="85.5" customHeight="1">
      <c r="B1" s="22"/>
      <c r="F1" s="23"/>
      <c r="J1" s="24"/>
      <c r="K1" s="24"/>
      <c r="L1" s="24"/>
      <c r="M1" s="22"/>
    </row>
    <row r="2" spans="1:79" s="3" customFormat="1" ht="31.5" customHeight="1" thickBot="1">
      <c r="A2" s="5" t="s">
        <v>38</v>
      </c>
      <c r="B2" s="5" t="s">
        <v>0</v>
      </c>
      <c r="C2" s="5" t="s">
        <v>1</v>
      </c>
      <c r="D2" s="5" t="s">
        <v>2</v>
      </c>
      <c r="E2" s="5" t="s">
        <v>3</v>
      </c>
      <c r="F2" s="1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13</v>
      </c>
      <c r="O2" s="5" t="s">
        <v>12</v>
      </c>
      <c r="P2" s="1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50</v>
      </c>
      <c r="V2" s="2" t="s">
        <v>39</v>
      </c>
      <c r="W2" s="2" t="s">
        <v>40</v>
      </c>
      <c r="X2" s="2" t="s">
        <v>41</v>
      </c>
      <c r="Y2" s="2" t="s">
        <v>42</v>
      </c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V2" s="6"/>
      <c r="BW2" s="6"/>
      <c r="BX2" s="6"/>
      <c r="BY2" s="6"/>
      <c r="BZ2" s="6"/>
      <c r="CA2" s="6"/>
    </row>
    <row r="3" spans="1:79" s="7" customFormat="1" ht="28.5" customHeight="1" thickBot="1">
      <c r="A3" s="28">
        <v>393233</v>
      </c>
      <c r="B3" s="29" t="s">
        <v>61</v>
      </c>
      <c r="C3" s="30">
        <v>91</v>
      </c>
      <c r="D3" s="31">
        <v>91</v>
      </c>
      <c r="E3" s="31">
        <v>39270</v>
      </c>
      <c r="F3" s="30" t="s">
        <v>53</v>
      </c>
      <c r="G3" s="30" t="s">
        <v>43</v>
      </c>
      <c r="H3" s="31">
        <v>800</v>
      </c>
      <c r="I3" s="31" t="s">
        <v>63</v>
      </c>
      <c r="J3" s="30"/>
      <c r="K3" s="30" t="s">
        <v>52</v>
      </c>
      <c r="L3" s="30" t="s">
        <v>65</v>
      </c>
      <c r="M3" s="30" t="s">
        <v>56</v>
      </c>
      <c r="N3" s="31" t="s">
        <v>44</v>
      </c>
      <c r="O3" s="30" t="s">
        <v>19</v>
      </c>
      <c r="P3" s="41" t="s">
        <v>57</v>
      </c>
      <c r="Q3" s="32" t="s">
        <v>45</v>
      </c>
      <c r="R3" s="30"/>
      <c r="S3" s="30" t="s">
        <v>46</v>
      </c>
      <c r="T3" s="31">
        <v>39324</v>
      </c>
      <c r="U3" s="30" t="s">
        <v>32</v>
      </c>
      <c r="V3" s="30"/>
      <c r="W3" s="30" t="s">
        <v>47</v>
      </c>
      <c r="X3" s="30" t="s">
        <v>60</v>
      </c>
      <c r="Y3" s="33"/>
    </row>
    <row r="4" spans="1:79" s="7" customFormat="1" ht="28.5" customHeight="1" thickBot="1">
      <c r="A4" s="28">
        <v>393239</v>
      </c>
      <c r="B4" s="29" t="s">
        <v>62</v>
      </c>
      <c r="C4" s="36">
        <v>93</v>
      </c>
      <c r="D4" s="37">
        <v>93</v>
      </c>
      <c r="E4" s="37">
        <v>39320</v>
      </c>
      <c r="F4" s="36" t="s">
        <v>54</v>
      </c>
      <c r="G4" s="36" t="s">
        <v>48</v>
      </c>
      <c r="H4" s="37">
        <v>1400</v>
      </c>
      <c r="I4" s="31" t="s">
        <v>64</v>
      </c>
      <c r="J4" s="36" t="s">
        <v>51</v>
      </c>
      <c r="K4" s="36" t="s">
        <v>67</v>
      </c>
      <c r="L4" s="36" t="s">
        <v>66</v>
      </c>
      <c r="M4" s="36" t="s">
        <v>55</v>
      </c>
      <c r="N4" s="38">
        <v>24909</v>
      </c>
      <c r="O4" s="36" t="s">
        <v>19</v>
      </c>
      <c r="P4" s="40" t="s">
        <v>58</v>
      </c>
      <c r="Q4" s="36"/>
      <c r="R4" s="36"/>
      <c r="S4" s="36" t="s">
        <v>59</v>
      </c>
      <c r="T4" s="37">
        <v>39343</v>
      </c>
      <c r="U4" s="36" t="s">
        <v>29</v>
      </c>
      <c r="V4" s="36"/>
      <c r="W4" s="36"/>
      <c r="X4" s="36" t="s">
        <v>49</v>
      </c>
      <c r="Y4" s="39"/>
    </row>
    <row r="5" spans="1:79" s="7" customFormat="1" ht="28.5" customHeight="1" thickBot="1">
      <c r="A5" s="34"/>
      <c r="B5" s="29"/>
      <c r="C5" s="36"/>
      <c r="D5" s="37"/>
      <c r="E5" s="37"/>
      <c r="F5" s="36"/>
      <c r="G5" s="36"/>
      <c r="H5" s="37"/>
      <c r="I5" s="37"/>
      <c r="J5" s="36"/>
      <c r="K5" s="36"/>
      <c r="L5" s="36"/>
      <c r="M5" s="36"/>
      <c r="N5" s="37"/>
      <c r="O5" s="36"/>
      <c r="P5" s="36"/>
      <c r="Q5" s="36"/>
      <c r="R5" s="36"/>
      <c r="S5" s="36"/>
      <c r="T5" s="37"/>
      <c r="U5" s="36"/>
      <c r="V5" s="36"/>
      <c r="W5" s="36"/>
      <c r="X5" s="36"/>
      <c r="Y5" s="39"/>
    </row>
    <row r="6" spans="1:79" ht="21" customHeight="1" thickBot="1">
      <c r="A6" s="34"/>
      <c r="B6" s="35"/>
      <c r="C6" s="36"/>
      <c r="D6" s="37"/>
      <c r="E6" s="37"/>
      <c r="F6" s="36"/>
      <c r="G6" s="36"/>
      <c r="H6" s="37"/>
      <c r="I6" s="37"/>
      <c r="J6" s="36"/>
      <c r="K6" s="36"/>
      <c r="L6" s="36"/>
      <c r="M6" s="36"/>
      <c r="N6" s="37"/>
      <c r="O6" s="36"/>
      <c r="P6" s="36"/>
      <c r="Q6" s="36"/>
      <c r="R6" s="36"/>
      <c r="S6" s="36"/>
      <c r="T6" s="37"/>
      <c r="U6" s="36"/>
      <c r="V6" s="36"/>
      <c r="W6" s="36"/>
      <c r="X6" s="36"/>
      <c r="Y6" s="39"/>
      <c r="BL6" s="8"/>
      <c r="BU6"/>
      <c r="CA6" s="8"/>
    </row>
  </sheetData>
  <phoneticPr fontId="8" type="noConversion"/>
  <dataValidations count="1">
    <dataValidation type="list" allowBlank="1" showInputMessage="1" showErrorMessage="1" sqref="U3:U5" xr:uid="{1B27CE62-C40E-4EA2-8E8C-A8C7B4F13EF7}">
      <formula1>envie</formula1>
    </dataValidation>
  </dataValidations>
  <hyperlinks>
    <hyperlink ref="P3" r:id="rId1" xr:uid="{DD7764A1-114A-47AE-82FF-F054E75CF8DB}"/>
    <hyperlink ref="P4" r:id="rId2" xr:uid="{E912B4CB-955D-4728-8DDD-32E3CBED72D9}"/>
  </hyperlinks>
  <pageMargins left="0.7" right="0.7" top="0.75" bottom="0.75" header="0.3" footer="0.3"/>
  <pageSetup paperSize="9" orientation="portrait" verticalDpi="0" r:id="rId3"/>
  <drawing r:id="rId4"/>
  <legacyDrawing r:id="rId5"/>
  <controls>
    <mc:AlternateContent xmlns:mc="http://schemas.openxmlformats.org/markup-compatibility/2006">
      <mc:Choice Requires="x14">
        <control shapeId="2129" r:id="rId6" name="Label_num">
          <controlPr defaultSize="0" autoLine="0" autoPict="0" r:id="rId7">
            <anchor moveWithCells="1">
              <from>
                <xdr:col>10</xdr:col>
                <xdr:colOff>171450</xdr:colOff>
                <xdr:row>0</xdr:row>
                <xdr:rowOff>142875</xdr:rowOff>
              </from>
              <to>
                <xdr:col>10</xdr:col>
                <xdr:colOff>723900</xdr:colOff>
                <xdr:row>0</xdr:row>
                <xdr:rowOff>466725</xdr:rowOff>
              </to>
            </anchor>
          </controlPr>
        </control>
      </mc:Choice>
      <mc:Fallback>
        <control shapeId="2129" r:id="rId6" name="Label_num"/>
      </mc:Fallback>
    </mc:AlternateContent>
    <mc:AlternateContent xmlns:mc="http://schemas.openxmlformats.org/markup-compatibility/2006">
      <mc:Choice Requires="x14">
        <control shapeId="2124" r:id="rId8" name="Label_resume">
          <controlPr defaultSize="0" autoLine="0" r:id="rId9">
            <anchor moveWithCells="1">
              <from>
                <xdr:col>2</xdr:col>
                <xdr:colOff>400050</xdr:colOff>
                <xdr:row>0</xdr:row>
                <xdr:rowOff>628650</xdr:rowOff>
              </from>
              <to>
                <xdr:col>7</xdr:col>
                <xdr:colOff>371475</xdr:colOff>
                <xdr:row>0</xdr:row>
                <xdr:rowOff>857250</xdr:rowOff>
              </to>
            </anchor>
          </controlPr>
        </control>
      </mc:Choice>
      <mc:Fallback>
        <control shapeId="2124" r:id="rId8" name="Label_resume"/>
      </mc:Fallback>
    </mc:AlternateContent>
    <mc:AlternateContent xmlns:mc="http://schemas.openxmlformats.org/markup-compatibility/2006">
      <mc:Choice Requires="x14">
        <control shapeId="2123" r:id="rId10" name="Label3">
          <controlPr defaultSize="0" autoLine="0" r:id="rId11">
            <anchor moveWithCells="1">
              <from>
                <xdr:col>0</xdr:col>
                <xdr:colOff>276225</xdr:colOff>
                <xdr:row>0</xdr:row>
                <xdr:rowOff>609600</xdr:rowOff>
              </from>
              <to>
                <xdr:col>2</xdr:col>
                <xdr:colOff>257175</xdr:colOff>
                <xdr:row>0</xdr:row>
                <xdr:rowOff>933450</xdr:rowOff>
              </to>
            </anchor>
          </controlPr>
        </control>
      </mc:Choice>
      <mc:Fallback>
        <control shapeId="2123" r:id="rId10" name="Label3"/>
      </mc:Fallback>
    </mc:AlternateContent>
    <mc:AlternateContent xmlns:mc="http://schemas.openxmlformats.org/markup-compatibility/2006">
      <mc:Choice Requires="x14">
        <control shapeId="2120" r:id="rId12" name="Label1">
          <controlPr defaultSize="0" autoLine="0" r:id="rId13">
            <anchor moveWithCells="1">
              <from>
                <xdr:col>0</xdr:col>
                <xdr:colOff>238125</xdr:colOff>
                <xdr:row>0</xdr:row>
                <xdr:rowOff>133350</xdr:rowOff>
              </from>
              <to>
                <xdr:col>2</xdr:col>
                <xdr:colOff>219075</xdr:colOff>
                <xdr:row>0</xdr:row>
                <xdr:rowOff>457200</xdr:rowOff>
              </to>
            </anchor>
          </controlPr>
        </control>
      </mc:Choice>
      <mc:Fallback>
        <control shapeId="2120" r:id="rId12" name="Label1"/>
      </mc:Fallback>
    </mc:AlternateContent>
    <mc:AlternateContent xmlns:mc="http://schemas.openxmlformats.org/markup-compatibility/2006">
      <mc:Choice Requires="x14">
        <control shapeId="2119" r:id="rId14" name="SpinButtonNotes">
          <controlPr defaultSize="0" autoLine="0" r:id="rId15">
            <anchor moveWithCells="1">
              <from>
                <xdr:col>15</xdr:col>
                <xdr:colOff>1009650</xdr:colOff>
                <xdr:row>0</xdr:row>
                <xdr:rowOff>76200</xdr:rowOff>
              </from>
              <to>
                <xdr:col>15</xdr:col>
                <xdr:colOff>1362075</xdr:colOff>
                <xdr:row>0</xdr:row>
                <xdr:rowOff>1066800</xdr:rowOff>
              </to>
            </anchor>
          </controlPr>
        </control>
      </mc:Choice>
      <mc:Fallback>
        <control shapeId="2119" r:id="rId14" name="SpinButtonNotes"/>
      </mc:Fallback>
    </mc:AlternateContent>
    <mc:AlternateContent xmlns:mc="http://schemas.openxmlformats.org/markup-compatibility/2006">
      <mc:Choice Requires="x14">
        <control shapeId="2118" r:id="rId16" name="LabelnomMairie">
          <controlPr defaultSize="0" autoLine="0" r:id="rId17">
            <anchor moveWithCells="1">
              <from>
                <xdr:col>2</xdr:col>
                <xdr:colOff>276225</xdr:colOff>
                <xdr:row>0</xdr:row>
                <xdr:rowOff>104775</xdr:rowOff>
              </from>
              <to>
                <xdr:col>7</xdr:col>
                <xdr:colOff>676275</xdr:colOff>
                <xdr:row>0</xdr:row>
                <xdr:rowOff>428625</xdr:rowOff>
              </to>
            </anchor>
          </controlPr>
        </control>
      </mc:Choice>
      <mc:Fallback>
        <control shapeId="2118" r:id="rId16" name="LabelnomMairie"/>
      </mc:Fallback>
    </mc:AlternateContent>
    <mc:AlternateContent xmlns:mc="http://schemas.openxmlformats.org/markup-compatibility/2006">
      <mc:Choice Requires="x14">
        <control shapeId="2117" r:id="rId18" name="TextBox_notes">
          <controlPr defaultSize="0" autoLine="0" r:id="rId19">
            <anchor moveWithCells="1">
              <from>
                <xdr:col>10</xdr:col>
                <xdr:colOff>866775</xdr:colOff>
                <xdr:row>0</xdr:row>
                <xdr:rowOff>38100</xdr:rowOff>
              </from>
              <to>
                <xdr:col>15</xdr:col>
                <xdr:colOff>1009650</xdr:colOff>
                <xdr:row>0</xdr:row>
                <xdr:rowOff>1038225</xdr:rowOff>
              </to>
            </anchor>
          </controlPr>
        </control>
      </mc:Choice>
      <mc:Fallback>
        <control shapeId="2117" r:id="rId18" name="TextBox_notes"/>
      </mc:Fallback>
    </mc:AlternateContent>
    <mc:AlternateContent xmlns:mc="http://schemas.openxmlformats.org/markup-compatibility/2006">
      <mc:Choice Requires="x14">
        <control shapeId="2125" r:id="rId20" name="TextBox_horOuv">
          <controlPr defaultSize="0" autoLine="0" autoPict="0" r:id="rId21">
            <anchor moveWithCells="1">
              <from>
                <xdr:col>7</xdr:col>
                <xdr:colOff>533400</xdr:colOff>
                <xdr:row>0</xdr:row>
                <xdr:rowOff>590550</xdr:rowOff>
              </from>
              <to>
                <xdr:col>10</xdr:col>
                <xdr:colOff>590550</xdr:colOff>
                <xdr:row>0</xdr:row>
                <xdr:rowOff>990600</xdr:rowOff>
              </to>
            </anchor>
          </controlPr>
        </control>
      </mc:Choice>
      <mc:Fallback>
        <control shapeId="2125" r:id="rId20" name="TextBox_horOuv"/>
      </mc:Fallback>
    </mc:AlternateContent>
    <mc:AlternateContent xmlns:mc="http://schemas.openxmlformats.org/markup-compatibility/2006">
      <mc:Choice Requires="x14">
        <control shapeId="2127" r:id="rId22" name="Label2">
          <controlPr defaultSize="0" autoLine="0" r:id="rId23">
            <anchor moveWithCells="1">
              <from>
                <xdr:col>8</xdr:col>
                <xdr:colOff>714375</xdr:colOff>
                <xdr:row>0</xdr:row>
                <xdr:rowOff>238125</xdr:rowOff>
              </from>
              <to>
                <xdr:col>9</xdr:col>
                <xdr:colOff>1704975</xdr:colOff>
                <xdr:row>0</xdr:row>
                <xdr:rowOff>561975</xdr:rowOff>
              </to>
            </anchor>
          </controlPr>
        </control>
      </mc:Choice>
      <mc:Fallback>
        <control shapeId="2127" r:id="rId22" name="Label2"/>
      </mc:Fallback>
    </mc:AlternateContent>
    <mc:AlternateContent xmlns:mc="http://schemas.openxmlformats.org/markup-compatibility/2006">
      <mc:Choice Requires="x14">
        <control shapeId="2130" r:id="rId24" name="TextBoxResume">
          <controlPr defaultSize="0" autoLine="0" autoPict="0" r:id="rId25">
            <anchor moveWithCells="1">
              <from>
                <xdr:col>2</xdr:col>
                <xdr:colOff>295275</xdr:colOff>
                <xdr:row>0</xdr:row>
                <xdr:rowOff>619125</xdr:rowOff>
              </from>
              <to>
                <xdr:col>5</xdr:col>
                <xdr:colOff>1219200</xdr:colOff>
                <xdr:row>0</xdr:row>
                <xdr:rowOff>904875</xdr:rowOff>
              </to>
            </anchor>
          </controlPr>
        </control>
      </mc:Choice>
      <mc:Fallback>
        <control shapeId="2130" r:id="rId24" name="TextBoxResume"/>
      </mc:Fallback>
    </mc:AlternateContent>
  </controls>
  <tableParts count="1">
    <tablePart r:id="rId2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95BD1-18BC-417B-8E44-1BA2D45A22D8}">
  <sheetPr codeName="Feuil2"/>
  <dimension ref="A1:I21"/>
  <sheetViews>
    <sheetView showGridLines="0" workbookViewId="0">
      <selection activeCell="F4" sqref="F4"/>
    </sheetView>
  </sheetViews>
  <sheetFormatPr baseColWidth="10" defaultRowHeight="15"/>
  <cols>
    <col min="4" max="4" width="11.5703125" customWidth="1"/>
    <col min="5" max="5" width="13.85546875" customWidth="1"/>
  </cols>
  <sheetData>
    <row r="1" spans="1:9">
      <c r="A1" t="s">
        <v>29</v>
      </c>
      <c r="B1" t="s">
        <v>30</v>
      </c>
      <c r="C1" t="s">
        <v>31</v>
      </c>
      <c r="D1" t="s">
        <v>32</v>
      </c>
      <c r="E1" t="s">
        <v>33</v>
      </c>
      <c r="F1" s="20" t="s">
        <v>34</v>
      </c>
      <c r="I1">
        <f>TRANSPOSE(TA1)</f>
        <v>0</v>
      </c>
    </row>
    <row r="2" spans="1:9" s="20" customFormat="1">
      <c r="A2" s="20">
        <f>COUNTIF(Tableau1[Resume],stats!A1)</f>
        <v>1</v>
      </c>
      <c r="B2" s="20">
        <f>COUNTIF(Tableau1[Resume],stats!B1)</f>
        <v>0</v>
      </c>
      <c r="C2" s="20">
        <f>COUNTIF(Tableau1[Resume],stats!C1)</f>
        <v>0</v>
      </c>
      <c r="D2" s="20">
        <f>COUNTIF(Tableau1[Resume],stats!D1)</f>
        <v>1</v>
      </c>
      <c r="E2" s="20">
        <f>COUNTIF(Tableau1[Resume],stats!E1)</f>
        <v>0</v>
      </c>
      <c r="F2" s="20">
        <f>SUM(totaux)</f>
        <v>2</v>
      </c>
    </row>
    <row r="3" spans="1:9">
      <c r="E3" s="25">
        <v>5</v>
      </c>
      <c r="F3" t="s">
        <v>36</v>
      </c>
    </row>
    <row r="4" spans="1:9">
      <c r="D4" s="26" t="s">
        <v>37</v>
      </c>
      <c r="E4" s="20">
        <f>+Tableau2[défavorable]-E3</f>
        <v>-5</v>
      </c>
      <c r="F4" s="27">
        <f>+E4/Tableau2[Total]</f>
        <v>-2.5</v>
      </c>
    </row>
    <row r="6" spans="1:9">
      <c r="A6" s="12" t="s">
        <v>35</v>
      </c>
      <c r="B6" s="9"/>
      <c r="C6" s="13"/>
    </row>
    <row r="7" spans="1:9">
      <c r="A7" s="15">
        <v>44399</v>
      </c>
      <c r="B7" s="16">
        <v>8</v>
      </c>
      <c r="C7" s="14" t="s">
        <v>20</v>
      </c>
    </row>
    <row r="8" spans="1:9">
      <c r="A8" s="17">
        <v>44407</v>
      </c>
      <c r="B8" s="9"/>
      <c r="C8" s="13" t="s">
        <v>21</v>
      </c>
    </row>
    <row r="9" spans="1:9">
      <c r="A9" s="15">
        <v>44425</v>
      </c>
      <c r="B9" s="10" t="s">
        <v>22</v>
      </c>
      <c r="C9" s="14" t="s">
        <v>23</v>
      </c>
    </row>
    <row r="10" spans="1:9">
      <c r="A10" s="17">
        <v>44427</v>
      </c>
      <c r="B10" s="9" t="s">
        <v>22</v>
      </c>
      <c r="C10" s="13" t="s">
        <v>24</v>
      </c>
    </row>
    <row r="11" spans="1:9">
      <c r="A11" s="15">
        <v>44431</v>
      </c>
      <c r="B11" s="10"/>
      <c r="C11" s="14" t="s">
        <v>25</v>
      </c>
    </row>
    <row r="12" spans="1:9">
      <c r="A12" s="17">
        <v>44441</v>
      </c>
      <c r="B12" s="9" t="s">
        <v>22</v>
      </c>
      <c r="C12" s="13" t="s">
        <v>26</v>
      </c>
    </row>
    <row r="13" spans="1:9">
      <c r="A13" s="15">
        <v>44459</v>
      </c>
      <c r="B13" s="10"/>
      <c r="C13" s="14" t="s">
        <v>27</v>
      </c>
    </row>
    <row r="14" spans="1:9">
      <c r="A14" s="18">
        <v>44467</v>
      </c>
      <c r="B14" s="11"/>
      <c r="C14" s="11" t="s">
        <v>28</v>
      </c>
    </row>
    <row r="17" spans="1:1">
      <c r="A17" t="str">
        <f>Tableau2[[#Headers],[en cours]]</f>
        <v>en cours</v>
      </c>
    </row>
    <row r="18" spans="1:1">
      <c r="A18" t="str">
        <f>Tableau2[[#Headers],[curieux ]]</f>
        <v xml:space="preserve">curieux </v>
      </c>
    </row>
    <row r="19" spans="1:1">
      <c r="A19" t="str">
        <f>Tableau2[[#Headers],[intéressé]]</f>
        <v>intéressé</v>
      </c>
    </row>
    <row r="20" spans="1:1">
      <c r="A20" t="str">
        <f>Tableau2[[#Headers],[favorable]]</f>
        <v>favorable</v>
      </c>
    </row>
    <row r="21" spans="1:1">
      <c r="A21" t="str">
        <f>Tableau2[[#Headers],[défavorable]]</f>
        <v>défavorable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39</vt:lpstr>
      <vt:lpstr>stats</vt:lpstr>
      <vt:lpstr>envie</vt:lpstr>
      <vt:lpstr>liste</vt:lpstr>
      <vt:lpstr>liste2</vt:lpstr>
      <vt:lpstr>opinion</vt:lpstr>
      <vt:lpstr>totaux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DOINEL Laurence</dc:creator>
  <cp:lastModifiedBy>Pairaud</cp:lastModifiedBy>
  <cp:lastPrinted>2017-08-30T10:08:24Z</cp:lastPrinted>
  <dcterms:created xsi:type="dcterms:W3CDTF">2016-11-24T10:14:53Z</dcterms:created>
  <dcterms:modified xsi:type="dcterms:W3CDTF">2022-02-25T22:53:48Z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1175762630</vt:i4>
  </property>
  <property fmtid="{D5CDD505-2E9C-101B-9397-08002B2CF9AE}" pid="3" name="_NewReviewCycle">
    <vt:lpwstr/>
  </property>
  <property fmtid="{D5CDD505-2E9C-101B-9397-08002B2CF9AE}" pid="4" name="_EmailSubject">
    <vt:lpwstr>Enquête OT</vt:lpwstr>
  </property>
  <property fmtid="{D5CDD505-2E9C-101B-9397-08002B2CF9AE}" pid="5" name="_AuthorEmail">
    <vt:lpwstr>laurence.doinel@ratp.fr</vt:lpwstr>
  </property>
  <property fmtid="{D5CDD505-2E9C-101B-9397-08002B2CF9AE}" pid="6" name="_AuthorEmailDisplayName">
    <vt:lpwstr>DOINEL Laurence</vt:lpwstr>
  </property>
  <property fmtid="{D5CDD505-2E9C-101B-9397-08002B2CF9AE}" pid="7" name="_ReviewingToolsShownOnce">
    <vt:lpwstr/>
  </property>
</Properties>
</file>