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EXERCICES MACRO\"/>
    </mc:Choice>
  </mc:AlternateContent>
  <xr:revisionPtr revIDLastSave="0" documentId="13_ncr:1_{51AE0FC5-BC60-4DC5-9B4D-720965CD9760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Balance" sheetId="1" r:id="rId1"/>
    <sheet name="param" sheetId="2" r:id="rId2"/>
    <sheet name="Bilan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6" i="1" l="1"/>
  <c r="J78" i="1" l="1"/>
  <c r="I78" i="1"/>
  <c r="I75" i="1"/>
  <c r="I74" i="1"/>
  <c r="E28" i="2"/>
  <c r="F30" i="3"/>
  <c r="C23" i="3"/>
  <c r="C20" i="3"/>
  <c r="C12" i="3"/>
  <c r="C9" i="3"/>
  <c r="C6" i="3"/>
  <c r="I72" i="1"/>
  <c r="J29" i="2"/>
  <c r="E23" i="2"/>
  <c r="E20" i="2"/>
  <c r="E12" i="2"/>
  <c r="E9" i="2"/>
  <c r="E6" i="2"/>
  <c r="J56" i="1"/>
  <c r="J42" i="1"/>
  <c r="I63" i="1"/>
  <c r="I22" i="1"/>
  <c r="I28" i="1"/>
  <c r="I17" i="1"/>
  <c r="I25" i="1"/>
  <c r="I60" i="1"/>
  <c r="I48" i="1"/>
  <c r="I37" i="1"/>
  <c r="I33" i="1"/>
  <c r="I31" i="1"/>
  <c r="I13" i="1"/>
  <c r="J9" i="1"/>
  <c r="J7" i="1"/>
  <c r="J5" i="1"/>
  <c r="J3" i="1"/>
  <c r="C29" i="3" l="1"/>
  <c r="E13" i="2"/>
  <c r="E29" i="2" s="1"/>
  <c r="C13" i="3"/>
  <c r="K78" i="1"/>
  <c r="C30" i="3" l="1"/>
</calcChain>
</file>

<file path=xl/sharedStrings.xml><?xml version="1.0" encoding="utf-8"?>
<sst xmlns="http://schemas.openxmlformats.org/spreadsheetml/2006/main" count="219" uniqueCount="134">
  <si>
    <t>BILAN</t>
  </si>
  <si>
    <t>N°</t>
  </si>
  <si>
    <t>Immobilisations incorporelles</t>
  </si>
  <si>
    <t>ACTIFS</t>
  </si>
  <si>
    <t>31/12/N</t>
  </si>
  <si>
    <t>Capitaux propres et passifs</t>
  </si>
  <si>
    <t>Actifs immobilisés</t>
  </si>
  <si>
    <t>Capital social</t>
  </si>
  <si>
    <t>Moins amortissements</t>
  </si>
  <si>
    <t>Réserves</t>
  </si>
  <si>
    <t>Résultats reportés</t>
  </si>
  <si>
    <t>Immobilisations corporelles</t>
  </si>
  <si>
    <t>Intitulés des comptes</t>
  </si>
  <si>
    <t xml:space="preserve">Total des capitaux propres
avant résultat de l'exercie </t>
  </si>
  <si>
    <t xml:space="preserve">          Soldes  N</t>
  </si>
  <si>
    <t>Moins amortssements</t>
  </si>
  <si>
    <t>résultat de l'exercice</t>
  </si>
  <si>
    <t>Débiteur</t>
  </si>
  <si>
    <t>Créditeur</t>
  </si>
  <si>
    <t xml:space="preserve">total des capitaux propres
avant affectation </t>
  </si>
  <si>
    <t>Immobilisations financières</t>
  </si>
  <si>
    <t>Passifs</t>
  </si>
  <si>
    <t>moins provisions</t>
  </si>
  <si>
    <t>Passifs non courants</t>
  </si>
  <si>
    <t>Emprunts</t>
  </si>
  <si>
    <t>Total des actifs immobilisés</t>
  </si>
  <si>
    <t>Autres passifs financiers</t>
  </si>
  <si>
    <t>Autres actifs non courants</t>
  </si>
  <si>
    <t>Provisions</t>
  </si>
  <si>
    <t>Total des actifs non courants</t>
  </si>
  <si>
    <t>Total des passifs non courants</t>
  </si>
  <si>
    <t>Passifs courants</t>
  </si>
  <si>
    <t>Actifs courants</t>
  </si>
  <si>
    <t>Frs et cptes rattachés</t>
  </si>
  <si>
    <t>Stocks</t>
  </si>
  <si>
    <t>Autres passifs courants</t>
  </si>
  <si>
    <t>Moins provisions</t>
  </si>
  <si>
    <t>compte de l'exploitant</t>
  </si>
  <si>
    <t xml:space="preserve">Réserve légale </t>
  </si>
  <si>
    <t xml:space="preserve">Résultats reportés </t>
  </si>
  <si>
    <t>Résultat de l'exercice</t>
  </si>
  <si>
    <t>Provisions pour risque</t>
  </si>
  <si>
    <t>Emprunts auprès des établissements financiers</t>
  </si>
  <si>
    <t>Autres emprunts</t>
  </si>
  <si>
    <t>Dépôts et cautionnements reçus</t>
  </si>
  <si>
    <t xml:space="preserve">Concessions de marques, brevêts... </t>
  </si>
  <si>
    <t>Logiciels</t>
  </si>
  <si>
    <t>Fonds commercial</t>
  </si>
  <si>
    <t>Droit au bail</t>
  </si>
  <si>
    <t>Terrains</t>
  </si>
  <si>
    <t xml:space="preserve">Constructions </t>
  </si>
  <si>
    <t xml:space="preserve">Installations, .techniques, matériel et outillage industriels </t>
  </si>
  <si>
    <t xml:space="preserve">Matériel de transport         </t>
  </si>
  <si>
    <t>Equipements de bureau</t>
  </si>
  <si>
    <t xml:space="preserve">Titres de participations  </t>
  </si>
  <si>
    <t>Prêts</t>
  </si>
  <si>
    <t xml:space="preserve">Frais préliminaires </t>
  </si>
  <si>
    <t>Charges à répartir</t>
  </si>
  <si>
    <t>Amortissements des logiciels</t>
  </si>
  <si>
    <t>Amortissements des fonds commerciales</t>
  </si>
  <si>
    <t xml:space="preserve">Amortissements des constructions </t>
  </si>
  <si>
    <t xml:space="preserve">Amortissements des ITMOI   </t>
  </si>
  <si>
    <t>Amortissements du matériel de transport</t>
  </si>
  <si>
    <t>Amortissements des équipements de bureau</t>
  </si>
  <si>
    <t>Provisions pour dépréciation des titres de participation</t>
  </si>
  <si>
    <t xml:space="preserve">Stocks de matières premières et fournitures liées </t>
  </si>
  <si>
    <t xml:space="preserve">Stock de produits </t>
  </si>
  <si>
    <t>Provision des stocks de matières premières</t>
  </si>
  <si>
    <t>Provision des stocks de produits finis</t>
  </si>
  <si>
    <t>Fournisseurs d'exploitation</t>
  </si>
  <si>
    <t>Fournisseurs d'exploitation - effets à payer</t>
  </si>
  <si>
    <t>Fournisseurs d'immobilisation</t>
  </si>
  <si>
    <t>Clients et comptes rattachés</t>
  </si>
  <si>
    <t>Fournisseurs d'immobilisation - effets à payer</t>
  </si>
  <si>
    <t>Fournisseurs factures non parvenues</t>
  </si>
  <si>
    <t>Total des passifs courants</t>
  </si>
  <si>
    <t>Fournisseurs débiteurs</t>
  </si>
  <si>
    <t xml:space="preserve">Clients </t>
  </si>
  <si>
    <t>clients effets à recevoir</t>
  </si>
  <si>
    <t>clients douteux ou litigieux</t>
  </si>
  <si>
    <t>Clients, produits non encore facturés</t>
  </si>
  <si>
    <t>Clients créditeurs</t>
  </si>
  <si>
    <t>Personnel - avances et acomptes</t>
  </si>
  <si>
    <t>Personnel - rémunérations dues</t>
  </si>
  <si>
    <t>Personnel - oppositions</t>
  </si>
  <si>
    <t>etat impôts et taxes retenus à la source</t>
  </si>
  <si>
    <t>Etat, taxes/C A déductibles</t>
  </si>
  <si>
    <t>Etat, taxes/C A collectées</t>
  </si>
  <si>
    <t>sécurité sociale et autes organismes sociaux</t>
  </si>
  <si>
    <t>Produits à reçevoir</t>
  </si>
  <si>
    <t>Charges constatées d’avance</t>
  </si>
  <si>
    <t>Total des passifs</t>
  </si>
  <si>
    <t>Produits constatés d’avance</t>
  </si>
  <si>
    <t>Provisions courantes pour risques et charges</t>
  </si>
  <si>
    <t>Provisions pour dépréciation des comptes clients</t>
  </si>
  <si>
    <t>Emprunts courants liés au cycle d’exploitation</t>
  </si>
  <si>
    <t>Autres actifs courants</t>
  </si>
  <si>
    <t>Echéances à moins d’un an sur emprunts non courants</t>
  </si>
  <si>
    <t>Concours bancaires</t>
  </si>
  <si>
    <t>Intérêts courus sur emprunts</t>
  </si>
  <si>
    <t>Echéances à moins d’un an sur prets non courants</t>
  </si>
  <si>
    <t xml:space="preserve">Placements courants </t>
  </si>
  <si>
    <t>chèques à encaisser</t>
  </si>
  <si>
    <t>Effets à l’escompte</t>
  </si>
  <si>
    <t>Effets à l’encaissement</t>
  </si>
  <si>
    <t>Banques</t>
  </si>
  <si>
    <t>Placements et A. Actifs finan.</t>
  </si>
  <si>
    <t xml:space="preserve">Caisse </t>
  </si>
  <si>
    <t>Provisions sur les placements courants</t>
  </si>
  <si>
    <t>Liquidités et équiv. De liquidités</t>
  </si>
  <si>
    <t>Total des actifs courants</t>
  </si>
  <si>
    <t>Total des actifs</t>
  </si>
  <si>
    <t>Total des cap. Prop. Et passifs</t>
  </si>
  <si>
    <t>Actif</t>
  </si>
  <si>
    <t>Passif</t>
  </si>
  <si>
    <t>prov immob financieres</t>
  </si>
  <si>
    <t>provisions depr stocks</t>
  </si>
  <si>
    <t>prov depr cptes clients</t>
  </si>
  <si>
    <t>amorts immob incorporelles</t>
  </si>
  <si>
    <t>amorts immob corporelles</t>
  </si>
  <si>
    <t>fournisseurs et cptes rattachés</t>
  </si>
  <si>
    <t>Autres actifs courants (débits)</t>
  </si>
  <si>
    <t>Autres passifs courants (crédits)</t>
  </si>
  <si>
    <t>placemts actifs financiers</t>
  </si>
  <si>
    <t>Liquidités</t>
  </si>
  <si>
    <t>Concours bancaires et autres
passifs financiers</t>
  </si>
  <si>
    <t>Autres passifs financiers (crédits)</t>
  </si>
  <si>
    <t>cptes Debut</t>
  </si>
  <si>
    <t>Cptes fin</t>
  </si>
  <si>
    <t>sens</t>
  </si>
  <si>
    <t>D</t>
  </si>
  <si>
    <t>C</t>
  </si>
  <si>
    <t>Notes</t>
  </si>
  <si>
    <t>Provison Actif circulant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</si>
</sst>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0"/>
      <color rgb="FF800000"/>
      <name val="Arial"/>
      <family val="2"/>
    </font>
    <font>
      <sz val="10"/>
      <color rgb="FF8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1" fillId="0" borderId="4" xfId="0" applyFont="1" applyBorder="1" applyAlignment="1"/>
    <xf numFmtId="0" fontId="1" fillId="0" borderId="5" xfId="0" applyFont="1" applyBorder="1" applyAlignment="1"/>
    <xf numFmtId="3" fontId="1" fillId="0" borderId="5" xfId="0" applyNumberFormat="1" applyFont="1" applyBorder="1" applyAlignment="1"/>
    <xf numFmtId="3" fontId="3" fillId="0" borderId="5" xfId="0" applyNumberFormat="1" applyFont="1" applyBorder="1" applyAlignment="1"/>
    <xf numFmtId="0" fontId="4" fillId="0" borderId="5" xfId="0" applyFont="1" applyBorder="1" applyAlignment="1">
      <alignment wrapText="1"/>
    </xf>
    <xf numFmtId="0" fontId="1" fillId="0" borderId="5" xfId="0" applyFont="1" applyBorder="1" applyAlignment="1">
      <alignment vertical="center"/>
    </xf>
    <xf numFmtId="3" fontId="4" fillId="0" borderId="5" xfId="0" applyNumberFormat="1" applyFont="1" applyBorder="1" applyAlignment="1"/>
    <xf numFmtId="0" fontId="4" fillId="0" borderId="5" xfId="0" applyFont="1" applyBorder="1" applyAlignment="1"/>
    <xf numFmtId="0" fontId="5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6" fillId="0" borderId="5" xfId="0" applyFont="1" applyBorder="1" applyAlignment="1"/>
    <xf numFmtId="0" fontId="7" fillId="0" borderId="8" xfId="0" applyFont="1" applyBorder="1" applyAlignment="1">
      <alignment horizontal="right"/>
    </xf>
    <xf numFmtId="0" fontId="1" fillId="0" borderId="8" xfId="0" applyFont="1" applyBorder="1" applyAlignment="1"/>
    <xf numFmtId="3" fontId="7" fillId="0" borderId="8" xfId="0" applyNumberFormat="1" applyFont="1" applyBorder="1" applyAlignment="1"/>
    <xf numFmtId="0" fontId="7" fillId="0" borderId="8" xfId="0" applyFont="1" applyBorder="1" applyAlignment="1"/>
    <xf numFmtId="0" fontId="8" fillId="0" borderId="8" xfId="0" applyFont="1" applyBorder="1" applyAlignment="1"/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left"/>
    </xf>
    <xf numFmtId="0" fontId="10" fillId="0" borderId="3" xfId="0" applyFont="1" applyFill="1" applyBorder="1" applyAlignment="1"/>
    <xf numFmtId="0" fontId="9" fillId="0" borderId="0" xfId="0" applyFont="1" applyFill="1" applyAlignment="1"/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right" vertical="top" wrapText="1"/>
    </xf>
    <xf numFmtId="0" fontId="11" fillId="0" borderId="9" xfId="0" applyFont="1" applyFill="1" applyBorder="1" applyAlignment="1">
      <alignment vertical="top" wrapText="1"/>
    </xf>
    <xf numFmtId="0" fontId="12" fillId="0" borderId="3" xfId="0" applyFont="1" applyFill="1" applyBorder="1" applyAlignment="1">
      <alignment horizontal="right" vertical="top" wrapText="1"/>
    </xf>
    <xf numFmtId="3" fontId="11" fillId="0" borderId="3" xfId="0" applyNumberFormat="1" applyFont="1" applyFill="1" applyBorder="1" applyAlignment="1">
      <alignment horizontal="right" vertical="top" wrapText="1"/>
    </xf>
    <xf numFmtId="0" fontId="11" fillId="0" borderId="10" xfId="0" applyFont="1" applyFill="1" applyBorder="1" applyAlignment="1">
      <alignment horizontal="right" vertical="top" wrapText="1"/>
    </xf>
    <xf numFmtId="0" fontId="11" fillId="0" borderId="11" xfId="0" applyFont="1" applyFill="1" applyBorder="1" applyAlignment="1">
      <alignment vertical="top" wrapText="1"/>
    </xf>
    <xf numFmtId="3" fontId="11" fillId="0" borderId="12" xfId="0" applyNumberFormat="1" applyFont="1" applyFill="1" applyBorder="1" applyAlignment="1">
      <alignment horizontal="right" vertical="top" wrapText="1"/>
    </xf>
    <xf numFmtId="0" fontId="9" fillId="0" borderId="13" xfId="0" applyFont="1" applyFill="1" applyBorder="1" applyAlignment="1"/>
    <xf numFmtId="0" fontId="11" fillId="0" borderId="4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/>
    <xf numFmtId="0" fontId="1" fillId="0" borderId="10" xfId="0" applyFont="1" applyBorder="1" applyAlignment="1"/>
    <xf numFmtId="0" fontId="8" fillId="0" borderId="10" xfId="0" applyFont="1" applyBorder="1" applyAlignment="1"/>
    <xf numFmtId="0" fontId="13" fillId="0" borderId="8" xfId="0" applyFont="1" applyFill="1" applyBorder="1" applyAlignment="1">
      <alignment horizontal="right" vertical="top" wrapText="1"/>
    </xf>
    <xf numFmtId="0" fontId="10" fillId="0" borderId="13" xfId="0" applyFont="1" applyFill="1" applyBorder="1" applyAlignment="1"/>
    <xf numFmtId="0" fontId="10" fillId="0" borderId="13" xfId="0" applyFont="1" applyFill="1" applyBorder="1" applyAlignment="1">
      <alignment horizontal="center"/>
    </xf>
    <xf numFmtId="3" fontId="11" fillId="0" borderId="13" xfId="0" applyNumberFormat="1" applyFont="1" applyFill="1" applyBorder="1" applyAlignment="1">
      <alignment horizontal="right" vertical="top" wrapText="1"/>
    </xf>
    <xf numFmtId="3" fontId="11" fillId="0" borderId="2" xfId="0" applyNumberFormat="1" applyFont="1" applyFill="1" applyBorder="1" applyAlignment="1">
      <alignment horizontal="right" vertical="top" wrapText="1"/>
    </xf>
    <xf numFmtId="3" fontId="11" fillId="0" borderId="14" xfId="0" applyNumberFormat="1" applyFont="1" applyFill="1" applyBorder="1" applyAlignment="1">
      <alignment horizontal="right" vertical="top" wrapText="1"/>
    </xf>
    <xf numFmtId="0" fontId="9" fillId="0" borderId="15" xfId="0" applyFont="1" applyFill="1" applyBorder="1" applyAlignment="1"/>
    <xf numFmtId="0" fontId="9" fillId="0" borderId="16" xfId="0" applyFont="1" applyFill="1" applyBorder="1" applyAlignment="1"/>
    <xf numFmtId="3" fontId="11" fillId="0" borderId="17" xfId="0" applyNumberFormat="1" applyFont="1" applyFill="1" applyBorder="1" applyAlignment="1">
      <alignment horizontal="center" vertical="top" wrapText="1"/>
    </xf>
    <xf numFmtId="3" fontId="11" fillId="0" borderId="19" xfId="0" applyNumberFormat="1" applyFont="1" applyFill="1" applyBorder="1" applyAlignment="1">
      <alignment horizontal="right" vertical="top" wrapText="1"/>
    </xf>
    <xf numFmtId="0" fontId="9" fillId="0" borderId="20" xfId="0" applyFont="1" applyFill="1" applyBorder="1" applyAlignment="1"/>
    <xf numFmtId="0" fontId="9" fillId="0" borderId="21" xfId="0" applyFont="1" applyFill="1" applyBorder="1" applyAlignment="1"/>
    <xf numFmtId="0" fontId="9" fillId="0" borderId="22" xfId="0" applyFont="1" applyFill="1" applyBorder="1" applyAlignment="1"/>
    <xf numFmtId="0" fontId="9" fillId="0" borderId="23" xfId="0" applyFont="1" applyFill="1" applyBorder="1" applyAlignment="1"/>
    <xf numFmtId="3" fontId="11" fillId="0" borderId="22" xfId="0" applyNumberFormat="1" applyFont="1" applyFill="1" applyBorder="1" applyAlignment="1">
      <alignment horizontal="right" vertical="top" wrapText="1"/>
    </xf>
    <xf numFmtId="0" fontId="1" fillId="0" borderId="24" xfId="0" applyFont="1" applyBorder="1" applyAlignment="1"/>
    <xf numFmtId="3" fontId="11" fillId="0" borderId="25" xfId="0" applyNumberFormat="1" applyFont="1" applyFill="1" applyBorder="1" applyAlignment="1">
      <alignment horizontal="center" vertical="top" wrapText="1"/>
    </xf>
    <xf numFmtId="3" fontId="11" fillId="0" borderId="26" xfId="0" applyNumberFormat="1" applyFont="1" applyFill="1" applyBorder="1" applyAlignment="1">
      <alignment horizontal="right" vertical="top" wrapText="1"/>
    </xf>
    <xf numFmtId="0" fontId="1" fillId="0" borderId="27" xfId="0" applyFont="1" applyBorder="1" applyAlignment="1"/>
    <xf numFmtId="0" fontId="9" fillId="0" borderId="28" xfId="0" applyFont="1" applyFill="1" applyBorder="1" applyAlignment="1"/>
    <xf numFmtId="0" fontId="9" fillId="0" borderId="29" xfId="0" applyFont="1" applyFill="1" applyBorder="1" applyAlignment="1"/>
    <xf numFmtId="3" fontId="11" fillId="0" borderId="30" xfId="0" applyNumberFormat="1" applyFont="1" applyFill="1" applyBorder="1" applyAlignment="1">
      <alignment horizontal="center" vertical="top" wrapText="1"/>
    </xf>
    <xf numFmtId="0" fontId="1" fillId="0" borderId="13" xfId="0" applyFont="1" applyBorder="1" applyAlignment="1"/>
    <xf numFmtId="3" fontId="9" fillId="0" borderId="0" xfId="0" applyNumberFormat="1" applyFont="1" applyFill="1" applyAlignment="1"/>
    <xf numFmtId="3" fontId="9" fillId="0" borderId="13" xfId="0" applyNumberFormat="1" applyFont="1" applyFill="1" applyBorder="1" applyAlignment="1"/>
    <xf numFmtId="3" fontId="14" fillId="0" borderId="5" xfId="0" applyNumberFormat="1" applyFont="1" applyBorder="1" applyAlignment="1"/>
    <xf numFmtId="0" fontId="10" fillId="0" borderId="0" xfId="0" applyFont="1" applyFill="1" applyAlignment="1"/>
    <xf numFmtId="0" fontId="4" fillId="0" borderId="18" xfId="0" applyFont="1" applyBorder="1" applyAlignment="1"/>
    <xf numFmtId="0" fontId="10" fillId="0" borderId="20" xfId="0" applyFont="1" applyFill="1" applyBorder="1" applyAlignment="1"/>
    <xf numFmtId="0" fontId="10" fillId="0" borderId="21" xfId="0" applyFont="1" applyFill="1" applyBorder="1" applyAlignment="1"/>
    <xf numFmtId="0" fontId="10" fillId="0" borderId="23" xfId="0" applyFont="1" applyFill="1" applyBorder="1" applyAlignment="1"/>
    <xf numFmtId="0" fontId="10" fillId="0" borderId="15" xfId="0" applyFont="1" applyFill="1" applyBorder="1" applyAlignment="1"/>
    <xf numFmtId="0" fontId="10" fillId="0" borderId="16" xfId="0" applyFont="1" applyFill="1" applyBorder="1" applyAlignment="1"/>
    <xf numFmtId="0" fontId="10" fillId="0" borderId="28" xfId="0" applyFont="1" applyFill="1" applyBorder="1" applyAlignment="1"/>
    <xf numFmtId="0" fontId="10" fillId="0" borderId="29" xfId="0" applyFont="1" applyFill="1" applyBorder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11" fillId="0" borderId="10" xfId="0" applyFont="1" applyBorder="1" applyAlignment="1">
      <alignment horizontal="right" vertical="top" wrapText="1"/>
    </xf>
    <xf numFmtId="0" fontId="11" fillId="0" borderId="11" xfId="0" applyFont="1" applyBorder="1" applyAlignment="1">
      <alignment vertical="top" wrapText="1"/>
    </xf>
    <xf numFmtId="3" fontId="11" fillId="0" borderId="12" xfId="0" applyNumberFormat="1" applyFont="1" applyBorder="1" applyAlignment="1">
      <alignment horizontal="right" vertical="top" wrapText="1"/>
    </xf>
    <xf numFmtId="0" fontId="15" fillId="0" borderId="10" xfId="0" applyFont="1" applyBorder="1" applyAlignment="1">
      <alignment horizontal="right" vertical="top" wrapText="1"/>
    </xf>
    <xf numFmtId="3" fontId="11" fillId="0" borderId="2" xfId="0" applyNumberFormat="1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5</xdr:row>
          <xdr:rowOff>152400</xdr:rowOff>
        </xdr:from>
        <xdr:to>
          <xdr:col>11</xdr:col>
          <xdr:colOff>628650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9525</xdr:rowOff>
        </xdr:from>
        <xdr:to>
          <xdr:col>9</xdr:col>
          <xdr:colOff>428625</xdr:colOff>
          <xdr:row>1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963"/>
  <sheetViews>
    <sheetView showGridLines="0" workbookViewId="0">
      <pane ySplit="2" topLeftCell="A3" activePane="bottomLeft" state="frozen"/>
      <selection pane="bottomLeft" activeCell="F78" sqref="F78"/>
    </sheetView>
  </sheetViews>
  <sheetFormatPr baseColWidth="10" defaultColWidth="14.42578125" defaultRowHeight="15" customHeight="1" x14ac:dyDescent="0.2"/>
  <cols>
    <col min="1" max="1" width="7" style="21" bestFit="1" customWidth="1"/>
    <col min="2" max="2" width="48.28515625" style="21" customWidth="1"/>
    <col min="3" max="5" width="10" style="21" customWidth="1"/>
    <col min="6" max="6" width="29.140625" style="21" bestFit="1" customWidth="1"/>
    <col min="7" max="7" width="8" style="21" bestFit="1" customWidth="1"/>
    <col min="8" max="8" width="7.5703125" style="21" bestFit="1" customWidth="1"/>
    <col min="9" max="25" width="10" style="21" customWidth="1"/>
    <col min="26" max="16384" width="14.42578125" style="21"/>
  </cols>
  <sheetData>
    <row r="1" spans="1:10" ht="12.75" customHeight="1" x14ac:dyDescent="0.2">
      <c r="A1" s="17" t="s">
        <v>1</v>
      </c>
      <c r="B1" s="18" t="s">
        <v>12</v>
      </c>
      <c r="C1" s="19" t="s">
        <v>14</v>
      </c>
      <c r="D1" s="20"/>
      <c r="E1" s="40"/>
    </row>
    <row r="2" spans="1:10" ht="12.75" customHeight="1" x14ac:dyDescent="0.2">
      <c r="A2" s="22"/>
      <c r="B2" s="23"/>
      <c r="C2" s="24" t="s">
        <v>17</v>
      </c>
      <c r="D2" s="25" t="s">
        <v>18</v>
      </c>
      <c r="E2" s="41"/>
    </row>
    <row r="3" spans="1:10" ht="15.75" customHeight="1" x14ac:dyDescent="0.2">
      <c r="A3" s="26">
        <v>101000</v>
      </c>
      <c r="B3" s="27" t="s">
        <v>7</v>
      </c>
      <c r="C3" s="28"/>
      <c r="D3" s="43">
        <v>400000</v>
      </c>
      <c r="E3" s="55" t="s">
        <v>114</v>
      </c>
      <c r="F3" s="54" t="s">
        <v>7</v>
      </c>
      <c r="G3" s="70">
        <v>101000</v>
      </c>
      <c r="H3" s="71">
        <v>119000</v>
      </c>
      <c r="J3" s="62">
        <f>+D3</f>
        <v>400000</v>
      </c>
    </row>
    <row r="4" spans="1:10" ht="12.75" customHeight="1" x14ac:dyDescent="0.2">
      <c r="A4" s="26">
        <v>108000</v>
      </c>
      <c r="B4" s="27" t="s">
        <v>37</v>
      </c>
      <c r="C4" s="29"/>
      <c r="D4" s="43"/>
      <c r="E4" s="48"/>
      <c r="F4" s="49"/>
      <c r="G4" s="49"/>
      <c r="H4" s="50"/>
    </row>
    <row r="5" spans="1:10" ht="12.75" customHeight="1" x14ac:dyDescent="0.2">
      <c r="A5" s="26">
        <v>111000</v>
      </c>
      <c r="B5" s="27" t="s">
        <v>38</v>
      </c>
      <c r="C5" s="29"/>
      <c r="D5" s="43">
        <v>105000</v>
      </c>
      <c r="E5" s="55" t="s">
        <v>114</v>
      </c>
      <c r="F5" s="54" t="s">
        <v>9</v>
      </c>
      <c r="G5" s="70">
        <v>106000</v>
      </c>
      <c r="H5" s="71">
        <v>106999</v>
      </c>
      <c r="J5" s="62">
        <f>+D5</f>
        <v>105000</v>
      </c>
    </row>
    <row r="6" spans="1:10" ht="12.75" customHeight="1" x14ac:dyDescent="0.2">
      <c r="A6" s="26">
        <v>121000</v>
      </c>
      <c r="B6" s="27" t="s">
        <v>39</v>
      </c>
      <c r="C6" s="29"/>
      <c r="D6" s="43"/>
      <c r="E6" s="48"/>
      <c r="F6" s="49"/>
      <c r="G6" s="49"/>
      <c r="H6" s="50"/>
    </row>
    <row r="7" spans="1:10" ht="12.75" customHeight="1" x14ac:dyDescent="0.2">
      <c r="A7" s="26">
        <v>130000</v>
      </c>
      <c r="B7" s="27" t="s">
        <v>40</v>
      </c>
      <c r="C7" s="29"/>
      <c r="D7" s="43">
        <v>125000</v>
      </c>
      <c r="E7" s="60" t="s">
        <v>114</v>
      </c>
      <c r="F7" s="57" t="s">
        <v>16</v>
      </c>
      <c r="G7" s="72">
        <v>120000</v>
      </c>
      <c r="H7" s="73">
        <v>129999</v>
      </c>
      <c r="J7" s="62">
        <f>+D7</f>
        <v>125000</v>
      </c>
    </row>
    <row r="8" spans="1:10" ht="12.75" customHeight="1" x14ac:dyDescent="0.2">
      <c r="A8" s="26">
        <v>150000</v>
      </c>
      <c r="B8" s="27" t="s">
        <v>41</v>
      </c>
      <c r="C8" s="29"/>
      <c r="D8" s="29"/>
      <c r="E8" s="42"/>
    </row>
    <row r="9" spans="1:10" ht="12.75" customHeight="1" x14ac:dyDescent="0.2">
      <c r="A9" s="26">
        <v>162000</v>
      </c>
      <c r="B9" s="27" t="s">
        <v>42</v>
      </c>
      <c r="C9" s="29"/>
      <c r="D9" s="43">
        <v>133000</v>
      </c>
      <c r="E9" s="60" t="s">
        <v>114</v>
      </c>
      <c r="F9" s="57" t="s">
        <v>24</v>
      </c>
      <c r="G9" s="58">
        <v>160000</v>
      </c>
      <c r="H9" s="59">
        <v>169999</v>
      </c>
      <c r="J9" s="62">
        <f>+D9</f>
        <v>133000</v>
      </c>
    </row>
    <row r="10" spans="1:10" ht="12.75" customHeight="1" x14ac:dyDescent="0.2">
      <c r="A10" s="26">
        <v>168100</v>
      </c>
      <c r="B10" s="27" t="s">
        <v>43</v>
      </c>
      <c r="C10" s="29"/>
      <c r="D10" s="29"/>
      <c r="E10" s="42"/>
    </row>
    <row r="11" spans="1:10" ht="12.75" customHeight="1" x14ac:dyDescent="0.2">
      <c r="A11" s="26">
        <v>167000</v>
      </c>
      <c r="B11" s="27" t="s">
        <v>44</v>
      </c>
      <c r="C11" s="29"/>
      <c r="D11" s="29"/>
      <c r="E11" s="42"/>
    </row>
    <row r="12" spans="1:10" ht="12.75" customHeight="1" x14ac:dyDescent="0.2">
      <c r="A12" s="39">
        <v>205000</v>
      </c>
      <c r="B12" s="27" t="s">
        <v>46</v>
      </c>
      <c r="C12" s="29">
        <v>20000</v>
      </c>
      <c r="D12" s="43"/>
      <c r="E12" s="44"/>
      <c r="F12" s="45"/>
      <c r="G12" s="45"/>
      <c r="H12" s="46"/>
    </row>
    <row r="13" spans="1:10" ht="12.75" customHeight="1" x14ac:dyDescent="0.2">
      <c r="A13" s="39">
        <v>207000</v>
      </c>
      <c r="B13" s="27" t="s">
        <v>47</v>
      </c>
      <c r="C13" s="29">
        <v>80000</v>
      </c>
      <c r="D13" s="43"/>
      <c r="E13" s="47" t="s">
        <v>113</v>
      </c>
      <c r="F13" s="2" t="s">
        <v>2</v>
      </c>
      <c r="G13" s="8">
        <v>201000</v>
      </c>
      <c r="H13" s="66">
        <v>209999</v>
      </c>
      <c r="I13" s="62">
        <f>+C12+C13</f>
        <v>100000</v>
      </c>
    </row>
    <row r="14" spans="1:10" ht="12.75" customHeight="1" x14ac:dyDescent="0.2">
      <c r="A14" s="39">
        <v>206000</v>
      </c>
      <c r="B14" s="27" t="s">
        <v>48</v>
      </c>
      <c r="C14" s="29"/>
      <c r="D14" s="43"/>
      <c r="E14" s="48"/>
      <c r="F14" s="49"/>
      <c r="G14" s="67"/>
      <c r="H14" s="68"/>
    </row>
    <row r="15" spans="1:10" ht="12.75" customHeight="1" x14ac:dyDescent="0.2">
      <c r="A15" s="26">
        <v>212000</v>
      </c>
      <c r="B15" s="27" t="s">
        <v>45</v>
      </c>
      <c r="C15" s="29"/>
      <c r="D15" s="43"/>
      <c r="E15" s="44"/>
      <c r="F15" s="45"/>
      <c r="G15" s="45"/>
      <c r="H15" s="46"/>
    </row>
    <row r="16" spans="1:10" ht="12.75" customHeight="1" x14ac:dyDescent="0.2">
      <c r="A16" s="26">
        <v>221000</v>
      </c>
      <c r="B16" s="27" t="s">
        <v>49</v>
      </c>
      <c r="C16" s="29">
        <v>130000</v>
      </c>
      <c r="D16" s="43"/>
      <c r="E16" s="51"/>
      <c r="F16" s="33"/>
      <c r="G16" s="33"/>
      <c r="H16" s="52"/>
    </row>
    <row r="17" spans="1:10" ht="12.75" customHeight="1" x14ac:dyDescent="0.2">
      <c r="A17" s="26">
        <v>222000</v>
      </c>
      <c r="B17" s="27" t="s">
        <v>50</v>
      </c>
      <c r="C17" s="29">
        <v>150000</v>
      </c>
      <c r="D17" s="43"/>
      <c r="E17" s="47" t="s">
        <v>113</v>
      </c>
      <c r="F17" s="2" t="s">
        <v>11</v>
      </c>
      <c r="G17" s="8">
        <v>210000</v>
      </c>
      <c r="H17" s="66">
        <v>229999</v>
      </c>
      <c r="I17" s="62">
        <f>+SUM(C16:C20)</f>
        <v>470000</v>
      </c>
    </row>
    <row r="18" spans="1:10" ht="12.75" customHeight="1" x14ac:dyDescent="0.2">
      <c r="A18" s="26">
        <v>223000</v>
      </c>
      <c r="B18" s="27" t="s">
        <v>51</v>
      </c>
      <c r="C18" s="29">
        <v>50000</v>
      </c>
      <c r="D18" s="43"/>
      <c r="E18" s="53"/>
      <c r="F18" s="33"/>
      <c r="G18" s="33"/>
      <c r="H18" s="52"/>
    </row>
    <row r="19" spans="1:10" ht="12.75" customHeight="1" x14ac:dyDescent="0.2">
      <c r="A19" s="26">
        <v>224000</v>
      </c>
      <c r="B19" s="27" t="s">
        <v>52</v>
      </c>
      <c r="C19" s="29">
        <v>100000</v>
      </c>
      <c r="D19" s="43"/>
      <c r="E19" s="53"/>
      <c r="F19" s="33"/>
      <c r="G19" s="33"/>
      <c r="H19" s="52"/>
    </row>
    <row r="20" spans="1:10" ht="12.75" customHeight="1" x14ac:dyDescent="0.2">
      <c r="A20" s="26">
        <v>228200</v>
      </c>
      <c r="B20" s="27" t="s">
        <v>53</v>
      </c>
      <c r="C20" s="29">
        <v>40000</v>
      </c>
      <c r="D20" s="43"/>
      <c r="E20" s="48"/>
      <c r="F20" s="49"/>
      <c r="G20" s="49"/>
      <c r="H20" s="50"/>
    </row>
    <row r="21" spans="1:10" ht="12.75" customHeight="1" x14ac:dyDescent="0.2">
      <c r="A21" s="26">
        <v>251000</v>
      </c>
      <c r="B21" s="27" t="s">
        <v>54</v>
      </c>
      <c r="C21" s="29">
        <v>10000</v>
      </c>
      <c r="D21" s="43"/>
      <c r="E21" s="44"/>
      <c r="F21" s="2" t="s">
        <v>20</v>
      </c>
      <c r="G21" s="70">
        <v>260000</v>
      </c>
      <c r="H21" s="71">
        <v>279999</v>
      </c>
    </row>
    <row r="22" spans="1:10" ht="12.75" customHeight="1" x14ac:dyDescent="0.2">
      <c r="A22" s="26">
        <v>264000</v>
      </c>
      <c r="B22" s="27" t="s">
        <v>55</v>
      </c>
      <c r="C22" s="29">
        <v>8500</v>
      </c>
      <c r="D22" s="43"/>
      <c r="E22" s="48"/>
      <c r="F22" s="49"/>
      <c r="G22" s="49"/>
      <c r="H22" s="50"/>
      <c r="I22" s="62">
        <f>+SUM(C21:C22)</f>
        <v>18500</v>
      </c>
    </row>
    <row r="23" spans="1:10" ht="12.75" customHeight="1" x14ac:dyDescent="0.2">
      <c r="A23" s="26">
        <v>271000</v>
      </c>
      <c r="B23" s="27" t="s">
        <v>56</v>
      </c>
      <c r="C23" s="29"/>
      <c r="D23" s="29"/>
      <c r="E23" s="42"/>
    </row>
    <row r="24" spans="1:10" ht="12.75" customHeight="1" x14ac:dyDescent="0.2">
      <c r="A24" s="26">
        <v>272000</v>
      </c>
      <c r="B24" s="27" t="s">
        <v>57</v>
      </c>
      <c r="C24" s="29"/>
      <c r="D24" s="29"/>
      <c r="E24" s="42"/>
    </row>
    <row r="25" spans="1:10" ht="12.75" customHeight="1" x14ac:dyDescent="0.2">
      <c r="A25" s="26">
        <v>281300</v>
      </c>
      <c r="B25" s="27" t="s">
        <v>58</v>
      </c>
      <c r="C25" s="29"/>
      <c r="D25" s="43">
        <v>6000</v>
      </c>
      <c r="E25" s="44"/>
      <c r="F25" s="45" t="s">
        <v>118</v>
      </c>
      <c r="G25" s="70">
        <v>280000</v>
      </c>
      <c r="H25" s="71">
        <v>280999</v>
      </c>
      <c r="I25" s="62">
        <f>-D25-D26</f>
        <v>-14000</v>
      </c>
      <c r="J25" s="62"/>
    </row>
    <row r="26" spans="1:10" ht="12.75" customHeight="1" x14ac:dyDescent="0.2">
      <c r="A26" s="26">
        <v>281400</v>
      </c>
      <c r="B26" s="27" t="s">
        <v>59</v>
      </c>
      <c r="C26" s="29"/>
      <c r="D26" s="43">
        <v>8000</v>
      </c>
      <c r="E26" s="53"/>
      <c r="F26" s="33"/>
      <c r="G26" s="33"/>
      <c r="H26" s="52"/>
    </row>
    <row r="27" spans="1:10" ht="12.75" customHeight="1" x14ac:dyDescent="0.2">
      <c r="A27" s="26">
        <v>282200</v>
      </c>
      <c r="B27" s="27" t="s">
        <v>60</v>
      </c>
      <c r="C27" s="29"/>
      <c r="D27" s="43">
        <v>7500</v>
      </c>
      <c r="E27" s="44"/>
      <c r="F27" s="45"/>
      <c r="G27" s="45"/>
      <c r="H27" s="46"/>
    </row>
    <row r="28" spans="1:10" ht="12.75" customHeight="1" x14ac:dyDescent="0.2">
      <c r="A28" s="26">
        <v>282300</v>
      </c>
      <c r="B28" s="27" t="s">
        <v>61</v>
      </c>
      <c r="C28" s="29"/>
      <c r="D28" s="43">
        <v>10000</v>
      </c>
      <c r="E28" s="53"/>
      <c r="F28" s="33" t="s">
        <v>119</v>
      </c>
      <c r="G28" s="40">
        <v>281000</v>
      </c>
      <c r="H28" s="69">
        <v>281999</v>
      </c>
      <c r="I28" s="62">
        <f>-SUM(D27:D30)</f>
        <v>-37000</v>
      </c>
    </row>
    <row r="29" spans="1:10" ht="12.75" customHeight="1" x14ac:dyDescent="0.2">
      <c r="A29" s="26">
        <v>282400</v>
      </c>
      <c r="B29" s="27" t="s">
        <v>62</v>
      </c>
      <c r="C29" s="29"/>
      <c r="D29" s="43">
        <v>18000</v>
      </c>
      <c r="E29" s="53"/>
      <c r="F29" s="33"/>
      <c r="G29" s="33"/>
      <c r="H29" s="52"/>
    </row>
    <row r="30" spans="1:10" ht="12.75" customHeight="1" x14ac:dyDescent="0.2">
      <c r="A30" s="26">
        <v>282820</v>
      </c>
      <c r="B30" s="27" t="s">
        <v>63</v>
      </c>
      <c r="C30" s="29"/>
      <c r="D30" s="43">
        <v>1500</v>
      </c>
      <c r="E30" s="48"/>
      <c r="F30" s="49"/>
      <c r="G30" s="49"/>
      <c r="H30" s="50"/>
    </row>
    <row r="31" spans="1:10" ht="12.75" customHeight="1" x14ac:dyDescent="0.2">
      <c r="A31" s="26">
        <v>295100</v>
      </c>
      <c r="B31" s="27" t="s">
        <v>64</v>
      </c>
      <c r="C31" s="29"/>
      <c r="D31" s="43">
        <v>2000</v>
      </c>
      <c r="E31" s="48"/>
      <c r="F31" s="49" t="s">
        <v>115</v>
      </c>
      <c r="G31" s="67">
        <v>296000</v>
      </c>
      <c r="H31" s="68">
        <v>297000</v>
      </c>
      <c r="I31" s="62">
        <f>-D31</f>
        <v>-2000</v>
      </c>
    </row>
    <row r="32" spans="1:10" ht="12.75" customHeight="1" x14ac:dyDescent="0.2">
      <c r="A32" s="26">
        <v>310000</v>
      </c>
      <c r="B32" s="27" t="s">
        <v>65</v>
      </c>
      <c r="C32" s="29">
        <v>80000</v>
      </c>
      <c r="D32" s="43"/>
      <c r="E32" s="44"/>
      <c r="F32" s="45"/>
      <c r="G32" s="45"/>
      <c r="H32" s="46"/>
    </row>
    <row r="33" spans="1:25" ht="12.75" customHeight="1" x14ac:dyDescent="0.2">
      <c r="A33" s="26">
        <v>320000</v>
      </c>
      <c r="B33" s="27"/>
      <c r="C33" s="29"/>
      <c r="D33" s="43"/>
      <c r="E33" s="53"/>
      <c r="F33" s="33" t="s">
        <v>34</v>
      </c>
      <c r="G33" s="40">
        <v>310000</v>
      </c>
      <c r="H33" s="69">
        <v>359999</v>
      </c>
      <c r="I33" s="62">
        <f>+C32+C34</f>
        <v>170000</v>
      </c>
    </row>
    <row r="34" spans="1:25" ht="12.75" customHeight="1" x14ac:dyDescent="0.2">
      <c r="A34" s="26">
        <v>350000</v>
      </c>
      <c r="B34" s="27" t="s">
        <v>66</v>
      </c>
      <c r="C34" s="29">
        <v>90000</v>
      </c>
      <c r="D34" s="43"/>
      <c r="E34" s="48"/>
      <c r="F34" s="49"/>
      <c r="G34" s="49"/>
      <c r="H34" s="50"/>
    </row>
    <row r="35" spans="1:25" ht="12.75" customHeight="1" x14ac:dyDescent="0.2">
      <c r="A35" s="26">
        <v>370000</v>
      </c>
      <c r="B35" s="27"/>
      <c r="C35" s="29"/>
      <c r="D35" s="43"/>
      <c r="E35" s="44"/>
      <c r="F35" s="45"/>
      <c r="G35" s="45"/>
      <c r="H35" s="46"/>
    </row>
    <row r="36" spans="1:25" ht="12.75" customHeight="1" x14ac:dyDescent="0.2">
      <c r="A36" s="26">
        <v>391000</v>
      </c>
      <c r="B36" s="27" t="s">
        <v>67</v>
      </c>
      <c r="C36" s="29"/>
      <c r="D36" s="43">
        <v>4000</v>
      </c>
      <c r="E36" s="53"/>
      <c r="F36" s="33"/>
      <c r="G36" s="33"/>
      <c r="H36" s="52"/>
    </row>
    <row r="37" spans="1:25" ht="12.75" customHeight="1" x14ac:dyDescent="0.2">
      <c r="A37" s="26">
        <v>392000</v>
      </c>
      <c r="B37" s="27"/>
      <c r="C37" s="29"/>
      <c r="D37" s="43"/>
      <c r="E37" s="53"/>
      <c r="F37" s="33" t="s">
        <v>116</v>
      </c>
      <c r="G37" s="40">
        <v>391000</v>
      </c>
      <c r="H37" s="69">
        <v>395999</v>
      </c>
      <c r="I37" s="62">
        <f>-D36-D38</f>
        <v>-7500</v>
      </c>
    </row>
    <row r="38" spans="1:25" ht="12.75" customHeight="1" x14ac:dyDescent="0.2">
      <c r="A38" s="26">
        <v>395000</v>
      </c>
      <c r="B38" s="27" t="s">
        <v>68</v>
      </c>
      <c r="C38" s="29"/>
      <c r="D38" s="43">
        <v>3500</v>
      </c>
      <c r="E38" s="53"/>
      <c r="F38" s="33"/>
      <c r="G38" s="40"/>
      <c r="H38" s="69"/>
    </row>
    <row r="39" spans="1:25" ht="12.75" customHeight="1" x14ac:dyDescent="0.2">
      <c r="A39" s="26">
        <v>397000</v>
      </c>
      <c r="B39" s="27"/>
      <c r="C39" s="29"/>
      <c r="D39" s="43"/>
      <c r="E39" s="44"/>
      <c r="F39" s="45"/>
      <c r="G39" s="45"/>
      <c r="H39" s="46"/>
    </row>
    <row r="40" spans="1:25" ht="12.75" customHeight="1" x14ac:dyDescent="0.2">
      <c r="A40" s="26">
        <v>401000</v>
      </c>
      <c r="B40" s="27" t="s">
        <v>69</v>
      </c>
      <c r="C40" s="29"/>
      <c r="D40" s="43">
        <v>34000</v>
      </c>
      <c r="E40" s="53"/>
      <c r="F40" s="33"/>
      <c r="G40" s="33"/>
      <c r="H40" s="52"/>
    </row>
    <row r="41" spans="1:25" ht="12.75" customHeight="1" x14ac:dyDescent="0.2">
      <c r="A41" s="26">
        <v>403000</v>
      </c>
      <c r="B41" s="27" t="s">
        <v>70</v>
      </c>
      <c r="C41" s="29"/>
      <c r="D41" s="43"/>
      <c r="E41" s="53"/>
      <c r="F41" s="33"/>
      <c r="G41" s="33"/>
      <c r="H41" s="52"/>
    </row>
    <row r="42" spans="1:25" ht="12.75" customHeight="1" x14ac:dyDescent="0.2">
      <c r="A42" s="30">
        <v>404000</v>
      </c>
      <c r="B42" s="31" t="s">
        <v>71</v>
      </c>
      <c r="C42" s="32"/>
      <c r="D42" s="43">
        <v>40000</v>
      </c>
      <c r="E42" s="53"/>
      <c r="F42" s="33" t="s">
        <v>120</v>
      </c>
      <c r="G42" s="40">
        <v>401000</v>
      </c>
      <c r="H42" s="69">
        <v>401999</v>
      </c>
      <c r="J42" s="63">
        <f>+SUM(D40:D44)</f>
        <v>99000</v>
      </c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</row>
    <row r="43" spans="1:25" ht="12.75" customHeight="1" x14ac:dyDescent="0.2">
      <c r="A43" s="30">
        <v>405000</v>
      </c>
      <c r="B43" s="31" t="s">
        <v>73</v>
      </c>
      <c r="C43" s="32"/>
      <c r="D43" s="43">
        <v>25000</v>
      </c>
      <c r="E43" s="53"/>
      <c r="F43" s="33"/>
      <c r="G43" s="33"/>
      <c r="H43" s="52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</row>
    <row r="44" spans="1:25" ht="12.75" customHeight="1" x14ac:dyDescent="0.2">
      <c r="A44" s="26">
        <v>408000</v>
      </c>
      <c r="B44" s="27" t="s">
        <v>74</v>
      </c>
      <c r="C44" s="29"/>
      <c r="D44" s="43"/>
      <c r="E44" s="53"/>
      <c r="F44" s="33"/>
      <c r="G44" s="33"/>
      <c r="H44" s="52"/>
    </row>
    <row r="45" spans="1:25" ht="12.75" customHeight="1" x14ac:dyDescent="0.2">
      <c r="A45" s="26">
        <v>409000</v>
      </c>
      <c r="B45" s="27" t="s">
        <v>76</v>
      </c>
      <c r="C45" s="29"/>
      <c r="D45" s="43"/>
      <c r="E45" s="53"/>
      <c r="F45" s="33"/>
      <c r="G45" s="33"/>
      <c r="H45" s="52"/>
    </row>
    <row r="46" spans="1:25" ht="12.75" customHeight="1" x14ac:dyDescent="0.2">
      <c r="A46" s="26">
        <v>411000</v>
      </c>
      <c r="B46" s="27" t="s">
        <v>77</v>
      </c>
      <c r="C46" s="29">
        <v>80000</v>
      </c>
      <c r="D46" s="43"/>
      <c r="E46" s="44"/>
      <c r="F46" s="45"/>
      <c r="G46" s="45"/>
      <c r="H46" s="46"/>
    </row>
    <row r="47" spans="1:25" ht="12.75" customHeight="1" x14ac:dyDescent="0.2">
      <c r="A47" s="26">
        <v>413000</v>
      </c>
      <c r="B47" s="27" t="s">
        <v>78</v>
      </c>
      <c r="C47" s="29"/>
      <c r="D47" s="43"/>
      <c r="E47" s="53"/>
      <c r="F47" s="33"/>
      <c r="G47" s="33"/>
      <c r="H47" s="52"/>
    </row>
    <row r="48" spans="1:25" ht="12.75" customHeight="1" x14ac:dyDescent="0.2">
      <c r="A48" s="26">
        <v>416000</v>
      </c>
      <c r="B48" s="27" t="s">
        <v>79</v>
      </c>
      <c r="C48" s="29"/>
      <c r="D48" s="43"/>
      <c r="E48" s="53"/>
      <c r="F48" s="61" t="s">
        <v>72</v>
      </c>
      <c r="G48" s="40">
        <v>410000</v>
      </c>
      <c r="H48" s="69">
        <v>419999</v>
      </c>
      <c r="I48" s="62">
        <f>+C46</f>
        <v>80000</v>
      </c>
    </row>
    <row r="49" spans="1:25" ht="12.75" customHeight="1" x14ac:dyDescent="0.2">
      <c r="A49" s="26">
        <v>418000</v>
      </c>
      <c r="B49" s="27" t="s">
        <v>80</v>
      </c>
      <c r="C49" s="29"/>
      <c r="D49" s="43"/>
      <c r="E49" s="53"/>
      <c r="F49" s="33"/>
      <c r="G49" s="33"/>
      <c r="H49" s="52"/>
    </row>
    <row r="50" spans="1:25" ht="12.75" customHeight="1" x14ac:dyDescent="0.2">
      <c r="A50" s="26">
        <v>419000</v>
      </c>
      <c r="B50" s="27" t="s">
        <v>81</v>
      </c>
      <c r="C50" s="29"/>
      <c r="D50" s="43"/>
      <c r="E50" s="48"/>
      <c r="F50" s="49"/>
      <c r="G50" s="49"/>
      <c r="H50" s="50"/>
    </row>
    <row r="51" spans="1:25" ht="12.75" customHeight="1" x14ac:dyDescent="0.2">
      <c r="A51" s="26">
        <v>421000</v>
      </c>
      <c r="B51" s="27" t="s">
        <v>82</v>
      </c>
      <c r="C51" s="29"/>
      <c r="D51" s="43"/>
      <c r="E51" s="44"/>
      <c r="F51" s="45"/>
      <c r="G51" s="45"/>
      <c r="H51" s="46"/>
    </row>
    <row r="52" spans="1:25" ht="12.75" customHeight="1" x14ac:dyDescent="0.2">
      <c r="A52" s="26">
        <v>425000</v>
      </c>
      <c r="B52" s="27" t="s">
        <v>83</v>
      </c>
      <c r="C52" s="29"/>
      <c r="D52" s="43"/>
      <c r="E52" s="53"/>
      <c r="F52" s="33"/>
      <c r="G52" s="33"/>
      <c r="H52" s="52"/>
    </row>
    <row r="53" spans="1:25" ht="12.75" customHeight="1" x14ac:dyDescent="0.2">
      <c r="A53" s="26">
        <v>427000</v>
      </c>
      <c r="B53" s="27" t="s">
        <v>84</v>
      </c>
      <c r="C53" s="29"/>
      <c r="D53" s="43"/>
      <c r="E53" s="53"/>
      <c r="F53" s="33"/>
      <c r="G53" s="33"/>
      <c r="H53" s="52"/>
    </row>
    <row r="54" spans="1:25" ht="12.75" customHeight="1" x14ac:dyDescent="0.2">
      <c r="A54" s="26">
        <v>432000</v>
      </c>
      <c r="B54" s="27" t="s">
        <v>85</v>
      </c>
      <c r="C54" s="29"/>
      <c r="D54" s="43"/>
      <c r="E54" s="53"/>
      <c r="F54" s="33"/>
      <c r="G54" s="33"/>
      <c r="H54" s="52"/>
    </row>
    <row r="55" spans="1:25" ht="12.75" customHeight="1" x14ac:dyDescent="0.2">
      <c r="A55" s="26">
        <v>436600</v>
      </c>
      <c r="B55" s="27" t="s">
        <v>86</v>
      </c>
      <c r="C55" s="29"/>
      <c r="D55" s="43"/>
      <c r="E55" s="53"/>
      <c r="F55" s="33"/>
      <c r="G55" s="33"/>
      <c r="H55" s="52"/>
    </row>
    <row r="56" spans="1:25" ht="12.75" customHeight="1" x14ac:dyDescent="0.2">
      <c r="A56" s="26">
        <v>436700</v>
      </c>
      <c r="B56" s="27" t="s">
        <v>87</v>
      </c>
      <c r="C56" s="29"/>
      <c r="D56" s="43"/>
      <c r="E56" s="53"/>
      <c r="F56" s="2" t="s">
        <v>122</v>
      </c>
      <c r="G56" s="40">
        <v>421000</v>
      </c>
      <c r="H56" s="69">
        <v>489999</v>
      </c>
      <c r="J56" s="62">
        <f>+D58+D62</f>
        <v>26000</v>
      </c>
    </row>
    <row r="57" spans="1:25" ht="12.75" customHeight="1" x14ac:dyDescent="0.2">
      <c r="A57" s="26">
        <v>436800</v>
      </c>
      <c r="B57" s="27"/>
      <c r="C57" s="29"/>
      <c r="D57" s="43"/>
      <c r="E57" s="53"/>
      <c r="F57" s="33"/>
      <c r="G57" s="33"/>
      <c r="H57" s="52"/>
    </row>
    <row r="58" spans="1:25" ht="12.75" customHeight="1" x14ac:dyDescent="0.2">
      <c r="A58" s="26">
        <v>453000</v>
      </c>
      <c r="B58" s="34" t="s">
        <v>88</v>
      </c>
      <c r="C58" s="29"/>
      <c r="D58" s="43">
        <v>18000</v>
      </c>
      <c r="E58" s="53"/>
      <c r="F58" s="33"/>
      <c r="G58" s="33"/>
      <c r="H58" s="52"/>
    </row>
    <row r="59" spans="1:25" ht="12.75" customHeight="1" x14ac:dyDescent="0.2">
      <c r="A59" s="26">
        <v>458700</v>
      </c>
      <c r="B59" s="27" t="s">
        <v>89</v>
      </c>
      <c r="C59" s="29"/>
      <c r="D59" s="43"/>
      <c r="E59" s="53"/>
      <c r="F59" s="33"/>
      <c r="G59" s="33"/>
      <c r="H59" s="52"/>
    </row>
    <row r="60" spans="1:25" ht="12.75" customHeight="1" x14ac:dyDescent="0.2">
      <c r="A60" s="39">
        <v>486000</v>
      </c>
      <c r="B60" s="27" t="s">
        <v>90</v>
      </c>
      <c r="C60" s="29">
        <v>7500</v>
      </c>
      <c r="D60" s="43"/>
      <c r="E60" s="53"/>
      <c r="F60" s="2" t="s">
        <v>121</v>
      </c>
      <c r="G60" s="40">
        <v>486000</v>
      </c>
      <c r="H60" s="69">
        <v>486999</v>
      </c>
      <c r="I60" s="62">
        <f>+C60</f>
        <v>7500</v>
      </c>
    </row>
    <row r="61" spans="1:25" ht="12.75" customHeight="1" x14ac:dyDescent="0.2">
      <c r="A61" s="26">
        <v>472000</v>
      </c>
      <c r="B61" s="27" t="s">
        <v>92</v>
      </c>
      <c r="C61" s="29"/>
      <c r="D61" s="43"/>
      <c r="E61" s="53"/>
      <c r="F61" s="33"/>
      <c r="G61" s="33"/>
      <c r="H61" s="52"/>
    </row>
    <row r="62" spans="1:25" ht="12.75" customHeight="1" x14ac:dyDescent="0.2">
      <c r="A62" s="30">
        <v>480000</v>
      </c>
      <c r="B62" s="31" t="s">
        <v>93</v>
      </c>
      <c r="C62" s="32"/>
      <c r="D62" s="43">
        <v>8000</v>
      </c>
      <c r="E62" s="48"/>
      <c r="F62" s="49"/>
      <c r="G62" s="49"/>
      <c r="H62" s="50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</row>
    <row r="63" spans="1:25" ht="12.75" customHeight="1" x14ac:dyDescent="0.2">
      <c r="A63" s="26">
        <v>491000</v>
      </c>
      <c r="B63" s="27" t="s">
        <v>94</v>
      </c>
      <c r="C63" s="29"/>
      <c r="D63" s="43">
        <v>4000</v>
      </c>
      <c r="E63" s="56"/>
      <c r="F63" s="58" t="s">
        <v>117</v>
      </c>
      <c r="G63" s="72">
        <v>490000</v>
      </c>
      <c r="H63" s="73">
        <v>496000</v>
      </c>
      <c r="I63" s="62">
        <f>-D63</f>
        <v>-4000</v>
      </c>
    </row>
    <row r="64" spans="1:25" ht="12.75" customHeight="1" x14ac:dyDescent="0.2">
      <c r="A64" s="26">
        <v>501000</v>
      </c>
      <c r="B64" s="27" t="s">
        <v>95</v>
      </c>
      <c r="C64" s="29"/>
      <c r="D64" s="43"/>
      <c r="E64" s="53"/>
      <c r="F64" s="33"/>
      <c r="G64" s="33"/>
      <c r="H64" s="33"/>
    </row>
    <row r="65" spans="1:25" ht="12.75" customHeight="1" x14ac:dyDescent="0.2">
      <c r="A65" s="30">
        <v>505000</v>
      </c>
      <c r="B65" s="31" t="s">
        <v>97</v>
      </c>
      <c r="C65" s="32"/>
      <c r="D65" s="43">
        <v>12000</v>
      </c>
      <c r="E65" s="5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</row>
    <row r="66" spans="1:25" ht="12.75" customHeight="1" x14ac:dyDescent="0.2">
      <c r="A66" s="26">
        <v>506000</v>
      </c>
      <c r="B66" s="27" t="s">
        <v>98</v>
      </c>
      <c r="C66" s="29"/>
      <c r="D66" s="43">
        <v>9000</v>
      </c>
      <c r="E66" s="53"/>
      <c r="F66" s="33" t="s">
        <v>126</v>
      </c>
      <c r="G66" s="40">
        <v>505000</v>
      </c>
      <c r="H66" s="40">
        <v>532000</v>
      </c>
      <c r="J66" s="62">
        <f>+SUM(D65:D73)</f>
        <v>32000</v>
      </c>
    </row>
    <row r="67" spans="1:25" ht="12.75" customHeight="1" x14ac:dyDescent="0.2">
      <c r="A67" s="30">
        <v>508000</v>
      </c>
      <c r="B67" s="31" t="s">
        <v>99</v>
      </c>
      <c r="C67" s="32"/>
      <c r="D67" s="43">
        <v>3000</v>
      </c>
      <c r="E67" s="5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</row>
    <row r="68" spans="1:25" ht="12.75" customHeight="1" x14ac:dyDescent="0.2">
      <c r="A68" s="79">
        <v>516000</v>
      </c>
      <c r="B68" s="80" t="s">
        <v>100</v>
      </c>
      <c r="C68" s="81">
        <v>2000</v>
      </c>
      <c r="D68" s="83"/>
      <c r="E68" s="5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</row>
    <row r="69" spans="1:25" ht="12.75" customHeight="1" x14ac:dyDescent="0.2">
      <c r="A69" s="79">
        <v>520000</v>
      </c>
      <c r="B69" s="80" t="s">
        <v>101</v>
      </c>
      <c r="C69" s="81">
        <v>18000</v>
      </c>
      <c r="D69" s="83"/>
      <c r="E69" s="5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</row>
    <row r="70" spans="1:25" ht="12.75" customHeight="1" x14ac:dyDescent="0.2">
      <c r="A70" s="82">
        <v>531200</v>
      </c>
      <c r="B70" s="80" t="s">
        <v>102</v>
      </c>
      <c r="C70" s="81"/>
      <c r="D70" s="83"/>
      <c r="E70" s="53"/>
      <c r="F70" s="33"/>
      <c r="G70" s="33"/>
      <c r="H70" s="33"/>
      <c r="I70" s="6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</row>
    <row r="71" spans="1:25" ht="12.75" customHeight="1" x14ac:dyDescent="0.2">
      <c r="A71" s="82">
        <v>531300</v>
      </c>
      <c r="B71" s="80" t="s">
        <v>103</v>
      </c>
      <c r="C71" s="81">
        <v>6000</v>
      </c>
      <c r="D71" s="83"/>
      <c r="E71" s="5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</row>
    <row r="72" spans="1:25" ht="12.75" customHeight="1" x14ac:dyDescent="0.2">
      <c r="A72" s="82">
        <v>531400</v>
      </c>
      <c r="B72" s="80" t="s">
        <v>104</v>
      </c>
      <c r="C72" s="81">
        <v>7500</v>
      </c>
      <c r="D72" s="81"/>
      <c r="E72" s="42"/>
      <c r="F72" s="21" t="s">
        <v>123</v>
      </c>
      <c r="G72" s="65">
        <v>516000</v>
      </c>
      <c r="H72" s="65">
        <v>520000</v>
      </c>
      <c r="I72" s="62">
        <f>+C68+C69-D71</f>
        <v>20000</v>
      </c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</row>
    <row r="73" spans="1:25" ht="12.75" customHeight="1" x14ac:dyDescent="0.2">
      <c r="A73" s="82">
        <v>532000</v>
      </c>
      <c r="B73" s="80" t="s">
        <v>105</v>
      </c>
      <c r="C73" s="81">
        <v>84500</v>
      </c>
      <c r="D73" s="81">
        <v>8000</v>
      </c>
      <c r="E73" s="42"/>
      <c r="G73" s="65"/>
    </row>
    <row r="74" spans="1:25" ht="12.75" customHeight="1" x14ac:dyDescent="0.2">
      <c r="A74" s="82">
        <v>540000</v>
      </c>
      <c r="B74" s="80" t="s">
        <v>107</v>
      </c>
      <c r="C74" s="81">
        <v>24000</v>
      </c>
      <c r="D74" s="81"/>
      <c r="E74" s="42"/>
      <c r="F74" s="21" t="s">
        <v>124</v>
      </c>
      <c r="G74" s="65">
        <v>511200</v>
      </c>
      <c r="H74" s="65">
        <v>539999</v>
      </c>
      <c r="I74" s="62">
        <f>+SUM(C70:C74)</f>
        <v>122000</v>
      </c>
    </row>
    <row r="75" spans="1:25" ht="12.75" customHeight="1" x14ac:dyDescent="0.2">
      <c r="A75" s="79">
        <v>592000</v>
      </c>
      <c r="B75" s="80" t="s">
        <v>108</v>
      </c>
      <c r="C75" s="81"/>
      <c r="D75" s="81">
        <v>3500</v>
      </c>
      <c r="E75" s="42"/>
      <c r="F75" s="2" t="s">
        <v>133</v>
      </c>
      <c r="H75" s="65">
        <v>-592000</v>
      </c>
      <c r="I75" s="62">
        <f>-D75</f>
        <v>-3500</v>
      </c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</row>
    <row r="76" spans="1:25" ht="12.75" customHeight="1" x14ac:dyDescent="0.2"/>
    <row r="77" spans="1:25" ht="12.75" customHeight="1" x14ac:dyDescent="0.2"/>
    <row r="78" spans="1:25" ht="12.75" customHeight="1" x14ac:dyDescent="0.2">
      <c r="I78" s="21">
        <f>SUM(I3:I75)</f>
        <v>920000</v>
      </c>
      <c r="J78" s="21">
        <f>SUM(J3:J75)</f>
        <v>920000</v>
      </c>
      <c r="K78" s="21">
        <f>+I78-J78</f>
        <v>0</v>
      </c>
    </row>
    <row r="79" spans="1:25" ht="12.75" customHeight="1" x14ac:dyDescent="0.2"/>
    <row r="80" spans="1:25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</sheetData>
  <pageMargins left="0.7" right="0.7" top="0.75" bottom="0.75" header="0" footer="0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incrementer">
                <anchor moveWithCells="1" sizeWithCells="1">
                  <from>
                    <xdr:col>11</xdr:col>
                    <xdr:colOff>0</xdr:colOff>
                    <xdr:row>5</xdr:row>
                    <xdr:rowOff>152400</xdr:rowOff>
                  </from>
                  <to>
                    <xdr:col>11</xdr:col>
                    <xdr:colOff>628650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001"/>
  <sheetViews>
    <sheetView showGridLines="0" zoomScale="115" zoomScaleNormal="115" workbookViewId="0">
      <pane ySplit="2" topLeftCell="A12" activePane="bottomLeft" state="frozen"/>
      <selection pane="bottomLeft" activeCell="C26" sqref="C26"/>
    </sheetView>
  </sheetViews>
  <sheetFormatPr baseColWidth="10" defaultColWidth="14.42578125" defaultRowHeight="15" customHeight="1" x14ac:dyDescent="0.2"/>
  <cols>
    <col min="1" max="1" width="27.7109375" customWidth="1"/>
    <col min="2" max="3" width="9.140625" customWidth="1"/>
    <col min="4" max="4" width="4.5703125" style="77" customWidth="1"/>
    <col min="5" max="5" width="10.5703125" customWidth="1"/>
    <col min="6" max="6" width="27.7109375" customWidth="1"/>
    <col min="7" max="8" width="8.42578125" customWidth="1"/>
    <col min="9" max="9" width="4.85546875" style="77" customWidth="1"/>
    <col min="10" max="10" width="10.85546875" customWidth="1"/>
    <col min="11" max="27" width="10" customWidth="1"/>
  </cols>
  <sheetData>
    <row r="1" spans="1:10" ht="12.75" customHeight="1" x14ac:dyDescent="0.2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2.75" customHeight="1" x14ac:dyDescent="0.2">
      <c r="A2" s="1" t="s">
        <v>3</v>
      </c>
      <c r="B2" s="74" t="s">
        <v>127</v>
      </c>
      <c r="C2" s="74" t="s">
        <v>128</v>
      </c>
      <c r="D2" s="74" t="s">
        <v>129</v>
      </c>
      <c r="E2" s="1" t="s">
        <v>4</v>
      </c>
      <c r="F2" s="1" t="s">
        <v>5</v>
      </c>
      <c r="G2" s="74" t="s">
        <v>127</v>
      </c>
      <c r="H2" s="74" t="s">
        <v>128</v>
      </c>
      <c r="I2" s="74" t="s">
        <v>129</v>
      </c>
      <c r="J2" s="1" t="s">
        <v>4</v>
      </c>
    </row>
    <row r="3" spans="1:10" ht="12.75" customHeight="1" x14ac:dyDescent="0.2">
      <c r="A3" s="2" t="s">
        <v>6</v>
      </c>
      <c r="B3" s="2"/>
      <c r="C3" s="2"/>
      <c r="D3" s="75"/>
      <c r="E3" s="3"/>
      <c r="F3" s="2"/>
      <c r="G3" s="2"/>
      <c r="H3" s="2"/>
      <c r="I3" s="75"/>
      <c r="J3" s="4"/>
    </row>
    <row r="4" spans="1:10" ht="12.75" customHeight="1" x14ac:dyDescent="0.2">
      <c r="A4" s="2" t="s">
        <v>2</v>
      </c>
      <c r="B4" s="2">
        <v>201000</v>
      </c>
      <c r="C4" s="2">
        <v>209999</v>
      </c>
      <c r="D4" s="75" t="s">
        <v>130</v>
      </c>
      <c r="E4" s="64">
        <v>100000</v>
      </c>
      <c r="F4" s="2" t="s">
        <v>7</v>
      </c>
      <c r="G4" s="2">
        <v>101000</v>
      </c>
      <c r="H4" s="2">
        <v>108000</v>
      </c>
      <c r="I4" s="75" t="s">
        <v>131</v>
      </c>
      <c r="J4" s="64">
        <v>400000</v>
      </c>
    </row>
    <row r="5" spans="1:10" ht="12.75" customHeight="1" x14ac:dyDescent="0.2">
      <c r="A5" s="2" t="s">
        <v>8</v>
      </c>
      <c r="B5" s="2">
        <v>281300</v>
      </c>
      <c r="C5" s="2">
        <v>281400</v>
      </c>
      <c r="D5" s="75" t="s">
        <v>131</v>
      </c>
      <c r="E5" s="64">
        <v>-14000</v>
      </c>
      <c r="F5" s="2" t="s">
        <v>9</v>
      </c>
      <c r="G5" s="2">
        <v>111000</v>
      </c>
      <c r="H5" s="2">
        <v>111999</v>
      </c>
      <c r="I5" s="75" t="s">
        <v>131</v>
      </c>
      <c r="J5" s="64">
        <v>105000</v>
      </c>
    </row>
    <row r="6" spans="1:10" ht="12.75" customHeight="1" x14ac:dyDescent="0.2">
      <c r="A6" s="2"/>
      <c r="B6" s="2"/>
      <c r="C6" s="2"/>
      <c r="D6" s="75"/>
      <c r="E6" s="7">
        <f>+E4+E5</f>
        <v>86000</v>
      </c>
      <c r="F6" s="2" t="s">
        <v>10</v>
      </c>
      <c r="G6" s="2"/>
      <c r="H6" s="2"/>
      <c r="I6" s="75"/>
      <c r="J6" s="4">
        <v>0</v>
      </c>
    </row>
    <row r="7" spans="1:10" ht="25.5" customHeight="1" x14ac:dyDescent="0.2">
      <c r="A7" s="2" t="s">
        <v>11</v>
      </c>
      <c r="B7" s="2">
        <v>210000</v>
      </c>
      <c r="C7" s="2">
        <v>229999</v>
      </c>
      <c r="D7" s="75" t="s">
        <v>130</v>
      </c>
      <c r="E7" s="64">
        <v>470000</v>
      </c>
      <c r="F7" s="5" t="s">
        <v>13</v>
      </c>
      <c r="G7" s="2"/>
      <c r="H7" s="2"/>
      <c r="I7" s="75"/>
      <c r="J7" s="7">
        <v>505000</v>
      </c>
    </row>
    <row r="8" spans="1:10" ht="12.75" customHeight="1" x14ac:dyDescent="0.2">
      <c r="A8" s="6" t="s">
        <v>15</v>
      </c>
      <c r="B8" s="2">
        <v>282200</v>
      </c>
      <c r="C8" s="2">
        <v>282820</v>
      </c>
      <c r="D8" s="75" t="s">
        <v>131</v>
      </c>
      <c r="E8" s="64">
        <v>-37000</v>
      </c>
      <c r="F8" s="2" t="s">
        <v>16</v>
      </c>
      <c r="G8" s="2">
        <v>120000</v>
      </c>
      <c r="H8" s="2">
        <v>130000</v>
      </c>
      <c r="I8" s="75" t="s">
        <v>131</v>
      </c>
      <c r="J8" s="64">
        <v>125000</v>
      </c>
    </row>
    <row r="9" spans="1:10" ht="25.5" customHeight="1" x14ac:dyDescent="0.2">
      <c r="A9" s="2"/>
      <c r="B9" s="2"/>
      <c r="C9" s="2"/>
      <c r="D9" s="75"/>
      <c r="E9" s="7">
        <f>+E7+E8</f>
        <v>433000</v>
      </c>
      <c r="F9" s="5" t="s">
        <v>19</v>
      </c>
      <c r="G9" s="2"/>
      <c r="H9" s="2"/>
      <c r="I9" s="75"/>
      <c r="J9" s="7">
        <v>630000</v>
      </c>
    </row>
    <row r="10" spans="1:10" ht="12.75" customHeight="1" x14ac:dyDescent="0.2">
      <c r="A10" s="2" t="s">
        <v>20</v>
      </c>
      <c r="B10" s="2">
        <v>251000</v>
      </c>
      <c r="C10" s="2">
        <v>264000</v>
      </c>
      <c r="D10" s="75" t="s">
        <v>130</v>
      </c>
      <c r="E10" s="64">
        <v>18500</v>
      </c>
      <c r="F10" s="8" t="s">
        <v>21</v>
      </c>
      <c r="G10" s="2"/>
      <c r="H10" s="2"/>
      <c r="I10" s="75"/>
      <c r="J10" s="3"/>
    </row>
    <row r="11" spans="1:10" ht="12.75" customHeight="1" x14ac:dyDescent="0.2">
      <c r="A11" s="2" t="s">
        <v>22</v>
      </c>
      <c r="B11" s="2">
        <v>295100</v>
      </c>
      <c r="C11" s="2">
        <v>297000</v>
      </c>
      <c r="D11" s="75" t="s">
        <v>131</v>
      </c>
      <c r="E11" s="64">
        <v>-2000</v>
      </c>
      <c r="F11" s="9" t="s">
        <v>23</v>
      </c>
      <c r="G11" s="2"/>
      <c r="H11" s="2"/>
      <c r="I11" s="75"/>
      <c r="J11" s="3"/>
    </row>
    <row r="12" spans="1:10" ht="12.75" customHeight="1" x14ac:dyDescent="0.2">
      <c r="A12" s="2"/>
      <c r="B12" s="2"/>
      <c r="C12" s="2"/>
      <c r="D12" s="75"/>
      <c r="E12" s="7">
        <f>+E10+E11</f>
        <v>16500</v>
      </c>
      <c r="F12" s="2" t="s">
        <v>24</v>
      </c>
      <c r="G12" s="2">
        <v>160000</v>
      </c>
      <c r="H12" s="2">
        <v>169999</v>
      </c>
      <c r="I12" s="75" t="s">
        <v>131</v>
      </c>
      <c r="J12" s="64">
        <v>133000</v>
      </c>
    </row>
    <row r="13" spans="1:10" ht="12.75" customHeight="1" x14ac:dyDescent="0.2">
      <c r="A13" s="8" t="s">
        <v>25</v>
      </c>
      <c r="B13" s="2"/>
      <c r="C13" s="2"/>
      <c r="D13" s="75"/>
      <c r="E13" s="7">
        <f>+E6+E9+E12</f>
        <v>535500</v>
      </c>
      <c r="F13" s="10" t="s">
        <v>26</v>
      </c>
      <c r="G13" s="2"/>
      <c r="H13" s="2"/>
      <c r="I13" s="75"/>
      <c r="J13" s="4">
        <v>0</v>
      </c>
    </row>
    <row r="14" spans="1:10" ht="12.75" customHeight="1" x14ac:dyDescent="0.2">
      <c r="A14" s="2" t="s">
        <v>27</v>
      </c>
      <c r="B14" s="2"/>
      <c r="C14" s="2"/>
      <c r="D14" s="75"/>
      <c r="E14" s="4">
        <v>0</v>
      </c>
      <c r="F14" s="2" t="s">
        <v>28</v>
      </c>
      <c r="G14" s="2"/>
      <c r="H14" s="2"/>
      <c r="I14" s="75"/>
      <c r="J14" s="4">
        <v>0</v>
      </c>
    </row>
    <row r="15" spans="1:10" ht="12.75" customHeight="1" x14ac:dyDescent="0.2">
      <c r="A15" s="8" t="s">
        <v>29</v>
      </c>
      <c r="B15" s="2"/>
      <c r="C15" s="2"/>
      <c r="D15" s="75"/>
      <c r="E15" s="7">
        <v>535500</v>
      </c>
      <c r="F15" s="8" t="s">
        <v>30</v>
      </c>
      <c r="G15" s="2"/>
      <c r="H15" s="2"/>
      <c r="I15" s="75"/>
      <c r="J15" s="7">
        <v>133000</v>
      </c>
    </row>
    <row r="16" spans="1:10" ht="12.75" customHeight="1" x14ac:dyDescent="0.2">
      <c r="A16" s="2"/>
      <c r="B16" s="2"/>
      <c r="C16" s="2"/>
      <c r="D16" s="75"/>
      <c r="E16" s="3"/>
      <c r="F16" s="11" t="s">
        <v>31</v>
      </c>
      <c r="G16" s="2"/>
      <c r="H16" s="2"/>
      <c r="I16" s="75"/>
      <c r="J16" s="3"/>
    </row>
    <row r="17" spans="1:10" ht="12.75" customHeight="1" x14ac:dyDescent="0.2">
      <c r="A17" s="2" t="s">
        <v>32</v>
      </c>
      <c r="B17" s="2"/>
      <c r="C17" s="2"/>
      <c r="D17" s="75"/>
      <c r="E17" s="3"/>
      <c r="F17" s="2" t="s">
        <v>33</v>
      </c>
      <c r="G17" s="2">
        <v>401000</v>
      </c>
      <c r="H17" s="2">
        <v>409000</v>
      </c>
      <c r="I17" s="75" t="s">
        <v>131</v>
      </c>
      <c r="J17" s="64">
        <v>99000</v>
      </c>
    </row>
    <row r="18" spans="1:10" ht="12.75" customHeight="1" x14ac:dyDescent="0.2">
      <c r="A18" s="2" t="s">
        <v>34</v>
      </c>
      <c r="B18" s="2">
        <v>310000</v>
      </c>
      <c r="C18" s="2">
        <v>359999</v>
      </c>
      <c r="D18" s="75" t="s">
        <v>130</v>
      </c>
      <c r="E18" s="64">
        <v>170000</v>
      </c>
      <c r="F18" s="2" t="s">
        <v>35</v>
      </c>
      <c r="G18" s="2">
        <v>421000</v>
      </c>
      <c r="H18" s="2">
        <v>489999</v>
      </c>
      <c r="I18" s="75" t="s">
        <v>131</v>
      </c>
      <c r="J18" s="64">
        <v>26000</v>
      </c>
    </row>
    <row r="19" spans="1:10" ht="25.5" customHeight="1" x14ac:dyDescent="0.2">
      <c r="A19" s="2" t="s">
        <v>36</v>
      </c>
      <c r="B19" s="2">
        <v>391000</v>
      </c>
      <c r="C19" s="2">
        <v>395999</v>
      </c>
      <c r="D19" s="75" t="s">
        <v>131</v>
      </c>
      <c r="E19" s="64">
        <v>-7500</v>
      </c>
      <c r="F19" s="10" t="s">
        <v>125</v>
      </c>
      <c r="G19" s="2">
        <v>505000</v>
      </c>
      <c r="H19" s="2">
        <v>532000</v>
      </c>
      <c r="I19" s="75" t="s">
        <v>131</v>
      </c>
      <c r="J19" s="4">
        <v>32000</v>
      </c>
    </row>
    <row r="20" spans="1:10" ht="12.75" customHeight="1" x14ac:dyDescent="0.2">
      <c r="A20" s="2"/>
      <c r="B20" s="2"/>
      <c r="C20" s="2"/>
      <c r="D20" s="75"/>
      <c r="E20" s="7">
        <f>+E18+E19</f>
        <v>162500</v>
      </c>
      <c r="F20" s="2"/>
      <c r="G20" s="2"/>
      <c r="H20" s="2"/>
      <c r="I20" s="75"/>
      <c r="J20" s="3"/>
    </row>
    <row r="21" spans="1:10" ht="12.75" customHeight="1" x14ac:dyDescent="0.2">
      <c r="A21" s="2" t="s">
        <v>72</v>
      </c>
      <c r="B21" s="2">
        <v>410000</v>
      </c>
      <c r="C21" s="2">
        <v>419999</v>
      </c>
      <c r="D21" s="75" t="s">
        <v>130</v>
      </c>
      <c r="E21" s="64">
        <v>80000</v>
      </c>
      <c r="F21" s="8" t="s">
        <v>75</v>
      </c>
      <c r="G21" s="2"/>
      <c r="H21" s="2"/>
      <c r="I21" s="75"/>
      <c r="J21" s="7">
        <v>157000</v>
      </c>
    </row>
    <row r="22" spans="1:10" ht="12.75" customHeight="1" x14ac:dyDescent="0.2">
      <c r="A22" s="2" t="s">
        <v>36</v>
      </c>
      <c r="B22" s="2">
        <v>490000</v>
      </c>
      <c r="C22" s="2">
        <v>496000</v>
      </c>
      <c r="D22" s="75" t="s">
        <v>131</v>
      </c>
      <c r="E22" s="64">
        <v>-4000</v>
      </c>
      <c r="F22" s="2"/>
      <c r="G22" s="2"/>
      <c r="H22" s="2"/>
      <c r="I22" s="75"/>
      <c r="J22" s="3"/>
    </row>
    <row r="23" spans="1:10" ht="12.75" customHeight="1" x14ac:dyDescent="0.2">
      <c r="A23" s="2"/>
      <c r="B23" s="2"/>
      <c r="C23" s="2"/>
      <c r="D23" s="75"/>
      <c r="E23" s="7">
        <f>+E21+E22</f>
        <v>76000</v>
      </c>
      <c r="F23" s="8" t="s">
        <v>91</v>
      </c>
      <c r="G23" s="2"/>
      <c r="H23" s="2"/>
      <c r="I23" s="75"/>
      <c r="J23" s="7">
        <v>290000</v>
      </c>
    </row>
    <row r="24" spans="1:10" ht="12.75" customHeight="1" x14ac:dyDescent="0.2">
      <c r="A24" s="2" t="s">
        <v>96</v>
      </c>
      <c r="B24" s="2">
        <v>486000</v>
      </c>
      <c r="C24" s="2">
        <v>486999</v>
      </c>
      <c r="D24" s="75" t="s">
        <v>130</v>
      </c>
      <c r="E24" s="64">
        <v>7500</v>
      </c>
      <c r="F24" s="2"/>
      <c r="G24" s="2"/>
      <c r="H24" s="2"/>
      <c r="I24" s="75"/>
      <c r="J24" s="3"/>
    </row>
    <row r="25" spans="1:10" ht="12.75" customHeight="1" x14ac:dyDescent="0.2">
      <c r="A25" s="2" t="s">
        <v>106</v>
      </c>
      <c r="B25" s="2">
        <v>516000</v>
      </c>
      <c r="C25" s="2">
        <v>520000</v>
      </c>
      <c r="D25" s="75" t="s">
        <v>130</v>
      </c>
      <c r="E25" s="64">
        <v>16500</v>
      </c>
      <c r="F25" s="2"/>
      <c r="G25" s="2"/>
      <c r="H25" s="2"/>
      <c r="I25" s="75"/>
      <c r="J25" s="3"/>
    </row>
    <row r="26" spans="1:10" ht="12.75" customHeight="1" x14ac:dyDescent="0.2">
      <c r="A26" s="2" t="s">
        <v>133</v>
      </c>
      <c r="B26" s="2">
        <v>592000</v>
      </c>
      <c r="C26" s="2">
        <v>592999</v>
      </c>
      <c r="D26" s="75" t="s">
        <v>131</v>
      </c>
      <c r="E26" s="64"/>
      <c r="F26" s="2"/>
      <c r="G26" s="2"/>
      <c r="H26" s="2"/>
      <c r="I26" s="75"/>
      <c r="J26" s="3"/>
    </row>
    <row r="27" spans="1:10" ht="12.75" customHeight="1" x14ac:dyDescent="0.2">
      <c r="A27" s="2" t="s">
        <v>109</v>
      </c>
      <c r="B27" s="2">
        <v>531300</v>
      </c>
      <c r="C27" s="2">
        <v>540000</v>
      </c>
      <c r="D27" s="75" t="s">
        <v>130</v>
      </c>
      <c r="E27" s="4">
        <v>122000</v>
      </c>
      <c r="F27" s="2"/>
      <c r="G27" s="2"/>
      <c r="H27" s="2"/>
      <c r="I27" s="75"/>
      <c r="J27" s="3"/>
    </row>
    <row r="28" spans="1:10" ht="12.75" customHeight="1" x14ac:dyDescent="0.2">
      <c r="A28" s="2" t="s">
        <v>110</v>
      </c>
      <c r="B28" s="2"/>
      <c r="C28" s="2"/>
      <c r="D28" s="75"/>
      <c r="E28" s="7">
        <f>+E20+E23+E24+E25+E26+E27</f>
        <v>384500</v>
      </c>
      <c r="F28" s="2"/>
      <c r="G28" s="2"/>
      <c r="H28" s="2"/>
      <c r="I28" s="75"/>
      <c r="J28" s="3"/>
    </row>
    <row r="29" spans="1:10" ht="12.75" customHeight="1" x14ac:dyDescent="0.2">
      <c r="A29" s="12" t="s">
        <v>111</v>
      </c>
      <c r="B29" s="13"/>
      <c r="C29" s="37"/>
      <c r="D29" s="76"/>
      <c r="E29" s="14">
        <f>+E13+E28</f>
        <v>920000</v>
      </c>
      <c r="F29" s="15" t="s">
        <v>112</v>
      </c>
      <c r="G29" s="16"/>
      <c r="H29" s="38"/>
      <c r="I29" s="78"/>
      <c r="J29" s="14">
        <f>+J9+J15+J21</f>
        <v>920000</v>
      </c>
    </row>
    <row r="30" spans="1:10" ht="12.75" customHeight="1" x14ac:dyDescent="0.2"/>
    <row r="31" spans="1:10" ht="12.75" customHeight="1" x14ac:dyDescent="0.2"/>
    <row r="32" spans="1:10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</sheetData>
  <mergeCells count="1">
    <mergeCell ref="A1:J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9525-7BA4-402A-B8BD-5C4C4910D850}">
  <sheetPr codeName="Feuil3"/>
  <dimension ref="A1:F30"/>
  <sheetViews>
    <sheetView showGridLines="0" tabSelected="1" workbookViewId="0">
      <pane ySplit="2" topLeftCell="A15" activePane="bottomLeft" state="frozen"/>
      <selection pane="bottomLeft" activeCell="A25" sqref="A25"/>
    </sheetView>
  </sheetViews>
  <sheetFormatPr baseColWidth="10" defaultRowHeight="12.75" x14ac:dyDescent="0.2"/>
  <cols>
    <col min="1" max="1" width="27.7109375" customWidth="1"/>
    <col min="2" max="2" width="11" bestFit="1" customWidth="1"/>
    <col min="3" max="3" width="10.5703125" customWidth="1"/>
    <col min="4" max="4" width="27.7109375" customWidth="1"/>
    <col min="5" max="5" width="11" bestFit="1" customWidth="1"/>
    <col min="6" max="6" width="10.85546875" customWidth="1"/>
  </cols>
  <sheetData>
    <row r="1" spans="1:6" x14ac:dyDescent="0.2">
      <c r="A1" s="35" t="s">
        <v>0</v>
      </c>
      <c r="B1" s="36"/>
      <c r="C1" s="36"/>
      <c r="D1" s="36"/>
      <c r="E1" s="36"/>
      <c r="F1" s="36"/>
    </row>
    <row r="2" spans="1:6" ht="16.5" customHeight="1" x14ac:dyDescent="0.2">
      <c r="A2" s="1" t="s">
        <v>3</v>
      </c>
      <c r="B2" s="1" t="s">
        <v>132</v>
      </c>
      <c r="C2" s="1" t="s">
        <v>4</v>
      </c>
      <c r="D2" s="1" t="s">
        <v>5</v>
      </c>
      <c r="E2" s="1" t="s">
        <v>132</v>
      </c>
      <c r="F2" s="1" t="s">
        <v>4</v>
      </c>
    </row>
    <row r="3" spans="1:6" x14ac:dyDescent="0.2">
      <c r="A3" s="2" t="s">
        <v>6</v>
      </c>
      <c r="B3" s="2"/>
      <c r="C3" s="3"/>
      <c r="D3" s="2"/>
      <c r="E3" s="2"/>
      <c r="F3" s="4"/>
    </row>
    <row r="4" spans="1:6" x14ac:dyDescent="0.2">
      <c r="A4" s="2" t="s">
        <v>2</v>
      </c>
      <c r="B4" s="2"/>
      <c r="C4" s="64">
        <v>100000</v>
      </c>
      <c r="D4" s="2" t="s">
        <v>7</v>
      </c>
      <c r="E4" s="2"/>
      <c r="F4" s="64">
        <v>400000</v>
      </c>
    </row>
    <row r="5" spans="1:6" x14ac:dyDescent="0.2">
      <c r="A5" s="2" t="s">
        <v>8</v>
      </c>
      <c r="B5" s="2"/>
      <c r="C5" s="64">
        <v>-14000</v>
      </c>
      <c r="D5" s="2" t="s">
        <v>9</v>
      </c>
      <c r="E5" s="2"/>
      <c r="F5" s="64">
        <v>105000</v>
      </c>
    </row>
    <row r="6" spans="1:6" x14ac:dyDescent="0.2">
      <c r="A6" s="2"/>
      <c r="B6" s="2"/>
      <c r="C6" s="7">
        <f>+C4+C5</f>
        <v>86000</v>
      </c>
      <c r="D6" s="2" t="s">
        <v>10</v>
      </c>
      <c r="E6" s="2"/>
      <c r="F6" s="4"/>
    </row>
    <row r="7" spans="1:6" ht="25.5" x14ac:dyDescent="0.2">
      <c r="A7" s="2" t="s">
        <v>11</v>
      </c>
      <c r="B7" s="2"/>
      <c r="C7" s="64">
        <v>470000</v>
      </c>
      <c r="D7" s="5" t="s">
        <v>13</v>
      </c>
      <c r="E7" s="2"/>
      <c r="F7" s="7">
        <v>505000</v>
      </c>
    </row>
    <row r="8" spans="1:6" x14ac:dyDescent="0.2">
      <c r="A8" s="6" t="s">
        <v>15</v>
      </c>
      <c r="B8" s="2"/>
      <c r="C8" s="64">
        <v>-37000</v>
      </c>
      <c r="D8" s="2" t="s">
        <v>16</v>
      </c>
      <c r="E8" s="2"/>
      <c r="F8" s="64">
        <v>125000</v>
      </c>
    </row>
    <row r="9" spans="1:6" ht="25.5" x14ac:dyDescent="0.2">
      <c r="A9" s="2"/>
      <c r="B9" s="2"/>
      <c r="C9" s="7">
        <f>+C7+C8</f>
        <v>433000</v>
      </c>
      <c r="D9" s="5" t="s">
        <v>19</v>
      </c>
      <c r="E9" s="2"/>
      <c r="F9" s="7">
        <v>630000</v>
      </c>
    </row>
    <row r="10" spans="1:6" x14ac:dyDescent="0.2">
      <c r="A10" s="2" t="s">
        <v>20</v>
      </c>
      <c r="B10" s="2"/>
      <c r="C10" s="64">
        <v>18500</v>
      </c>
      <c r="D10" s="8" t="s">
        <v>21</v>
      </c>
      <c r="E10" s="2"/>
      <c r="F10" s="3"/>
    </row>
    <row r="11" spans="1:6" x14ac:dyDescent="0.2">
      <c r="A11" s="2" t="s">
        <v>22</v>
      </c>
      <c r="B11" s="2"/>
      <c r="C11" s="64">
        <v>-2000</v>
      </c>
      <c r="D11" s="9" t="s">
        <v>23</v>
      </c>
      <c r="E11" s="2"/>
      <c r="F11" s="3"/>
    </row>
    <row r="12" spans="1:6" x14ac:dyDescent="0.2">
      <c r="A12" s="2"/>
      <c r="B12" s="2"/>
      <c r="C12" s="7">
        <f>+C10+C11</f>
        <v>16500</v>
      </c>
      <c r="D12" s="2" t="s">
        <v>24</v>
      </c>
      <c r="E12" s="2"/>
      <c r="F12" s="64">
        <v>133000</v>
      </c>
    </row>
    <row r="13" spans="1:6" x14ac:dyDescent="0.2">
      <c r="A13" s="8" t="s">
        <v>25</v>
      </c>
      <c r="B13" s="2"/>
      <c r="C13" s="7">
        <f>+C6+C9+C12</f>
        <v>535500</v>
      </c>
      <c r="D13" s="10" t="s">
        <v>26</v>
      </c>
      <c r="E13" s="2"/>
      <c r="F13" s="4">
        <v>0</v>
      </c>
    </row>
    <row r="14" spans="1:6" x14ac:dyDescent="0.2">
      <c r="A14" s="2" t="s">
        <v>27</v>
      </c>
      <c r="B14" s="2"/>
      <c r="C14" s="4">
        <v>0</v>
      </c>
      <c r="D14" s="2" t="s">
        <v>28</v>
      </c>
      <c r="E14" s="2"/>
      <c r="F14" s="4">
        <v>0</v>
      </c>
    </row>
    <row r="15" spans="1:6" x14ac:dyDescent="0.2">
      <c r="A15" s="8" t="s">
        <v>29</v>
      </c>
      <c r="B15" s="2"/>
      <c r="C15" s="7">
        <v>535500</v>
      </c>
      <c r="D15" s="8" t="s">
        <v>30</v>
      </c>
      <c r="E15" s="2"/>
      <c r="F15" s="7">
        <v>133000</v>
      </c>
    </row>
    <row r="16" spans="1:6" x14ac:dyDescent="0.2">
      <c r="A16" s="2"/>
      <c r="B16" s="2"/>
      <c r="C16" s="3"/>
      <c r="D16" s="11" t="s">
        <v>31</v>
      </c>
      <c r="E16" s="2"/>
      <c r="F16" s="3"/>
    </row>
    <row r="17" spans="1:6" x14ac:dyDescent="0.2">
      <c r="A17" s="2" t="s">
        <v>32</v>
      </c>
      <c r="B17" s="2"/>
      <c r="C17" s="3"/>
      <c r="D17" s="2" t="s">
        <v>33</v>
      </c>
      <c r="E17" s="2"/>
      <c r="F17" s="64">
        <v>99000</v>
      </c>
    </row>
    <row r="18" spans="1:6" x14ac:dyDescent="0.2">
      <c r="A18" s="2" t="s">
        <v>34</v>
      </c>
      <c r="B18" s="2"/>
      <c r="C18" s="64">
        <v>170000</v>
      </c>
      <c r="D18" s="2" t="s">
        <v>35</v>
      </c>
      <c r="E18" s="2"/>
      <c r="F18" s="64">
        <v>26000</v>
      </c>
    </row>
    <row r="19" spans="1:6" ht="25.5" x14ac:dyDescent="0.2">
      <c r="A19" s="2" t="s">
        <v>36</v>
      </c>
      <c r="B19" s="2"/>
      <c r="C19" s="64">
        <v>-7500</v>
      </c>
      <c r="D19" s="10" t="s">
        <v>125</v>
      </c>
      <c r="E19" s="2"/>
      <c r="F19" s="4">
        <v>32000</v>
      </c>
    </row>
    <row r="20" spans="1:6" x14ac:dyDescent="0.2">
      <c r="A20" s="2"/>
      <c r="B20" s="2"/>
      <c r="C20" s="7">
        <f>+C18+C19</f>
        <v>162500</v>
      </c>
      <c r="D20" s="2"/>
      <c r="E20" s="2"/>
      <c r="F20" s="3"/>
    </row>
    <row r="21" spans="1:6" x14ac:dyDescent="0.2">
      <c r="A21" s="2" t="s">
        <v>72</v>
      </c>
      <c r="B21" s="2"/>
      <c r="C21" s="64">
        <v>80000</v>
      </c>
      <c r="D21" s="8" t="s">
        <v>75</v>
      </c>
      <c r="E21" s="2"/>
      <c r="F21" s="7">
        <v>157000</v>
      </c>
    </row>
    <row r="22" spans="1:6" x14ac:dyDescent="0.2">
      <c r="A22" s="2" t="s">
        <v>36</v>
      </c>
      <c r="B22" s="2"/>
      <c r="C22" s="64">
        <v>-4000</v>
      </c>
      <c r="D22" s="2">
        <v>0</v>
      </c>
      <c r="E22" s="2"/>
      <c r="F22" s="3"/>
    </row>
    <row r="23" spans="1:6" x14ac:dyDescent="0.2">
      <c r="A23" s="2"/>
      <c r="B23" s="2"/>
      <c r="C23" s="7">
        <f>+C21+C22</f>
        <v>76000</v>
      </c>
      <c r="D23" s="8" t="s">
        <v>91</v>
      </c>
      <c r="E23" s="2"/>
      <c r="F23" s="7">
        <v>290000</v>
      </c>
    </row>
    <row r="24" spans="1:6" x14ac:dyDescent="0.2">
      <c r="A24" s="2" t="s">
        <v>96</v>
      </c>
      <c r="B24" s="2"/>
      <c r="C24" s="64">
        <v>7500</v>
      </c>
      <c r="D24" s="2">
        <v>0</v>
      </c>
      <c r="E24" s="2"/>
      <c r="F24" s="3"/>
    </row>
    <row r="25" spans="1:6" x14ac:dyDescent="0.2">
      <c r="A25" s="2" t="s">
        <v>106</v>
      </c>
      <c r="B25" s="2"/>
      <c r="C25" s="64">
        <v>20000</v>
      </c>
      <c r="D25" s="2">
        <v>0</v>
      </c>
      <c r="E25" s="2"/>
      <c r="F25" s="3"/>
    </row>
    <row r="26" spans="1:6" x14ac:dyDescent="0.2">
      <c r="A26" s="2" t="s">
        <v>133</v>
      </c>
      <c r="B26" s="2"/>
      <c r="C26" s="64">
        <v>-3500</v>
      </c>
      <c r="D26" s="2"/>
      <c r="E26" s="2"/>
      <c r="F26" s="3"/>
    </row>
    <row r="27" spans="1:6" x14ac:dyDescent="0.2">
      <c r="A27" s="2" t="s">
        <v>109</v>
      </c>
      <c r="B27" s="2"/>
      <c r="C27" s="64">
        <v>122000</v>
      </c>
      <c r="D27" s="2"/>
      <c r="E27" s="2"/>
      <c r="F27" s="3"/>
    </row>
    <row r="28" spans="1:6" x14ac:dyDescent="0.2">
      <c r="B28" s="2"/>
      <c r="C28" s="4"/>
      <c r="D28" s="2">
        <v>0</v>
      </c>
      <c r="E28" s="2"/>
      <c r="F28" s="3"/>
    </row>
    <row r="29" spans="1:6" x14ac:dyDescent="0.2">
      <c r="A29" s="2" t="s">
        <v>110</v>
      </c>
      <c r="B29" s="2"/>
      <c r="C29" s="7">
        <f>SUM(C24:C27)+C23+C20</f>
        <v>384500</v>
      </c>
      <c r="D29" s="2"/>
      <c r="E29" s="2"/>
      <c r="F29" s="3"/>
    </row>
    <row r="30" spans="1:6" x14ac:dyDescent="0.2">
      <c r="A30" s="12" t="s">
        <v>111</v>
      </c>
      <c r="B30" s="13"/>
      <c r="C30" s="14">
        <f>+C13+C29</f>
        <v>920000</v>
      </c>
      <c r="D30" s="15" t="s">
        <v>112</v>
      </c>
      <c r="E30" s="16"/>
      <c r="F30" s="14">
        <f>+F9+F15+F21</f>
        <v>920000</v>
      </c>
    </row>
  </sheetData>
  <mergeCells count="1">
    <mergeCell ref="A1:F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euil1.bilan">
                <anchor moveWithCells="1" sizeWithCells="1">
                  <from>
                    <xdr:col>8</xdr:col>
                    <xdr:colOff>333375</xdr:colOff>
                    <xdr:row>0</xdr:row>
                    <xdr:rowOff>9525</xdr:rowOff>
                  </from>
                  <to>
                    <xdr:col>9</xdr:col>
                    <xdr:colOff>428625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Balance</vt:lpstr>
      <vt:lpstr>param</vt:lpstr>
      <vt:lpstr>Bilan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2021-12-23T19:21:22Z</dcterms:created>
  <dcterms:modified xsi:type="dcterms:W3CDTF">2021-12-24T07:57:05Z</dcterms:modified>
</cp:coreProperties>
</file>