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MACROS FORUM\"/>
    </mc:Choice>
  </mc:AlternateContent>
  <xr:revisionPtr revIDLastSave="0" documentId="13_ncr:1_{633A9526-45E3-458F-A633-E5C6BBB5A2E6}" xr6:coauthVersionLast="43" xr6:coauthVersionMax="43" xr10:uidLastSave="{00000000-0000-0000-0000-000000000000}"/>
  <bookViews>
    <workbookView xWindow="-120" yWindow="-120" windowWidth="20730" windowHeight="11160" tabRatio="672" xr2:uid="{00000000-000D-0000-FFFF-FFFF00000000}"/>
  </bookViews>
  <sheets>
    <sheet name="mois" sheetId="6" r:id="rId1"/>
    <sheet name="cascade" sheetId="7" r:id="rId2"/>
    <sheet name="recap" sheetId="10" r:id="rId3"/>
    <sheet name="data" sheetId="9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F1" i="10" l="1"/>
  <c r="AF2" i="10" s="1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D1" i="10"/>
  <c r="E1" i="10"/>
  <c r="C1" i="10"/>
  <c r="A3" i="9"/>
  <c r="AF9" i="10" l="1"/>
  <c r="AF5" i="10"/>
  <c r="AF7" i="10"/>
  <c r="AF3" i="10"/>
  <c r="AF8" i="10"/>
  <c r="AF6" i="10"/>
  <c r="AF4" i="10"/>
  <c r="H11" i="9"/>
  <c r="H10" i="9"/>
  <c r="H9" i="9"/>
  <c r="H8" i="9"/>
  <c r="H7" i="9"/>
  <c r="H3" i="9"/>
  <c r="H4" i="9"/>
  <c r="H5" i="9"/>
  <c r="H6" i="9"/>
  <c r="H1" i="9"/>
  <c r="H2" i="9"/>
  <c r="D12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O2" i="10" l="1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O4" i="10"/>
  <c r="P4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E3" i="10" l="1"/>
  <c r="F3" i="10"/>
  <c r="G3" i="10"/>
  <c r="H3" i="10"/>
  <c r="I3" i="10"/>
  <c r="J3" i="10"/>
  <c r="K3" i="10"/>
  <c r="L3" i="10"/>
  <c r="M3" i="10"/>
  <c r="N3" i="10"/>
  <c r="E4" i="10"/>
  <c r="F4" i="10"/>
  <c r="G4" i="10"/>
  <c r="H4" i="10"/>
  <c r="I4" i="10"/>
  <c r="J4" i="10"/>
  <c r="K4" i="10"/>
  <c r="L4" i="10"/>
  <c r="M4" i="10"/>
  <c r="N4" i="10"/>
  <c r="E5" i="10"/>
  <c r="F5" i="10"/>
  <c r="G5" i="10"/>
  <c r="H5" i="10"/>
  <c r="I5" i="10"/>
  <c r="J5" i="10"/>
  <c r="K5" i="10"/>
  <c r="L5" i="10"/>
  <c r="M5" i="10"/>
  <c r="N5" i="10"/>
  <c r="E6" i="10"/>
  <c r="F6" i="10"/>
  <c r="G6" i="10"/>
  <c r="H6" i="10"/>
  <c r="I6" i="10"/>
  <c r="J6" i="10"/>
  <c r="K6" i="10"/>
  <c r="L6" i="10"/>
  <c r="M6" i="10"/>
  <c r="N6" i="10"/>
  <c r="E7" i="10"/>
  <c r="F7" i="10"/>
  <c r="G7" i="10"/>
  <c r="H7" i="10"/>
  <c r="I7" i="10"/>
  <c r="J7" i="10"/>
  <c r="K7" i="10"/>
  <c r="L7" i="10"/>
  <c r="M7" i="10"/>
  <c r="N7" i="10"/>
  <c r="E8" i="10"/>
  <c r="F8" i="10"/>
  <c r="G8" i="10"/>
  <c r="H8" i="10"/>
  <c r="I8" i="10"/>
  <c r="J8" i="10"/>
  <c r="K8" i="10"/>
  <c r="L8" i="10"/>
  <c r="M8" i="10"/>
  <c r="N8" i="10"/>
  <c r="E9" i="10"/>
  <c r="F9" i="10"/>
  <c r="G9" i="10"/>
  <c r="H9" i="10"/>
  <c r="I9" i="10"/>
  <c r="J9" i="10"/>
  <c r="K9" i="10"/>
  <c r="L9" i="10"/>
  <c r="M9" i="10"/>
  <c r="N9" i="10"/>
  <c r="E2" i="10"/>
  <c r="F2" i="10"/>
  <c r="G2" i="10"/>
  <c r="J13" i="10" l="1"/>
  <c r="N13" i="10"/>
  <c r="F13" i="10"/>
  <c r="J14" i="10"/>
  <c r="N14" i="10"/>
  <c r="F14" i="10"/>
  <c r="J15" i="10"/>
  <c r="N15" i="10"/>
  <c r="F15" i="10"/>
  <c r="J16" i="10"/>
  <c r="N16" i="10"/>
  <c r="F16" i="10"/>
  <c r="J17" i="10"/>
  <c r="N17" i="10"/>
  <c r="F17" i="10"/>
  <c r="J18" i="10"/>
  <c r="N18" i="10"/>
  <c r="F18" i="10"/>
  <c r="J19" i="10"/>
  <c r="N19" i="10"/>
  <c r="F19" i="10"/>
  <c r="D13" i="10"/>
  <c r="H13" i="10"/>
  <c r="H14" i="10"/>
  <c r="D15" i="10"/>
  <c r="L16" i="10"/>
  <c r="H16" i="10"/>
  <c r="H17" i="10"/>
  <c r="D18" i="10"/>
  <c r="D19" i="10"/>
  <c r="M13" i="10"/>
  <c r="I13" i="10"/>
  <c r="E14" i="10"/>
  <c r="M15" i="10"/>
  <c r="M16" i="10"/>
  <c r="I16" i="10"/>
  <c r="E17" i="10"/>
  <c r="M18" i="10"/>
  <c r="M19" i="10"/>
  <c r="I19" i="10"/>
  <c r="K13" i="10"/>
  <c r="C13" i="10"/>
  <c r="G13" i="10"/>
  <c r="K14" i="10"/>
  <c r="C14" i="10"/>
  <c r="G14" i="10"/>
  <c r="K15" i="10"/>
  <c r="C15" i="10"/>
  <c r="G15" i="10"/>
  <c r="K16" i="10"/>
  <c r="C16" i="10"/>
  <c r="G16" i="10"/>
  <c r="K17" i="10"/>
  <c r="C17" i="10"/>
  <c r="G17" i="10"/>
  <c r="K18" i="10"/>
  <c r="C18" i="10"/>
  <c r="G18" i="10"/>
  <c r="K19" i="10"/>
  <c r="C19" i="10"/>
  <c r="G19" i="10"/>
  <c r="L13" i="10"/>
  <c r="L14" i="10"/>
  <c r="D14" i="10"/>
  <c r="L15" i="10"/>
  <c r="H15" i="10"/>
  <c r="D16" i="10"/>
  <c r="L17" i="10"/>
  <c r="D17" i="10"/>
  <c r="L18" i="10"/>
  <c r="H18" i="10"/>
  <c r="L19" i="10"/>
  <c r="H19" i="10"/>
  <c r="E13" i="10"/>
  <c r="M14" i="10"/>
  <c r="I14" i="10"/>
  <c r="E15" i="10"/>
  <c r="I15" i="10"/>
  <c r="E16" i="10"/>
  <c r="M17" i="10"/>
  <c r="I17" i="10"/>
  <c r="E18" i="10"/>
  <c r="I18" i="10"/>
  <c r="E19" i="10"/>
  <c r="L12" i="10"/>
  <c r="K12" i="10"/>
  <c r="G12" i="10"/>
  <c r="C12" i="10"/>
  <c r="J12" i="10"/>
  <c r="F12" i="10"/>
  <c r="N12" i="10"/>
  <c r="I12" i="10"/>
  <c r="E12" i="10"/>
  <c r="M12" i="10"/>
  <c r="H12" i="10"/>
  <c r="D3" i="10"/>
  <c r="D4" i="10"/>
  <c r="D5" i="10"/>
  <c r="D6" i="10"/>
  <c r="D7" i="10"/>
  <c r="D8" i="10"/>
  <c r="D9" i="10"/>
  <c r="N2" i="10"/>
  <c r="D2" i="10"/>
  <c r="H2" i="10"/>
  <c r="I2" i="10"/>
  <c r="J2" i="10"/>
  <c r="K2" i="10"/>
  <c r="L2" i="10"/>
  <c r="M2" i="10"/>
  <c r="C3" i="10"/>
  <c r="C4" i="10"/>
  <c r="C5" i="10"/>
  <c r="C6" i="10"/>
  <c r="C7" i="10"/>
  <c r="C8" i="10"/>
  <c r="C9" i="10"/>
  <c r="C2" i="10"/>
  <c r="O12" i="10" l="1"/>
  <c r="O19" i="10"/>
  <c r="O15" i="10"/>
  <c r="O16" i="10"/>
  <c r="O17" i="10"/>
  <c r="O13" i="10"/>
  <c r="O18" i="10"/>
  <c r="O14" i="10"/>
  <c r="O10" i="10"/>
  <c r="E20" i="10"/>
  <c r="D20" i="10"/>
  <c r="I20" i="10"/>
  <c r="C20" i="10"/>
  <c r="H20" i="10"/>
  <c r="G20" i="10"/>
  <c r="F20" i="10"/>
  <c r="N20" i="10"/>
  <c r="N22" i="10" s="1"/>
  <c r="J20" i="10"/>
  <c r="M20" i="10"/>
  <c r="M22" i="10" s="1"/>
  <c r="K20" i="10"/>
  <c r="L20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<sst xmlns="http://schemas.openxmlformats.org/spreadsheetml/2006/main" count="465" uniqueCount="138">
  <si>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</si>
  <si>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</si>
  <si>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</si>
  <si>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</si>
  <si>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</si>
  <si>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</si>
  <si>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</si>
  <si>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</si>
  <si>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</si>
  <si>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</si>
  <si>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</si>
  <si>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2.00 day(s)</t>
  </si>
  <si>
    <t>1.00 day(s)</t>
  </si>
  <si>
    <t>5.00 day(s)</t>
  </si>
  <si>
    <t>3.00 day(s)</t>
  </si>
  <si>
    <t>9.00 day(s)</t>
  </si>
  <si>
    <t>4.00 day(s)</t>
  </si>
  <si>
    <t>7.00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</si>
  <si>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</si>
  <si>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</si>
  <si>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</si>
  <si>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</si>
  <si>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</si>
  <si>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</si>
  <si>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</si>
  <si>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</si>
  <si>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</si>
  <si>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</si>
  <si>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</si>
  <si>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</si>
  <si>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</si>
  <si>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</si>
  <si>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</si>
  <si>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</si>
  <si>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</si>
  <si>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</si>
  <si>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</si>
  <si>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</si>
  <si>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</si>
  <si>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</si>
  <si>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</si>
  <si>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</si>
  <si>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</si>
  <si>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</si>
  <si>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</si>
  <si>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2. 00day(s)</t>
  </si>
  <si>
    <t>3. 00day(s)</t>
  </si>
  <si>
    <t>1. 00day(s)</t>
  </si>
  <si>
    <t>12. 00day(s)</t>
  </si>
  <si>
    <t>6. 00day(s)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</si>
  <si>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</si>
  <si>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</si>
  <si>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</si>
  <si>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</si>
  <si>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</si>
  <si>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</si>
  <si>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</si>
  <si>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</si>
  <si>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</si>
  <si>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</si>
  <si>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</si>
  <si>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</si>
  <si>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</si>
  <si>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</si>
  <si>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</si>
  <si>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</si>
  <si>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</si>
  <si>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</si>
  <si>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</si>
  <si>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</si>
  <si>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</si>
  <si>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</si>
  <si>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</si>
  <si>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</si>
  <si>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</si>
  <si>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</si>
  <si>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</si>
  <si>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</si>
  <si>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</si>
  <si>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</si>
  <si>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</si>
  <si>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</si>
  <si>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</si>
  <si>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</si>
  <si>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</si>
  <si>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</si>
  <si>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</si>
  <si>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</si>
  <si>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</si>
  <si>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</si>
  <si>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</si>
  <si>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</si>
  <si>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</si>
  <si>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</si>
  <si>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</si>
  <si>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</si>
  <si>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</si>
  <si>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</si>
  <si>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</si>
  <si>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</si>
  <si>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</si>
  <si>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</si>
  <si>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</si>
  <si>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</si>
  <si>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</si>
  <si>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</si>
  <si>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</si>
  <si>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</si>
  <si>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</si>
  <si>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</si>
  <si>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</si>
  <si>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14. 00day(s)</t>
  </si>
  <si>
    <t>7. 00day(s)</t>
  </si>
  <si>
    <t>.00 day(s)</t>
  </si>
  <si>
    <t>Nom</t>
  </si>
  <si>
    <t>Prénom</t>
  </si>
  <si>
    <t>Date début</t>
  </si>
  <si>
    <t>Duree</t>
  </si>
  <si>
    <t>Type</t>
  </si>
  <si>
    <t>Option</t>
  </si>
  <si>
    <t>14.00 day(s)</t>
  </si>
  <si>
    <t>15. 00day(s)</t>
  </si>
  <si>
    <t>21. 00day(s)</t>
  </si>
  <si>
    <t>8.00 day(s)</t>
  </si>
  <si>
    <t>11. 00day(s)</t>
  </si>
  <si>
    <t>5. 00day(s)</t>
  </si>
  <si>
    <t>Date fin</t>
  </si>
  <si>
    <t>ok</t>
  </si>
  <si>
    <t>KL</t>
  </si>
  <si>
    <t>1/2CP</t>
  </si>
  <si>
    <t>EE</t>
  </si>
  <si>
    <t>RE</t>
  </si>
  <si>
    <t>FK</t>
  </si>
  <si>
    <t>UG</t>
  </si>
  <si>
    <t>GG</t>
  </si>
  <si>
    <t>PP</t>
  </si>
  <si>
    <t>OP</t>
  </si>
  <si>
    <t>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</si>
</sst>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7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</fills>
  <borders count="6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5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9" fillId="10" borderId="0" xfId="0" applyFont="1" applyFill="1" applyAlignment="1">
      <alignment horizontal="center" wrapText="1"/>
    </xf>
    <xf numFmtId="0" fontId="9" fillId="1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10" xfId="0" applyNumberFormat="1" applyBorder="1" applyAlignment="1">
      <alignment horizont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/>
    <xf numFmtId="164" fontId="0" fillId="0" borderId="10" xfId="0" applyNumberFormat="1" applyFont="1" applyBorder="1" applyAlignment="1">
      <alignment horizontal="center"/>
    </xf>
    <xf numFmtId="0" fontId="11" fillId="9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6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4" borderId="0" xfId="0" applyFont="1" applyFill="1" applyAlignment="1">
      <alignment horizontal="center" vertical="center"/>
    </xf>
    <xf numFmtId="0" fontId="11" fillId="17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5" borderId="0" xfId="0" applyFill="1" applyBorder="1" applyAlignment="1">
      <alignment horizontal="center" textRotation="85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0" fillId="5" borderId="15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11" fillId="9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9" fillId="5" borderId="0" xfId="0" applyFont="1" applyFill="1" applyBorder="1" applyAlignment="1">
      <alignment horizontal="center" wrapText="1"/>
    </xf>
    <xf numFmtId="0" fontId="9" fillId="5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8" borderId="0" xfId="0" applyFill="1"/>
    <xf numFmtId="0" fontId="0" fillId="7" borderId="2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0" borderId="1" xfId="0" applyBorder="1"/>
    <xf numFmtId="0" fontId="0" fillId="5" borderId="7" xfId="0" applyFill="1" applyBorder="1" applyAlignment="1">
      <alignment horizontal="center"/>
    </xf>
    <xf numFmtId="0" fontId="0" fillId="0" borderId="21" xfId="0" applyBorder="1"/>
    <xf numFmtId="0" fontId="0" fillId="5" borderId="8" xfId="0" applyFill="1" applyBorder="1" applyAlignment="1">
      <alignment horizontal="center"/>
    </xf>
    <xf numFmtId="0" fontId="0" fillId="0" borderId="22" xfId="0" applyBorder="1"/>
    <xf numFmtId="0" fontId="0" fillId="7" borderId="23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9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Fill="1" applyBorder="1"/>
    <xf numFmtId="0" fontId="0" fillId="4" borderId="32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167" fontId="5" fillId="0" borderId="7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8" borderId="7" xfId="0" applyNumberFormat="1" applyFill="1" applyBorder="1"/>
    <xf numFmtId="14" fontId="0" fillId="0" borderId="1" xfId="0" applyNumberFormat="1" applyFill="1" applyBorder="1"/>
    <xf numFmtId="14" fontId="0" fillId="0" borderId="23" xfId="0" applyNumberFormat="1" applyFill="1" applyBorder="1"/>
    <xf numFmtId="14" fontId="0" fillId="0" borderId="24" xfId="0" applyNumberFormat="1" applyFill="1" applyBorder="1"/>
    <xf numFmtId="14" fontId="0" fillId="0" borderId="0" xfId="0" applyNumberFormat="1" applyFill="1" applyBorder="1"/>
    <xf numFmtId="0" fontId="0" fillId="6" borderId="3" xfId="0" applyFill="1" applyBorder="1"/>
    <xf numFmtId="14" fontId="0" fillId="6" borderId="4" xfId="0" applyNumberFormat="1" applyFill="1" applyBorder="1"/>
    <xf numFmtId="0" fontId="0" fillId="7" borderId="25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0" fontId="0" fillId="7" borderId="37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textRotation="85"/>
    </xf>
    <xf numFmtId="14" fontId="7" fillId="3" borderId="0" xfId="0" applyNumberFormat="1" applyFont="1" applyFill="1" applyAlignment="1">
      <alignment vertical="center"/>
    </xf>
    <xf numFmtId="0" fontId="0" fillId="18" borderId="36" xfId="0" applyFill="1" applyBorder="1"/>
    <xf numFmtId="164" fontId="0" fillId="0" borderId="0" xfId="0" applyNumberFormat="1"/>
    <xf numFmtId="0" fontId="0" fillId="19" borderId="10" xfId="0" applyFont="1" applyFill="1" applyBorder="1" applyAlignment="1">
      <alignment horizontal="center"/>
    </xf>
    <xf numFmtId="0" fontId="0" fillId="19" borderId="10" xfId="0" applyFill="1" applyBorder="1" applyAlignment="1">
      <alignment horizontal="center"/>
    </xf>
    <xf numFmtId="0" fontId="0" fillId="19" borderId="0" xfId="0" applyFill="1"/>
    <xf numFmtId="0" fontId="0" fillId="18" borderId="10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8" fillId="7" borderId="44" xfId="0" applyFont="1" applyFill="1" applyBorder="1" applyAlignment="1">
      <alignment horizontal="center" vertical="center"/>
    </xf>
    <xf numFmtId="0" fontId="8" fillId="7" borderId="45" xfId="0" applyFont="1" applyFill="1" applyBorder="1" applyAlignment="1">
      <alignment horizontal="center"/>
    </xf>
    <xf numFmtId="165" fontId="0" fillId="4" borderId="47" xfId="0" applyNumberFormat="1" applyFill="1" applyBorder="1" applyAlignment="1">
      <alignment horizontal="center"/>
    </xf>
    <xf numFmtId="165" fontId="0" fillId="4" borderId="48" xfId="0" applyNumberFormat="1" applyFill="1" applyBorder="1" applyAlignment="1">
      <alignment horizontal="center"/>
    </xf>
    <xf numFmtId="165" fontId="0" fillId="5" borderId="49" xfId="0" applyNumberFormat="1" applyFill="1" applyBorder="1" applyAlignment="1">
      <alignment horizontal="center"/>
    </xf>
    <xf numFmtId="165" fontId="0" fillId="5" borderId="47" xfId="0" applyNumberFormat="1" applyFill="1" applyBorder="1" applyAlignment="1">
      <alignment horizontal="center"/>
    </xf>
    <xf numFmtId="165" fontId="0" fillId="5" borderId="50" xfId="0" applyNumberFormat="1" applyFill="1" applyBorder="1" applyAlignment="1">
      <alignment horizontal="center"/>
    </xf>
    <xf numFmtId="0" fontId="0" fillId="7" borderId="51" xfId="0" applyFill="1" applyBorder="1" applyAlignment="1">
      <alignment horizontal="center" vertical="center"/>
    </xf>
    <xf numFmtId="0" fontId="0" fillId="7" borderId="51" xfId="0" applyFill="1" applyBorder="1" applyAlignment="1">
      <alignment horizontal="center" textRotation="85"/>
    </xf>
    <xf numFmtId="0" fontId="0" fillId="4" borderId="53" xfId="0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0" fontId="0" fillId="5" borderId="55" xfId="0" applyFill="1" applyBorder="1" applyAlignment="1">
      <alignment horizontal="center"/>
    </xf>
    <xf numFmtId="0" fontId="0" fillId="5" borderId="53" xfId="0" applyFill="1" applyBorder="1" applyAlignment="1">
      <alignment horizontal="center"/>
    </xf>
    <xf numFmtId="0" fontId="0" fillId="7" borderId="56" xfId="0" applyFill="1" applyBorder="1" applyAlignment="1">
      <alignment horizontal="center" vertical="center"/>
    </xf>
    <xf numFmtId="0" fontId="0" fillId="7" borderId="56" xfId="0" applyFill="1" applyBorder="1" applyAlignment="1">
      <alignment horizontal="center" textRotation="85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5" borderId="60" xfId="0" applyFill="1" applyBorder="1" applyAlignment="1">
      <alignment horizontal="center"/>
    </xf>
    <xf numFmtId="0" fontId="0" fillId="5" borderId="58" xfId="0" applyFill="1" applyBorder="1" applyAlignment="1">
      <alignment horizontal="center"/>
    </xf>
    <xf numFmtId="165" fontId="0" fillId="5" borderId="46" xfId="0" applyNumberFormat="1" applyFill="1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0" fillId="5" borderId="57" xfId="0" applyFill="1" applyBorder="1" applyAlignment="1">
      <alignment horizontal="center"/>
    </xf>
    <xf numFmtId="165" fontId="0" fillId="4" borderId="50" xfId="0" applyNumberFormat="1" applyFill="1" applyBorder="1" applyAlignment="1">
      <alignment horizontal="center"/>
    </xf>
    <xf numFmtId="165" fontId="0" fillId="4" borderId="61" xfId="0" applyNumberFormat="1" applyFill="1" applyBorder="1" applyAlignment="1">
      <alignment horizontal="center"/>
    </xf>
    <xf numFmtId="165" fontId="0" fillId="5" borderId="62" xfId="0" applyNumberFormat="1" applyFill="1" applyBorder="1" applyAlignment="1">
      <alignment horizontal="center"/>
    </xf>
    <xf numFmtId="165" fontId="0" fillId="5" borderId="63" xfId="0" applyNumberFormat="1" applyFill="1" applyBorder="1" applyAlignment="1">
      <alignment horizontal="center"/>
    </xf>
    <xf numFmtId="0" fontId="0" fillId="5" borderId="64" xfId="0" applyFill="1" applyBorder="1" applyAlignment="1">
      <alignment horizontal="center"/>
    </xf>
    <xf numFmtId="0" fontId="0" fillId="5" borderId="65" xfId="0" applyFill="1" applyBorder="1" applyAlignment="1">
      <alignment horizontal="center"/>
    </xf>
    <xf numFmtId="0" fontId="0" fillId="5" borderId="53" xfId="0" applyFont="1" applyFill="1" applyBorder="1" applyAlignment="1">
      <alignment horizontal="center"/>
    </xf>
    <xf numFmtId="0" fontId="0" fillId="4" borderId="53" xfId="0" applyFont="1" applyFill="1" applyBorder="1" applyAlignment="1">
      <alignment horizontal="center"/>
    </xf>
    <xf numFmtId="0" fontId="0" fillId="18" borderId="10" xfId="0" applyFont="1" applyFill="1" applyBorder="1" applyAlignment="1">
      <alignment horizontal="center"/>
    </xf>
    <xf numFmtId="167" fontId="5" fillId="18" borderId="5" xfId="0" applyNumberFormat="1" applyFont="1" applyFill="1" applyBorder="1" applyAlignment="1">
      <alignment horizontal="center"/>
    </xf>
    <xf numFmtId="167" fontId="5" fillId="18" borderId="7" xfId="0" applyNumberFormat="1" applyFont="1" applyFill="1" applyBorder="1" applyAlignment="1">
      <alignment horizontal="center"/>
    </xf>
    <xf numFmtId="167" fontId="5" fillId="18" borderId="8" xfId="0" applyNumberFormat="1" applyFont="1" applyFill="1" applyBorder="1" applyAlignment="1">
      <alignment horizontal="center"/>
    </xf>
    <xf numFmtId="167" fontId="5" fillId="0" borderId="66" xfId="0" applyNumberFormat="1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14" fontId="0" fillId="0" borderId="35" xfId="0" applyNumberFormat="1" applyFill="1" applyBorder="1"/>
    <xf numFmtId="164" fontId="12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65" fontId="0" fillId="6" borderId="48" xfId="0" applyNumberFormat="1" applyFill="1" applyBorder="1" applyAlignment="1">
      <alignment horizontal="center"/>
    </xf>
    <xf numFmtId="0" fontId="0" fillId="6" borderId="54" xfId="0" applyFill="1" applyBorder="1" applyAlignment="1">
      <alignment horizontal="center"/>
    </xf>
    <xf numFmtId="0" fontId="0" fillId="6" borderId="59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54" xfId="0" applyFont="1" applyFill="1" applyBorder="1" applyAlignment="1">
      <alignment horizontal="center"/>
    </xf>
  </cellXfs>
  <cellStyles count="1">
    <cellStyle name="Normal" xfId="0" builtinId="0"/>
  </cellStyles>
  <dxfs count="7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CCECFF"/>
      <color rgb="FF49BFD7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180975</xdr:colOff>
      <xdr:row>0</xdr:row>
      <xdr:rowOff>190500</xdr:rowOff>
    </xdr:from>
    <xdr:to>
      <xdr:col>30</xdr:col>
      <xdr:colOff>58725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36320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361949</xdr:colOff>
      <xdr:row>0</xdr:row>
      <xdr:rowOff>200025</xdr:rowOff>
    </xdr:from>
    <xdr:to>
      <xdr:col>26</xdr:col>
      <xdr:colOff>28574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8B0D6E9-ABB5-465A-A2D9-2C0187B29CAE}"/>
            </a:ext>
          </a:extLst>
        </xdr:cNvPr>
        <xdr:cNvSpPr/>
      </xdr:nvSpPr>
      <xdr:spPr>
        <a:xfrm>
          <a:off x="945832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Soldes par nom</a:t>
          </a:r>
        </a:p>
      </xdr:txBody>
    </xdr:sp>
    <xdr:clientData/>
  </xdr:twoCellAnchor>
  <xdr:twoCellAnchor>
    <xdr:from>
      <xdr:col>30</xdr:col>
      <xdr:colOff>171450</xdr:colOff>
      <xdr:row>0</xdr:row>
      <xdr:rowOff>142874</xdr:rowOff>
    </xdr:from>
    <xdr:to>
      <xdr:col>31</xdr:col>
      <xdr:colOff>590550</xdr:colOff>
      <xdr:row>1</xdr:row>
      <xdr:rowOff>514349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DF98ABC-95E2-4D34-8E47-8258CD68FAAB}"/>
            </a:ext>
          </a:extLst>
        </xdr:cNvPr>
        <xdr:cNvSpPr/>
      </xdr:nvSpPr>
      <xdr:spPr>
        <a:xfrm>
          <a:off x="11801475" y="142874"/>
          <a:ext cx="790575" cy="695325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9</xdr:row>
      <xdr:rowOff>95250</xdr:rowOff>
    </xdr:from>
    <xdr:to>
      <xdr:col>0</xdr:col>
      <xdr:colOff>1285875</xdr:colOff>
      <xdr:row>10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Soldes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O10" sqref="O10"/>
    </sheetView>
  </sheetViews>
  <sheetFormatPr baseColWidth="10" defaultRowHeight="15" x14ac:dyDescent="0.25"/>
  <cols>
    <col min="1" max="1" width="17" style="11" customWidth="1"/>
    <col min="2" max="28" width="5.42578125" style="11" customWidth="1"/>
    <col min="29" max="29" width="5.140625" style="11" customWidth="1"/>
    <col min="30" max="30" width="5.7109375" style="11" customWidth="1"/>
    <col min="31" max="31" width="5.5703125" style="11" customWidth="1"/>
    <col min="32" max="55" width="11.42578125" style="11"/>
    <col min="56" max="16384" width="11.42578125" style="72"/>
  </cols>
  <sheetData>
    <row r="1" spans="1:82" s="69" customFormat="1" ht="25.5" customHeight="1" x14ac:dyDescent="0.25">
      <c r="A1" s="120">
        <v>2019</v>
      </c>
      <c r="B1" s="127" t="s">
        <v>130</v>
      </c>
      <c r="C1" s="127" t="s">
        <v>131</v>
      </c>
      <c r="D1" s="127" t="s">
        <v>133</v>
      </c>
      <c r="E1" s="133" t="s">
        <v>134</v>
      </c>
      <c r="F1" s="105" t="s">
        <v>137</v>
      </c>
      <c r="G1" s="105" t="s">
        <v>132</v>
      </c>
      <c r="H1" s="105" t="s">
        <v>128</v>
      </c>
      <c r="I1" s="105" t="s">
        <v>135</v>
      </c>
      <c r="J1" s="105" t="s">
        <v>136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58"/>
      <c r="AX1" s="51"/>
      <c r="AY1" s="51"/>
      <c r="AZ1" s="51"/>
      <c r="BA1" s="51"/>
      <c r="BB1" s="51"/>
      <c r="BC1" s="51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70"/>
      <c r="CD1" s="71"/>
    </row>
    <row r="2" spans="1:82" ht="51" customHeight="1" x14ac:dyDescent="0.4">
      <c r="A2" s="121" t="s">
        <v>24</v>
      </c>
      <c r="B2" s="128" t="s">
        <v>84</v>
      </c>
      <c r="C2" s="128" t="s">
        <v>87</v>
      </c>
      <c r="D2" s="128" t="s">
        <v>91</v>
      </c>
      <c r="E2" s="134" t="s">
        <v>92</v>
      </c>
      <c r="F2" s="106" t="s">
        <v>93</v>
      </c>
      <c r="G2" s="106" t="s">
        <v>97</v>
      </c>
      <c r="H2" s="106" t="s">
        <v>68</v>
      </c>
      <c r="I2" s="106" t="s">
        <v>73</v>
      </c>
      <c r="J2" s="106" t="s">
        <v>74</v>
      </c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3"/>
      <c r="AX2" s="102"/>
      <c r="AY2" s="102"/>
      <c r="AZ2" s="102"/>
      <c r="BA2" s="102"/>
      <c r="BB2" s="102"/>
      <c r="BC2" s="102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73"/>
      <c r="CD2" s="74"/>
    </row>
    <row r="3" spans="1:82" ht="14.25" customHeight="1" x14ac:dyDescent="0.25">
      <c r="A3" s="139">
        <v>43647</v>
      </c>
      <c r="B3" s="140" t="s">
        <v>34</v>
      </c>
      <c r="C3" s="140"/>
      <c r="D3" s="140"/>
      <c r="E3" s="141"/>
      <c r="F3" s="114"/>
      <c r="G3" s="114" t="s">
        <v>129</v>
      </c>
      <c r="H3" s="114" t="s">
        <v>42</v>
      </c>
      <c r="I3" s="114"/>
      <c r="J3" s="114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65"/>
      <c r="AX3" s="59"/>
      <c r="AY3" s="59"/>
      <c r="AZ3" s="59"/>
      <c r="BA3" s="59"/>
      <c r="BB3" s="59"/>
      <c r="BC3" s="59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75"/>
      <c r="CD3" s="76"/>
    </row>
    <row r="4" spans="1:82" ht="12.75" customHeight="1" x14ac:dyDescent="0.25">
      <c r="A4" s="125">
        <v>43648</v>
      </c>
      <c r="B4" s="132" t="s">
        <v>34</v>
      </c>
      <c r="C4" s="132" t="s">
        <v>34</v>
      </c>
      <c r="D4" s="132"/>
      <c r="E4" s="138"/>
      <c r="F4" s="115"/>
      <c r="G4" s="115"/>
      <c r="H4" s="115" t="s">
        <v>42</v>
      </c>
      <c r="I4" s="115"/>
      <c r="J4" s="115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66"/>
      <c r="AX4" s="60"/>
      <c r="AY4" s="60"/>
      <c r="AZ4" s="60"/>
      <c r="BA4" s="60"/>
      <c r="BB4" s="60"/>
      <c r="BC4" s="6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77"/>
      <c r="CD4" s="78"/>
    </row>
    <row r="5" spans="1:82" ht="12.75" customHeight="1" x14ac:dyDescent="0.25">
      <c r="A5" s="125">
        <v>43649</v>
      </c>
      <c r="B5" s="132" t="s">
        <v>34</v>
      </c>
      <c r="C5" s="132" t="s">
        <v>34</v>
      </c>
      <c r="D5" s="132"/>
      <c r="E5" s="138"/>
      <c r="F5" s="115"/>
      <c r="G5" s="115"/>
      <c r="H5" s="115" t="s">
        <v>42</v>
      </c>
      <c r="I5" s="115"/>
      <c r="J5" s="115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66"/>
      <c r="AX5" s="60"/>
      <c r="AY5" s="60"/>
      <c r="AZ5" s="60"/>
      <c r="BA5" s="60"/>
      <c r="BB5" s="60"/>
      <c r="BC5" s="6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77"/>
      <c r="CD5" s="78"/>
    </row>
    <row r="6" spans="1:82" ht="12.75" customHeight="1" x14ac:dyDescent="0.25">
      <c r="A6" s="125">
        <v>43650</v>
      </c>
      <c r="B6" s="132" t="s">
        <v>34</v>
      </c>
      <c r="C6" s="132" t="s">
        <v>34</v>
      </c>
      <c r="D6" s="132"/>
      <c r="E6" s="138"/>
      <c r="F6" s="115"/>
      <c r="G6" s="115"/>
      <c r="H6" s="115" t="s">
        <v>42</v>
      </c>
      <c r="I6" s="115"/>
      <c r="J6" s="115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83"/>
      <c r="AX6" s="61"/>
      <c r="AY6" s="61"/>
      <c r="AZ6" s="61"/>
      <c r="BA6" s="61"/>
      <c r="BB6" s="61"/>
      <c r="BC6" s="61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77"/>
      <c r="CD6" s="78"/>
    </row>
    <row r="7" spans="1:82" ht="12.75" customHeight="1" x14ac:dyDescent="0.25">
      <c r="A7" s="125">
        <v>43651</v>
      </c>
      <c r="B7" s="132" t="s">
        <v>34</v>
      </c>
      <c r="C7" s="132" t="s">
        <v>34</v>
      </c>
      <c r="D7" s="132"/>
      <c r="E7" s="138"/>
      <c r="F7" s="115"/>
      <c r="G7" s="115"/>
      <c r="H7" s="115" t="s">
        <v>42</v>
      </c>
      <c r="I7" s="115"/>
      <c r="J7" s="115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84"/>
      <c r="AX7" s="62"/>
      <c r="AY7" s="62"/>
      <c r="AZ7" s="62"/>
      <c r="BA7" s="62"/>
      <c r="BB7" s="62"/>
      <c r="BC7" s="62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77"/>
      <c r="CD7" s="78"/>
    </row>
    <row r="8" spans="1:82" ht="12.75" customHeight="1" x14ac:dyDescent="0.25">
      <c r="A8" s="122">
        <v>43652</v>
      </c>
      <c r="B8" s="129"/>
      <c r="C8" s="129"/>
      <c r="D8" s="129"/>
      <c r="E8" s="135"/>
      <c r="F8" s="117"/>
      <c r="G8" s="117"/>
      <c r="H8" s="117"/>
      <c r="I8" s="117"/>
      <c r="J8" s="117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67"/>
      <c r="AX8" s="63"/>
      <c r="AY8" s="63"/>
      <c r="AZ8" s="63"/>
      <c r="BA8" s="63"/>
      <c r="BB8" s="63"/>
      <c r="BC8" s="63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79"/>
      <c r="CD8" s="80"/>
    </row>
    <row r="9" spans="1:82" ht="12.75" customHeight="1" x14ac:dyDescent="0.25">
      <c r="A9" s="123">
        <v>43653</v>
      </c>
      <c r="B9" s="130"/>
      <c r="C9" s="130"/>
      <c r="D9" s="130"/>
      <c r="E9" s="136"/>
      <c r="F9" s="116"/>
      <c r="G9" s="116"/>
      <c r="H9" s="116"/>
      <c r="I9" s="116"/>
      <c r="J9" s="116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66"/>
      <c r="AX9" s="60"/>
      <c r="AY9" s="60"/>
      <c r="AZ9" s="60"/>
      <c r="BA9" s="60"/>
      <c r="BB9" s="60"/>
      <c r="BC9" s="6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81"/>
      <c r="CD9" s="82"/>
    </row>
    <row r="10" spans="1:82" ht="12.75" customHeight="1" x14ac:dyDescent="0.25">
      <c r="A10" s="124">
        <v>43654</v>
      </c>
      <c r="B10" s="131" t="s">
        <v>34</v>
      </c>
      <c r="C10" s="131" t="s">
        <v>34</v>
      </c>
      <c r="D10" s="131"/>
      <c r="E10" s="137"/>
      <c r="F10" s="118"/>
      <c r="G10" s="118"/>
      <c r="H10" s="118" t="s">
        <v>42</v>
      </c>
      <c r="I10" s="118"/>
      <c r="J10" s="118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66"/>
      <c r="AX10" s="60"/>
      <c r="AY10" s="60"/>
      <c r="AZ10" s="60"/>
      <c r="BA10" s="60"/>
      <c r="BB10" s="60"/>
      <c r="BC10" s="6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77"/>
      <c r="CD10" s="78"/>
    </row>
    <row r="11" spans="1:82" ht="12.75" customHeight="1" x14ac:dyDescent="0.25">
      <c r="A11" s="125">
        <v>43655</v>
      </c>
      <c r="B11" s="132" t="s">
        <v>34</v>
      </c>
      <c r="C11" s="132" t="s">
        <v>34</v>
      </c>
      <c r="D11" s="132"/>
      <c r="E11" s="138"/>
      <c r="F11" s="115"/>
      <c r="G11" s="115"/>
      <c r="H11" s="115" t="s">
        <v>42</v>
      </c>
      <c r="I11" s="115"/>
      <c r="J11" s="115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66"/>
      <c r="AX11" s="60"/>
      <c r="AY11" s="60"/>
      <c r="AZ11" s="60"/>
      <c r="BA11" s="60"/>
      <c r="BB11" s="60"/>
      <c r="BC11" s="6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77"/>
      <c r="CD11" s="78"/>
    </row>
    <row r="12" spans="1:82" ht="12.75" customHeight="1" x14ac:dyDescent="0.25">
      <c r="A12" s="125">
        <v>43656</v>
      </c>
      <c r="B12" s="132" t="s">
        <v>34</v>
      </c>
      <c r="C12" s="132" t="s">
        <v>34</v>
      </c>
      <c r="D12" s="132"/>
      <c r="E12" s="138"/>
      <c r="F12" s="115"/>
      <c r="G12" s="115"/>
      <c r="H12" s="115" t="s">
        <v>42</v>
      </c>
      <c r="I12" s="115"/>
      <c r="J12" s="115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66"/>
      <c r="AX12" s="60"/>
      <c r="AY12" s="60"/>
      <c r="AZ12" s="60"/>
      <c r="BA12" s="60"/>
      <c r="BB12" s="60"/>
      <c r="BC12" s="6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77"/>
      <c r="CD12" s="78"/>
    </row>
    <row r="13" spans="1:82" ht="12.75" customHeight="1" x14ac:dyDescent="0.25">
      <c r="A13" s="125">
        <v>43657</v>
      </c>
      <c r="B13" s="132" t="s">
        <v>34</v>
      </c>
      <c r="C13" s="148" t="s">
        <v>34</v>
      </c>
      <c r="D13" s="132"/>
      <c r="E13" s="138"/>
      <c r="F13" s="115"/>
      <c r="G13" s="115"/>
      <c r="H13" s="115" t="s">
        <v>42</v>
      </c>
      <c r="I13" s="115"/>
      <c r="J13" s="115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83"/>
      <c r="AX13" s="61"/>
      <c r="AY13" s="61"/>
      <c r="AZ13" s="61"/>
      <c r="BA13" s="61"/>
      <c r="BB13" s="61"/>
      <c r="BC13" s="61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77"/>
      <c r="CD13" s="78"/>
    </row>
    <row r="14" spans="1:82" ht="12.75" customHeight="1" x14ac:dyDescent="0.25">
      <c r="A14" s="125">
        <v>43658</v>
      </c>
      <c r="B14" s="132" t="s">
        <v>34</v>
      </c>
      <c r="C14" s="148" t="s">
        <v>34</v>
      </c>
      <c r="D14" s="132"/>
      <c r="E14" s="138"/>
      <c r="F14" s="115"/>
      <c r="G14" s="115"/>
      <c r="H14" s="115" t="s">
        <v>42</v>
      </c>
      <c r="I14" s="115"/>
      <c r="J14" s="115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84"/>
      <c r="AX14" s="62"/>
      <c r="AY14" s="62"/>
      <c r="AZ14" s="62"/>
      <c r="BA14" s="62"/>
      <c r="BB14" s="62"/>
      <c r="BC14" s="62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77"/>
      <c r="CD14" s="78"/>
    </row>
    <row r="15" spans="1:82" ht="12.75" customHeight="1" x14ac:dyDescent="0.25">
      <c r="A15" s="122">
        <v>43659</v>
      </c>
      <c r="B15" s="129"/>
      <c r="C15" s="149"/>
      <c r="D15" s="129"/>
      <c r="E15" s="135"/>
      <c r="F15" s="117"/>
      <c r="G15" s="117"/>
      <c r="H15" s="117"/>
      <c r="I15" s="117"/>
      <c r="J15" s="117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4"/>
      <c r="AX15" s="85"/>
      <c r="AY15" s="85"/>
      <c r="AZ15" s="85"/>
      <c r="BA15" s="85"/>
      <c r="BB15" s="85"/>
      <c r="BC15" s="85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79"/>
      <c r="CD15" s="80"/>
    </row>
    <row r="16" spans="1:82" ht="12.75" customHeight="1" x14ac:dyDescent="0.25">
      <c r="A16" s="159">
        <v>43660</v>
      </c>
      <c r="B16" s="160"/>
      <c r="C16" s="163"/>
      <c r="D16" s="160"/>
      <c r="E16" s="161"/>
      <c r="F16" s="162"/>
      <c r="G16" s="162"/>
      <c r="H16" s="162"/>
      <c r="I16" s="162"/>
      <c r="J16" s="162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66"/>
      <c r="AX16" s="60"/>
      <c r="AY16" s="60"/>
      <c r="AZ16" s="60"/>
      <c r="BA16" s="60"/>
      <c r="BB16" s="60"/>
      <c r="BC16" s="6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81"/>
      <c r="CD16" s="82"/>
    </row>
    <row r="17" spans="1:82" ht="12.75" customHeight="1" x14ac:dyDescent="0.25">
      <c r="A17" s="124">
        <v>43661</v>
      </c>
      <c r="B17" s="131" t="s">
        <v>34</v>
      </c>
      <c r="C17" s="131"/>
      <c r="D17" s="131"/>
      <c r="E17" s="137"/>
      <c r="F17" s="118" t="s">
        <v>34</v>
      </c>
      <c r="G17" s="118" t="s">
        <v>37</v>
      </c>
      <c r="H17" s="118" t="s">
        <v>42</v>
      </c>
      <c r="I17" s="118"/>
      <c r="J17" s="118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66"/>
      <c r="AX17" s="60"/>
      <c r="AY17" s="60"/>
      <c r="AZ17" s="60"/>
      <c r="BA17" s="60"/>
      <c r="BB17" s="60"/>
      <c r="BC17" s="6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77"/>
      <c r="CD17" s="78"/>
    </row>
    <row r="18" spans="1:82" ht="12.75" customHeight="1" x14ac:dyDescent="0.25">
      <c r="A18" s="125">
        <v>43662</v>
      </c>
      <c r="B18" s="132" t="s">
        <v>34</v>
      </c>
      <c r="C18" s="132"/>
      <c r="D18" s="132"/>
      <c r="E18" s="138"/>
      <c r="F18" s="115" t="s">
        <v>34</v>
      </c>
      <c r="G18" s="115" t="s">
        <v>37</v>
      </c>
      <c r="H18" s="115" t="s">
        <v>42</v>
      </c>
      <c r="I18" s="115"/>
      <c r="J18" s="115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66"/>
      <c r="AX18" s="60"/>
      <c r="AY18" s="60"/>
      <c r="AZ18" s="60"/>
      <c r="BA18" s="60"/>
      <c r="BB18" s="60"/>
      <c r="BC18" s="6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77"/>
      <c r="CD18" s="78"/>
    </row>
    <row r="19" spans="1:82" ht="12.75" customHeight="1" x14ac:dyDescent="0.25">
      <c r="A19" s="125">
        <v>43663</v>
      </c>
      <c r="B19" s="132" t="s">
        <v>34</v>
      </c>
      <c r="C19" s="132"/>
      <c r="D19" s="132"/>
      <c r="E19" s="138"/>
      <c r="F19" s="115" t="s">
        <v>34</v>
      </c>
      <c r="G19" s="115" t="s">
        <v>37</v>
      </c>
      <c r="H19" s="115" t="s">
        <v>42</v>
      </c>
      <c r="I19" s="115"/>
      <c r="J19" s="115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66"/>
      <c r="AX19" s="60"/>
      <c r="AY19" s="60"/>
      <c r="AZ19" s="60"/>
      <c r="BA19" s="60"/>
      <c r="BB19" s="60"/>
      <c r="BC19" s="6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77"/>
      <c r="CD19" s="78"/>
    </row>
    <row r="20" spans="1:82" ht="12.75" customHeight="1" x14ac:dyDescent="0.25">
      <c r="A20" s="125">
        <v>43664</v>
      </c>
      <c r="B20" s="132" t="s">
        <v>34</v>
      </c>
      <c r="C20" s="132"/>
      <c r="D20" s="132"/>
      <c r="E20" s="138"/>
      <c r="F20" s="115" t="s">
        <v>34</v>
      </c>
      <c r="G20" s="115" t="s">
        <v>37</v>
      </c>
      <c r="H20" s="115" t="s">
        <v>42</v>
      </c>
      <c r="I20" s="115"/>
      <c r="J20" s="115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83"/>
      <c r="AX20" s="61"/>
      <c r="AY20" s="61"/>
      <c r="AZ20" s="61"/>
      <c r="BA20" s="61"/>
      <c r="BB20" s="61"/>
      <c r="BC20" s="61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77"/>
      <c r="CD20" s="78"/>
    </row>
    <row r="21" spans="1:82" ht="12.75" customHeight="1" x14ac:dyDescent="0.25">
      <c r="A21" s="125">
        <v>43665</v>
      </c>
      <c r="B21" s="132"/>
      <c r="C21" s="132"/>
      <c r="D21" s="132"/>
      <c r="E21" s="138"/>
      <c r="F21" s="115" t="s">
        <v>34</v>
      </c>
      <c r="G21" s="115" t="s">
        <v>37</v>
      </c>
      <c r="H21" s="115" t="s">
        <v>42</v>
      </c>
      <c r="I21" s="115"/>
      <c r="J21" s="115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84"/>
      <c r="AX21" s="62"/>
      <c r="AY21" s="62"/>
      <c r="AZ21" s="62"/>
      <c r="BA21" s="62"/>
      <c r="BB21" s="62"/>
      <c r="BC21" s="62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77"/>
      <c r="CD21" s="78"/>
    </row>
    <row r="22" spans="1:82" ht="12.75" customHeight="1" x14ac:dyDescent="0.25">
      <c r="A22" s="122">
        <v>43666</v>
      </c>
      <c r="B22" s="129"/>
      <c r="C22" s="129"/>
      <c r="D22" s="129"/>
      <c r="E22" s="135"/>
      <c r="F22" s="117"/>
      <c r="G22" s="117"/>
      <c r="H22" s="117"/>
      <c r="I22" s="117"/>
      <c r="J22" s="117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67"/>
      <c r="AX22" s="63"/>
      <c r="AY22" s="63"/>
      <c r="AZ22" s="63"/>
      <c r="BA22" s="63"/>
      <c r="BB22" s="63"/>
      <c r="BC22" s="63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79"/>
      <c r="CD22" s="80"/>
    </row>
    <row r="23" spans="1:82" ht="12.75" customHeight="1" x14ac:dyDescent="0.25">
      <c r="A23" s="123">
        <v>43667</v>
      </c>
      <c r="B23" s="130"/>
      <c r="C23" s="130"/>
      <c r="D23" s="130"/>
      <c r="E23" s="136"/>
      <c r="F23" s="116"/>
      <c r="G23" s="116"/>
      <c r="H23" s="116"/>
      <c r="I23" s="116"/>
      <c r="J23" s="116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66"/>
      <c r="AX23" s="60"/>
      <c r="AY23" s="60"/>
      <c r="AZ23" s="60"/>
      <c r="BA23" s="60"/>
      <c r="BB23" s="60"/>
      <c r="BC23" s="6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81"/>
      <c r="CD23" s="82"/>
    </row>
    <row r="24" spans="1:82" ht="12.75" customHeight="1" x14ac:dyDescent="0.25">
      <c r="A24" s="124">
        <v>43668</v>
      </c>
      <c r="B24" s="131"/>
      <c r="C24" s="131"/>
      <c r="D24" s="131"/>
      <c r="E24" s="137"/>
      <c r="F24" s="118" t="s">
        <v>34</v>
      </c>
      <c r="G24" s="118" t="s">
        <v>37</v>
      </c>
      <c r="H24" s="118" t="s">
        <v>42</v>
      </c>
      <c r="I24" s="118"/>
      <c r="J24" s="118" t="s">
        <v>34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66"/>
      <c r="AX24" s="60"/>
      <c r="AY24" s="60"/>
      <c r="AZ24" s="60"/>
      <c r="BA24" s="60"/>
      <c r="BB24" s="60"/>
      <c r="BC24" s="6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77"/>
      <c r="CD24" s="78"/>
    </row>
    <row r="25" spans="1:82" ht="12.75" customHeight="1" x14ac:dyDescent="0.25">
      <c r="A25" s="125">
        <v>43669</v>
      </c>
      <c r="B25" s="132"/>
      <c r="C25" s="132"/>
      <c r="D25" s="132"/>
      <c r="E25" s="138"/>
      <c r="F25" s="115" t="s">
        <v>34</v>
      </c>
      <c r="G25" s="115" t="s">
        <v>37</v>
      </c>
      <c r="H25" s="115" t="s">
        <v>42</v>
      </c>
      <c r="I25" s="115"/>
      <c r="J25" s="115" t="s">
        <v>34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66"/>
      <c r="AX25" s="60"/>
      <c r="AY25" s="60"/>
      <c r="AZ25" s="60"/>
      <c r="BA25" s="60"/>
      <c r="BB25" s="60"/>
      <c r="BC25" s="6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77"/>
      <c r="CD25" s="78"/>
    </row>
    <row r="26" spans="1:82" ht="12.75" customHeight="1" x14ac:dyDescent="0.25">
      <c r="A26" s="125">
        <v>43670</v>
      </c>
      <c r="B26" s="132"/>
      <c r="C26" s="132"/>
      <c r="D26" s="132"/>
      <c r="E26" s="138"/>
      <c r="F26" s="115" t="s">
        <v>34</v>
      </c>
      <c r="G26" s="115" t="s">
        <v>37</v>
      </c>
      <c r="H26" s="115" t="s">
        <v>42</v>
      </c>
      <c r="I26" s="115"/>
      <c r="J26" s="115" t="s">
        <v>34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66"/>
      <c r="AX26" s="60"/>
      <c r="AY26" s="60"/>
      <c r="AZ26" s="60"/>
      <c r="BA26" s="60"/>
      <c r="BB26" s="60"/>
      <c r="BC26" s="6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77"/>
      <c r="CD26" s="78"/>
    </row>
    <row r="27" spans="1:82" ht="12.75" customHeight="1" x14ac:dyDescent="0.25">
      <c r="A27" s="125">
        <v>43671</v>
      </c>
      <c r="B27" s="132"/>
      <c r="C27" s="132"/>
      <c r="D27" s="132"/>
      <c r="E27" s="138"/>
      <c r="F27" s="115" t="s">
        <v>34</v>
      </c>
      <c r="G27" s="115" t="s">
        <v>37</v>
      </c>
      <c r="H27" s="115" t="s">
        <v>42</v>
      </c>
      <c r="I27" s="115"/>
      <c r="J27" s="115" t="s">
        <v>34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83"/>
      <c r="AX27" s="61"/>
      <c r="AY27" s="61"/>
      <c r="AZ27" s="61"/>
      <c r="BA27" s="61"/>
      <c r="BB27" s="61"/>
      <c r="BC27" s="61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77"/>
      <c r="CD27" s="78"/>
    </row>
    <row r="28" spans="1:82" ht="12.75" customHeight="1" x14ac:dyDescent="0.25">
      <c r="A28" s="126">
        <v>43672</v>
      </c>
      <c r="B28" s="132"/>
      <c r="C28" s="132"/>
      <c r="D28" s="132"/>
      <c r="E28" s="138"/>
      <c r="F28" s="115" t="s">
        <v>34</v>
      </c>
      <c r="G28" s="115" t="s">
        <v>37</v>
      </c>
      <c r="H28" s="115" t="s">
        <v>42</v>
      </c>
      <c r="I28" s="115"/>
      <c r="J28" s="115" t="s">
        <v>34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84"/>
      <c r="AX28" s="62"/>
      <c r="AY28" s="62"/>
      <c r="AZ28" s="62"/>
      <c r="BA28" s="62"/>
      <c r="BB28" s="62"/>
      <c r="BC28" s="62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77"/>
      <c r="CD28" s="78"/>
    </row>
    <row r="29" spans="1:82" ht="12.75" customHeight="1" x14ac:dyDescent="0.25">
      <c r="A29" s="142">
        <v>43673</v>
      </c>
      <c r="B29" s="129"/>
      <c r="C29" s="129"/>
      <c r="D29" s="129"/>
      <c r="E29" s="135"/>
      <c r="F29" s="117"/>
      <c r="G29" s="117"/>
      <c r="H29" s="117"/>
      <c r="I29" s="117"/>
      <c r="J29" s="11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67"/>
      <c r="AX29" s="63"/>
      <c r="AY29" s="63"/>
      <c r="AZ29" s="63"/>
      <c r="BA29" s="63"/>
      <c r="BB29" s="63"/>
      <c r="BC29" s="63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79"/>
      <c r="CD29" s="80"/>
    </row>
    <row r="30" spans="1:82" ht="12.75" customHeight="1" x14ac:dyDescent="0.25">
      <c r="A30" s="143">
        <v>43674</v>
      </c>
      <c r="B30" s="130"/>
      <c r="C30" s="130"/>
      <c r="D30" s="130"/>
      <c r="E30" s="136"/>
      <c r="F30" s="116"/>
      <c r="G30" s="116"/>
      <c r="H30" s="116"/>
      <c r="I30" s="116"/>
      <c r="J30" s="116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66"/>
      <c r="AX30" s="60"/>
      <c r="AY30" s="60"/>
      <c r="AZ30" s="60"/>
      <c r="BA30" s="60"/>
      <c r="BB30" s="60"/>
      <c r="BC30" s="6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81"/>
      <c r="CD30" s="82"/>
    </row>
    <row r="31" spans="1:82" ht="12.75" customHeight="1" x14ac:dyDescent="0.25">
      <c r="A31" s="144">
        <v>43675</v>
      </c>
      <c r="B31" s="131"/>
      <c r="C31" s="131"/>
      <c r="D31" s="131" t="s">
        <v>34</v>
      </c>
      <c r="E31" s="137" t="s">
        <v>34</v>
      </c>
      <c r="F31" s="118"/>
      <c r="G31" s="118"/>
      <c r="H31" s="118" t="s">
        <v>42</v>
      </c>
      <c r="I31" s="118"/>
      <c r="J31" s="118" t="s">
        <v>34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66"/>
      <c r="AX31" s="60"/>
      <c r="AY31" s="60"/>
      <c r="AZ31" s="60"/>
      <c r="BA31" s="60"/>
      <c r="BB31" s="60"/>
      <c r="BC31" s="6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77"/>
      <c r="CD31" s="78"/>
    </row>
    <row r="32" spans="1:82" ht="12.75" customHeight="1" x14ac:dyDescent="0.25">
      <c r="A32" s="126">
        <v>43676</v>
      </c>
      <c r="B32" s="132"/>
      <c r="C32" s="132"/>
      <c r="D32" s="132" t="s">
        <v>34</v>
      </c>
      <c r="E32" s="138" t="s">
        <v>34</v>
      </c>
      <c r="F32" s="115"/>
      <c r="G32" s="115"/>
      <c r="H32" s="115" t="s">
        <v>42</v>
      </c>
      <c r="I32" s="115" t="s">
        <v>34</v>
      </c>
      <c r="J32" s="115" t="s">
        <v>34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68"/>
      <c r="AX32" s="64"/>
      <c r="AY32" s="64"/>
      <c r="AZ32" s="64"/>
      <c r="BA32" s="64"/>
      <c r="BB32" s="64"/>
      <c r="BC32" s="64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77"/>
      <c r="CD32" s="78"/>
    </row>
    <row r="33" spans="1:58" x14ac:dyDescent="0.25">
      <c r="A33" s="145">
        <v>43677</v>
      </c>
      <c r="B33" s="146"/>
      <c r="C33" s="146"/>
      <c r="D33" s="146"/>
      <c r="E33" s="147" t="s">
        <v>34</v>
      </c>
      <c r="F33" s="119"/>
      <c r="G33" s="119"/>
      <c r="H33" s="119" t="s">
        <v>42</v>
      </c>
      <c r="I33" s="119"/>
      <c r="J33" s="119" t="s">
        <v>34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30"/>
      <c r="BE33" s="30"/>
      <c r="BF33" s="30"/>
    </row>
    <row r="34" spans="1:58" x14ac:dyDescent="0.25">
      <c r="A34" s="47"/>
      <c r="B34" s="48"/>
      <c r="C34" s="10"/>
      <c r="D34" s="10"/>
      <c r="E34" s="10"/>
      <c r="F34" s="10"/>
      <c r="G34" s="10"/>
      <c r="H34" s="48"/>
      <c r="I34" s="10"/>
      <c r="J34" s="48"/>
      <c r="K34" s="10"/>
      <c r="L34" s="48"/>
      <c r="M34" s="10"/>
      <c r="N34" s="48"/>
      <c r="O34" s="10"/>
      <c r="P34" s="48"/>
      <c r="Q34" s="10"/>
      <c r="R34" s="48"/>
      <c r="S34" s="10"/>
      <c r="T34" s="48"/>
      <c r="U34" s="10"/>
      <c r="V34" s="48"/>
      <c r="W34" s="10"/>
      <c r="X34" s="48"/>
      <c r="Y34" s="10"/>
      <c r="Z34" s="48"/>
      <c r="AA34" s="10"/>
      <c r="AB34" s="48"/>
      <c r="AC34" s="10"/>
      <c r="AD34" s="48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8" x14ac:dyDescent="0.25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1:58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</row>
  </sheetData>
  <conditionalFormatting sqref="A3:A30">
    <cfRule type="timePeriod" dxfId="75" priority="80" timePeriod="today">
      <formula>FLOOR(A3,1)=TODAY()</formula>
    </cfRule>
  </conditionalFormatting>
  <conditionalFormatting sqref="C33:F34">
    <cfRule type="cellIs" dxfId="74" priority="10" operator="equal">
      <formula>"EV"</formula>
    </cfRule>
    <cfRule type="cellIs" dxfId="73" priority="11" operator="equal">
      <formula>"RTT"</formula>
    </cfRule>
    <cfRule type="cellIs" dxfId="72" priority="12" operator="equal">
      <formula>"M"</formula>
    </cfRule>
    <cfRule type="cellIs" dxfId="71" priority="13" operator="equal">
      <formula>"CSS"</formula>
    </cfRule>
    <cfRule type="cellIs" dxfId="70" priority="14" operator="equal">
      <formula>"P"</formula>
    </cfRule>
    <cfRule type="cellIs" dxfId="69" priority="15" operator="equal">
      <formula>"AM"</formula>
    </cfRule>
    <cfRule type="cellIs" dxfId="68" priority="16" operator="equal">
      <formula>"F"</formula>
    </cfRule>
    <cfRule type="cellIs" dxfId="67" priority="17" operator="equal">
      <formula>"1/2CP"</formula>
    </cfRule>
    <cfRule type="cellIs" dxfId="66" priority="18" operator="equal">
      <formula>"CP"</formula>
    </cfRule>
  </conditionalFormatting>
  <conditionalFormatting sqref="A33">
    <cfRule type="cellIs" dxfId="65" priority="1" operator="equal">
      <formula>"EV"</formula>
    </cfRule>
    <cfRule type="cellIs" dxfId="64" priority="2" operator="equal">
      <formula>"RTT"</formula>
    </cfRule>
    <cfRule type="cellIs" dxfId="63" priority="3" operator="equal">
      <formula>"M"</formula>
    </cfRule>
    <cfRule type="cellIs" dxfId="62" priority="4" operator="equal">
      <formula>"CSS"</formula>
    </cfRule>
    <cfRule type="cellIs" dxfId="61" priority="5" operator="equal">
      <formula>"P"</formula>
    </cfRule>
    <cfRule type="cellIs" dxfId="60" priority="6" operator="equal">
      <formula>"AM"</formula>
    </cfRule>
    <cfRule type="cellIs" dxfId="59" priority="7" operator="equal">
      <formula>"F"</formula>
    </cfRule>
    <cfRule type="cellIs" dxfId="58" priority="8" operator="equal">
      <formula>"1/2CP"</formula>
    </cfRule>
    <cfRule type="cellIs" dxfId="57" priority="9" operator="equal">
      <formula>"CP"</formula>
    </cfRule>
  </conditionalFormatting>
  <conditionalFormatting sqref="A1:AE33">
    <cfRule type="cellIs" dxfId="56" priority="19" operator="equal">
      <formula>"EV"</formula>
    </cfRule>
    <cfRule type="cellIs" dxfId="55" priority="20" operator="equal">
      <formula>"RTT"</formula>
    </cfRule>
    <cfRule type="cellIs" dxfId="54" priority="21" operator="equal">
      <formula>"M"</formula>
    </cfRule>
    <cfRule type="cellIs" dxfId="53" priority="22" operator="equal">
      <formula>"CSS"</formula>
    </cfRule>
    <cfRule type="cellIs" dxfId="52" priority="23" operator="equal">
      <formula>"P"</formula>
    </cfRule>
    <cfRule type="cellIs" dxfId="51" priority="24" operator="equal">
      <formula>"AM"</formula>
    </cfRule>
    <cfRule type="cellIs" dxfId="50" priority="25" operator="equal">
      <formula>"F"</formula>
    </cfRule>
    <cfRule type="cellIs" dxfId="49" priority="26" operator="equal">
      <formula>"1/2CP"</formula>
    </cfRule>
    <cfRule type="cellIs" dxfId="48" priority="27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I111"/>
  <sheetViews>
    <sheetView showGridLines="0" workbookViewId="0">
      <pane ySplit="1" topLeftCell="A2" activePane="bottomLeft" state="frozen"/>
      <selection pane="bottomLeft" sqref="A1:I1048576"/>
    </sheetView>
  </sheetViews>
  <sheetFormatPr baseColWidth="10" defaultRowHeight="15" x14ac:dyDescent="0.25"/>
  <cols>
    <col min="1" max="1" width="10.85546875" style="5" customWidth="1"/>
    <col min="2" max="2" width="13.85546875" style="5" customWidth="1"/>
    <col min="3" max="3" width="12.7109375" style="5" customWidth="1"/>
    <col min="4" max="5" width="10.7109375" style="5" customWidth="1"/>
    <col min="6" max="6" width="11" style="5" customWidth="1"/>
    <col min="7" max="7" width="12.140625" style="40" customWidth="1"/>
    <col min="8" max="8" width="9.85546875" style="40" customWidth="1"/>
    <col min="9" max="9" width="8.7109375" style="40" customWidth="1"/>
  </cols>
  <sheetData>
    <row r="1" spans="1:9" ht="37.5" customHeight="1" x14ac:dyDescent="0.25">
      <c r="A1" s="24" t="s">
        <v>32</v>
      </c>
      <c r="B1" s="23" t="s">
        <v>115</v>
      </c>
      <c r="C1" s="23" t="s">
        <v>114</v>
      </c>
      <c r="D1" s="23" t="s">
        <v>116</v>
      </c>
      <c r="E1" s="107" t="s">
        <v>126</v>
      </c>
      <c r="F1" s="23" t="s">
        <v>119</v>
      </c>
      <c r="G1" s="24" t="s">
        <v>117</v>
      </c>
      <c r="H1" s="24" t="s">
        <v>118</v>
      </c>
      <c r="I1" s="24" t="s">
        <v>51</v>
      </c>
    </row>
    <row r="2" spans="1:9" x14ac:dyDescent="0.25">
      <c r="A2" s="5">
        <v>7032</v>
      </c>
      <c r="B2" s="5" t="s">
        <v>61</v>
      </c>
      <c r="C2" s="5" t="s">
        <v>86</v>
      </c>
      <c r="D2" s="27">
        <v>43632</v>
      </c>
      <c r="E2" s="27">
        <v>43638</v>
      </c>
      <c r="G2" s="40">
        <v>5</v>
      </c>
      <c r="H2" s="40" t="s">
        <v>34</v>
      </c>
      <c r="I2" s="40">
        <v>6</v>
      </c>
    </row>
    <row r="3" spans="1:9" x14ac:dyDescent="0.25">
      <c r="A3" s="5">
        <v>7032</v>
      </c>
      <c r="B3" s="5" t="s">
        <v>61</v>
      </c>
      <c r="C3" s="5" t="s">
        <v>86</v>
      </c>
      <c r="D3" s="27">
        <v>43684</v>
      </c>
      <c r="E3" s="27">
        <v>43684</v>
      </c>
      <c r="G3" s="40">
        <v>0.5</v>
      </c>
      <c r="H3" s="40" t="s">
        <v>34</v>
      </c>
      <c r="I3" s="40">
        <v>8</v>
      </c>
    </row>
    <row r="4" spans="1:9" x14ac:dyDescent="0.25">
      <c r="A4" s="5">
        <v>7032</v>
      </c>
      <c r="B4" s="5" t="s">
        <v>61</v>
      </c>
      <c r="C4" s="5" t="s">
        <v>86</v>
      </c>
      <c r="D4" s="27">
        <v>43759</v>
      </c>
      <c r="E4" s="27">
        <v>43760</v>
      </c>
      <c r="G4" s="40">
        <v>2</v>
      </c>
      <c r="H4" s="40" t="s">
        <v>34</v>
      </c>
      <c r="I4" s="40">
        <v>10</v>
      </c>
    </row>
    <row r="5" spans="1:9" x14ac:dyDescent="0.25">
      <c r="A5" s="5">
        <v>7032</v>
      </c>
      <c r="B5" s="5" t="s">
        <v>61</v>
      </c>
      <c r="C5" s="5" t="s">
        <v>86</v>
      </c>
      <c r="D5" s="27">
        <v>43762</v>
      </c>
      <c r="E5" s="27">
        <v>43762</v>
      </c>
      <c r="G5" s="40">
        <v>0.5</v>
      </c>
      <c r="H5" s="40" t="s">
        <v>34</v>
      </c>
      <c r="I5" s="40">
        <v>10</v>
      </c>
    </row>
    <row r="6" spans="1:9" x14ac:dyDescent="0.25">
      <c r="A6" s="5">
        <v>7032</v>
      </c>
      <c r="B6" s="5" t="s">
        <v>61</v>
      </c>
      <c r="C6" s="5" t="s">
        <v>86</v>
      </c>
      <c r="D6" s="27">
        <v>43852</v>
      </c>
      <c r="E6" s="27">
        <v>43495</v>
      </c>
      <c r="F6" s="5" t="s">
        <v>17</v>
      </c>
      <c r="G6" s="40">
        <v>7</v>
      </c>
      <c r="H6" s="40" t="s">
        <v>34</v>
      </c>
      <c r="I6" s="40">
        <v>1</v>
      </c>
    </row>
    <row r="7" spans="1:9" s="4" customFormat="1" x14ac:dyDescent="0.25">
      <c r="A7" s="5">
        <v>7032</v>
      </c>
      <c r="B7" s="5" t="s">
        <v>61</v>
      </c>
      <c r="C7" s="5" t="s">
        <v>86</v>
      </c>
      <c r="D7" s="27">
        <v>43882</v>
      </c>
      <c r="E7" s="27">
        <v>43889</v>
      </c>
      <c r="F7" s="5"/>
      <c r="G7" s="40">
        <v>6</v>
      </c>
      <c r="H7" s="40" t="s">
        <v>34</v>
      </c>
      <c r="I7" s="40">
        <v>2</v>
      </c>
    </row>
    <row r="8" spans="1:9" x14ac:dyDescent="0.25">
      <c r="A8" s="5">
        <v>7069</v>
      </c>
      <c r="B8" s="5" t="s">
        <v>62</v>
      </c>
      <c r="C8" s="5" t="s">
        <v>84</v>
      </c>
      <c r="D8" s="27">
        <v>43642</v>
      </c>
      <c r="E8" s="27">
        <v>43646</v>
      </c>
      <c r="F8" s="5" t="s">
        <v>14</v>
      </c>
      <c r="G8" s="40">
        <v>3</v>
      </c>
      <c r="H8" s="40" t="s">
        <v>34</v>
      </c>
      <c r="I8" s="40">
        <v>6</v>
      </c>
    </row>
    <row r="9" spans="1:9" x14ac:dyDescent="0.25">
      <c r="A9" s="5">
        <v>7069</v>
      </c>
      <c r="B9" s="5" t="s">
        <v>62</v>
      </c>
      <c r="C9" s="5" t="s">
        <v>84</v>
      </c>
      <c r="D9" s="27">
        <v>43647</v>
      </c>
      <c r="E9" s="27">
        <v>43664</v>
      </c>
      <c r="F9" s="5" t="s">
        <v>111</v>
      </c>
      <c r="G9" s="40">
        <v>14</v>
      </c>
      <c r="H9" s="40" t="s">
        <v>34</v>
      </c>
      <c r="I9" s="40">
        <v>7</v>
      </c>
    </row>
    <row r="10" spans="1:9" x14ac:dyDescent="0.25">
      <c r="A10" s="5">
        <v>7069</v>
      </c>
      <c r="B10" s="5" t="s">
        <v>62</v>
      </c>
      <c r="C10" s="5" t="s">
        <v>84</v>
      </c>
      <c r="D10" s="27">
        <v>43745</v>
      </c>
      <c r="E10" s="27">
        <v>43750</v>
      </c>
      <c r="G10" s="40">
        <v>5</v>
      </c>
      <c r="H10" s="40" t="s">
        <v>34</v>
      </c>
      <c r="I10" s="40">
        <v>10</v>
      </c>
    </row>
    <row r="11" spans="1:9" x14ac:dyDescent="0.25">
      <c r="A11" s="5">
        <v>7042</v>
      </c>
      <c r="B11" s="5" t="s">
        <v>56</v>
      </c>
      <c r="C11" s="5" t="s">
        <v>87</v>
      </c>
      <c r="D11" s="27">
        <v>43648</v>
      </c>
      <c r="E11" s="27">
        <v>43658</v>
      </c>
      <c r="G11" s="40">
        <v>9</v>
      </c>
      <c r="H11" s="40" t="s">
        <v>34</v>
      </c>
      <c r="I11" s="40">
        <v>7</v>
      </c>
    </row>
    <row r="12" spans="1:9" x14ac:dyDescent="0.25">
      <c r="A12" s="5">
        <v>7042</v>
      </c>
      <c r="B12" s="5" t="s">
        <v>56</v>
      </c>
      <c r="C12" s="5" t="s">
        <v>87</v>
      </c>
      <c r="D12" s="27">
        <v>43689</v>
      </c>
      <c r="E12" s="27">
        <v>43703</v>
      </c>
      <c r="G12" s="40">
        <v>10</v>
      </c>
      <c r="H12" s="40" t="s">
        <v>44</v>
      </c>
      <c r="I12" s="40">
        <v>8</v>
      </c>
    </row>
    <row r="13" spans="1:9" x14ac:dyDescent="0.25">
      <c r="A13" s="5">
        <v>7042</v>
      </c>
      <c r="B13" s="5" t="s">
        <v>56</v>
      </c>
      <c r="C13" s="5" t="s">
        <v>87</v>
      </c>
      <c r="D13" s="27">
        <v>43745</v>
      </c>
      <c r="E13" s="27">
        <v>43764</v>
      </c>
      <c r="G13" s="40">
        <v>15</v>
      </c>
      <c r="H13" s="40" t="s">
        <v>39</v>
      </c>
      <c r="I13" s="40">
        <v>10</v>
      </c>
    </row>
    <row r="14" spans="1:9" x14ac:dyDescent="0.25">
      <c r="A14" s="5">
        <v>910118</v>
      </c>
      <c r="B14" s="5" t="s">
        <v>57</v>
      </c>
      <c r="C14" s="5" t="s">
        <v>88</v>
      </c>
      <c r="D14" s="27">
        <v>43617</v>
      </c>
      <c r="E14" s="27">
        <v>43619</v>
      </c>
      <c r="F14" s="5" t="s">
        <v>47</v>
      </c>
      <c r="G14" s="40">
        <v>1</v>
      </c>
      <c r="H14" s="40" t="s">
        <v>34</v>
      </c>
      <c r="I14" s="40">
        <v>6</v>
      </c>
    </row>
    <row r="15" spans="1:9" x14ac:dyDescent="0.25">
      <c r="A15" s="5">
        <v>910118</v>
      </c>
      <c r="B15" s="5" t="s">
        <v>57</v>
      </c>
      <c r="C15" s="5" t="s">
        <v>88</v>
      </c>
      <c r="D15" s="27">
        <v>43824</v>
      </c>
      <c r="E15" s="27">
        <v>43830</v>
      </c>
      <c r="F15" s="5" t="s">
        <v>16</v>
      </c>
      <c r="G15" s="40">
        <v>4</v>
      </c>
      <c r="H15" s="40" t="s">
        <v>34</v>
      </c>
      <c r="I15" s="40">
        <v>12</v>
      </c>
    </row>
    <row r="16" spans="1:9" x14ac:dyDescent="0.25">
      <c r="A16" s="5">
        <v>910118</v>
      </c>
      <c r="B16" s="5" t="s">
        <v>57</v>
      </c>
      <c r="C16" s="5" t="s">
        <v>88</v>
      </c>
      <c r="D16" s="27">
        <v>43831</v>
      </c>
      <c r="E16" s="27">
        <v>43834</v>
      </c>
      <c r="F16" s="5" t="s">
        <v>45</v>
      </c>
      <c r="G16" s="40">
        <v>2</v>
      </c>
      <c r="H16" s="40" t="s">
        <v>34</v>
      </c>
      <c r="I16" s="40">
        <v>1</v>
      </c>
    </row>
    <row r="17" spans="1:9" x14ac:dyDescent="0.25">
      <c r="A17" s="5">
        <v>7060</v>
      </c>
      <c r="B17" s="5" t="s">
        <v>37</v>
      </c>
      <c r="C17" s="5" t="s">
        <v>89</v>
      </c>
      <c r="D17" s="27">
        <v>43722</v>
      </c>
      <c r="E17" s="27">
        <v>43729</v>
      </c>
      <c r="G17" s="40">
        <v>5</v>
      </c>
      <c r="H17" s="40" t="s">
        <v>34</v>
      </c>
      <c r="I17" s="40">
        <v>9</v>
      </c>
    </row>
    <row r="18" spans="1:9" x14ac:dyDescent="0.25">
      <c r="A18" s="5">
        <v>7060</v>
      </c>
      <c r="B18" s="5" t="s">
        <v>37</v>
      </c>
      <c r="C18" s="5" t="s">
        <v>89</v>
      </c>
      <c r="D18" s="27">
        <v>43824</v>
      </c>
      <c r="E18" s="27">
        <v>43830</v>
      </c>
      <c r="F18" s="5" t="s">
        <v>113</v>
      </c>
      <c r="G18" s="40">
        <v>4</v>
      </c>
      <c r="H18" s="40" t="s">
        <v>34</v>
      </c>
      <c r="I18" s="40">
        <v>12</v>
      </c>
    </row>
    <row r="19" spans="1:9" x14ac:dyDescent="0.25">
      <c r="A19" s="5">
        <v>7060</v>
      </c>
      <c r="B19" s="5" t="s">
        <v>37</v>
      </c>
      <c r="C19" s="27" t="s">
        <v>89</v>
      </c>
      <c r="D19" s="27">
        <v>43831</v>
      </c>
      <c r="E19" s="27">
        <v>43847</v>
      </c>
      <c r="F19" s="5" t="s">
        <v>45</v>
      </c>
      <c r="G19" s="40">
        <v>12</v>
      </c>
      <c r="H19" s="40" t="s">
        <v>34</v>
      </c>
      <c r="I19" s="40">
        <v>1</v>
      </c>
    </row>
    <row r="20" spans="1:9" x14ac:dyDescent="0.25">
      <c r="A20" s="5">
        <v>7054</v>
      </c>
      <c r="B20" s="5" t="s">
        <v>90</v>
      </c>
      <c r="C20" s="5" t="s">
        <v>91</v>
      </c>
      <c r="D20" s="27">
        <v>43633</v>
      </c>
      <c r="E20" s="27">
        <v>43640</v>
      </c>
      <c r="G20" s="40">
        <v>6</v>
      </c>
      <c r="H20" s="40" t="s">
        <v>34</v>
      </c>
      <c r="I20" s="40">
        <v>6</v>
      </c>
    </row>
    <row r="21" spans="1:9" x14ac:dyDescent="0.25">
      <c r="A21" s="5">
        <v>7054</v>
      </c>
      <c r="B21" s="5" t="s">
        <v>90</v>
      </c>
      <c r="C21" s="5" t="s">
        <v>91</v>
      </c>
      <c r="D21" s="27">
        <v>43673</v>
      </c>
      <c r="E21" s="27">
        <v>44012</v>
      </c>
      <c r="F21" s="5" t="s">
        <v>11</v>
      </c>
      <c r="G21" s="40">
        <v>2</v>
      </c>
      <c r="H21" s="40" t="s">
        <v>34</v>
      </c>
      <c r="I21" s="40">
        <v>7</v>
      </c>
    </row>
    <row r="22" spans="1:9" x14ac:dyDescent="0.25">
      <c r="A22" s="5">
        <v>7054</v>
      </c>
      <c r="B22" s="5" t="s">
        <v>90</v>
      </c>
      <c r="C22" s="5" t="s">
        <v>91</v>
      </c>
      <c r="D22" s="27">
        <v>44044</v>
      </c>
      <c r="E22" s="27">
        <v>43693</v>
      </c>
      <c r="F22" s="5" t="s">
        <v>48</v>
      </c>
      <c r="G22" s="40">
        <v>12</v>
      </c>
      <c r="H22" s="40" t="s">
        <v>34</v>
      </c>
      <c r="I22" s="40">
        <v>8</v>
      </c>
    </row>
    <row r="23" spans="1:9" x14ac:dyDescent="0.25">
      <c r="A23" s="5">
        <v>7066</v>
      </c>
      <c r="B23" s="5" t="s">
        <v>63</v>
      </c>
      <c r="C23" s="5" t="s">
        <v>92</v>
      </c>
      <c r="D23" s="27">
        <v>43619</v>
      </c>
      <c r="E23" s="27">
        <v>43624</v>
      </c>
      <c r="G23" s="40">
        <v>5</v>
      </c>
      <c r="H23" s="40" t="s">
        <v>34</v>
      </c>
      <c r="I23" s="40">
        <v>6</v>
      </c>
    </row>
    <row r="24" spans="1:9" x14ac:dyDescent="0.25">
      <c r="A24" s="5">
        <v>7066</v>
      </c>
      <c r="B24" s="5" t="s">
        <v>63</v>
      </c>
      <c r="C24" s="5" t="s">
        <v>92</v>
      </c>
      <c r="D24" s="27">
        <v>43673</v>
      </c>
      <c r="E24" s="27">
        <v>43677</v>
      </c>
      <c r="F24" s="5" t="s">
        <v>14</v>
      </c>
      <c r="G24" s="40">
        <v>3</v>
      </c>
      <c r="H24" s="40" t="s">
        <v>34</v>
      </c>
      <c r="I24" s="40">
        <v>7</v>
      </c>
    </row>
    <row r="25" spans="1:9" x14ac:dyDescent="0.25">
      <c r="A25" s="5">
        <v>7066</v>
      </c>
      <c r="B25" s="5" t="s">
        <v>63</v>
      </c>
      <c r="C25" s="5" t="s">
        <v>92</v>
      </c>
      <c r="D25" s="27">
        <v>43678</v>
      </c>
      <c r="E25" s="27">
        <v>43693</v>
      </c>
      <c r="F25" s="5" t="s">
        <v>124</v>
      </c>
      <c r="G25" s="40">
        <v>11</v>
      </c>
      <c r="H25" s="40" t="s">
        <v>34</v>
      </c>
      <c r="I25" s="40">
        <v>8</v>
      </c>
    </row>
    <row r="26" spans="1:9" x14ac:dyDescent="0.25">
      <c r="A26" s="5">
        <v>7014</v>
      </c>
      <c r="B26" s="5" t="s">
        <v>67</v>
      </c>
      <c r="C26" s="5" t="s">
        <v>93</v>
      </c>
      <c r="D26" s="27">
        <v>43661</v>
      </c>
      <c r="E26" s="27">
        <v>43674</v>
      </c>
      <c r="G26" s="40">
        <v>10</v>
      </c>
      <c r="H26" s="40" t="s">
        <v>34</v>
      </c>
      <c r="I26" s="40">
        <v>7</v>
      </c>
    </row>
    <row r="27" spans="1:9" x14ac:dyDescent="0.25">
      <c r="A27" s="5">
        <v>7068</v>
      </c>
      <c r="B27" s="5" t="s">
        <v>63</v>
      </c>
      <c r="C27" s="5" t="s">
        <v>94</v>
      </c>
      <c r="D27" s="27">
        <v>43619</v>
      </c>
      <c r="E27" s="27">
        <v>43631</v>
      </c>
      <c r="G27" s="40">
        <v>9</v>
      </c>
      <c r="H27" s="40" t="s">
        <v>39</v>
      </c>
      <c r="I27" s="40">
        <v>6</v>
      </c>
    </row>
    <row r="28" spans="1:9" x14ac:dyDescent="0.25">
      <c r="A28" s="5">
        <v>7070</v>
      </c>
      <c r="B28" s="5" t="s">
        <v>64</v>
      </c>
      <c r="C28" s="5" t="s">
        <v>95</v>
      </c>
      <c r="D28" s="27">
        <v>43682</v>
      </c>
      <c r="E28" s="27">
        <v>43683</v>
      </c>
      <c r="G28" s="40">
        <v>2</v>
      </c>
      <c r="H28" s="40" t="s">
        <v>34</v>
      </c>
      <c r="I28" s="40">
        <v>8</v>
      </c>
    </row>
    <row r="29" spans="1:9" x14ac:dyDescent="0.25">
      <c r="A29" s="5">
        <v>7070</v>
      </c>
      <c r="B29" s="5" t="s">
        <v>64</v>
      </c>
      <c r="C29" s="5" t="s">
        <v>95</v>
      </c>
      <c r="D29" s="27">
        <v>43689</v>
      </c>
      <c r="E29" s="27">
        <v>43693</v>
      </c>
      <c r="G29" s="40">
        <v>4</v>
      </c>
      <c r="H29" s="40" t="s">
        <v>34</v>
      </c>
      <c r="I29" s="40">
        <v>8</v>
      </c>
    </row>
    <row r="30" spans="1:9" x14ac:dyDescent="0.25">
      <c r="A30" s="5">
        <v>7070</v>
      </c>
      <c r="B30" s="5" t="s">
        <v>64</v>
      </c>
      <c r="C30" s="5" t="s">
        <v>95</v>
      </c>
      <c r="D30" s="27">
        <v>43934</v>
      </c>
      <c r="E30" s="27">
        <v>43951</v>
      </c>
      <c r="F30" s="5" t="s">
        <v>15</v>
      </c>
      <c r="G30" s="40">
        <v>13</v>
      </c>
      <c r="H30" s="40" t="s">
        <v>34</v>
      </c>
      <c r="I30" s="40">
        <v>4</v>
      </c>
    </row>
    <row r="31" spans="1:9" x14ac:dyDescent="0.25">
      <c r="A31" s="5">
        <v>7065</v>
      </c>
      <c r="B31" s="5" t="s">
        <v>65</v>
      </c>
      <c r="C31" s="5" t="s">
        <v>96</v>
      </c>
      <c r="D31" s="27">
        <v>43955</v>
      </c>
      <c r="E31" s="27">
        <v>43960</v>
      </c>
      <c r="G31" s="40">
        <v>4</v>
      </c>
      <c r="H31" s="40" t="s">
        <v>35</v>
      </c>
      <c r="I31" s="40">
        <v>5</v>
      </c>
    </row>
    <row r="32" spans="1:9" x14ac:dyDescent="0.25">
      <c r="A32" s="5">
        <v>910163</v>
      </c>
      <c r="B32" s="5" t="s">
        <v>37</v>
      </c>
      <c r="C32" s="5" t="s">
        <v>97</v>
      </c>
      <c r="D32" s="27">
        <v>43626</v>
      </c>
      <c r="E32" s="27">
        <v>43630</v>
      </c>
      <c r="G32" s="40">
        <v>4</v>
      </c>
      <c r="H32" s="40" t="s">
        <v>34</v>
      </c>
      <c r="I32" s="40">
        <v>6</v>
      </c>
    </row>
    <row r="33" spans="1:9" x14ac:dyDescent="0.25">
      <c r="A33" s="5">
        <v>910163</v>
      </c>
      <c r="B33" s="5" t="s">
        <v>37</v>
      </c>
      <c r="C33" s="5" t="s">
        <v>97</v>
      </c>
      <c r="D33" s="27">
        <v>43647</v>
      </c>
      <c r="E33" s="27">
        <v>43647</v>
      </c>
      <c r="G33" s="40">
        <v>0.5</v>
      </c>
      <c r="H33" s="40" t="s">
        <v>34</v>
      </c>
      <c r="I33" s="40">
        <v>7</v>
      </c>
    </row>
    <row r="34" spans="1:9" x14ac:dyDescent="0.25">
      <c r="A34" s="5">
        <v>910163</v>
      </c>
      <c r="B34" s="5" t="s">
        <v>37</v>
      </c>
      <c r="C34" s="5" t="s">
        <v>97</v>
      </c>
      <c r="D34" s="27">
        <v>43661</v>
      </c>
      <c r="E34" s="27">
        <v>43665</v>
      </c>
      <c r="G34" s="40">
        <v>5</v>
      </c>
      <c r="H34" s="40" t="s">
        <v>37</v>
      </c>
      <c r="I34" s="40">
        <v>7</v>
      </c>
    </row>
    <row r="35" spans="1:9" x14ac:dyDescent="0.25">
      <c r="A35" s="5">
        <v>910163</v>
      </c>
      <c r="B35" s="5" t="s">
        <v>37</v>
      </c>
      <c r="C35" s="5" t="s">
        <v>97</v>
      </c>
      <c r="D35" s="27">
        <v>43668</v>
      </c>
      <c r="E35" s="27">
        <v>43673</v>
      </c>
      <c r="G35" s="40">
        <v>5</v>
      </c>
      <c r="H35" s="40" t="s">
        <v>37</v>
      </c>
      <c r="I35" s="40">
        <v>7</v>
      </c>
    </row>
    <row r="36" spans="1:9" x14ac:dyDescent="0.25">
      <c r="A36" s="5">
        <v>910163</v>
      </c>
      <c r="B36" s="5" t="s">
        <v>37</v>
      </c>
      <c r="C36" s="5" t="s">
        <v>97</v>
      </c>
      <c r="D36" s="27">
        <v>43703</v>
      </c>
      <c r="E36" s="27">
        <v>43708</v>
      </c>
      <c r="F36" s="5" t="s">
        <v>13</v>
      </c>
      <c r="G36" s="40">
        <v>5</v>
      </c>
      <c r="H36" s="40" t="s">
        <v>34</v>
      </c>
      <c r="I36" s="40">
        <v>8</v>
      </c>
    </row>
    <row r="37" spans="1:9" x14ac:dyDescent="0.25">
      <c r="A37" s="5">
        <v>910163</v>
      </c>
      <c r="B37" s="5" t="s">
        <v>37</v>
      </c>
      <c r="C37" s="5" t="s">
        <v>97</v>
      </c>
      <c r="D37" s="27">
        <v>43709</v>
      </c>
      <c r="E37" s="27">
        <v>43712</v>
      </c>
      <c r="F37" s="5" t="s">
        <v>46</v>
      </c>
      <c r="G37" s="40">
        <v>3</v>
      </c>
      <c r="H37" s="40" t="s">
        <v>34</v>
      </c>
      <c r="I37" s="40">
        <v>9</v>
      </c>
    </row>
    <row r="38" spans="1:9" x14ac:dyDescent="0.25">
      <c r="A38" s="5">
        <v>910163</v>
      </c>
      <c r="B38" s="5" t="s">
        <v>37</v>
      </c>
      <c r="C38" s="5" t="s">
        <v>97</v>
      </c>
      <c r="D38" s="27">
        <v>43733</v>
      </c>
      <c r="E38" s="27">
        <v>43733</v>
      </c>
      <c r="G38" s="40">
        <v>1</v>
      </c>
      <c r="H38" s="40" t="s">
        <v>34</v>
      </c>
      <c r="I38" s="40">
        <v>9</v>
      </c>
    </row>
    <row r="39" spans="1:9" x14ac:dyDescent="0.25">
      <c r="A39" s="5">
        <v>91016</v>
      </c>
      <c r="B39" s="5" t="s">
        <v>65</v>
      </c>
      <c r="C39" s="5" t="s">
        <v>68</v>
      </c>
      <c r="D39" s="27">
        <v>43626</v>
      </c>
      <c r="E39" s="27">
        <v>43646</v>
      </c>
      <c r="F39" s="5" t="s">
        <v>120</v>
      </c>
      <c r="G39" s="40">
        <v>14</v>
      </c>
      <c r="H39" s="40" t="s">
        <v>42</v>
      </c>
      <c r="I39" s="40">
        <v>6</v>
      </c>
    </row>
    <row r="40" spans="1:9" x14ac:dyDescent="0.25">
      <c r="A40" s="5">
        <v>91016</v>
      </c>
      <c r="B40" s="5" t="s">
        <v>65</v>
      </c>
      <c r="C40" s="5" t="s">
        <v>68</v>
      </c>
      <c r="D40" s="27">
        <v>43647</v>
      </c>
      <c r="E40" s="27">
        <v>43677</v>
      </c>
      <c r="G40" s="40">
        <v>22</v>
      </c>
      <c r="H40" s="40" t="s">
        <v>42</v>
      </c>
      <c r="I40" s="40">
        <v>7</v>
      </c>
    </row>
    <row r="41" spans="1:9" x14ac:dyDescent="0.25">
      <c r="A41" s="5">
        <v>91016</v>
      </c>
      <c r="B41" s="5" t="s">
        <v>65</v>
      </c>
      <c r="C41" s="5" t="s">
        <v>68</v>
      </c>
      <c r="D41" s="27">
        <v>43678</v>
      </c>
      <c r="E41" s="27">
        <v>43708</v>
      </c>
      <c r="F41" s="5" t="s">
        <v>122</v>
      </c>
      <c r="G41" s="40">
        <v>21</v>
      </c>
      <c r="H41" s="40" t="s">
        <v>42</v>
      </c>
      <c r="I41" s="40">
        <v>8</v>
      </c>
    </row>
    <row r="42" spans="1:9" x14ac:dyDescent="0.25">
      <c r="A42" s="5">
        <v>91016</v>
      </c>
      <c r="B42" s="5" t="s">
        <v>65</v>
      </c>
      <c r="C42" s="5" t="s">
        <v>68</v>
      </c>
      <c r="D42" s="27">
        <v>43710</v>
      </c>
      <c r="E42" s="27">
        <v>43728</v>
      </c>
      <c r="F42" s="5" t="s">
        <v>121</v>
      </c>
      <c r="G42" s="40">
        <v>15</v>
      </c>
      <c r="H42" s="40" t="s">
        <v>42</v>
      </c>
      <c r="I42" s="40">
        <v>9</v>
      </c>
    </row>
    <row r="43" spans="1:9" x14ac:dyDescent="0.25">
      <c r="A43" s="5">
        <v>91016</v>
      </c>
      <c r="B43" s="5" t="s">
        <v>65</v>
      </c>
      <c r="C43" s="5" t="s">
        <v>68</v>
      </c>
      <c r="D43" s="27">
        <v>43790</v>
      </c>
      <c r="E43" s="27">
        <v>43799</v>
      </c>
      <c r="F43" s="5" t="s">
        <v>12</v>
      </c>
      <c r="G43" s="40">
        <v>7</v>
      </c>
      <c r="H43" s="40" t="s">
        <v>34</v>
      </c>
      <c r="I43" s="40">
        <v>11</v>
      </c>
    </row>
    <row r="44" spans="1:9" x14ac:dyDescent="0.25">
      <c r="A44" s="5">
        <v>91016</v>
      </c>
      <c r="B44" s="5" t="s">
        <v>65</v>
      </c>
      <c r="C44" s="5" t="s">
        <v>68</v>
      </c>
      <c r="D44" s="27">
        <v>43824</v>
      </c>
      <c r="E44" s="27">
        <v>43830</v>
      </c>
      <c r="F44" s="5" t="s">
        <v>16</v>
      </c>
      <c r="G44" s="40">
        <v>4</v>
      </c>
      <c r="H44" s="40" t="s">
        <v>34</v>
      </c>
      <c r="I44" s="40">
        <v>12</v>
      </c>
    </row>
    <row r="45" spans="1:9" x14ac:dyDescent="0.25">
      <c r="A45" s="5">
        <v>91016</v>
      </c>
      <c r="B45" s="5" t="s">
        <v>65</v>
      </c>
      <c r="C45" s="5" t="s">
        <v>68</v>
      </c>
      <c r="D45" s="27">
        <v>43831</v>
      </c>
      <c r="E45" s="27">
        <v>43832</v>
      </c>
      <c r="F45" s="5" t="s">
        <v>47</v>
      </c>
      <c r="G45" s="40">
        <v>1</v>
      </c>
      <c r="H45" s="40" t="s">
        <v>34</v>
      </c>
      <c r="I45" s="40">
        <v>1</v>
      </c>
    </row>
    <row r="46" spans="1:9" x14ac:dyDescent="0.25">
      <c r="A46" s="5">
        <v>7030</v>
      </c>
      <c r="B46" s="5" t="s">
        <v>42</v>
      </c>
      <c r="C46" s="5" t="s">
        <v>98</v>
      </c>
      <c r="D46" s="27">
        <v>43927</v>
      </c>
      <c r="E46" s="27">
        <v>43938</v>
      </c>
      <c r="G46" s="40">
        <v>9</v>
      </c>
      <c r="H46" s="40" t="s">
        <v>34</v>
      </c>
      <c r="I46" s="40">
        <v>4</v>
      </c>
    </row>
    <row r="47" spans="1:9" x14ac:dyDescent="0.25">
      <c r="A47" s="5">
        <v>703</v>
      </c>
      <c r="B47" s="5" t="s">
        <v>44</v>
      </c>
      <c r="C47" s="5" t="s">
        <v>70</v>
      </c>
      <c r="D47" s="27">
        <v>43907</v>
      </c>
      <c r="E47" s="27">
        <v>43911</v>
      </c>
      <c r="G47" s="40">
        <v>4</v>
      </c>
      <c r="H47" s="40" t="s">
        <v>34</v>
      </c>
      <c r="I47" s="40">
        <v>3</v>
      </c>
    </row>
    <row r="48" spans="1:9" x14ac:dyDescent="0.25">
      <c r="A48" s="5">
        <v>7064</v>
      </c>
      <c r="B48" s="5" t="s">
        <v>62</v>
      </c>
      <c r="C48" s="5" t="s">
        <v>72</v>
      </c>
      <c r="D48" s="27">
        <v>43889</v>
      </c>
      <c r="E48" s="27">
        <v>43890</v>
      </c>
      <c r="F48" s="5" t="s">
        <v>12</v>
      </c>
      <c r="G48" s="40">
        <v>1</v>
      </c>
      <c r="H48" s="40" t="s">
        <v>34</v>
      </c>
      <c r="I48" s="40">
        <v>2</v>
      </c>
    </row>
    <row r="49" spans="1:9" x14ac:dyDescent="0.25">
      <c r="A49" s="5">
        <v>7064</v>
      </c>
      <c r="B49" s="5" t="s">
        <v>62</v>
      </c>
      <c r="C49" s="5" t="s">
        <v>72</v>
      </c>
      <c r="D49" s="27">
        <v>43891</v>
      </c>
      <c r="E49" s="27">
        <v>43897</v>
      </c>
      <c r="F49" s="5" t="s">
        <v>125</v>
      </c>
      <c r="G49" s="40">
        <v>5</v>
      </c>
      <c r="H49" s="40" t="s">
        <v>34</v>
      </c>
      <c r="I49" s="40">
        <v>3</v>
      </c>
    </row>
    <row r="50" spans="1:9" x14ac:dyDescent="0.25">
      <c r="A50" s="5">
        <v>7064</v>
      </c>
      <c r="B50" s="5" t="s">
        <v>62</v>
      </c>
      <c r="C50" s="5" t="s">
        <v>72</v>
      </c>
      <c r="D50" s="27">
        <v>43906</v>
      </c>
      <c r="E50" s="27">
        <v>43915</v>
      </c>
      <c r="G50" s="40">
        <v>8</v>
      </c>
      <c r="H50" s="40" t="s">
        <v>3</v>
      </c>
      <c r="I50" s="40">
        <v>3</v>
      </c>
    </row>
    <row r="51" spans="1:9" x14ac:dyDescent="0.25">
      <c r="A51" s="5">
        <v>7064</v>
      </c>
      <c r="B51" s="5" t="s">
        <v>62</v>
      </c>
      <c r="C51" s="5" t="s">
        <v>72</v>
      </c>
      <c r="D51" s="27">
        <v>43916</v>
      </c>
      <c r="E51" s="27">
        <v>43917</v>
      </c>
      <c r="G51" s="40">
        <v>2</v>
      </c>
      <c r="H51" s="40" t="s">
        <v>34</v>
      </c>
      <c r="I51" s="40">
        <v>3</v>
      </c>
    </row>
    <row r="52" spans="1:9" x14ac:dyDescent="0.25">
      <c r="A52" s="5">
        <v>7064</v>
      </c>
      <c r="B52" s="5" t="s">
        <v>62</v>
      </c>
      <c r="C52" s="5" t="s">
        <v>72</v>
      </c>
      <c r="D52" s="27">
        <v>43952</v>
      </c>
      <c r="E52" s="27">
        <v>43957</v>
      </c>
      <c r="G52" s="40">
        <v>3</v>
      </c>
      <c r="H52" s="40" t="s">
        <v>3</v>
      </c>
      <c r="I52" s="40">
        <v>5</v>
      </c>
    </row>
    <row r="53" spans="1:9" x14ac:dyDescent="0.25">
      <c r="A53" s="5">
        <v>7050</v>
      </c>
      <c r="B53" s="5" t="s">
        <v>44</v>
      </c>
      <c r="C53" s="5" t="s">
        <v>73</v>
      </c>
      <c r="D53" s="27">
        <v>43676</v>
      </c>
      <c r="E53" s="27">
        <v>43676</v>
      </c>
      <c r="F53" s="5" t="s">
        <v>17</v>
      </c>
      <c r="G53" s="40">
        <v>1</v>
      </c>
      <c r="H53" s="40" t="s">
        <v>34</v>
      </c>
      <c r="I53" s="40">
        <v>7</v>
      </c>
    </row>
    <row r="54" spans="1:9" x14ac:dyDescent="0.25">
      <c r="A54" s="5">
        <v>7050</v>
      </c>
      <c r="B54" s="5" t="s">
        <v>44</v>
      </c>
      <c r="C54" s="5" t="s">
        <v>73</v>
      </c>
      <c r="D54" s="27">
        <v>43678</v>
      </c>
      <c r="E54" s="27">
        <v>43688</v>
      </c>
      <c r="F54" s="5" t="s">
        <v>112</v>
      </c>
      <c r="G54" s="40">
        <v>7</v>
      </c>
      <c r="H54" s="40" t="s">
        <v>34</v>
      </c>
      <c r="I54" s="40">
        <v>8</v>
      </c>
    </row>
    <row r="55" spans="1:9" x14ac:dyDescent="0.25">
      <c r="A55" s="5">
        <v>510</v>
      </c>
      <c r="B55" s="5" t="s">
        <v>99</v>
      </c>
      <c r="C55" s="5" t="s">
        <v>74</v>
      </c>
      <c r="D55" s="27">
        <v>43668</v>
      </c>
      <c r="E55" s="27">
        <v>44043</v>
      </c>
      <c r="F55" s="5" t="s">
        <v>123</v>
      </c>
      <c r="G55" s="40">
        <v>8</v>
      </c>
      <c r="H55" s="40" t="s">
        <v>34</v>
      </c>
      <c r="I55" s="40">
        <v>7</v>
      </c>
    </row>
    <row r="56" spans="1:9" x14ac:dyDescent="0.25">
      <c r="A56" s="5">
        <v>510</v>
      </c>
      <c r="B56" s="5" t="s">
        <v>99</v>
      </c>
      <c r="C56" s="5" t="s">
        <v>74</v>
      </c>
      <c r="D56" s="27">
        <v>44044</v>
      </c>
      <c r="E56" s="27">
        <v>43685</v>
      </c>
      <c r="F56" s="5" t="s">
        <v>49</v>
      </c>
      <c r="G56" s="40">
        <v>6</v>
      </c>
      <c r="H56" s="40" t="s">
        <v>34</v>
      </c>
      <c r="I56" s="40">
        <v>8</v>
      </c>
    </row>
    <row r="57" spans="1:9" x14ac:dyDescent="0.25">
      <c r="A57" s="5">
        <v>512</v>
      </c>
      <c r="B57" s="5" t="s">
        <v>100</v>
      </c>
      <c r="C57" s="5" t="s">
        <v>75</v>
      </c>
      <c r="D57" s="27">
        <v>43871</v>
      </c>
      <c r="E57" s="27">
        <v>43890</v>
      </c>
      <c r="G57" s="40">
        <v>15</v>
      </c>
      <c r="H57" s="40" t="s">
        <v>39</v>
      </c>
      <c r="I57" s="40">
        <v>2</v>
      </c>
    </row>
    <row r="58" spans="1:9" x14ac:dyDescent="0.25">
      <c r="A58" s="5">
        <v>512</v>
      </c>
      <c r="B58" s="5" t="s">
        <v>100</v>
      </c>
      <c r="C58" s="5" t="s">
        <v>75</v>
      </c>
      <c r="D58" s="27">
        <v>43891</v>
      </c>
      <c r="E58" s="27">
        <v>43921</v>
      </c>
      <c r="G58" s="40">
        <v>22</v>
      </c>
      <c r="H58" s="40" t="s">
        <v>39</v>
      </c>
      <c r="I58" s="40">
        <v>3</v>
      </c>
    </row>
    <row r="59" spans="1:9" x14ac:dyDescent="0.25">
      <c r="A59" s="5">
        <v>512</v>
      </c>
      <c r="B59" s="5" t="s">
        <v>100</v>
      </c>
      <c r="C59" s="5" t="s">
        <v>75</v>
      </c>
      <c r="D59" s="27">
        <v>43922</v>
      </c>
      <c r="E59" s="27">
        <v>43951</v>
      </c>
      <c r="G59" s="40">
        <v>22</v>
      </c>
      <c r="H59" s="40" t="s">
        <v>39</v>
      </c>
      <c r="I59" s="40">
        <v>4</v>
      </c>
    </row>
    <row r="60" spans="1:9" x14ac:dyDescent="0.25">
      <c r="A60" s="5">
        <v>512</v>
      </c>
      <c r="B60" s="5" t="s">
        <v>100</v>
      </c>
      <c r="C60" s="5" t="s">
        <v>75</v>
      </c>
      <c r="D60" s="27">
        <v>43952</v>
      </c>
      <c r="E60" s="27">
        <v>43966</v>
      </c>
      <c r="G60" s="40">
        <v>8</v>
      </c>
      <c r="H60" s="40" t="s">
        <v>39</v>
      </c>
      <c r="I60" s="40">
        <v>5</v>
      </c>
    </row>
    <row r="61" spans="1:9" x14ac:dyDescent="0.25">
      <c r="D61" s="27"/>
      <c r="E61" s="27"/>
    </row>
    <row r="62" spans="1:9" x14ac:dyDescent="0.25">
      <c r="D62" s="27"/>
      <c r="E62" s="27"/>
    </row>
    <row r="63" spans="1:9" x14ac:dyDescent="0.25">
      <c r="D63" s="27"/>
      <c r="E63" s="27"/>
    </row>
    <row r="64" spans="1:9" x14ac:dyDescent="0.25">
      <c r="D64" s="27"/>
      <c r="E64" s="27"/>
    </row>
    <row r="65" spans="4:5" x14ac:dyDescent="0.25">
      <c r="D65" s="27"/>
      <c r="E65" s="27"/>
    </row>
    <row r="66" spans="4:5" x14ac:dyDescent="0.25">
      <c r="D66" s="27"/>
      <c r="E66" s="27"/>
    </row>
    <row r="67" spans="4:5" x14ac:dyDescent="0.25">
      <c r="D67" s="27"/>
      <c r="E67" s="27"/>
    </row>
    <row r="68" spans="4:5" x14ac:dyDescent="0.25">
      <c r="D68" s="27"/>
      <c r="E68" s="27"/>
    </row>
    <row r="69" spans="4:5" x14ac:dyDescent="0.25">
      <c r="D69" s="27"/>
      <c r="E69" s="27"/>
    </row>
    <row r="70" spans="4:5" x14ac:dyDescent="0.25">
      <c r="D70" s="27"/>
      <c r="E70" s="27"/>
    </row>
    <row r="71" spans="4:5" x14ac:dyDescent="0.25">
      <c r="D71" s="27"/>
      <c r="E71" s="27"/>
    </row>
    <row r="72" spans="4:5" x14ac:dyDescent="0.25">
      <c r="D72" s="27"/>
      <c r="E72" s="27"/>
    </row>
    <row r="73" spans="4:5" x14ac:dyDescent="0.25">
      <c r="D73" s="27"/>
      <c r="E73" s="27"/>
    </row>
    <row r="74" spans="4:5" x14ac:dyDescent="0.25">
      <c r="D74" s="27"/>
      <c r="E74" s="27"/>
    </row>
    <row r="75" spans="4:5" x14ac:dyDescent="0.25">
      <c r="D75" s="27"/>
      <c r="E75" s="27"/>
    </row>
    <row r="76" spans="4:5" x14ac:dyDescent="0.25">
      <c r="D76" s="27"/>
      <c r="E76" s="27"/>
    </row>
    <row r="77" spans="4:5" x14ac:dyDescent="0.25">
      <c r="D77" s="27"/>
      <c r="E77" s="27"/>
    </row>
    <row r="78" spans="4:5" x14ac:dyDescent="0.25">
      <c r="D78" s="27"/>
      <c r="E78" s="27"/>
    </row>
    <row r="79" spans="4:5" x14ac:dyDescent="0.25">
      <c r="D79" s="27"/>
      <c r="E79" s="27"/>
    </row>
    <row r="80" spans="4:5" x14ac:dyDescent="0.25">
      <c r="D80" s="27"/>
      <c r="E80" s="27"/>
    </row>
    <row r="81" spans="4:5" x14ac:dyDescent="0.25">
      <c r="D81" s="27"/>
      <c r="E81" s="27"/>
    </row>
    <row r="82" spans="4:5" x14ac:dyDescent="0.25">
      <c r="D82" s="27"/>
      <c r="E82" s="27"/>
    </row>
    <row r="83" spans="4:5" x14ac:dyDescent="0.25">
      <c r="D83" s="27"/>
      <c r="E83" s="27"/>
    </row>
    <row r="84" spans="4:5" x14ac:dyDescent="0.25">
      <c r="D84" s="27"/>
      <c r="E84" s="27"/>
    </row>
    <row r="85" spans="4:5" x14ac:dyDescent="0.25">
      <c r="D85" s="27"/>
      <c r="E85" s="27"/>
    </row>
    <row r="86" spans="4:5" x14ac:dyDescent="0.25">
      <c r="D86" s="27"/>
      <c r="E86" s="27"/>
    </row>
    <row r="87" spans="4:5" x14ac:dyDescent="0.25">
      <c r="D87" s="27"/>
      <c r="E87" s="27"/>
    </row>
    <row r="88" spans="4:5" x14ac:dyDescent="0.25">
      <c r="D88" s="27"/>
      <c r="E88" s="27"/>
    </row>
    <row r="89" spans="4:5" x14ac:dyDescent="0.25">
      <c r="D89" s="27"/>
      <c r="E89" s="27"/>
    </row>
    <row r="90" spans="4:5" x14ac:dyDescent="0.25">
      <c r="D90" s="27"/>
      <c r="E90" s="27"/>
    </row>
    <row r="91" spans="4:5" x14ac:dyDescent="0.25">
      <c r="D91" s="27"/>
      <c r="E91" s="27"/>
    </row>
    <row r="92" spans="4:5" x14ac:dyDescent="0.25">
      <c r="D92" s="27"/>
      <c r="E92" s="27"/>
    </row>
    <row r="93" spans="4:5" x14ac:dyDescent="0.25">
      <c r="D93" s="27"/>
      <c r="E93" s="27"/>
    </row>
    <row r="94" spans="4:5" x14ac:dyDescent="0.25">
      <c r="D94" s="27"/>
      <c r="E94" s="27"/>
    </row>
    <row r="95" spans="4:5" x14ac:dyDescent="0.25">
      <c r="D95" s="27"/>
      <c r="E95" s="27"/>
    </row>
    <row r="96" spans="4:5" x14ac:dyDescent="0.25">
      <c r="D96" s="27"/>
      <c r="E96" s="27"/>
    </row>
    <row r="97" spans="4:5" x14ac:dyDescent="0.25">
      <c r="D97" s="27"/>
      <c r="E97" s="27"/>
    </row>
    <row r="98" spans="4:5" x14ac:dyDescent="0.25">
      <c r="D98" s="27"/>
      <c r="E98" s="27"/>
    </row>
    <row r="99" spans="4:5" x14ac:dyDescent="0.25">
      <c r="D99" s="27"/>
      <c r="E99" s="27"/>
    </row>
    <row r="100" spans="4:5" x14ac:dyDescent="0.25">
      <c r="D100" s="27"/>
      <c r="E100" s="27"/>
    </row>
    <row r="101" spans="4:5" x14ac:dyDescent="0.25">
      <c r="D101" s="27"/>
      <c r="E101" s="27"/>
    </row>
    <row r="102" spans="4:5" x14ac:dyDescent="0.25">
      <c r="D102" s="27"/>
      <c r="E102" s="27"/>
    </row>
    <row r="103" spans="4:5" x14ac:dyDescent="0.25">
      <c r="D103" s="27"/>
      <c r="E103" s="27"/>
    </row>
    <row r="104" spans="4:5" x14ac:dyDescent="0.25">
      <c r="D104" s="27"/>
      <c r="E104" s="27"/>
    </row>
    <row r="105" spans="4:5" x14ac:dyDescent="0.25">
      <c r="D105" s="27"/>
      <c r="E105" s="27"/>
    </row>
    <row r="106" spans="4:5" x14ac:dyDescent="0.25">
      <c r="D106" s="27"/>
      <c r="E106" s="27"/>
    </row>
    <row r="107" spans="4:5" x14ac:dyDescent="0.25">
      <c r="D107" s="27"/>
      <c r="E107" s="27"/>
    </row>
    <row r="108" spans="4:5" x14ac:dyDescent="0.25">
      <c r="D108" s="27"/>
      <c r="E108" s="27"/>
    </row>
    <row r="109" spans="4:5" x14ac:dyDescent="0.25">
      <c r="D109" s="27"/>
      <c r="E109" s="27"/>
    </row>
    <row r="110" spans="4:5" x14ac:dyDescent="0.25">
      <c r="D110" s="27"/>
      <c r="E110" s="27"/>
    </row>
    <row r="111" spans="4:5" x14ac:dyDescent="0.25">
      <c r="D111" s="27"/>
      <c r="E111" s="27"/>
    </row>
  </sheetData>
  <sortState ref="A2:I61">
    <sortCondition ref="C2:C61"/>
    <sortCondition ref="D2:D61"/>
  </sortState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CZ22"/>
  <sheetViews>
    <sheetView showGridLines="0"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D17" sqref="D17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04" ht="29.1" customHeight="1" x14ac:dyDescent="0.25">
      <c r="A1" s="13" t="s">
        <v>31</v>
      </c>
      <c r="B1" s="14" t="s">
        <v>32</v>
      </c>
      <c r="C1" s="38" t="str">
        <f>+data!C13</f>
        <v>BERNARD</v>
      </c>
      <c r="D1" s="38" t="str">
        <f>+data!$C14</f>
        <v>BRUCE</v>
      </c>
      <c r="E1" s="38" t="str">
        <f>+data!$C15</f>
        <v>EMMANUEL</v>
      </c>
      <c r="F1" s="38" t="str">
        <f>+data!$C16</f>
        <v>ERIC</v>
      </c>
      <c r="G1" s="38" t="str">
        <f>+data!$C17</f>
        <v>FABRICE</v>
      </c>
      <c r="H1" s="38" t="str">
        <f>+data!$C18</f>
        <v>FRANCIS</v>
      </c>
      <c r="I1" s="38" t="str">
        <f>+data!$C19</f>
        <v>GASTON</v>
      </c>
      <c r="J1" s="38" t="str">
        <f>+data!$C20</f>
        <v>GEORGES</v>
      </c>
      <c r="K1" s="38" t="str">
        <f>+data!$C21</f>
        <v>GÉRARD</v>
      </c>
      <c r="L1" s="38" t="str">
        <f>+data!$C22</f>
        <v>HECTOR</v>
      </c>
      <c r="M1" s="38" t="str">
        <f>+data!$C23</f>
        <v>JEAN</v>
      </c>
      <c r="N1" s="38" t="str">
        <f>+data!$C24</f>
        <v>KARL</v>
      </c>
      <c r="O1" s="38" t="str">
        <f>+data!$C25</f>
        <v>KENETTA</v>
      </c>
      <c r="P1" s="38" t="str">
        <f>+data!$C26</f>
        <v>LEILA</v>
      </c>
      <c r="Q1" s="38" t="str">
        <f>+data!$C27</f>
        <v>MARCELLE</v>
      </c>
      <c r="R1" s="38" t="str">
        <f>+data!$C28</f>
        <v>MARCO</v>
      </c>
      <c r="S1" s="38" t="str">
        <f>+data!$C29</f>
        <v>MATHIEU</v>
      </c>
      <c r="T1" s="38" t="str">
        <f>+data!$C30</f>
        <v>MICHEL</v>
      </c>
      <c r="U1" s="38" t="str">
        <f>+data!$C31</f>
        <v>MURIEL</v>
      </c>
      <c r="V1" s="38" t="str">
        <f>+data!$C32</f>
        <v>PASCAL</v>
      </c>
      <c r="W1" s="38" t="str">
        <f>+data!$C33</f>
        <v>PATRICE</v>
      </c>
      <c r="X1" s="38" t="str">
        <f>+data!$C34</f>
        <v>PATRICIA</v>
      </c>
      <c r="Y1" s="38" t="str">
        <f>+data!$C35</f>
        <v>PHILIPPE</v>
      </c>
      <c r="Z1" s="38" t="str">
        <f>+data!$C36</f>
        <v>ROBERT</v>
      </c>
      <c r="AA1" s="38" t="str">
        <f>+data!$C37</f>
        <v>ROSIE</v>
      </c>
      <c r="AB1" s="38" t="str">
        <f>+data!$C38</f>
        <v>SABINE</v>
      </c>
      <c r="AC1" s="38" t="str">
        <f>+data!$C39</f>
        <v>SACHA</v>
      </c>
      <c r="AD1" s="38" t="str">
        <f>+data!$C40</f>
        <v>SANDRA</v>
      </c>
      <c r="AE1" s="38" t="str">
        <f>+data!$C41</f>
        <v>SUZIE</v>
      </c>
      <c r="AF1" s="38" t="str">
        <f>+data!$C42</f>
        <v>TANGUY</v>
      </c>
    </row>
    <row r="2" spans="1:104" x14ac:dyDescent="0.25">
      <c r="A2" s="15" t="s">
        <v>33</v>
      </c>
      <c r="B2" s="16" t="s">
        <v>34</v>
      </c>
      <c r="C2" s="150">
        <f>SUMIFS(cascade!$G:$G,cascade!$C:$C,C$1,cascade!$H:$H,$B2)</f>
        <v>0</v>
      </c>
      <c r="D2" s="110">
        <f>SUMIFS(cascade!$G:$G,cascade!$C:$C,D$1,cascade!$H:$H,$B2)</f>
        <v>21</v>
      </c>
      <c r="E2" s="111">
        <f>SUMIFS(cascade!$G:$G,cascade!$C:$C,E$1,cascade!$H:$H,$B2)</f>
        <v>22</v>
      </c>
      <c r="F2" s="111">
        <f>SUMIFS(cascade!$G:$G,cascade!$C:$C,F$1,cascade!$H:$H,$B2)</f>
        <v>9</v>
      </c>
      <c r="G2" s="111">
        <f>SUMIFS(cascade!$G:$G,cascade!$C:$C,G$1,cascade!$H:$H,$B2)</f>
        <v>7</v>
      </c>
      <c r="H2" s="111">
        <f>SUMIFS(cascade!$G:$G,cascade!$C:$C,H$1,cascade!$H:$H,$B2)</f>
        <v>21</v>
      </c>
      <c r="I2" s="111">
        <f>SUMIFS(cascade!$G:$G,cascade!$C:$C,I$1,cascade!$H:$H,$B2)</f>
        <v>20</v>
      </c>
      <c r="J2" s="111">
        <f>SUMIFS(cascade!$G:$G,cascade!$C:$C,J$1,cascade!$H:$H,$B2)</f>
        <v>19</v>
      </c>
      <c r="K2" s="111">
        <f>SUMIFS(cascade!$G:$G,cascade!$C:$C,K$1,cascade!$H:$H,$B2)</f>
        <v>10</v>
      </c>
      <c r="L2" s="111">
        <f>SUMIFS(cascade!$G:$G,cascade!$C:$C,L$1,cascade!$H:$H,$B2)</f>
        <v>0</v>
      </c>
      <c r="M2" s="111">
        <f>SUMIFS(cascade!$G:$G,cascade!$C:$C,M$1,cascade!$H:$H,$B2)</f>
        <v>19</v>
      </c>
      <c r="N2" s="111">
        <f>SUMIFS(cascade!$G:$G,cascade!$C:$C,N$1,cascade!$H:$H,$B2)</f>
        <v>0</v>
      </c>
      <c r="O2" s="111">
        <f>SUMIFS(cascade!$G:$G,cascade!$C:$C,O$1,cascade!$H:$H,$B2)</f>
        <v>13.5</v>
      </c>
      <c r="P2" s="111">
        <f>SUMIFS(cascade!$G:$G,cascade!$C:$C,P$1,cascade!$H:$H,$B2)</f>
        <v>12</v>
      </c>
      <c r="Q2" s="111">
        <f>SUMIFS(cascade!$G:$G,cascade!$C:$C,Q$1,cascade!$H:$H,$B2)</f>
        <v>9</v>
      </c>
      <c r="R2" s="111">
        <f>SUMIFS(cascade!$G:$G,cascade!$C:$C,R$1,cascade!$H:$H,$B2)</f>
        <v>0</v>
      </c>
      <c r="S2" s="111">
        <f>SUMIFS(cascade!$G:$G,cascade!$C:$C,S$1,cascade!$H:$H,$B2)</f>
        <v>4</v>
      </c>
      <c r="T2" s="111">
        <f>SUMIFS(cascade!$G:$G,cascade!$C:$C,T$1,cascade!$H:$H,$B2)</f>
        <v>0</v>
      </c>
      <c r="U2" s="111">
        <f>SUMIFS(cascade!$G:$G,cascade!$C:$C,U$1,cascade!$H:$H,$B2)</f>
        <v>8</v>
      </c>
      <c r="V2" s="111">
        <f>SUMIFS(cascade!$G:$G,cascade!$C:$C,V$1,cascade!$H:$H,$B2)</f>
        <v>8</v>
      </c>
      <c r="W2" s="111">
        <f>SUMIFS(cascade!$G:$G,cascade!$C:$C,W$1,cascade!$H:$H,$B2)</f>
        <v>14</v>
      </c>
      <c r="X2" s="111">
        <f>SUMIFS(cascade!$G:$G,cascade!$C:$C,X$1,cascade!$H:$H,$B2)</f>
        <v>0</v>
      </c>
      <c r="Y2" s="111">
        <f>SUMIFS(cascade!$G:$G,cascade!$C:$C,Y$1,cascade!$H:$H,$B2)</f>
        <v>0</v>
      </c>
      <c r="Z2" s="111">
        <f>SUMIFS(cascade!$G:$G,cascade!$C:$C,Z$1,cascade!$H:$H,$B2)</f>
        <v>0</v>
      </c>
      <c r="AA2" s="111">
        <f>SUMIFS(cascade!$G:$G,cascade!$C:$C,AA$1,cascade!$H:$H,$B2)</f>
        <v>0</v>
      </c>
      <c r="AB2" s="111">
        <f>SUMIFS(cascade!$G:$G,cascade!$C:$C,AB$1,cascade!$H:$H,$B2)</f>
        <v>0</v>
      </c>
      <c r="AC2" s="111">
        <f>SUMIFS(cascade!$G:$G,cascade!$C:$C,AC$1,cascade!$H:$H,$B2)</f>
        <v>0</v>
      </c>
      <c r="AD2" s="111">
        <f>SUMIFS(cascade!$G:$G,cascade!$C:$C,AD$1,cascade!$H:$H,$B2)</f>
        <v>0</v>
      </c>
      <c r="AE2" s="111">
        <f>SUMIFS(cascade!$G:$G,cascade!$C:$C,AE$1,cascade!$H:$H,$B2)</f>
        <v>0</v>
      </c>
      <c r="AF2" s="111">
        <f>SUMIFS(cascade!$G:$G,cascade!$C:$C,AF$1,cascade!$H:$H,$B2)</f>
        <v>0</v>
      </c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  <c r="BU2" s="112"/>
      <c r="BV2" s="112"/>
      <c r="BW2" s="112"/>
      <c r="BX2" s="112"/>
      <c r="BY2" s="112"/>
      <c r="BZ2" s="112"/>
      <c r="CA2" s="112"/>
      <c r="CB2" s="112"/>
      <c r="CC2" s="112"/>
      <c r="CD2" s="112"/>
      <c r="CE2" s="112"/>
      <c r="CF2" s="112"/>
      <c r="CG2" s="112"/>
      <c r="CH2" s="112"/>
      <c r="CI2" s="112"/>
      <c r="CJ2" s="112"/>
      <c r="CK2" s="112"/>
      <c r="CL2" s="112"/>
      <c r="CM2" s="112"/>
      <c r="CN2" s="112"/>
      <c r="CO2" s="112"/>
      <c r="CP2" s="112"/>
      <c r="CQ2" s="112"/>
      <c r="CR2" s="112"/>
      <c r="CS2" s="112"/>
      <c r="CT2" s="112"/>
      <c r="CU2" s="112"/>
      <c r="CV2" s="112"/>
      <c r="CW2" s="112"/>
      <c r="CX2" s="112"/>
      <c r="CY2" s="112"/>
      <c r="CZ2" s="112"/>
    </row>
    <row r="3" spans="1:104" x14ac:dyDescent="0.25">
      <c r="A3" s="15" t="s">
        <v>3</v>
      </c>
      <c r="B3" s="17" t="s">
        <v>3</v>
      </c>
      <c r="C3" s="113">
        <f>SUMIFS(cascade!$G:$G,cascade!$C:$C,C$1,cascade!$H:$H,$B3)</f>
        <v>0</v>
      </c>
      <c r="D3" s="111">
        <f>SUMIFS(cascade!$G:$G,cascade!$C:$C,D$1,cascade!$H:$H,$B3)</f>
        <v>0</v>
      </c>
      <c r="E3" s="111">
        <f>SUMIFS(cascade!$G:$G,cascade!$C:$C,E$1,cascade!$H:$H,$B3)</f>
        <v>0</v>
      </c>
      <c r="F3" s="111">
        <f>SUMIFS(cascade!$G:$G,cascade!$C:$C,F$1,cascade!$H:$H,$B3)</f>
        <v>0</v>
      </c>
      <c r="G3" s="111">
        <f>SUMIFS(cascade!$G:$G,cascade!$C:$C,G$1,cascade!$H:$H,$B3)</f>
        <v>0</v>
      </c>
      <c r="H3" s="111">
        <f>SUMIFS(cascade!$G:$G,cascade!$C:$C,H$1,cascade!$H:$H,$B3)</f>
        <v>0</v>
      </c>
      <c r="I3" s="111">
        <f>SUMIFS(cascade!$G:$G,cascade!$C:$C,I$1,cascade!$H:$H,$B3)</f>
        <v>0</v>
      </c>
      <c r="J3" s="111">
        <f>SUMIFS(cascade!$G:$G,cascade!$C:$C,J$1,cascade!$H:$H,$B3)</f>
        <v>0</v>
      </c>
      <c r="K3" s="111">
        <f>SUMIFS(cascade!$G:$G,cascade!$C:$C,K$1,cascade!$H:$H,$B3)</f>
        <v>0</v>
      </c>
      <c r="L3" s="111">
        <f>SUMIFS(cascade!$G:$G,cascade!$C:$C,L$1,cascade!$H:$H,$B3)</f>
        <v>0</v>
      </c>
      <c r="M3" s="111">
        <f>SUMIFS(cascade!$G:$G,cascade!$C:$C,M$1,cascade!$H:$H,$B3)</f>
        <v>0</v>
      </c>
      <c r="N3" s="111">
        <f>SUMIFS(cascade!$G:$G,cascade!$C:$C,N$1,cascade!$H:$H,$B3)</f>
        <v>0</v>
      </c>
      <c r="O3" s="111">
        <f>SUMIFS(cascade!$G:$G,cascade!$C:$C,O$1,cascade!$H:$H,$B3)</f>
        <v>0</v>
      </c>
      <c r="P3" s="111">
        <f>SUMIFS(cascade!$G:$G,cascade!$C:$C,P$1,cascade!$H:$H,$B3)</f>
        <v>0</v>
      </c>
      <c r="Q3" s="111">
        <f>SUMIFS(cascade!$G:$G,cascade!$C:$C,Q$1,cascade!$H:$H,$B3)</f>
        <v>0</v>
      </c>
      <c r="R3" s="111">
        <f>SUMIFS(cascade!$G:$G,cascade!$C:$C,R$1,cascade!$H:$H,$B3)</f>
        <v>0</v>
      </c>
      <c r="S3" s="111">
        <f>SUMIFS(cascade!$G:$G,cascade!$C:$C,S$1,cascade!$H:$H,$B3)</f>
        <v>0</v>
      </c>
      <c r="T3" s="111">
        <f>SUMIFS(cascade!$G:$G,cascade!$C:$C,T$1,cascade!$H:$H,$B3)</f>
        <v>0</v>
      </c>
      <c r="U3" s="111">
        <f>SUMIFS(cascade!$G:$G,cascade!$C:$C,U$1,cascade!$H:$H,$B3)</f>
        <v>11</v>
      </c>
      <c r="V3" s="111">
        <f>SUMIFS(cascade!$G:$G,cascade!$C:$C,V$1,cascade!$H:$H,$B3)</f>
        <v>0</v>
      </c>
      <c r="W3" s="111">
        <f>SUMIFS(cascade!$G:$G,cascade!$C:$C,W$1,cascade!$H:$H,$B3)</f>
        <v>0</v>
      </c>
      <c r="X3" s="111">
        <f>SUMIFS(cascade!$G:$G,cascade!$C:$C,X$1,cascade!$H:$H,$B3)</f>
        <v>0</v>
      </c>
      <c r="Y3" s="111">
        <f>SUMIFS(cascade!$G:$G,cascade!$C:$C,Y$1,cascade!$H:$H,$B3)</f>
        <v>0</v>
      </c>
      <c r="Z3" s="111">
        <f>SUMIFS(cascade!$G:$G,cascade!$C:$C,Z$1,cascade!$H:$H,$B3)</f>
        <v>0</v>
      </c>
      <c r="AA3" s="111">
        <f>SUMIFS(cascade!$G:$G,cascade!$C:$C,AA$1,cascade!$H:$H,$B3)</f>
        <v>0</v>
      </c>
      <c r="AB3" s="111">
        <f>SUMIFS(cascade!$G:$G,cascade!$C:$C,AB$1,cascade!$H:$H,$B3)</f>
        <v>0</v>
      </c>
      <c r="AC3" s="111">
        <f>SUMIFS(cascade!$G:$G,cascade!$C:$C,AC$1,cascade!$H:$H,$B3)</f>
        <v>0</v>
      </c>
      <c r="AD3" s="111">
        <f>SUMIFS(cascade!$G:$G,cascade!$C:$C,AD$1,cascade!$H:$H,$B3)</f>
        <v>0</v>
      </c>
      <c r="AE3" s="111">
        <f>SUMIFS(cascade!$G:$G,cascade!$C:$C,AE$1,cascade!$H:$H,$B3)</f>
        <v>0</v>
      </c>
      <c r="AF3" s="111">
        <f>SUMIFS(cascade!$G:$G,cascade!$C:$C,AF$1,cascade!$H:$H,$B3)</f>
        <v>0</v>
      </c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</row>
    <row r="4" spans="1:104" x14ac:dyDescent="0.25">
      <c r="A4" s="15" t="s">
        <v>53</v>
      </c>
      <c r="B4" s="19" t="s">
        <v>35</v>
      </c>
      <c r="C4" s="113">
        <f>SUMIFS(cascade!$G:$G,cascade!$C:$C,C$1,cascade!$H:$H,$B4)</f>
        <v>0</v>
      </c>
      <c r="D4" s="111">
        <f>SUMIFS(cascade!$G:$G,cascade!$C:$C,D$1,cascade!$H:$H,$B4)</f>
        <v>0</v>
      </c>
      <c r="E4" s="111">
        <f>SUMIFS(cascade!$G:$G,cascade!$C:$C,E$1,cascade!$H:$H,$B4)</f>
        <v>0</v>
      </c>
      <c r="F4" s="111">
        <f>SUMIFS(cascade!$G:$G,cascade!$C:$C,F$1,cascade!$H:$H,$B4)</f>
        <v>0</v>
      </c>
      <c r="G4" s="111">
        <f>SUMIFS(cascade!$G:$G,cascade!$C:$C,G$1,cascade!$H:$H,$B4)</f>
        <v>0</v>
      </c>
      <c r="H4" s="111">
        <f>SUMIFS(cascade!$G:$G,cascade!$C:$C,H$1,cascade!$H:$H,$B4)</f>
        <v>0</v>
      </c>
      <c r="I4" s="111">
        <f>SUMIFS(cascade!$G:$G,cascade!$C:$C,I$1,cascade!$H:$H,$B4)</f>
        <v>0</v>
      </c>
      <c r="J4" s="111">
        <f>SUMIFS(cascade!$G:$G,cascade!$C:$C,J$1,cascade!$H:$H,$B4)</f>
        <v>0</v>
      </c>
      <c r="K4" s="111">
        <f>SUMIFS(cascade!$G:$G,cascade!$C:$C,K$1,cascade!$H:$H,$B4)</f>
        <v>0</v>
      </c>
      <c r="L4" s="111">
        <f>SUMIFS(cascade!$G:$G,cascade!$C:$C,L$1,cascade!$H:$H,$B4)</f>
        <v>0</v>
      </c>
      <c r="M4" s="111">
        <f>SUMIFS(cascade!$G:$G,cascade!$C:$C,M$1,cascade!$H:$H,$B4)</f>
        <v>0</v>
      </c>
      <c r="N4" s="111">
        <f>SUMIFS(cascade!$G:$G,cascade!$C:$C,N$1,cascade!$H:$H,$B4)</f>
        <v>4</v>
      </c>
      <c r="O4" s="111">
        <f>SUMIFS(cascade!$G:$G,cascade!$C:$C,O$1,cascade!$H:$H,$B4)</f>
        <v>0</v>
      </c>
      <c r="P4" s="111">
        <f>SUMIFS(cascade!$G:$G,cascade!$C:$C,P$1,cascade!$H:$H,$B4)</f>
        <v>0</v>
      </c>
      <c r="Q4" s="111">
        <f>SUMIFS(cascade!$G:$G,cascade!$C:$C,Q$1,cascade!$H:$H,$B4)</f>
        <v>0</v>
      </c>
      <c r="R4" s="111">
        <f>SUMIFS(cascade!$G:$G,cascade!$C:$C,R$1,cascade!$H:$H,$B4)</f>
        <v>0</v>
      </c>
      <c r="S4" s="111">
        <f>SUMIFS(cascade!$G:$G,cascade!$C:$C,S$1,cascade!$H:$H,$B4)</f>
        <v>0</v>
      </c>
      <c r="T4" s="111">
        <f>SUMIFS(cascade!$G:$G,cascade!$C:$C,T$1,cascade!$H:$H,$B4)</f>
        <v>0</v>
      </c>
      <c r="U4" s="111">
        <f>SUMIFS(cascade!$G:$G,cascade!$C:$C,U$1,cascade!$H:$H,$B4)</f>
        <v>0</v>
      </c>
      <c r="V4" s="111">
        <f>SUMIFS(cascade!$G:$G,cascade!$C:$C,V$1,cascade!$H:$H,$B4)</f>
        <v>0</v>
      </c>
      <c r="W4" s="111">
        <f>SUMIFS(cascade!$G:$G,cascade!$C:$C,W$1,cascade!$H:$H,$B4)</f>
        <v>0</v>
      </c>
      <c r="X4" s="111">
        <f>SUMIFS(cascade!$G:$G,cascade!$C:$C,X$1,cascade!$H:$H,$B4)</f>
        <v>0</v>
      </c>
      <c r="Y4" s="111">
        <f>SUMIFS(cascade!$G:$G,cascade!$C:$C,Y$1,cascade!$H:$H,$B4)</f>
        <v>0</v>
      </c>
      <c r="Z4" s="111">
        <f>SUMIFS(cascade!$G:$G,cascade!$C:$C,Z$1,cascade!$H:$H,$B4)</f>
        <v>0</v>
      </c>
      <c r="AA4" s="111">
        <f>SUMIFS(cascade!$G:$G,cascade!$C:$C,AA$1,cascade!$H:$H,$B4)</f>
        <v>0</v>
      </c>
      <c r="AB4" s="111">
        <f>SUMIFS(cascade!$G:$G,cascade!$C:$C,AB$1,cascade!$H:$H,$B4)</f>
        <v>0</v>
      </c>
      <c r="AC4" s="111">
        <f>SUMIFS(cascade!$G:$G,cascade!$C:$C,AC$1,cascade!$H:$H,$B4)</f>
        <v>0</v>
      </c>
      <c r="AD4" s="111">
        <f>SUMIFS(cascade!$G:$G,cascade!$C:$C,AD$1,cascade!$H:$H,$B4)</f>
        <v>0</v>
      </c>
      <c r="AE4" s="111">
        <f>SUMIFS(cascade!$G:$G,cascade!$C:$C,AE$1,cascade!$H:$H,$B4)</f>
        <v>0</v>
      </c>
      <c r="AF4" s="111">
        <f>SUMIFS(cascade!$G:$G,cascade!$C:$C,AF$1,cascade!$H:$H,$B4)</f>
        <v>0</v>
      </c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</row>
    <row r="5" spans="1:104" x14ac:dyDescent="0.25">
      <c r="A5" s="15" t="s">
        <v>38</v>
      </c>
      <c r="B5" s="20" t="s">
        <v>39</v>
      </c>
      <c r="C5" s="113">
        <f>SUMIFS(cascade!$G:$G,cascade!$C:$C,C$1,cascade!$H:$H,$B5)</f>
        <v>0</v>
      </c>
      <c r="D5" s="111">
        <f>SUMIFS(cascade!$G:$G,cascade!$C:$C,D$1,cascade!$H:$H,$B5)</f>
        <v>0</v>
      </c>
      <c r="E5" s="111">
        <f>SUMIFS(cascade!$G:$G,cascade!$C:$C,E$1,cascade!$H:$H,$B5)</f>
        <v>0</v>
      </c>
      <c r="F5" s="111">
        <f>SUMIFS(cascade!$G:$G,cascade!$C:$C,F$1,cascade!$H:$H,$B5)</f>
        <v>15</v>
      </c>
      <c r="G5" s="111">
        <f>SUMIFS(cascade!$G:$G,cascade!$C:$C,G$1,cascade!$H:$H,$B5)</f>
        <v>0</v>
      </c>
      <c r="H5" s="111">
        <f>SUMIFS(cascade!$G:$G,cascade!$C:$C,H$1,cascade!$H:$H,$B5)</f>
        <v>0</v>
      </c>
      <c r="I5" s="111">
        <f>SUMIFS(cascade!$G:$G,cascade!$C:$C,I$1,cascade!$H:$H,$B5)</f>
        <v>0</v>
      </c>
      <c r="J5" s="111">
        <f>SUMIFS(cascade!$G:$G,cascade!$C:$C,J$1,cascade!$H:$H,$B5)</f>
        <v>0</v>
      </c>
      <c r="K5" s="111">
        <f>SUMIFS(cascade!$G:$G,cascade!$C:$C,K$1,cascade!$H:$H,$B5)</f>
        <v>0</v>
      </c>
      <c r="L5" s="111">
        <f>SUMIFS(cascade!$G:$G,cascade!$C:$C,L$1,cascade!$H:$H,$B5)</f>
        <v>9</v>
      </c>
      <c r="M5" s="111">
        <f>SUMIFS(cascade!$G:$G,cascade!$C:$C,M$1,cascade!$H:$H,$B5)</f>
        <v>0</v>
      </c>
      <c r="N5" s="111">
        <f>SUMIFS(cascade!$G:$G,cascade!$C:$C,N$1,cascade!$H:$H,$B5)</f>
        <v>0</v>
      </c>
      <c r="O5" s="111">
        <f>SUMIFS(cascade!$G:$G,cascade!$C:$C,O$1,cascade!$H:$H,$B5)</f>
        <v>0</v>
      </c>
      <c r="P5" s="111">
        <f>SUMIFS(cascade!$G:$G,cascade!$C:$C,P$1,cascade!$H:$H,$B5)</f>
        <v>0</v>
      </c>
      <c r="Q5" s="111">
        <f>SUMIFS(cascade!$G:$G,cascade!$C:$C,Q$1,cascade!$H:$H,$B5)</f>
        <v>0</v>
      </c>
      <c r="R5" s="111">
        <f>SUMIFS(cascade!$G:$G,cascade!$C:$C,R$1,cascade!$H:$H,$B5)</f>
        <v>0</v>
      </c>
      <c r="S5" s="111">
        <f>SUMIFS(cascade!$G:$G,cascade!$C:$C,S$1,cascade!$H:$H,$B5)</f>
        <v>0</v>
      </c>
      <c r="T5" s="111">
        <f>SUMIFS(cascade!$G:$G,cascade!$C:$C,T$1,cascade!$H:$H,$B5)</f>
        <v>0</v>
      </c>
      <c r="U5" s="111">
        <f>SUMIFS(cascade!$G:$G,cascade!$C:$C,U$1,cascade!$H:$H,$B5)</f>
        <v>0</v>
      </c>
      <c r="V5" s="111">
        <f>SUMIFS(cascade!$G:$G,cascade!$C:$C,V$1,cascade!$H:$H,$B5)</f>
        <v>0</v>
      </c>
      <c r="W5" s="111">
        <f>SUMIFS(cascade!$G:$G,cascade!$C:$C,W$1,cascade!$H:$H,$B5)</f>
        <v>0</v>
      </c>
      <c r="X5" s="111">
        <f>SUMIFS(cascade!$G:$G,cascade!$C:$C,X$1,cascade!$H:$H,$B5)</f>
        <v>67</v>
      </c>
      <c r="Y5" s="111">
        <f>SUMIFS(cascade!$G:$G,cascade!$C:$C,Y$1,cascade!$H:$H,$B5)</f>
        <v>0</v>
      </c>
      <c r="Z5" s="111">
        <f>SUMIFS(cascade!$G:$G,cascade!$C:$C,Z$1,cascade!$H:$H,$B5)</f>
        <v>0</v>
      </c>
      <c r="AA5" s="111">
        <f>SUMIFS(cascade!$G:$G,cascade!$C:$C,AA$1,cascade!$H:$H,$B5)</f>
        <v>0</v>
      </c>
      <c r="AB5" s="111">
        <f>SUMIFS(cascade!$G:$G,cascade!$C:$C,AB$1,cascade!$H:$H,$B5)</f>
        <v>0</v>
      </c>
      <c r="AC5" s="111">
        <f>SUMIFS(cascade!$G:$G,cascade!$C:$C,AC$1,cascade!$H:$H,$B5)</f>
        <v>0</v>
      </c>
      <c r="AD5" s="111">
        <f>SUMIFS(cascade!$G:$G,cascade!$C:$C,AD$1,cascade!$H:$H,$B5)</f>
        <v>0</v>
      </c>
      <c r="AE5" s="111">
        <f>SUMIFS(cascade!$G:$G,cascade!$C:$C,AE$1,cascade!$H:$H,$B5)</f>
        <v>0</v>
      </c>
      <c r="AF5" s="111">
        <f>SUMIFS(cascade!$G:$G,cascade!$C:$C,AF$1,cascade!$H:$H,$B5)</f>
        <v>0</v>
      </c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</row>
    <row r="6" spans="1:104" x14ac:dyDescent="0.25">
      <c r="A6" s="1" t="s">
        <v>59</v>
      </c>
      <c r="B6" s="32" t="s">
        <v>40</v>
      </c>
      <c r="C6" s="113">
        <f>SUMIFS(cascade!$G:$G,cascade!$C:$C,C$1,cascade!$H:$H,$B6)</f>
        <v>0</v>
      </c>
      <c r="D6" s="111">
        <f>SUMIFS(cascade!$G:$G,cascade!$C:$C,D$1,cascade!$H:$H,$B6)</f>
        <v>0</v>
      </c>
      <c r="E6" s="111">
        <f>SUMIFS(cascade!$G:$G,cascade!$C:$C,E$1,cascade!$H:$H,$B6)</f>
        <v>0</v>
      </c>
      <c r="F6" s="111">
        <f>SUMIFS(cascade!$G:$G,cascade!$C:$C,F$1,cascade!$H:$H,$B6)</f>
        <v>0</v>
      </c>
      <c r="G6" s="111">
        <f>SUMIFS(cascade!$G:$G,cascade!$C:$C,G$1,cascade!$H:$H,$B6)</f>
        <v>0</v>
      </c>
      <c r="H6" s="111">
        <f>SUMIFS(cascade!$G:$G,cascade!$C:$C,H$1,cascade!$H:$H,$B6)</f>
        <v>0</v>
      </c>
      <c r="I6" s="111">
        <f>SUMIFS(cascade!$G:$G,cascade!$C:$C,I$1,cascade!$H:$H,$B6)</f>
        <v>0</v>
      </c>
      <c r="J6" s="111">
        <f>SUMIFS(cascade!$G:$G,cascade!$C:$C,J$1,cascade!$H:$H,$B6)</f>
        <v>0</v>
      </c>
      <c r="K6" s="111">
        <f>SUMIFS(cascade!$G:$G,cascade!$C:$C,K$1,cascade!$H:$H,$B6)</f>
        <v>0</v>
      </c>
      <c r="L6" s="111">
        <f>SUMIFS(cascade!$G:$G,cascade!$C:$C,L$1,cascade!$H:$H,$B6)</f>
        <v>0</v>
      </c>
      <c r="M6" s="111">
        <f>SUMIFS(cascade!$G:$G,cascade!$C:$C,M$1,cascade!$H:$H,$B6)</f>
        <v>0</v>
      </c>
      <c r="N6" s="111">
        <f>SUMIFS(cascade!$G:$G,cascade!$C:$C,N$1,cascade!$H:$H,$B6)</f>
        <v>0</v>
      </c>
      <c r="O6" s="111">
        <f>SUMIFS(cascade!$G:$G,cascade!$C:$C,O$1,cascade!$H:$H,$B6)</f>
        <v>0</v>
      </c>
      <c r="P6" s="111">
        <f>SUMIFS(cascade!$G:$G,cascade!$C:$C,P$1,cascade!$H:$H,$B6)</f>
        <v>0</v>
      </c>
      <c r="Q6" s="111">
        <f>SUMIFS(cascade!$G:$G,cascade!$C:$C,Q$1,cascade!$H:$H,$B6)</f>
        <v>0</v>
      </c>
      <c r="R6" s="111">
        <f>SUMIFS(cascade!$G:$G,cascade!$C:$C,R$1,cascade!$H:$H,$B6)</f>
        <v>0</v>
      </c>
      <c r="S6" s="111">
        <f>SUMIFS(cascade!$G:$G,cascade!$C:$C,S$1,cascade!$H:$H,$B6)</f>
        <v>0</v>
      </c>
      <c r="T6" s="111">
        <f>SUMIFS(cascade!$G:$G,cascade!$C:$C,T$1,cascade!$H:$H,$B6)</f>
        <v>0</v>
      </c>
      <c r="U6" s="111">
        <f>SUMIFS(cascade!$G:$G,cascade!$C:$C,U$1,cascade!$H:$H,$B6)</f>
        <v>0</v>
      </c>
      <c r="V6" s="111">
        <f>SUMIFS(cascade!$G:$G,cascade!$C:$C,V$1,cascade!$H:$H,$B6)</f>
        <v>0</v>
      </c>
      <c r="W6" s="111">
        <f>SUMIFS(cascade!$G:$G,cascade!$C:$C,W$1,cascade!$H:$H,$B6)</f>
        <v>0</v>
      </c>
      <c r="X6" s="111">
        <f>SUMIFS(cascade!$G:$G,cascade!$C:$C,X$1,cascade!$H:$H,$B6)</f>
        <v>0</v>
      </c>
      <c r="Y6" s="111">
        <f>SUMIFS(cascade!$G:$G,cascade!$C:$C,Y$1,cascade!$H:$H,$B6)</f>
        <v>0</v>
      </c>
      <c r="Z6" s="111">
        <f>SUMIFS(cascade!$G:$G,cascade!$C:$C,Z$1,cascade!$H:$H,$B6)</f>
        <v>0</v>
      </c>
      <c r="AA6" s="111">
        <f>SUMIFS(cascade!$G:$G,cascade!$C:$C,AA$1,cascade!$H:$H,$B6)</f>
        <v>0</v>
      </c>
      <c r="AB6" s="111">
        <f>SUMIFS(cascade!$G:$G,cascade!$C:$C,AB$1,cascade!$H:$H,$B6)</f>
        <v>0</v>
      </c>
      <c r="AC6" s="111">
        <f>SUMIFS(cascade!$G:$G,cascade!$C:$C,AC$1,cascade!$H:$H,$B6)</f>
        <v>0</v>
      </c>
      <c r="AD6" s="111">
        <f>SUMIFS(cascade!$G:$G,cascade!$C:$C,AD$1,cascade!$H:$H,$B6)</f>
        <v>0</v>
      </c>
      <c r="AE6" s="111">
        <f>SUMIFS(cascade!$G:$G,cascade!$C:$C,AE$1,cascade!$H:$H,$B6)</f>
        <v>0</v>
      </c>
      <c r="AF6" s="111">
        <f>SUMIFS(cascade!$G:$G,cascade!$C:$C,AF$1,cascade!$H:$H,$B6)</f>
        <v>0</v>
      </c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</row>
    <row r="7" spans="1:104" x14ac:dyDescent="0.25">
      <c r="A7" s="15" t="s">
        <v>41</v>
      </c>
      <c r="B7" s="21" t="s">
        <v>42</v>
      </c>
      <c r="C7" s="113">
        <f>SUMIFS(cascade!$G:$G,cascade!$C:$C,C$1,cascade!$H:$H,$B7)</f>
        <v>0</v>
      </c>
      <c r="D7" s="111">
        <f>SUMIFS(cascade!$G:$G,cascade!$C:$C,D$1,cascade!$H:$H,$B7)</f>
        <v>0</v>
      </c>
      <c r="E7" s="111">
        <f>SUMIFS(cascade!$G:$G,cascade!$C:$C,E$1,cascade!$H:$H,$B7)</f>
        <v>0</v>
      </c>
      <c r="F7" s="111">
        <f>SUMIFS(cascade!$G:$G,cascade!$C:$C,F$1,cascade!$H:$H,$B7)</f>
        <v>0</v>
      </c>
      <c r="G7" s="111">
        <f>SUMIFS(cascade!$G:$G,cascade!$C:$C,G$1,cascade!$H:$H,$B7)</f>
        <v>0</v>
      </c>
      <c r="H7" s="111">
        <f>SUMIFS(cascade!$G:$G,cascade!$C:$C,H$1,cascade!$H:$H,$B7)</f>
        <v>0</v>
      </c>
      <c r="I7" s="111">
        <f>SUMIFS(cascade!$G:$G,cascade!$C:$C,I$1,cascade!$H:$H,$B7)</f>
        <v>0</v>
      </c>
      <c r="J7" s="111">
        <f>SUMIFS(cascade!$G:$G,cascade!$C:$C,J$1,cascade!$H:$H,$B7)</f>
        <v>0</v>
      </c>
      <c r="K7" s="111">
        <f>SUMIFS(cascade!$G:$G,cascade!$C:$C,K$1,cascade!$H:$H,$B7)</f>
        <v>0</v>
      </c>
      <c r="L7" s="111">
        <f>SUMIFS(cascade!$G:$G,cascade!$C:$C,L$1,cascade!$H:$H,$B7)</f>
        <v>0</v>
      </c>
      <c r="M7" s="111">
        <f>SUMIFS(cascade!$G:$G,cascade!$C:$C,M$1,cascade!$H:$H,$B7)</f>
        <v>0</v>
      </c>
      <c r="N7" s="111">
        <f>SUMIFS(cascade!$G:$G,cascade!$C:$C,N$1,cascade!$H:$H,$B7)</f>
        <v>0</v>
      </c>
      <c r="O7" s="111">
        <f>SUMIFS(cascade!$G:$G,cascade!$C:$C,O$1,cascade!$H:$H,$B7)</f>
        <v>0</v>
      </c>
      <c r="P7" s="111">
        <f>SUMIFS(cascade!$G:$G,cascade!$C:$C,P$1,cascade!$H:$H,$B7)</f>
        <v>72</v>
      </c>
      <c r="Q7" s="111">
        <f>SUMIFS(cascade!$G:$G,cascade!$C:$C,Q$1,cascade!$H:$H,$B7)</f>
        <v>0</v>
      </c>
      <c r="R7" s="111">
        <f>SUMIFS(cascade!$G:$G,cascade!$C:$C,R$1,cascade!$H:$H,$B7)</f>
        <v>0</v>
      </c>
      <c r="S7" s="111">
        <f>SUMIFS(cascade!$G:$G,cascade!$C:$C,S$1,cascade!$H:$H,$B7)</f>
        <v>0</v>
      </c>
      <c r="T7" s="111">
        <f>SUMIFS(cascade!$G:$G,cascade!$C:$C,T$1,cascade!$H:$H,$B7)</f>
        <v>0</v>
      </c>
      <c r="U7" s="111">
        <f>SUMIFS(cascade!$G:$G,cascade!$C:$C,U$1,cascade!$H:$H,$B7)</f>
        <v>0</v>
      </c>
      <c r="V7" s="111">
        <f>SUMIFS(cascade!$G:$G,cascade!$C:$C,V$1,cascade!$H:$H,$B7)</f>
        <v>0</v>
      </c>
      <c r="W7" s="111">
        <f>SUMIFS(cascade!$G:$G,cascade!$C:$C,W$1,cascade!$H:$H,$B7)</f>
        <v>0</v>
      </c>
      <c r="X7" s="111">
        <f>SUMIFS(cascade!$G:$G,cascade!$C:$C,X$1,cascade!$H:$H,$B7)</f>
        <v>0</v>
      </c>
      <c r="Y7" s="111">
        <f>SUMIFS(cascade!$G:$G,cascade!$C:$C,Y$1,cascade!$H:$H,$B7)</f>
        <v>0</v>
      </c>
      <c r="Z7" s="111">
        <f>SUMIFS(cascade!$G:$G,cascade!$C:$C,Z$1,cascade!$H:$H,$B7)</f>
        <v>0</v>
      </c>
      <c r="AA7" s="111">
        <f>SUMIFS(cascade!$G:$G,cascade!$C:$C,AA$1,cascade!$H:$H,$B7)</f>
        <v>0</v>
      </c>
      <c r="AB7" s="111">
        <f>SUMIFS(cascade!$G:$G,cascade!$C:$C,AB$1,cascade!$H:$H,$B7)</f>
        <v>0</v>
      </c>
      <c r="AC7" s="111">
        <f>SUMIFS(cascade!$G:$G,cascade!$C:$C,AC$1,cascade!$H:$H,$B7)</f>
        <v>0</v>
      </c>
      <c r="AD7" s="111">
        <f>SUMIFS(cascade!$G:$G,cascade!$C:$C,AD$1,cascade!$H:$H,$B7)</f>
        <v>0</v>
      </c>
      <c r="AE7" s="111">
        <f>SUMIFS(cascade!$G:$G,cascade!$C:$C,AE$1,cascade!$H:$H,$B7)</f>
        <v>0</v>
      </c>
      <c r="AF7" s="111">
        <f>SUMIFS(cascade!$G:$G,cascade!$C:$C,AF$1,cascade!$H:$H,$B7)</f>
        <v>0</v>
      </c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</row>
    <row r="8" spans="1:104" x14ac:dyDescent="0.25">
      <c r="A8" s="15" t="s">
        <v>43</v>
      </c>
      <c r="B8" s="22" t="s">
        <v>44</v>
      </c>
      <c r="C8" s="113">
        <f>SUMIFS(cascade!$G:$G,cascade!$C:$C,C$1,cascade!$H:$H,$B8)</f>
        <v>0</v>
      </c>
      <c r="D8" s="111">
        <f>SUMIFS(cascade!$G:$G,cascade!$C:$C,D$1,cascade!$H:$H,$B8)</f>
        <v>0</v>
      </c>
      <c r="E8" s="111">
        <f>SUMIFS(cascade!$G:$G,cascade!$C:$C,E$1,cascade!$H:$H,$B8)</f>
        <v>0</v>
      </c>
      <c r="F8" s="111">
        <f>SUMIFS(cascade!$G:$G,cascade!$C:$C,F$1,cascade!$H:$H,$B8)</f>
        <v>10</v>
      </c>
      <c r="G8" s="111">
        <f>SUMIFS(cascade!$G:$G,cascade!$C:$C,G$1,cascade!$H:$H,$B8)</f>
        <v>0</v>
      </c>
      <c r="H8" s="111">
        <f>SUMIFS(cascade!$G:$G,cascade!$C:$C,H$1,cascade!$H:$H,$B8)</f>
        <v>0</v>
      </c>
      <c r="I8" s="111">
        <f>SUMIFS(cascade!$G:$G,cascade!$C:$C,I$1,cascade!$H:$H,$B8)</f>
        <v>0</v>
      </c>
      <c r="J8" s="111">
        <f>SUMIFS(cascade!$G:$G,cascade!$C:$C,J$1,cascade!$H:$H,$B8)</f>
        <v>0</v>
      </c>
      <c r="K8" s="111">
        <f>SUMIFS(cascade!$G:$G,cascade!$C:$C,K$1,cascade!$H:$H,$B8)</f>
        <v>0</v>
      </c>
      <c r="L8" s="111">
        <f>SUMIFS(cascade!$G:$G,cascade!$C:$C,L$1,cascade!$H:$H,$B8)</f>
        <v>0</v>
      </c>
      <c r="M8" s="111">
        <f>SUMIFS(cascade!$G:$G,cascade!$C:$C,M$1,cascade!$H:$H,$B8)</f>
        <v>0</v>
      </c>
      <c r="N8" s="111">
        <f>SUMIFS(cascade!$G:$G,cascade!$C:$C,N$1,cascade!$H:$H,$B8)</f>
        <v>0</v>
      </c>
      <c r="O8" s="111">
        <f>SUMIFS(cascade!$G:$G,cascade!$C:$C,O$1,cascade!$H:$H,$B8)</f>
        <v>0</v>
      </c>
      <c r="P8" s="111">
        <f>SUMIFS(cascade!$G:$G,cascade!$C:$C,P$1,cascade!$H:$H,$B8)</f>
        <v>0</v>
      </c>
      <c r="Q8" s="111">
        <f>SUMIFS(cascade!$G:$G,cascade!$C:$C,Q$1,cascade!$H:$H,$B8)</f>
        <v>0</v>
      </c>
      <c r="R8" s="111">
        <f>SUMIFS(cascade!$G:$G,cascade!$C:$C,R$1,cascade!$H:$H,$B8)</f>
        <v>0</v>
      </c>
      <c r="S8" s="111">
        <f>SUMIFS(cascade!$G:$G,cascade!$C:$C,S$1,cascade!$H:$H,$B8)</f>
        <v>0</v>
      </c>
      <c r="T8" s="111">
        <f>SUMIFS(cascade!$G:$G,cascade!$C:$C,T$1,cascade!$H:$H,$B8)</f>
        <v>0</v>
      </c>
      <c r="U8" s="111">
        <f>SUMIFS(cascade!$G:$G,cascade!$C:$C,U$1,cascade!$H:$H,$B8)</f>
        <v>0</v>
      </c>
      <c r="V8" s="111">
        <f>SUMIFS(cascade!$G:$G,cascade!$C:$C,V$1,cascade!$H:$H,$B8)</f>
        <v>0</v>
      </c>
      <c r="W8" s="111">
        <f>SUMIFS(cascade!$G:$G,cascade!$C:$C,W$1,cascade!$H:$H,$B8)</f>
        <v>0</v>
      </c>
      <c r="X8" s="111">
        <f>SUMIFS(cascade!$G:$G,cascade!$C:$C,X$1,cascade!$H:$H,$B8)</f>
        <v>0</v>
      </c>
      <c r="Y8" s="111">
        <f>SUMIFS(cascade!$G:$G,cascade!$C:$C,Y$1,cascade!$H:$H,$B8)</f>
        <v>0</v>
      </c>
      <c r="Z8" s="111">
        <f>SUMIFS(cascade!$G:$G,cascade!$C:$C,Z$1,cascade!$H:$H,$B8)</f>
        <v>0</v>
      </c>
      <c r="AA8" s="111">
        <f>SUMIFS(cascade!$G:$G,cascade!$C:$C,AA$1,cascade!$H:$H,$B8)</f>
        <v>0</v>
      </c>
      <c r="AB8" s="111">
        <f>SUMIFS(cascade!$G:$G,cascade!$C:$C,AB$1,cascade!$H:$H,$B8)</f>
        <v>0</v>
      </c>
      <c r="AC8" s="111">
        <f>SUMIFS(cascade!$G:$G,cascade!$C:$C,AC$1,cascade!$H:$H,$B8)</f>
        <v>0</v>
      </c>
      <c r="AD8" s="111">
        <f>SUMIFS(cascade!$G:$G,cascade!$C:$C,AD$1,cascade!$H:$H,$B8)</f>
        <v>0</v>
      </c>
      <c r="AE8" s="111">
        <f>SUMIFS(cascade!$G:$G,cascade!$C:$C,AE$1,cascade!$H:$H,$B8)</f>
        <v>0</v>
      </c>
      <c r="AF8" s="111">
        <f>SUMIFS(cascade!$G:$G,cascade!$C:$C,AF$1,cascade!$H:$H,$B8)</f>
        <v>0</v>
      </c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</row>
    <row r="9" spans="1:104" x14ac:dyDescent="0.25">
      <c r="A9" s="15" t="s">
        <v>36</v>
      </c>
      <c r="B9" s="18" t="s">
        <v>37</v>
      </c>
      <c r="C9" s="113">
        <f>SUMIFS(cascade!$G:$G,cascade!$C:$C,C$1,cascade!$H:$H,$B9)</f>
        <v>0</v>
      </c>
      <c r="D9" s="111">
        <f>SUMIFS(cascade!$G:$G,cascade!$C:$C,D$1,cascade!$H:$H,$B9)</f>
        <v>0</v>
      </c>
      <c r="E9" s="111">
        <f>SUMIFS(cascade!$G:$G,cascade!$C:$C,E$1,cascade!$H:$H,$B9)</f>
        <v>0</v>
      </c>
      <c r="F9" s="111">
        <f>SUMIFS(cascade!$G:$G,cascade!$C:$C,F$1,cascade!$H:$H,$B9)</f>
        <v>0</v>
      </c>
      <c r="G9" s="111">
        <f>SUMIFS(cascade!$G:$G,cascade!$C:$C,G$1,cascade!$H:$H,$B9)</f>
        <v>0</v>
      </c>
      <c r="H9" s="111">
        <f>SUMIFS(cascade!$G:$G,cascade!$C:$C,H$1,cascade!$H:$H,$B9)</f>
        <v>0</v>
      </c>
      <c r="I9" s="111">
        <f>SUMIFS(cascade!$G:$G,cascade!$C:$C,I$1,cascade!$H:$H,$B9)</f>
        <v>0</v>
      </c>
      <c r="J9" s="111">
        <f>SUMIFS(cascade!$G:$G,cascade!$C:$C,J$1,cascade!$H:$H,$B9)</f>
        <v>0</v>
      </c>
      <c r="K9" s="111">
        <f>SUMIFS(cascade!$G:$G,cascade!$C:$C,K$1,cascade!$H:$H,$B9)</f>
        <v>0</v>
      </c>
      <c r="L9" s="111">
        <f>SUMIFS(cascade!$G:$G,cascade!$C:$C,L$1,cascade!$H:$H,$B9)</f>
        <v>0</v>
      </c>
      <c r="M9" s="111">
        <f>SUMIFS(cascade!$G:$G,cascade!$C:$C,M$1,cascade!$H:$H,$B9)</f>
        <v>0</v>
      </c>
      <c r="N9" s="111">
        <f>SUMIFS(cascade!$G:$G,cascade!$C:$C,N$1,cascade!$H:$H,$B9)</f>
        <v>0</v>
      </c>
      <c r="O9" s="111">
        <f>SUMIFS(cascade!$G:$G,cascade!$C:$C,O$1,cascade!$H:$H,$B9)</f>
        <v>10</v>
      </c>
      <c r="P9" s="111">
        <f>SUMIFS(cascade!$G:$G,cascade!$C:$C,P$1,cascade!$H:$H,$B9)</f>
        <v>0</v>
      </c>
      <c r="Q9" s="111">
        <f>SUMIFS(cascade!$G:$G,cascade!$C:$C,Q$1,cascade!$H:$H,$B9)</f>
        <v>0</v>
      </c>
      <c r="R9" s="111">
        <f>SUMIFS(cascade!$G:$G,cascade!$C:$C,R$1,cascade!$H:$H,$B9)</f>
        <v>0</v>
      </c>
      <c r="S9" s="111">
        <f>SUMIFS(cascade!$G:$G,cascade!$C:$C,S$1,cascade!$H:$H,$B9)</f>
        <v>0</v>
      </c>
      <c r="T9" s="111">
        <f>SUMIFS(cascade!$G:$G,cascade!$C:$C,T$1,cascade!$H:$H,$B9)</f>
        <v>0</v>
      </c>
      <c r="U9" s="111">
        <f>SUMIFS(cascade!$G:$G,cascade!$C:$C,U$1,cascade!$H:$H,$B9)</f>
        <v>0</v>
      </c>
      <c r="V9" s="111">
        <f>SUMIFS(cascade!$G:$G,cascade!$C:$C,V$1,cascade!$H:$H,$B9)</f>
        <v>0</v>
      </c>
      <c r="W9" s="111">
        <f>SUMIFS(cascade!$G:$G,cascade!$C:$C,W$1,cascade!$H:$H,$B9)</f>
        <v>0</v>
      </c>
      <c r="X9" s="111">
        <f>SUMIFS(cascade!$G:$G,cascade!$C:$C,X$1,cascade!$H:$H,$B9)</f>
        <v>0</v>
      </c>
      <c r="Y9" s="111">
        <f>SUMIFS(cascade!$G:$G,cascade!$C:$C,Y$1,cascade!$H:$H,$B9)</f>
        <v>0</v>
      </c>
      <c r="Z9" s="111">
        <f>SUMIFS(cascade!$G:$G,cascade!$C:$C,Z$1,cascade!$H:$H,$B9)</f>
        <v>0</v>
      </c>
      <c r="AA9" s="111">
        <f>SUMIFS(cascade!$G:$G,cascade!$C:$C,AA$1,cascade!$H:$H,$B9)</f>
        <v>0</v>
      </c>
      <c r="AB9" s="111">
        <f>SUMIFS(cascade!$G:$G,cascade!$C:$C,AB$1,cascade!$H:$H,$B9)</f>
        <v>0</v>
      </c>
      <c r="AC9" s="111">
        <f>SUMIFS(cascade!$G:$G,cascade!$C:$C,AC$1,cascade!$H:$H,$B9)</f>
        <v>0</v>
      </c>
      <c r="AD9" s="111">
        <f>SUMIFS(cascade!$G:$G,cascade!$C:$C,AD$1,cascade!$H:$H,$B9)</f>
        <v>0</v>
      </c>
      <c r="AE9" s="111">
        <f>SUMIFS(cascade!$G:$G,cascade!$C:$C,AE$1,cascade!$H:$H,$B9)</f>
        <v>0</v>
      </c>
      <c r="AF9" s="111">
        <f>SUMIFS(cascade!$G:$G,cascade!$C:$C,AF$1,cascade!$H:$H,$B9)</f>
        <v>0</v>
      </c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</row>
    <row r="10" spans="1:104" x14ac:dyDescent="0.25">
      <c r="O10" s="35">
        <f>SUM(C2:AF9)</f>
        <v>414.5</v>
      </c>
    </row>
    <row r="11" spans="1:104" ht="21.75" customHeight="1" x14ac:dyDescent="0.25">
      <c r="B11" s="1" t="s">
        <v>50</v>
      </c>
      <c r="C11" s="49">
        <v>6</v>
      </c>
      <c r="D11" s="49">
        <v>7</v>
      </c>
      <c r="E11" s="49">
        <v>8</v>
      </c>
      <c r="F11" s="49">
        <v>9</v>
      </c>
      <c r="G11" s="49">
        <v>10</v>
      </c>
      <c r="H11" s="49">
        <v>11</v>
      </c>
      <c r="I11" s="49">
        <v>12</v>
      </c>
      <c r="J11" s="49">
        <v>1</v>
      </c>
      <c r="K11" s="49">
        <v>2</v>
      </c>
      <c r="L11" s="49">
        <v>3</v>
      </c>
      <c r="M11" s="49">
        <v>4</v>
      </c>
      <c r="N11" s="49">
        <v>5</v>
      </c>
      <c r="O11" s="1" t="s">
        <v>52</v>
      </c>
    </row>
    <row r="12" spans="1:104" x14ac:dyDescent="0.25">
      <c r="A12" s="15" t="s">
        <v>33</v>
      </c>
      <c r="B12" s="16" t="s">
        <v>34</v>
      </c>
      <c r="C12" s="31">
        <f>SUMIFS(cascade!$G:$G,cascade!$I:$I,C$11,cascade!$H:$H,$B12)</f>
        <v>24</v>
      </c>
      <c r="D12" s="157">
        <f>SUMIFS(cascade!$G:$G,cascade!$I:$I,D$11,cascade!$H:$H,$B12)</f>
        <v>47.5</v>
      </c>
      <c r="E12" s="31">
        <f>SUMIFS(cascade!$G:$G,cascade!$I:$I,E$11,cascade!$H:$H,$B12)</f>
        <v>47.5</v>
      </c>
      <c r="F12" s="31">
        <f>SUMIFS(cascade!$G:$G,cascade!$I:$I,F$11,cascade!$H:$H,$B12)</f>
        <v>9</v>
      </c>
      <c r="G12" s="31">
        <f>SUMIFS(cascade!$G:$G,cascade!$I:$I,G$11,cascade!$H:$H,$B12)</f>
        <v>7.5</v>
      </c>
      <c r="H12" s="31">
        <f>SUMIFS(cascade!$G:$G,cascade!$I:$I,H$11,cascade!$H:$H,$B12)</f>
        <v>7</v>
      </c>
      <c r="I12" s="28">
        <f>SUMIFS(cascade!$G:$G,cascade!$I:$I,I$11,cascade!$H:$H,$B12)</f>
        <v>12</v>
      </c>
      <c r="J12" s="31">
        <f>SUMIFS(cascade!$G:$G,cascade!$I:$I,J$11,cascade!$H:$H,$B12)</f>
        <v>22</v>
      </c>
      <c r="K12" s="31">
        <f>SUMIFS(cascade!$G:$G,cascade!$I:$I,K$11,cascade!$H:$H,$B12)</f>
        <v>7</v>
      </c>
      <c r="L12" s="31">
        <f>SUMIFS(cascade!$G:$G,cascade!$I:$I,L$11,cascade!$H:$H,$B12)</f>
        <v>11</v>
      </c>
      <c r="M12" s="157">
        <f>SUMIFS(cascade!$G:$G,cascade!$I:$I,M$11,cascade!$H:$H,$B12)</f>
        <v>22</v>
      </c>
      <c r="N12" s="31">
        <f>SUMIFS(cascade!$G:$G,cascade!$I:$I,N$11,cascade!$H:$H,$B12)</f>
        <v>0</v>
      </c>
      <c r="O12" s="28">
        <f>SUM(C12:N12)</f>
        <v>216.5</v>
      </c>
    </row>
    <row r="13" spans="1:104" x14ac:dyDescent="0.25">
      <c r="A13" s="15" t="s">
        <v>3</v>
      </c>
      <c r="B13" s="17" t="s">
        <v>3</v>
      </c>
      <c r="C13" s="31">
        <f>SUMIFS(cascade!$G:$G,cascade!$I:$I,C$11,cascade!$H:$H,$B13)</f>
        <v>0</v>
      </c>
      <c r="D13" s="31">
        <f>SUMIFS(cascade!$G:$G,cascade!$I:$I,D$11,cascade!$H:$H,$B13)</f>
        <v>0</v>
      </c>
      <c r="E13" s="31">
        <f>SUMIFS(cascade!$G:$G,cascade!$I:$I,E$11,cascade!$H:$H,$B13)</f>
        <v>0</v>
      </c>
      <c r="F13" s="31">
        <f>SUMIFS(cascade!$G:$G,cascade!$I:$I,F$11,cascade!$H:$H,$B13)</f>
        <v>0</v>
      </c>
      <c r="G13" s="31">
        <f>SUMIFS(cascade!$G:$G,cascade!$I:$I,G$11,cascade!$H:$H,$B13)</f>
        <v>0</v>
      </c>
      <c r="H13" s="31">
        <f>SUMIFS(cascade!$G:$G,cascade!$I:$I,H$11,cascade!$H:$H,$B13)</f>
        <v>0</v>
      </c>
      <c r="I13" s="28">
        <f>SUMIFS(cascade!$G:$G,cascade!$I:$I,I$11,cascade!$H:$H,$B13)</f>
        <v>0</v>
      </c>
      <c r="J13" s="31">
        <f>SUMIFS(cascade!$G:$G,cascade!$I:$I,J$11,cascade!$H:$H,$B13)</f>
        <v>0</v>
      </c>
      <c r="K13" s="31">
        <f>SUMIFS(cascade!$G:$G,cascade!$I:$I,K$11,cascade!$H:$H,$B13)</f>
        <v>0</v>
      </c>
      <c r="L13" s="31">
        <f>SUMIFS(cascade!$G:$G,cascade!$I:$I,L$11,cascade!$H:$H,$B13)</f>
        <v>8</v>
      </c>
      <c r="M13" s="31">
        <f>SUMIFS(cascade!$G:$G,cascade!$I:$I,M$11,cascade!$H:$H,$B13)</f>
        <v>0</v>
      </c>
      <c r="N13" s="157">
        <f>SUMIFS(cascade!$G:$G,cascade!$I:$I,N$11,cascade!$H:$H,$B13)</f>
        <v>3</v>
      </c>
      <c r="O13" s="28">
        <f t="shared" ref="O13:O19" si="0">SUM(C13:N13)</f>
        <v>11</v>
      </c>
    </row>
    <row r="14" spans="1:104" x14ac:dyDescent="0.25">
      <c r="A14" s="15" t="s">
        <v>53</v>
      </c>
      <c r="B14" s="19" t="s">
        <v>35</v>
      </c>
      <c r="C14" s="31">
        <f>SUMIFS(cascade!$G:$G,cascade!$I:$I,C$11,cascade!$H:$H,$B14)</f>
        <v>0</v>
      </c>
      <c r="D14" s="31">
        <f>SUMIFS(cascade!$G:$G,cascade!$I:$I,D$11,cascade!$H:$H,$B14)</f>
        <v>0</v>
      </c>
      <c r="E14" s="31">
        <f>SUMIFS(cascade!$G:$G,cascade!$I:$I,E$11,cascade!$H:$H,$B14)</f>
        <v>0</v>
      </c>
      <c r="F14" s="31">
        <f>SUMIFS(cascade!$G:$G,cascade!$I:$I,F$11,cascade!$H:$H,$B14)</f>
        <v>0</v>
      </c>
      <c r="G14" s="31">
        <f>SUMIFS(cascade!$G:$G,cascade!$I:$I,G$11,cascade!$H:$H,$B14)</f>
        <v>0</v>
      </c>
      <c r="H14" s="31">
        <f>SUMIFS(cascade!$G:$G,cascade!$I:$I,H$11,cascade!$H:$H,$B14)</f>
        <v>0</v>
      </c>
      <c r="I14" s="28">
        <f>SUMIFS(cascade!$G:$G,cascade!$I:$I,I$11,cascade!$H:$H,$B14)</f>
        <v>0</v>
      </c>
      <c r="J14" s="31">
        <f>SUMIFS(cascade!$G:$G,cascade!$I:$I,J$11,cascade!$H:$H,$B14)</f>
        <v>0</v>
      </c>
      <c r="K14" s="31">
        <f>SUMIFS(cascade!$G:$G,cascade!$I:$I,K$11,cascade!$H:$H,$B14)</f>
        <v>0</v>
      </c>
      <c r="L14" s="31">
        <f>SUMIFS(cascade!$G:$G,cascade!$I:$I,L$11,cascade!$H:$H,$B14)</f>
        <v>0</v>
      </c>
      <c r="M14" s="31">
        <f>SUMIFS(cascade!$G:$G,cascade!$I:$I,M$11,cascade!$H:$H,$B14)</f>
        <v>0</v>
      </c>
      <c r="N14" s="31">
        <f>SUMIFS(cascade!$G:$G,cascade!$I:$I,N$11,cascade!$H:$H,$B14)</f>
        <v>4</v>
      </c>
      <c r="O14" s="28">
        <f t="shared" si="0"/>
        <v>4</v>
      </c>
    </row>
    <row r="15" spans="1:104" x14ac:dyDescent="0.25">
      <c r="A15" s="15" t="s">
        <v>38</v>
      </c>
      <c r="B15" s="20" t="s">
        <v>39</v>
      </c>
      <c r="C15" s="31">
        <f>SUMIFS(cascade!$G:$G,cascade!$I:$I,C$11,cascade!$H:$H,$B15)</f>
        <v>9</v>
      </c>
      <c r="D15" s="31">
        <f>SUMIFS(cascade!$G:$G,cascade!$I:$I,D$11,cascade!$H:$H,$B15)</f>
        <v>0</v>
      </c>
      <c r="E15" s="31">
        <f>SUMIFS(cascade!$G:$G,cascade!$I:$I,E$11,cascade!$H:$H,$B15)</f>
        <v>0</v>
      </c>
      <c r="F15" s="31">
        <f>SUMIFS(cascade!$G:$G,cascade!$I:$I,F$11,cascade!$H:$H,$B15)</f>
        <v>0</v>
      </c>
      <c r="G15" s="31">
        <f>SUMIFS(cascade!$G:$G,cascade!$I:$I,G$11,cascade!$H:$H,$B15)</f>
        <v>15</v>
      </c>
      <c r="H15" s="31">
        <f>SUMIFS(cascade!$G:$G,cascade!$I:$I,H$11,cascade!$H:$H,$B15)</f>
        <v>0</v>
      </c>
      <c r="I15" s="28">
        <f>SUMIFS(cascade!$G:$G,cascade!$I:$I,I$11,cascade!$H:$H,$B15)</f>
        <v>0</v>
      </c>
      <c r="J15" s="31">
        <f>SUMIFS(cascade!$G:$G,cascade!$I:$I,J$11,cascade!$H:$H,$B15)</f>
        <v>0</v>
      </c>
      <c r="K15" s="31">
        <f>SUMIFS(cascade!$G:$G,cascade!$I:$I,K$11,cascade!$H:$H,$B15)</f>
        <v>15</v>
      </c>
      <c r="L15" s="31">
        <f>SUMIFS(cascade!$G:$G,cascade!$I:$I,L$11,cascade!$H:$H,$B15)</f>
        <v>22</v>
      </c>
      <c r="M15" s="31">
        <f>SUMIFS(cascade!$G:$G,cascade!$I:$I,M$11,cascade!$H:$H,$B15)</f>
        <v>22</v>
      </c>
      <c r="N15" s="31">
        <f>SUMIFS(cascade!$G:$G,cascade!$I:$I,N$11,cascade!$H:$H,$B15)</f>
        <v>8</v>
      </c>
      <c r="O15" s="28">
        <f t="shared" si="0"/>
        <v>91</v>
      </c>
    </row>
    <row r="16" spans="1:104" x14ac:dyDescent="0.25">
      <c r="A16" s="1" t="s">
        <v>59</v>
      </c>
      <c r="B16" s="32" t="s">
        <v>40</v>
      </c>
      <c r="C16" s="31">
        <f>SUMIFS(cascade!$G:$G,cascade!$I:$I,C$11,cascade!$H:$H,$B16)</f>
        <v>0</v>
      </c>
      <c r="D16" s="31">
        <f>SUMIFS(cascade!$G:$G,cascade!$I:$I,D$11,cascade!$H:$H,$B16)</f>
        <v>0</v>
      </c>
      <c r="E16" s="31">
        <f>SUMIFS(cascade!$G:$G,cascade!$I:$I,E$11,cascade!$H:$H,$B16)</f>
        <v>0</v>
      </c>
      <c r="F16" s="31">
        <f>SUMIFS(cascade!$G:$G,cascade!$I:$I,F$11,cascade!$H:$H,$B16)</f>
        <v>0</v>
      </c>
      <c r="G16" s="31">
        <f>SUMIFS(cascade!$G:$G,cascade!$I:$I,G$11,cascade!$H:$H,$B16)</f>
        <v>0</v>
      </c>
      <c r="H16" s="31">
        <f>SUMIFS(cascade!$G:$G,cascade!$I:$I,H$11,cascade!$H:$H,$B16)</f>
        <v>0</v>
      </c>
      <c r="I16" s="28">
        <f>SUMIFS(cascade!$G:$G,cascade!$I:$I,I$11,cascade!$H:$H,$B16)</f>
        <v>0</v>
      </c>
      <c r="J16" s="31">
        <f>SUMIFS(cascade!$G:$G,cascade!$I:$I,J$11,cascade!$H:$H,$B16)</f>
        <v>0</v>
      </c>
      <c r="K16" s="31">
        <f>SUMIFS(cascade!$G:$G,cascade!$I:$I,K$11,cascade!$H:$H,$B16)</f>
        <v>0</v>
      </c>
      <c r="L16" s="31">
        <f>SUMIFS(cascade!$G:$G,cascade!$I:$I,L$11,cascade!$H:$H,$B16)</f>
        <v>0</v>
      </c>
      <c r="M16" s="31">
        <f>SUMIFS(cascade!$G:$G,cascade!$I:$I,M$11,cascade!$H:$H,$B16)</f>
        <v>0</v>
      </c>
      <c r="N16" s="31">
        <f>SUMIFS(cascade!$G:$G,cascade!$I:$I,N$11,cascade!$H:$H,$B16)</f>
        <v>0</v>
      </c>
      <c r="O16" s="28">
        <f t="shared" si="0"/>
        <v>0</v>
      </c>
    </row>
    <row r="17" spans="1:16" x14ac:dyDescent="0.25">
      <c r="A17" s="15" t="s">
        <v>41</v>
      </c>
      <c r="B17" s="21" t="s">
        <v>42</v>
      </c>
      <c r="C17" s="31">
        <f>SUMIFS(cascade!$G:$G,cascade!$I:$I,C$11,cascade!$H:$H,$B17)</f>
        <v>14</v>
      </c>
      <c r="D17" s="31">
        <f>SUMIFS(cascade!$G:$G,cascade!$I:$I,D$11,cascade!$H:$H,$B17)</f>
        <v>22</v>
      </c>
      <c r="E17" s="31">
        <f>SUMIFS(cascade!$G:$G,cascade!$I:$I,E$11,cascade!$H:$H,$B17)</f>
        <v>21</v>
      </c>
      <c r="F17" s="31">
        <f>SUMIFS(cascade!$G:$G,cascade!$I:$I,F$11,cascade!$H:$H,$B17)</f>
        <v>15</v>
      </c>
      <c r="G17" s="31">
        <f>SUMIFS(cascade!$G:$G,cascade!$I:$I,G$11,cascade!$H:$H,$B17)</f>
        <v>0</v>
      </c>
      <c r="H17" s="31">
        <f>SUMIFS(cascade!$G:$G,cascade!$I:$I,H$11,cascade!$H:$H,$B17)</f>
        <v>0</v>
      </c>
      <c r="I17" s="28">
        <f>SUMIFS(cascade!$G:$G,cascade!$I:$I,I$11,cascade!$H:$H,$B17)</f>
        <v>0</v>
      </c>
      <c r="J17" s="31">
        <f>SUMIFS(cascade!$G:$G,cascade!$I:$I,J$11,cascade!$H:$H,$B17)</f>
        <v>0</v>
      </c>
      <c r="K17" s="31">
        <f>SUMIFS(cascade!$G:$G,cascade!$I:$I,K$11,cascade!$H:$H,$B17)</f>
        <v>0</v>
      </c>
      <c r="L17" s="31">
        <f>SUMIFS(cascade!$G:$G,cascade!$I:$I,L$11,cascade!$H:$H,$B17)</f>
        <v>0</v>
      </c>
      <c r="M17" s="31">
        <f>SUMIFS(cascade!$G:$G,cascade!$I:$I,M$11,cascade!$H:$H,$B17)</f>
        <v>0</v>
      </c>
      <c r="N17" s="31">
        <f>SUMIFS(cascade!$G:$G,cascade!$I:$I,N$11,cascade!$H:$H,$B17)</f>
        <v>0</v>
      </c>
      <c r="O17" s="28">
        <f t="shared" si="0"/>
        <v>72</v>
      </c>
    </row>
    <row r="18" spans="1:16" x14ac:dyDescent="0.25">
      <c r="A18" s="15" t="s">
        <v>43</v>
      </c>
      <c r="B18" s="22" t="s">
        <v>44</v>
      </c>
      <c r="C18" s="31">
        <f>SUMIFS(cascade!$G:$G,cascade!$I:$I,C$11,cascade!$H:$H,$B18)</f>
        <v>0</v>
      </c>
      <c r="D18" s="31">
        <f>SUMIFS(cascade!$G:$G,cascade!$I:$I,D$11,cascade!$H:$H,$B18)</f>
        <v>0</v>
      </c>
      <c r="E18" s="31">
        <f>SUMIFS(cascade!$G:$G,cascade!$I:$I,E$11,cascade!$H:$H,$B18)</f>
        <v>10</v>
      </c>
      <c r="F18" s="31">
        <f>SUMIFS(cascade!$G:$G,cascade!$I:$I,F$11,cascade!$H:$H,$B18)</f>
        <v>0</v>
      </c>
      <c r="G18" s="31">
        <f>SUMIFS(cascade!$G:$G,cascade!$I:$I,G$11,cascade!$H:$H,$B18)</f>
        <v>0</v>
      </c>
      <c r="H18" s="31">
        <f>SUMIFS(cascade!$G:$G,cascade!$I:$I,H$11,cascade!$H:$H,$B18)</f>
        <v>0</v>
      </c>
      <c r="I18" s="28">
        <f>SUMIFS(cascade!$G:$G,cascade!$I:$I,I$11,cascade!$H:$H,$B18)</f>
        <v>0</v>
      </c>
      <c r="J18" s="31">
        <f>SUMIFS(cascade!$G:$G,cascade!$I:$I,J$11,cascade!$H:$H,$B18)</f>
        <v>0</v>
      </c>
      <c r="K18" s="31">
        <f>SUMIFS(cascade!$G:$G,cascade!$I:$I,K$11,cascade!$H:$H,$B18)</f>
        <v>0</v>
      </c>
      <c r="L18" s="31">
        <f>SUMIFS(cascade!$G:$G,cascade!$I:$I,L$11,cascade!$H:$H,$B18)</f>
        <v>0</v>
      </c>
      <c r="M18" s="31">
        <f>SUMIFS(cascade!$G:$G,cascade!$I:$I,M$11,cascade!$H:$H,$B18)</f>
        <v>0</v>
      </c>
      <c r="N18" s="31">
        <f>SUMIFS(cascade!$G:$G,cascade!$I:$I,N$11,cascade!$H:$H,$B18)</f>
        <v>0</v>
      </c>
      <c r="O18" s="28">
        <f t="shared" si="0"/>
        <v>10</v>
      </c>
    </row>
    <row r="19" spans="1:16" x14ac:dyDescent="0.25">
      <c r="A19" s="15" t="s">
        <v>36</v>
      </c>
      <c r="B19" s="18" t="s">
        <v>37</v>
      </c>
      <c r="C19" s="31">
        <f>SUMIFS(cascade!$G:$G,cascade!$I:$I,C$11,cascade!$H:$H,$B19)</f>
        <v>0</v>
      </c>
      <c r="D19" s="31">
        <f>SUMIFS(cascade!$G:$G,cascade!$I:$I,D$11,cascade!$H:$H,$B19)</f>
        <v>10</v>
      </c>
      <c r="E19" s="31">
        <f>SUMIFS(cascade!$G:$G,cascade!$I:$I,E$11,cascade!$H:$H,$B19)</f>
        <v>0</v>
      </c>
      <c r="F19" s="31">
        <f>SUMIFS(cascade!$G:$G,cascade!$I:$I,F$11,cascade!$H:$H,$B19)</f>
        <v>0</v>
      </c>
      <c r="G19" s="31">
        <f>SUMIFS(cascade!$G:$G,cascade!$I:$I,G$11,cascade!$H:$H,$B19)</f>
        <v>0</v>
      </c>
      <c r="H19" s="31">
        <f>SUMIFS(cascade!$G:$G,cascade!$I:$I,H$11,cascade!$H:$H,$B19)</f>
        <v>0</v>
      </c>
      <c r="I19" s="28">
        <f>SUMIFS(cascade!$G:$G,cascade!$I:$I,I$11,cascade!$H:$H,$B19)</f>
        <v>0</v>
      </c>
      <c r="J19" s="31">
        <f>SUMIFS(cascade!$G:$G,cascade!$I:$I,J$11,cascade!$H:$H,$B19)</f>
        <v>0</v>
      </c>
      <c r="K19" s="31">
        <f>SUMIFS(cascade!$G:$G,cascade!$I:$I,K$11,cascade!$H:$H,$B19)</f>
        <v>0</v>
      </c>
      <c r="L19" s="31">
        <f>SUMIFS(cascade!$G:$G,cascade!$I:$I,L$11,cascade!$H:$H,$B19)</f>
        <v>0</v>
      </c>
      <c r="M19" s="31">
        <f>SUMIFS(cascade!$G:$G,cascade!$I:$I,M$11,cascade!$H:$H,$B19)</f>
        <v>0</v>
      </c>
      <c r="N19" s="31">
        <f>SUMIFS(cascade!$G:$G,cascade!$I:$I,N$11,cascade!$H:$H,$B19)</f>
        <v>0</v>
      </c>
      <c r="O19" s="28">
        <f t="shared" si="0"/>
        <v>10</v>
      </c>
    </row>
    <row r="20" spans="1:16" x14ac:dyDescent="0.25">
      <c r="C20" s="35">
        <f t="shared" ref="C20:I20" si="1">SUM(C12:C19)</f>
        <v>47</v>
      </c>
      <c r="D20" s="35">
        <f t="shared" si="1"/>
        <v>79.5</v>
      </c>
      <c r="E20" s="35">
        <f>SUM(E12:E19)</f>
        <v>78.5</v>
      </c>
      <c r="F20" s="35">
        <f t="shared" si="1"/>
        <v>24</v>
      </c>
      <c r="G20" s="35">
        <f t="shared" si="1"/>
        <v>22.5</v>
      </c>
      <c r="H20" s="35">
        <f t="shared" si="1"/>
        <v>7</v>
      </c>
      <c r="I20" s="35">
        <f t="shared" si="1"/>
        <v>12</v>
      </c>
      <c r="J20" s="35">
        <f t="shared" ref="J20:O20" si="2">SUM(J12:J19)</f>
        <v>22</v>
      </c>
      <c r="K20" s="35">
        <f t="shared" si="2"/>
        <v>22</v>
      </c>
      <c r="L20" s="35">
        <f t="shared" si="2"/>
        <v>41</v>
      </c>
      <c r="M20" s="35">
        <f t="shared" si="2"/>
        <v>44</v>
      </c>
      <c r="N20" s="35">
        <f t="shared" si="2"/>
        <v>15</v>
      </c>
      <c r="O20" s="35">
        <f t="shared" si="2"/>
        <v>414.5</v>
      </c>
      <c r="P20" s="109"/>
    </row>
    <row r="21" spans="1:16" x14ac:dyDescent="0.25">
      <c r="D21" s="1">
        <v>80.5</v>
      </c>
      <c r="E21" s="1" t="s">
        <v>127</v>
      </c>
      <c r="F21" s="1" t="s">
        <v>127</v>
      </c>
      <c r="G21" s="1" t="s">
        <v>127</v>
      </c>
      <c r="H21" s="1" t="s">
        <v>127</v>
      </c>
      <c r="I21" s="1" t="s">
        <v>127</v>
      </c>
      <c r="J21" s="1" t="s">
        <v>127</v>
      </c>
      <c r="K21" s="1" t="s">
        <v>127</v>
      </c>
      <c r="L21" s="1" t="s">
        <v>127</v>
      </c>
      <c r="M21" s="1">
        <v>43</v>
      </c>
      <c r="N21" s="1">
        <v>16</v>
      </c>
    </row>
    <row r="22" spans="1:16" x14ac:dyDescent="0.25">
      <c r="M22" s="158">
        <f>+M20-M21</f>
        <v>1</v>
      </c>
      <c r="N22" s="158">
        <f>+N20-N21</f>
        <v>-1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H11" sqref="H11"/>
    </sheetView>
  </sheetViews>
  <sheetFormatPr baseColWidth="10" defaultRowHeight="15" x14ac:dyDescent="0.2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50">
        <v>2019</v>
      </c>
      <c r="B1" s="6">
        <v>1</v>
      </c>
      <c r="C1" s="92" t="s">
        <v>23</v>
      </c>
      <c r="D1" s="2">
        <f>+$A$1</f>
        <v>2019</v>
      </c>
      <c r="E1" s="53">
        <v>30</v>
      </c>
      <c r="F1" s="151">
        <v>43626</v>
      </c>
      <c r="G1" s="89" t="s">
        <v>10</v>
      </c>
      <c r="H1" s="96">
        <f t="shared" ref="H1:H6" si="0">DATE(YEAR($A$2),MONTH(F1),DAY(F1))</f>
        <v>43626</v>
      </c>
      <c r="I1" s="100">
        <v>2020</v>
      </c>
      <c r="J1" s="101">
        <v>43890</v>
      </c>
      <c r="L1" s="99"/>
      <c r="M1" s="72"/>
      <c r="N1" s="13" t="s">
        <v>31</v>
      </c>
      <c r="O1" s="14" t="s">
        <v>32</v>
      </c>
      <c r="Q1" s="25"/>
      <c r="R1" s="26"/>
    </row>
    <row r="2" spans="1:18" x14ac:dyDescent="0.25">
      <c r="A2" s="95">
        <v>43617</v>
      </c>
      <c r="B2" s="7">
        <v>2</v>
      </c>
      <c r="C2" s="93" t="s">
        <v>24</v>
      </c>
      <c r="D2" s="3">
        <f t="shared" ref="D2:D7" si="1">+$A$1</f>
        <v>2019</v>
      </c>
      <c r="E2" s="86">
        <v>31</v>
      </c>
      <c r="F2" s="88">
        <v>43660</v>
      </c>
      <c r="G2" s="90" t="s">
        <v>0</v>
      </c>
      <c r="H2" s="97">
        <f t="shared" si="0"/>
        <v>43660</v>
      </c>
      <c r="J2" s="1"/>
      <c r="L2" s="99"/>
      <c r="M2" s="72"/>
      <c r="N2" s="16" t="s">
        <v>58</v>
      </c>
      <c r="O2" s="16" t="s">
        <v>34</v>
      </c>
      <c r="Q2" s="25"/>
      <c r="R2" s="26"/>
    </row>
    <row r="3" spans="1:18" x14ac:dyDescent="0.25">
      <c r="A3" s="7">
        <f>+A1+1</f>
        <v>2020</v>
      </c>
      <c r="B3" s="7">
        <v>3</v>
      </c>
      <c r="C3" s="93" t="s">
        <v>25</v>
      </c>
      <c r="D3" s="3">
        <f t="shared" si="1"/>
        <v>2019</v>
      </c>
      <c r="E3" s="86">
        <v>31</v>
      </c>
      <c r="F3" s="88">
        <v>43692</v>
      </c>
      <c r="G3" s="90" t="s">
        <v>1</v>
      </c>
      <c r="H3" s="97">
        <f t="shared" si="0"/>
        <v>43692</v>
      </c>
      <c r="K3" s="52">
        <v>2</v>
      </c>
      <c r="L3" s="53" t="s">
        <v>104</v>
      </c>
      <c r="N3" s="46" t="s">
        <v>3</v>
      </c>
      <c r="O3" s="42" t="s">
        <v>3</v>
      </c>
      <c r="Q3" s="25"/>
      <c r="R3" s="26"/>
    </row>
    <row r="4" spans="1:18" x14ac:dyDescent="0.25">
      <c r="A4" s="7"/>
      <c r="B4" s="7">
        <v>4</v>
      </c>
      <c r="C4" s="93" t="s">
        <v>26</v>
      </c>
      <c r="D4" s="3">
        <f t="shared" si="1"/>
        <v>2019</v>
      </c>
      <c r="E4" s="86">
        <v>30</v>
      </c>
      <c r="F4" s="88">
        <v>43770</v>
      </c>
      <c r="G4" s="90" t="s">
        <v>2</v>
      </c>
      <c r="H4" s="97">
        <f t="shared" si="0"/>
        <v>43770</v>
      </c>
      <c r="K4" s="54">
        <v>3</v>
      </c>
      <c r="L4" s="55" t="s">
        <v>105</v>
      </c>
      <c r="N4" s="37" t="s">
        <v>53</v>
      </c>
      <c r="O4" s="37" t="s">
        <v>35</v>
      </c>
      <c r="Q4" s="25"/>
      <c r="R4" s="26"/>
    </row>
    <row r="5" spans="1:18" x14ac:dyDescent="0.25">
      <c r="A5" s="7"/>
      <c r="B5" s="7">
        <v>5</v>
      </c>
      <c r="C5" s="93" t="s">
        <v>27</v>
      </c>
      <c r="D5" s="3">
        <f t="shared" si="1"/>
        <v>2019</v>
      </c>
      <c r="E5" s="86">
        <v>31</v>
      </c>
      <c r="F5" s="88">
        <v>43780</v>
      </c>
      <c r="G5" s="90" t="s">
        <v>30</v>
      </c>
      <c r="H5" s="97">
        <f t="shared" si="0"/>
        <v>43780</v>
      </c>
      <c r="K5" s="54">
        <v>4</v>
      </c>
      <c r="L5" s="55" t="s">
        <v>106</v>
      </c>
      <c r="N5" s="34" t="s">
        <v>38</v>
      </c>
      <c r="O5" s="34" t="s">
        <v>39</v>
      </c>
      <c r="Q5" s="25"/>
      <c r="R5" s="26"/>
    </row>
    <row r="6" spans="1:18" x14ac:dyDescent="0.25">
      <c r="A6" s="7"/>
      <c r="B6" s="7">
        <v>6</v>
      </c>
      <c r="C6" s="93" t="s">
        <v>28</v>
      </c>
      <c r="D6" s="3">
        <f t="shared" si="1"/>
        <v>2019</v>
      </c>
      <c r="E6" s="86">
        <v>30</v>
      </c>
      <c r="F6" s="154">
        <v>43824</v>
      </c>
      <c r="G6" s="155" t="s">
        <v>6</v>
      </c>
      <c r="H6" s="156">
        <f t="shared" si="0"/>
        <v>43824</v>
      </c>
      <c r="K6" s="54">
        <v>5</v>
      </c>
      <c r="L6" s="55" t="s">
        <v>107</v>
      </c>
      <c r="N6" s="44" t="s">
        <v>59</v>
      </c>
      <c r="O6" s="45" t="s">
        <v>40</v>
      </c>
      <c r="Q6" s="25"/>
      <c r="R6" s="26"/>
    </row>
    <row r="7" spans="1:18" x14ac:dyDescent="0.25">
      <c r="A7" s="7"/>
      <c r="B7" s="7">
        <v>7</v>
      </c>
      <c r="C7" s="93" t="s">
        <v>29</v>
      </c>
      <c r="D7" s="3">
        <f t="shared" si="1"/>
        <v>2019</v>
      </c>
      <c r="E7" s="86">
        <v>31</v>
      </c>
      <c r="F7" s="88">
        <v>43831</v>
      </c>
      <c r="G7" s="90" t="s">
        <v>7</v>
      </c>
      <c r="H7" s="97">
        <f>DATE(YEAR($A$2)+1,MONTH(F7),DAY(F7))</f>
        <v>43831</v>
      </c>
      <c r="K7" s="54">
        <v>6</v>
      </c>
      <c r="L7" s="55" t="s">
        <v>108</v>
      </c>
      <c r="N7" s="36" t="s">
        <v>41</v>
      </c>
      <c r="O7" s="36" t="s">
        <v>42</v>
      </c>
      <c r="Q7" s="25"/>
      <c r="R7" s="26"/>
    </row>
    <row r="8" spans="1:18" x14ac:dyDescent="0.25">
      <c r="A8" s="7"/>
      <c r="B8" s="7">
        <v>8</v>
      </c>
      <c r="C8" s="93" t="s">
        <v>18</v>
      </c>
      <c r="D8" s="3">
        <f>+$A$3</f>
        <v>2020</v>
      </c>
      <c r="E8" s="86">
        <v>31</v>
      </c>
      <c r="F8" s="152">
        <v>43934</v>
      </c>
      <c r="G8" s="90" t="s">
        <v>4</v>
      </c>
      <c r="H8" s="97">
        <f>DATE(YEAR($A$2)+1,MONTH(F8),DAY(F8))</f>
        <v>43934</v>
      </c>
      <c r="K8" s="54">
        <v>7</v>
      </c>
      <c r="L8" s="55" t="s">
        <v>109</v>
      </c>
      <c r="N8" s="22" t="s">
        <v>43</v>
      </c>
      <c r="O8" s="22" t="s">
        <v>44</v>
      </c>
      <c r="Q8" s="25"/>
      <c r="R8" s="26"/>
    </row>
    <row r="9" spans="1:18" x14ac:dyDescent="0.25">
      <c r="A9" s="7"/>
      <c r="B9" s="7">
        <v>9</v>
      </c>
      <c r="C9" s="93" t="s">
        <v>19</v>
      </c>
      <c r="D9" s="3">
        <f>+$A$3</f>
        <v>2020</v>
      </c>
      <c r="E9" s="86">
        <f>IF(D9=2020,29,28)</f>
        <v>29</v>
      </c>
      <c r="F9" s="88">
        <v>43952</v>
      </c>
      <c r="G9" s="90" t="s">
        <v>5</v>
      </c>
      <c r="H9" s="97">
        <f>DATE(YEAR($A$2)+1,MONTH(F9),DAY(F9))</f>
        <v>43952</v>
      </c>
      <c r="K9" s="56">
        <v>1</v>
      </c>
      <c r="L9" s="57" t="s">
        <v>110</v>
      </c>
      <c r="N9" s="43" t="s">
        <v>36</v>
      </c>
      <c r="O9" s="10" t="s">
        <v>37</v>
      </c>
      <c r="Q9" s="25"/>
      <c r="R9" s="26"/>
    </row>
    <row r="10" spans="1:18" x14ac:dyDescent="0.25">
      <c r="A10" s="7"/>
      <c r="B10" s="7">
        <v>10</v>
      </c>
      <c r="C10" s="93" t="s">
        <v>20</v>
      </c>
      <c r="D10" s="3">
        <f>+$A$3</f>
        <v>2020</v>
      </c>
      <c r="E10" s="86">
        <v>31</v>
      </c>
      <c r="F10" s="88">
        <v>43959</v>
      </c>
      <c r="G10" s="90" t="s">
        <v>8</v>
      </c>
      <c r="H10" s="97">
        <f>DATE(YEAR($A$2)+1,MONTH(F10),DAY(F10))</f>
        <v>43959</v>
      </c>
      <c r="N10" s="15"/>
      <c r="Q10" s="25"/>
      <c r="R10" s="26"/>
    </row>
    <row r="11" spans="1:18" x14ac:dyDescent="0.25">
      <c r="A11" s="7"/>
      <c r="B11" s="7">
        <v>11</v>
      </c>
      <c r="C11" s="93" t="s">
        <v>21</v>
      </c>
      <c r="D11" s="3">
        <f>+$A$3</f>
        <v>2020</v>
      </c>
      <c r="E11" s="86">
        <v>30</v>
      </c>
      <c r="F11" s="153">
        <v>43972</v>
      </c>
      <c r="G11" s="91" t="s">
        <v>9</v>
      </c>
      <c r="H11" s="98">
        <f>DATE(YEAR($A$2)+1,MONTH(F11),DAY(F11))</f>
        <v>43972</v>
      </c>
      <c r="N11" s="15"/>
      <c r="Q11" s="25"/>
      <c r="R11" s="26"/>
    </row>
    <row r="12" spans="1:18" x14ac:dyDescent="0.25">
      <c r="A12" s="8"/>
      <c r="B12" s="8">
        <v>12</v>
      </c>
      <c r="C12" s="94" t="s">
        <v>22</v>
      </c>
      <c r="D12" s="9">
        <f>+$A$3</f>
        <v>2020</v>
      </c>
      <c r="E12" s="87">
        <v>31</v>
      </c>
      <c r="Q12" s="25"/>
      <c r="R12" s="26"/>
    </row>
    <row r="13" spans="1:18" x14ac:dyDescent="0.25">
      <c r="A13" s="50">
        <v>910119</v>
      </c>
      <c r="B13" s="50" t="s">
        <v>60</v>
      </c>
      <c r="C13" s="50" t="s">
        <v>85</v>
      </c>
      <c r="D13" s="50">
        <v>25</v>
      </c>
      <c r="E13" s="108">
        <v>12</v>
      </c>
      <c r="Q13" s="25"/>
      <c r="R13" s="26"/>
    </row>
    <row r="14" spans="1:18" x14ac:dyDescent="0.25">
      <c r="A14" s="50">
        <v>7032</v>
      </c>
      <c r="B14" s="50" t="s">
        <v>61</v>
      </c>
      <c r="C14" s="50" t="s">
        <v>86</v>
      </c>
      <c r="D14" s="50">
        <v>25</v>
      </c>
      <c r="E14" s="108">
        <v>12</v>
      </c>
      <c r="F14" s="41"/>
      <c r="Q14" s="25"/>
      <c r="R14" s="26"/>
    </row>
    <row r="15" spans="1:18" x14ac:dyDescent="0.25">
      <c r="A15" s="50">
        <v>7069</v>
      </c>
      <c r="B15" s="50" t="s">
        <v>62</v>
      </c>
      <c r="C15" s="50" t="s">
        <v>84</v>
      </c>
      <c r="D15" s="50">
        <v>25</v>
      </c>
      <c r="E15" s="108">
        <v>12</v>
      </c>
      <c r="Q15" s="25"/>
      <c r="R15" s="26"/>
    </row>
    <row r="16" spans="1:18" x14ac:dyDescent="0.25">
      <c r="A16" s="50">
        <v>7042</v>
      </c>
      <c r="B16" s="50" t="s">
        <v>56</v>
      </c>
      <c r="C16" s="50" t="s">
        <v>87</v>
      </c>
      <c r="D16" s="50">
        <v>25</v>
      </c>
      <c r="E16" s="108">
        <v>12</v>
      </c>
      <c r="F16" s="33"/>
      <c r="Q16" s="25"/>
      <c r="R16" s="26"/>
    </row>
    <row r="17" spans="1:18" x14ac:dyDescent="0.25">
      <c r="A17" s="50">
        <v>910118</v>
      </c>
      <c r="B17" s="50" t="s">
        <v>57</v>
      </c>
      <c r="C17" s="50" t="s">
        <v>88</v>
      </c>
      <c r="D17" s="50">
        <v>25</v>
      </c>
      <c r="E17" s="108">
        <v>12</v>
      </c>
      <c r="F17" s="33"/>
      <c r="Q17" s="25"/>
      <c r="R17" s="26"/>
    </row>
    <row r="18" spans="1:18" x14ac:dyDescent="0.25">
      <c r="A18" s="50">
        <v>7060</v>
      </c>
      <c r="B18" s="50" t="s">
        <v>37</v>
      </c>
      <c r="C18" s="50" t="s">
        <v>89</v>
      </c>
      <c r="D18" s="50">
        <v>25</v>
      </c>
      <c r="E18" s="108">
        <v>12</v>
      </c>
      <c r="F18" s="33"/>
      <c r="Q18" s="25"/>
      <c r="R18" s="26"/>
    </row>
    <row r="19" spans="1:18" x14ac:dyDescent="0.25">
      <c r="A19" s="50">
        <v>7054</v>
      </c>
      <c r="B19" s="50" t="s">
        <v>90</v>
      </c>
      <c r="C19" s="50" t="s">
        <v>91</v>
      </c>
      <c r="D19" s="50">
        <v>25</v>
      </c>
      <c r="E19" s="108">
        <v>12</v>
      </c>
      <c r="F19" s="33"/>
      <c r="Q19" s="25"/>
      <c r="R19" s="26"/>
    </row>
    <row r="20" spans="1:18" x14ac:dyDescent="0.25">
      <c r="A20" s="50">
        <v>7066</v>
      </c>
      <c r="B20" s="50" t="s">
        <v>63</v>
      </c>
      <c r="C20" s="50" t="s">
        <v>92</v>
      </c>
      <c r="D20" s="50">
        <v>25</v>
      </c>
      <c r="E20" s="108">
        <v>12</v>
      </c>
      <c r="Q20" s="25"/>
      <c r="R20" s="26"/>
    </row>
    <row r="21" spans="1:18" x14ac:dyDescent="0.25">
      <c r="A21" s="50">
        <v>7014</v>
      </c>
      <c r="B21" s="50" t="s">
        <v>67</v>
      </c>
      <c r="C21" s="50" t="s">
        <v>93</v>
      </c>
      <c r="D21" s="50">
        <v>25</v>
      </c>
      <c r="E21" s="108">
        <v>12</v>
      </c>
      <c r="Q21" s="25"/>
      <c r="R21" s="26"/>
    </row>
    <row r="22" spans="1:18" x14ac:dyDescent="0.25">
      <c r="A22" s="50">
        <v>7068</v>
      </c>
      <c r="B22" s="50" t="s">
        <v>63</v>
      </c>
      <c r="C22" s="50" t="s">
        <v>94</v>
      </c>
      <c r="D22" s="50">
        <v>25</v>
      </c>
      <c r="E22" s="108">
        <v>12</v>
      </c>
      <c r="Q22" s="25"/>
      <c r="R22" s="26"/>
    </row>
    <row r="23" spans="1:18" x14ac:dyDescent="0.25">
      <c r="A23" s="50">
        <v>7070</v>
      </c>
      <c r="B23" s="50" t="s">
        <v>64</v>
      </c>
      <c r="C23" s="50" t="s">
        <v>95</v>
      </c>
      <c r="D23" s="50">
        <v>25</v>
      </c>
      <c r="E23" s="108">
        <v>12</v>
      </c>
      <c r="Q23" s="25"/>
      <c r="R23" s="26"/>
    </row>
    <row r="24" spans="1:18" x14ac:dyDescent="0.25">
      <c r="A24" s="50">
        <v>7065</v>
      </c>
      <c r="B24" s="50" t="s">
        <v>65</v>
      </c>
      <c r="C24" s="50" t="s">
        <v>96</v>
      </c>
      <c r="D24" s="50">
        <v>25</v>
      </c>
      <c r="E24" s="108">
        <v>12</v>
      </c>
      <c r="Q24" s="25"/>
      <c r="R24" s="26"/>
    </row>
    <row r="25" spans="1:18" x14ac:dyDescent="0.25">
      <c r="A25" s="50">
        <v>910163</v>
      </c>
      <c r="B25" s="50" t="s">
        <v>37</v>
      </c>
      <c r="C25" s="50" t="s">
        <v>97</v>
      </c>
      <c r="D25" s="50">
        <v>25</v>
      </c>
      <c r="E25" s="108">
        <v>12</v>
      </c>
      <c r="Q25" s="25"/>
      <c r="R25" s="26"/>
    </row>
    <row r="26" spans="1:18" x14ac:dyDescent="0.25">
      <c r="A26" s="50">
        <v>91016</v>
      </c>
      <c r="B26" s="50" t="s">
        <v>65</v>
      </c>
      <c r="C26" s="50" t="s">
        <v>68</v>
      </c>
      <c r="D26" s="50">
        <v>25</v>
      </c>
      <c r="E26" s="108">
        <v>12</v>
      </c>
      <c r="Q26" s="25"/>
      <c r="R26" s="26"/>
    </row>
    <row r="27" spans="1:18" x14ac:dyDescent="0.25">
      <c r="A27" s="50">
        <v>7030</v>
      </c>
      <c r="B27" s="50" t="s">
        <v>42</v>
      </c>
      <c r="C27" s="50" t="s">
        <v>98</v>
      </c>
      <c r="D27" s="50">
        <v>25</v>
      </c>
      <c r="E27" s="108">
        <v>12</v>
      </c>
      <c r="Q27" s="25"/>
      <c r="R27" s="26"/>
    </row>
    <row r="28" spans="1:18" x14ac:dyDescent="0.25">
      <c r="A28" s="50">
        <v>7035</v>
      </c>
      <c r="B28" s="50" t="s">
        <v>37</v>
      </c>
      <c r="C28" s="50" t="s">
        <v>69</v>
      </c>
      <c r="D28" s="50">
        <v>25</v>
      </c>
      <c r="E28" s="108">
        <v>12</v>
      </c>
      <c r="Q28" s="25"/>
      <c r="R28" s="26"/>
    </row>
    <row r="29" spans="1:18" x14ac:dyDescent="0.25">
      <c r="A29" s="50">
        <v>703</v>
      </c>
      <c r="B29" s="50" t="s">
        <v>44</v>
      </c>
      <c r="C29" s="50" t="s">
        <v>70</v>
      </c>
      <c r="D29" s="50">
        <v>25</v>
      </c>
      <c r="E29" s="108">
        <v>12</v>
      </c>
      <c r="Q29" s="25"/>
      <c r="R29" s="26"/>
    </row>
    <row r="30" spans="1:18" x14ac:dyDescent="0.25">
      <c r="A30" s="50">
        <v>7078</v>
      </c>
      <c r="B30" s="50" t="s">
        <v>60</v>
      </c>
      <c r="C30" s="50" t="s">
        <v>71</v>
      </c>
      <c r="D30" s="50">
        <v>25</v>
      </c>
      <c r="E30" s="108">
        <v>12</v>
      </c>
      <c r="Q30" s="25"/>
      <c r="R30" s="26"/>
    </row>
    <row r="31" spans="1:18" x14ac:dyDescent="0.25">
      <c r="A31" s="50">
        <v>7064</v>
      </c>
      <c r="B31" s="50" t="s">
        <v>62</v>
      </c>
      <c r="C31" s="50" t="s">
        <v>72</v>
      </c>
      <c r="D31" s="50">
        <v>25</v>
      </c>
      <c r="E31" s="108">
        <v>12</v>
      </c>
      <c r="Q31" s="25"/>
      <c r="R31" s="26"/>
    </row>
    <row r="32" spans="1:18" x14ac:dyDescent="0.25">
      <c r="A32" s="50">
        <v>7050</v>
      </c>
      <c r="B32" s="50" t="s">
        <v>44</v>
      </c>
      <c r="C32" s="50" t="s">
        <v>73</v>
      </c>
      <c r="D32" s="50">
        <v>25</v>
      </c>
      <c r="E32" s="108">
        <v>12</v>
      </c>
      <c r="Q32" s="25"/>
      <c r="R32" s="26"/>
    </row>
    <row r="33" spans="1:18" x14ac:dyDescent="0.25">
      <c r="A33" s="50">
        <v>510</v>
      </c>
      <c r="B33" s="50" t="s">
        <v>99</v>
      </c>
      <c r="C33" s="50" t="s">
        <v>74</v>
      </c>
      <c r="D33" s="50">
        <v>25</v>
      </c>
      <c r="E33" s="108">
        <v>12</v>
      </c>
      <c r="Q33" s="25"/>
      <c r="R33" s="26"/>
    </row>
    <row r="34" spans="1:18" x14ac:dyDescent="0.25">
      <c r="A34" s="50">
        <v>512</v>
      </c>
      <c r="B34" s="50" t="s">
        <v>100</v>
      </c>
      <c r="C34" s="50" t="s">
        <v>75</v>
      </c>
      <c r="D34" s="50">
        <v>25</v>
      </c>
      <c r="E34" s="108">
        <v>12</v>
      </c>
      <c r="Q34" s="25"/>
      <c r="R34" s="26"/>
    </row>
    <row r="35" spans="1:18" x14ac:dyDescent="0.25">
      <c r="A35" s="50">
        <v>7010</v>
      </c>
      <c r="B35" s="50" t="s">
        <v>101</v>
      </c>
      <c r="C35" s="50" t="s">
        <v>76</v>
      </c>
      <c r="D35" s="50">
        <v>25</v>
      </c>
      <c r="E35" s="108">
        <v>12</v>
      </c>
      <c r="Q35" s="25"/>
      <c r="R35" s="26"/>
    </row>
    <row r="36" spans="1:18" x14ac:dyDescent="0.25">
      <c r="A36" s="50">
        <v>7089</v>
      </c>
      <c r="B36" s="50" t="s">
        <v>67</v>
      </c>
      <c r="C36" s="50" t="s">
        <v>77</v>
      </c>
      <c r="D36" s="50">
        <v>25</v>
      </c>
      <c r="E36" s="108">
        <v>12</v>
      </c>
      <c r="Q36" s="25"/>
      <c r="R36" s="26"/>
    </row>
    <row r="37" spans="1:18" x14ac:dyDescent="0.25">
      <c r="A37" s="50">
        <v>7034</v>
      </c>
      <c r="B37" s="50" t="s">
        <v>56</v>
      </c>
      <c r="C37" s="50" t="s">
        <v>78</v>
      </c>
      <c r="D37" s="50">
        <v>25</v>
      </c>
      <c r="E37" s="108">
        <v>12</v>
      </c>
      <c r="Q37" s="25"/>
      <c r="R37" s="26"/>
    </row>
    <row r="38" spans="1:18" x14ac:dyDescent="0.25">
      <c r="A38" s="50">
        <v>7002</v>
      </c>
      <c r="B38" s="50" t="s">
        <v>55</v>
      </c>
      <c r="C38" s="50" t="s">
        <v>79</v>
      </c>
      <c r="D38" s="50">
        <v>25</v>
      </c>
      <c r="E38" s="108">
        <v>12</v>
      </c>
      <c r="Q38" s="25"/>
      <c r="R38" s="26"/>
    </row>
    <row r="39" spans="1:18" x14ac:dyDescent="0.25">
      <c r="A39" s="50">
        <v>7046</v>
      </c>
      <c r="B39" s="50" t="s">
        <v>66</v>
      </c>
      <c r="C39" s="50" t="s">
        <v>80</v>
      </c>
      <c r="D39" s="50">
        <v>25</v>
      </c>
      <c r="E39" s="108">
        <v>12</v>
      </c>
      <c r="Q39" s="25"/>
      <c r="R39" s="26"/>
    </row>
    <row r="40" spans="1:18" x14ac:dyDescent="0.25">
      <c r="A40" s="50">
        <v>7023</v>
      </c>
      <c r="B40" s="50" t="s">
        <v>102</v>
      </c>
      <c r="C40" s="50" t="s">
        <v>81</v>
      </c>
      <c r="D40" s="50">
        <v>25</v>
      </c>
      <c r="E40" s="108">
        <v>12</v>
      </c>
      <c r="Q40" s="25"/>
      <c r="R40" s="26"/>
    </row>
    <row r="41" spans="1:18" x14ac:dyDescent="0.25">
      <c r="A41" s="50">
        <v>7060</v>
      </c>
      <c r="B41" s="50" t="s">
        <v>54</v>
      </c>
      <c r="C41" s="50" t="s">
        <v>82</v>
      </c>
      <c r="D41" s="50">
        <v>25</v>
      </c>
      <c r="E41" s="108">
        <v>12</v>
      </c>
      <c r="Q41" s="25"/>
      <c r="R41" s="26"/>
    </row>
    <row r="42" spans="1:18" x14ac:dyDescent="0.25">
      <c r="A42" s="50">
        <v>7655</v>
      </c>
      <c r="B42" s="50" t="s">
        <v>103</v>
      </c>
      <c r="C42" s="50" t="s">
        <v>83</v>
      </c>
      <c r="D42" s="50">
        <v>25</v>
      </c>
      <c r="E42" s="108">
        <v>12</v>
      </c>
      <c r="Q42" s="25"/>
      <c r="R42" s="26"/>
    </row>
    <row r="43" spans="1:18" x14ac:dyDescent="0.25">
      <c r="Q43" s="25"/>
      <c r="R43" s="26"/>
    </row>
    <row r="44" spans="1:18" x14ac:dyDescent="0.25">
      <c r="Q44" s="25"/>
      <c r="R44" s="26"/>
    </row>
    <row r="45" spans="1:18" x14ac:dyDescent="0.25">
      <c r="Q45" s="25"/>
      <c r="R45" s="26"/>
    </row>
    <row r="46" spans="1:18" x14ac:dyDescent="0.25">
      <c r="Q46" s="25"/>
      <c r="R46" s="26"/>
    </row>
    <row r="47" spans="1:18" x14ac:dyDescent="0.25">
      <c r="Q47" s="25"/>
      <c r="R47" s="26"/>
    </row>
    <row r="48" spans="1:18" x14ac:dyDescent="0.25">
      <c r="Q48" s="25"/>
      <c r="R48" s="26"/>
    </row>
    <row r="49" spans="17:18" x14ac:dyDescent="0.25">
      <c r="Q49" s="25"/>
      <c r="R49" s="26"/>
    </row>
    <row r="50" spans="17:18" x14ac:dyDescent="0.25">
      <c r="Q50" s="25"/>
      <c r="R50" s="26"/>
    </row>
    <row r="51" spans="17:18" x14ac:dyDescent="0.25">
      <c r="Q51" s="25"/>
      <c r="R51" s="26"/>
    </row>
    <row r="52" spans="17:18" x14ac:dyDescent="0.25">
      <c r="Q52" s="25"/>
      <c r="R52" s="26"/>
    </row>
    <row r="53" spans="17:18" x14ac:dyDescent="0.25">
      <c r="Q53" s="25"/>
      <c r="R53" s="26"/>
    </row>
    <row r="54" spans="17:18" x14ac:dyDescent="0.25">
      <c r="Q54" s="25"/>
      <c r="R54" s="26"/>
    </row>
    <row r="55" spans="17:18" x14ac:dyDescent="0.25">
      <c r="Q55" s="25"/>
      <c r="R55" s="26"/>
    </row>
    <row r="56" spans="17:18" x14ac:dyDescent="0.25">
      <c r="Q56" s="25"/>
      <c r="R56" s="26"/>
    </row>
    <row r="57" spans="17:18" x14ac:dyDescent="0.25">
      <c r="Q57" s="25"/>
      <c r="R57" s="26"/>
    </row>
    <row r="58" spans="17:18" x14ac:dyDescent="0.25">
      <c r="Q58" s="25"/>
      <c r="R58" s="26"/>
    </row>
    <row r="59" spans="17:18" x14ac:dyDescent="0.25">
      <c r="Q59" s="25"/>
      <c r="R59" s="26"/>
    </row>
    <row r="60" spans="17:18" x14ac:dyDescent="0.25">
      <c r="Q60" s="25"/>
      <c r="R60" s="26"/>
    </row>
    <row r="61" spans="17:18" x14ac:dyDescent="0.25">
      <c r="Q61" s="25"/>
      <c r="R61" s="26"/>
    </row>
    <row r="62" spans="17:18" x14ac:dyDescent="0.25">
      <c r="Q62" s="25"/>
      <c r="R62" s="26"/>
    </row>
    <row r="63" spans="17:18" x14ac:dyDescent="0.25">
      <c r="Q63" s="25"/>
      <c r="R63" s="26"/>
    </row>
    <row r="64" spans="17:18" x14ac:dyDescent="0.25">
      <c r="Q64" s="25"/>
      <c r="R64" s="26"/>
    </row>
    <row r="65" spans="17:18" x14ac:dyDescent="0.25">
      <c r="Q65" s="25"/>
      <c r="R65" s="26"/>
    </row>
    <row r="66" spans="17:18" x14ac:dyDescent="0.25">
      <c r="Q66" s="25"/>
      <c r="R66" s="26"/>
    </row>
    <row r="67" spans="17:18" x14ac:dyDescent="0.25">
      <c r="Q67" s="25"/>
      <c r="R67" s="26"/>
    </row>
    <row r="68" spans="17:18" x14ac:dyDescent="0.25">
      <c r="Q68" s="25"/>
      <c r="R68" s="26"/>
    </row>
    <row r="69" spans="17:18" x14ac:dyDescent="0.25">
      <c r="Q69" s="25"/>
      <c r="R69" s="26"/>
    </row>
    <row r="70" spans="17:18" x14ac:dyDescent="0.25">
      <c r="Q70" s="25"/>
      <c r="R70" s="26"/>
    </row>
    <row r="71" spans="17:18" x14ac:dyDescent="0.25">
      <c r="Q71" s="25"/>
      <c r="R71" s="26"/>
    </row>
    <row r="72" spans="17:18" x14ac:dyDescent="0.25">
      <c r="Q72" s="25"/>
      <c r="R72" s="26"/>
    </row>
    <row r="73" spans="17:18" x14ac:dyDescent="0.25">
      <c r="Q73" s="25"/>
      <c r="R73" s="26"/>
    </row>
    <row r="74" spans="17:18" x14ac:dyDescent="0.25">
      <c r="Q74" s="25"/>
      <c r="R74" s="26"/>
    </row>
    <row r="75" spans="17:18" x14ac:dyDescent="0.25">
      <c r="Q75" s="25"/>
      <c r="R75" s="26"/>
    </row>
    <row r="76" spans="17:18" x14ac:dyDescent="0.25">
      <c r="Q76" s="25"/>
      <c r="R76" s="26"/>
    </row>
    <row r="77" spans="17:18" x14ac:dyDescent="0.25">
      <c r="Q77" s="25"/>
      <c r="R77" s="26"/>
    </row>
    <row r="78" spans="17:18" x14ac:dyDescent="0.25">
      <c r="Q78" s="25"/>
      <c r="R78" s="26"/>
    </row>
    <row r="79" spans="17:18" x14ac:dyDescent="0.25">
      <c r="Q79" s="25"/>
      <c r="R79" s="26"/>
    </row>
    <row r="80" spans="17:18" x14ac:dyDescent="0.25">
      <c r="Q80" s="25"/>
      <c r="R80" s="26"/>
    </row>
    <row r="81" spans="17:18" x14ac:dyDescent="0.25">
      <c r="Q81" s="25"/>
      <c r="R81" s="26"/>
    </row>
    <row r="82" spans="17:18" x14ac:dyDescent="0.25">
      <c r="Q82" s="25"/>
      <c r="R82" s="26"/>
    </row>
    <row r="83" spans="17:18" x14ac:dyDescent="0.25">
      <c r="Q83" s="25"/>
      <c r="R83" s="26"/>
    </row>
    <row r="84" spans="17:18" x14ac:dyDescent="0.25">
      <c r="Q84" s="25"/>
      <c r="R84" s="26"/>
    </row>
    <row r="85" spans="17:18" x14ac:dyDescent="0.25">
      <c r="Q85" s="25"/>
      <c r="R85" s="26"/>
    </row>
    <row r="86" spans="17:18" x14ac:dyDescent="0.25">
      <c r="Q86" s="25"/>
      <c r="R86" s="26"/>
    </row>
    <row r="87" spans="17:18" x14ac:dyDescent="0.25">
      <c r="Q87" s="25"/>
      <c r="R87" s="26"/>
    </row>
    <row r="88" spans="17:18" x14ac:dyDescent="0.25">
      <c r="Q88" s="25"/>
      <c r="R88" s="26"/>
    </row>
    <row r="89" spans="17:18" x14ac:dyDescent="0.25">
      <c r="Q89" s="25"/>
      <c r="R89" s="26"/>
    </row>
    <row r="90" spans="17:18" x14ac:dyDescent="0.25">
      <c r="Q90" s="25"/>
      <c r="R90" s="26"/>
    </row>
    <row r="91" spans="17:18" x14ac:dyDescent="0.25">
      <c r="Q91" s="25"/>
      <c r="R91" s="26"/>
    </row>
    <row r="92" spans="17:18" x14ac:dyDescent="0.25">
      <c r="Q92" s="25"/>
      <c r="R92" s="26"/>
    </row>
    <row r="93" spans="17:18" x14ac:dyDescent="0.25">
      <c r="Q93" s="25"/>
      <c r="R93" s="26"/>
    </row>
    <row r="94" spans="17:18" x14ac:dyDescent="0.25">
      <c r="Q94" s="25"/>
      <c r="R94" s="26"/>
    </row>
    <row r="95" spans="17:18" x14ac:dyDescent="0.25">
      <c r="Q95" s="25"/>
      <c r="R95" s="26"/>
    </row>
    <row r="96" spans="17:18" x14ac:dyDescent="0.25">
      <c r="Q96" s="25"/>
      <c r="R96" s="26"/>
    </row>
    <row r="97" spans="17:18" x14ac:dyDescent="0.25">
      <c r="Q97" s="25"/>
      <c r="R97" s="26"/>
    </row>
    <row r="98" spans="17:18" x14ac:dyDescent="0.25">
      <c r="Q98" s="25"/>
      <c r="R98" s="26"/>
    </row>
    <row r="99" spans="17:18" x14ac:dyDescent="0.25">
      <c r="Q99" s="25"/>
      <c r="R99" s="26"/>
    </row>
    <row r="100" spans="17:18" x14ac:dyDescent="0.25">
      <c r="Q100" s="25"/>
      <c r="R100" s="26"/>
    </row>
    <row r="101" spans="17:18" x14ac:dyDescent="0.25">
      <c r="Q101" s="25"/>
      <c r="R101" s="26"/>
    </row>
    <row r="102" spans="17:18" x14ac:dyDescent="0.25">
      <c r="Q102" s="25"/>
      <c r="R102" s="26"/>
    </row>
    <row r="103" spans="17:18" x14ac:dyDescent="0.25">
      <c r="Q103" s="25"/>
      <c r="R103" s="26"/>
    </row>
    <row r="104" spans="17:18" x14ac:dyDescent="0.25">
      <c r="Q104" s="25"/>
      <c r="R104" s="26"/>
    </row>
    <row r="105" spans="17:18" x14ac:dyDescent="0.25">
      <c r="Q105" s="25"/>
      <c r="R105" s="26"/>
    </row>
    <row r="106" spans="17:18" x14ac:dyDescent="0.25">
      <c r="Q106" s="25"/>
      <c r="R106" s="26"/>
    </row>
    <row r="107" spans="17:18" x14ac:dyDescent="0.25">
      <c r="Q107" s="25"/>
      <c r="R107" s="26"/>
    </row>
    <row r="108" spans="17:18" x14ac:dyDescent="0.25">
      <c r="Q108" s="25"/>
      <c r="R108" s="26"/>
    </row>
    <row r="109" spans="17:18" x14ac:dyDescent="0.25">
      <c r="Q109" s="25"/>
      <c r="R109" s="26"/>
    </row>
    <row r="110" spans="17:18" x14ac:dyDescent="0.25">
      <c r="Q110" s="25"/>
      <c r="R110" s="26"/>
    </row>
    <row r="111" spans="17:18" x14ac:dyDescent="0.25">
      <c r="Q111" s="25"/>
      <c r="R111" s="26"/>
    </row>
    <row r="112" spans="17:18" x14ac:dyDescent="0.25">
      <c r="Q112" s="25"/>
      <c r="R112" s="26"/>
    </row>
    <row r="113" spans="17:18" x14ac:dyDescent="0.25">
      <c r="Q113" s="25"/>
      <c r="R113" s="26"/>
    </row>
    <row r="114" spans="17:18" x14ac:dyDescent="0.25">
      <c r="Q114" s="25"/>
      <c r="R114" s="26"/>
    </row>
    <row r="115" spans="17:18" x14ac:dyDescent="0.25">
      <c r="Q115" s="25"/>
      <c r="R115" s="26"/>
    </row>
    <row r="116" spans="17:18" x14ac:dyDescent="0.25">
      <c r="Q116" s="25"/>
      <c r="R116" s="26"/>
    </row>
    <row r="117" spans="17:18" x14ac:dyDescent="0.25">
      <c r="Q117" s="25"/>
      <c r="R117" s="26"/>
    </row>
    <row r="118" spans="17:18" x14ac:dyDescent="0.25">
      <c r="Q118" s="25"/>
      <c r="R118" s="26"/>
    </row>
    <row r="119" spans="17:18" x14ac:dyDescent="0.25">
      <c r="Q119" s="25"/>
      <c r="R119" s="26"/>
    </row>
    <row r="120" spans="17:18" x14ac:dyDescent="0.25">
      <c r="Q120" s="25"/>
      <c r="R120" s="26"/>
    </row>
    <row r="121" spans="17:18" x14ac:dyDescent="0.25">
      <c r="Q121" s="25"/>
      <c r="R121" s="26"/>
    </row>
    <row r="122" spans="17:18" x14ac:dyDescent="0.25">
      <c r="Q122" s="25"/>
      <c r="R122" s="26"/>
    </row>
    <row r="123" spans="17:18" x14ac:dyDescent="0.25">
      <c r="Q123" s="25"/>
      <c r="R123" s="26"/>
    </row>
    <row r="124" spans="17:18" x14ac:dyDescent="0.25">
      <c r="Q124" s="25"/>
      <c r="R124" s="26"/>
    </row>
    <row r="125" spans="17:18" x14ac:dyDescent="0.25">
      <c r="Q125" s="25"/>
      <c r="R125" s="26"/>
    </row>
    <row r="126" spans="17:18" x14ac:dyDescent="0.25">
      <c r="Q126" s="25"/>
      <c r="R126" s="26"/>
    </row>
    <row r="127" spans="17:18" x14ac:dyDescent="0.25">
      <c r="Q127" s="25"/>
      <c r="R127" s="26"/>
    </row>
    <row r="128" spans="17:18" x14ac:dyDescent="0.25">
      <c r="Q128" s="25"/>
      <c r="R128" s="26"/>
    </row>
    <row r="129" spans="17:18" x14ac:dyDescent="0.25">
      <c r="Q129" s="25"/>
      <c r="R129" s="26"/>
    </row>
    <row r="130" spans="17:18" x14ac:dyDescent="0.25">
      <c r="Q130" s="25"/>
      <c r="R130" s="26"/>
    </row>
    <row r="131" spans="17:18" x14ac:dyDescent="0.25">
      <c r="Q131" s="25"/>
      <c r="R131" s="26"/>
    </row>
    <row r="132" spans="17:18" x14ac:dyDescent="0.25">
      <c r="Q132" s="25"/>
      <c r="R132" s="26"/>
    </row>
    <row r="133" spans="17:18" x14ac:dyDescent="0.25">
      <c r="Q133" s="25"/>
      <c r="R133" s="26"/>
    </row>
    <row r="134" spans="17:18" x14ac:dyDescent="0.25">
      <c r="Q134" s="25"/>
      <c r="R134" s="26"/>
    </row>
    <row r="135" spans="17:18" x14ac:dyDescent="0.25">
      <c r="Q135" s="25"/>
      <c r="R135" s="26"/>
    </row>
    <row r="136" spans="17:18" x14ac:dyDescent="0.25">
      <c r="Q136" s="25"/>
      <c r="R136" s="26"/>
    </row>
    <row r="137" spans="17:18" x14ac:dyDescent="0.25">
      <c r="Q137" s="25"/>
      <c r="R137" s="26"/>
    </row>
    <row r="138" spans="17:18" x14ac:dyDescent="0.25">
      <c r="Q138" s="25"/>
      <c r="R138" s="26"/>
    </row>
    <row r="139" spans="17:18" x14ac:dyDescent="0.25">
      <c r="Q139" s="25"/>
      <c r="R139" s="26"/>
    </row>
    <row r="140" spans="17:18" x14ac:dyDescent="0.25">
      <c r="Q140" s="25"/>
      <c r="R140" s="26"/>
    </row>
    <row r="141" spans="17:18" x14ac:dyDescent="0.25">
      <c r="Q141" s="25"/>
      <c r="R141" s="26"/>
    </row>
    <row r="142" spans="17:18" x14ac:dyDescent="0.25">
      <c r="Q142" s="25"/>
      <c r="R142" s="26"/>
    </row>
    <row r="143" spans="17:18" x14ac:dyDescent="0.25">
      <c r="Q143" s="25"/>
      <c r="R143" s="26"/>
    </row>
    <row r="144" spans="17:18" x14ac:dyDescent="0.25">
      <c r="Q144" s="25"/>
      <c r="R144" s="26"/>
    </row>
    <row r="145" spans="17:18" x14ac:dyDescent="0.25">
      <c r="Q145" s="25"/>
      <c r="R145" s="26"/>
    </row>
    <row r="146" spans="17:18" x14ac:dyDescent="0.25">
      <c r="Q146" s="25"/>
      <c r="R146" s="26"/>
    </row>
    <row r="147" spans="17:18" x14ac:dyDescent="0.25">
      <c r="Q147" s="25"/>
      <c r="R147" s="26"/>
    </row>
    <row r="148" spans="17:18" x14ac:dyDescent="0.25">
      <c r="Q148" s="25"/>
      <c r="R148" s="26"/>
    </row>
    <row r="149" spans="17:18" x14ac:dyDescent="0.25">
      <c r="Q149" s="25"/>
      <c r="R149" s="26"/>
    </row>
    <row r="150" spans="17:18" x14ac:dyDescent="0.25">
      <c r="Q150" s="25"/>
      <c r="R150" s="26"/>
    </row>
    <row r="151" spans="17:18" x14ac:dyDescent="0.25">
      <c r="Q151" s="25"/>
    </row>
    <row r="152" spans="17:18" x14ac:dyDescent="0.25">
      <c r="Q152" s="25"/>
    </row>
    <row r="153" spans="17:18" x14ac:dyDescent="0.25">
      <c r="Q153" s="25"/>
    </row>
    <row r="154" spans="17:18" x14ac:dyDescent="0.25">
      <c r="Q154" s="25"/>
    </row>
    <row r="155" spans="17:18" x14ac:dyDescent="0.25">
      <c r="Q155" s="25"/>
    </row>
    <row r="156" spans="17:18" x14ac:dyDescent="0.25">
      <c r="Q156" s="25"/>
    </row>
    <row r="157" spans="17:18" x14ac:dyDescent="0.25">
      <c r="Q157" s="25"/>
    </row>
    <row r="158" spans="17:18" x14ac:dyDescent="0.25">
      <c r="Q158" s="25"/>
    </row>
    <row r="159" spans="17:18" x14ac:dyDescent="0.25">
      <c r="Q159" s="25"/>
    </row>
    <row r="160" spans="17:18" x14ac:dyDescent="0.25">
      <c r="Q160" s="25"/>
    </row>
    <row r="161" spans="17:17" x14ac:dyDescent="0.25">
      <c r="Q161" s="25"/>
    </row>
    <row r="162" spans="17:17" x14ac:dyDescent="0.25">
      <c r="Q162" s="25"/>
    </row>
    <row r="163" spans="17:17" x14ac:dyDescent="0.25">
      <c r="Q163" s="25"/>
    </row>
    <row r="164" spans="17:17" x14ac:dyDescent="0.25">
      <c r="Q164" s="25"/>
    </row>
    <row r="165" spans="17:17" x14ac:dyDescent="0.25">
      <c r="Q165" s="25"/>
    </row>
    <row r="166" spans="17:17" x14ac:dyDescent="0.25">
      <c r="Q166" s="25"/>
    </row>
    <row r="167" spans="17:17" x14ac:dyDescent="0.25">
      <c r="Q167" s="25"/>
    </row>
    <row r="168" spans="17:17" x14ac:dyDescent="0.25">
      <c r="Q168" s="25"/>
    </row>
    <row r="169" spans="17:17" x14ac:dyDescent="0.25">
      <c r="Q169" s="25"/>
    </row>
    <row r="170" spans="17:17" x14ac:dyDescent="0.25">
      <c r="Q170" s="25"/>
    </row>
    <row r="171" spans="17:17" x14ac:dyDescent="0.25">
      <c r="Q171" s="25"/>
    </row>
    <row r="172" spans="17:17" x14ac:dyDescent="0.25">
      <c r="Q172" s="25"/>
    </row>
    <row r="173" spans="17:17" x14ac:dyDescent="0.25">
      <c r="Q173" s="25"/>
    </row>
    <row r="174" spans="17:17" x14ac:dyDescent="0.25">
      <c r="Q174" s="25"/>
    </row>
    <row r="175" spans="17:17" x14ac:dyDescent="0.25">
      <c r="Q175" s="25"/>
    </row>
    <row r="176" spans="17:17" x14ac:dyDescent="0.25">
      <c r="Q176" s="25"/>
    </row>
    <row r="177" spans="17:17" x14ac:dyDescent="0.25">
      <c r="Q177" s="25"/>
    </row>
    <row r="178" spans="17:17" x14ac:dyDescent="0.25">
      <c r="Q178" s="25"/>
    </row>
    <row r="179" spans="17:17" x14ac:dyDescent="0.25">
      <c r="Q179" s="25"/>
    </row>
    <row r="180" spans="17:17" x14ac:dyDescent="0.25">
      <c r="Q180" s="25"/>
    </row>
    <row r="181" spans="17:17" x14ac:dyDescent="0.25">
      <c r="Q181" s="25"/>
    </row>
    <row r="182" spans="17:17" x14ac:dyDescent="0.25">
      <c r="Q182" s="25"/>
    </row>
    <row r="183" spans="17:17" x14ac:dyDescent="0.25">
      <c r="Q183" s="25"/>
    </row>
    <row r="184" spans="17:17" x14ac:dyDescent="0.25">
      <c r="Q184" s="25"/>
    </row>
    <row r="185" spans="17:17" x14ac:dyDescent="0.25">
      <c r="Q185" s="25"/>
    </row>
    <row r="186" spans="17:17" x14ac:dyDescent="0.25">
      <c r="Q186" s="25"/>
    </row>
    <row r="187" spans="17:17" x14ac:dyDescent="0.25">
      <c r="Q187" s="25"/>
    </row>
    <row r="188" spans="17:17" x14ac:dyDescent="0.25">
      <c r="Q188" s="25"/>
    </row>
    <row r="189" spans="17:17" x14ac:dyDescent="0.25">
      <c r="Q189" s="25"/>
    </row>
    <row r="190" spans="17:17" x14ac:dyDescent="0.25">
      <c r="Q190" s="25"/>
    </row>
    <row r="191" spans="17:17" x14ac:dyDescent="0.25">
      <c r="Q191" s="25"/>
    </row>
    <row r="192" spans="17:17" x14ac:dyDescent="0.25">
      <c r="Q192" s="25"/>
    </row>
    <row r="193" spans="17:17" x14ac:dyDescent="0.25">
      <c r="Q193" s="25"/>
    </row>
    <row r="194" spans="17:17" x14ac:dyDescent="0.25">
      <c r="Q194" s="25"/>
    </row>
    <row r="195" spans="17:17" x14ac:dyDescent="0.25">
      <c r="Q195" s="25"/>
    </row>
    <row r="196" spans="17:17" x14ac:dyDescent="0.25">
      <c r="Q196" s="25"/>
    </row>
    <row r="197" spans="17:17" x14ac:dyDescent="0.25">
      <c r="Q197" s="25"/>
    </row>
    <row r="198" spans="17:17" x14ac:dyDescent="0.25">
      <c r="Q198" s="25"/>
    </row>
    <row r="199" spans="17:17" x14ac:dyDescent="0.25">
      <c r="Q199" s="25"/>
    </row>
    <row r="200" spans="17:17" x14ac:dyDescent="0.25">
      <c r="Q200" s="25"/>
    </row>
    <row r="201" spans="17:17" x14ac:dyDescent="0.25">
      <c r="Q201" s="25"/>
    </row>
    <row r="202" spans="17:17" x14ac:dyDescent="0.25">
      <c r="Q202" s="25"/>
    </row>
    <row r="203" spans="17:17" x14ac:dyDescent="0.25">
      <c r="Q203" s="25"/>
    </row>
    <row r="204" spans="17:17" x14ac:dyDescent="0.25">
      <c r="Q204" s="25"/>
    </row>
    <row r="205" spans="17:17" x14ac:dyDescent="0.25">
      <c r="Q205" s="25"/>
    </row>
    <row r="206" spans="17:17" x14ac:dyDescent="0.25">
      <c r="Q206" s="25"/>
    </row>
    <row r="207" spans="17:17" x14ac:dyDescent="0.25">
      <c r="Q207" s="25"/>
    </row>
    <row r="208" spans="17:17" x14ac:dyDescent="0.25">
      <c r="Q208" s="25"/>
    </row>
    <row r="209" spans="17:17" x14ac:dyDescent="0.25">
      <c r="Q209" s="25"/>
    </row>
    <row r="210" spans="17:17" x14ac:dyDescent="0.25">
      <c r="Q210" s="25"/>
    </row>
    <row r="211" spans="17:17" x14ac:dyDescent="0.25">
      <c r="Q211" s="25"/>
    </row>
    <row r="212" spans="17:17" x14ac:dyDescent="0.25">
      <c r="Q212" s="25"/>
    </row>
    <row r="213" spans="17:17" x14ac:dyDescent="0.25">
      <c r="Q213" s="25"/>
    </row>
    <row r="214" spans="17:17" x14ac:dyDescent="0.25">
      <c r="Q214" s="25"/>
    </row>
    <row r="215" spans="17:17" x14ac:dyDescent="0.25">
      <c r="Q215" s="25"/>
    </row>
    <row r="216" spans="17:17" x14ac:dyDescent="0.25">
      <c r="Q216" s="25"/>
    </row>
    <row r="217" spans="17:17" x14ac:dyDescent="0.25">
      <c r="Q217" s="25"/>
    </row>
    <row r="218" spans="17:17" x14ac:dyDescent="0.25">
      <c r="Q218" s="25"/>
    </row>
    <row r="219" spans="17:17" x14ac:dyDescent="0.25">
      <c r="Q219" s="25"/>
    </row>
    <row r="220" spans="17:17" x14ac:dyDescent="0.25">
      <c r="Q220" s="25"/>
    </row>
    <row r="221" spans="17:17" x14ac:dyDescent="0.25">
      <c r="Q221" s="25"/>
    </row>
    <row r="222" spans="17:17" x14ac:dyDescent="0.25">
      <c r="Q222" s="25"/>
    </row>
    <row r="223" spans="17:17" x14ac:dyDescent="0.25">
      <c r="Q223" s="25"/>
    </row>
    <row r="224" spans="17:17" x14ac:dyDescent="0.25">
      <c r="Q224" s="25"/>
    </row>
    <row r="225" spans="17:17" x14ac:dyDescent="0.25">
      <c r="Q225" s="25"/>
    </row>
    <row r="226" spans="17:17" x14ac:dyDescent="0.25">
      <c r="Q226" s="25"/>
    </row>
    <row r="227" spans="17:17" x14ac:dyDescent="0.25">
      <c r="Q227" s="25"/>
    </row>
    <row r="228" spans="17:17" x14ac:dyDescent="0.25">
      <c r="Q228" s="25"/>
    </row>
    <row r="229" spans="17:17" x14ac:dyDescent="0.25">
      <c r="Q229" s="25"/>
    </row>
    <row r="230" spans="17:17" x14ac:dyDescent="0.25">
      <c r="Q230" s="25"/>
    </row>
    <row r="231" spans="17:17" x14ac:dyDescent="0.25">
      <c r="Q231" s="25"/>
    </row>
    <row r="232" spans="17:17" x14ac:dyDescent="0.25">
      <c r="Q232" s="25"/>
    </row>
    <row r="233" spans="17:17" x14ac:dyDescent="0.25">
      <c r="Q233" s="25"/>
    </row>
    <row r="234" spans="17:17" x14ac:dyDescent="0.25">
      <c r="Q234" s="25"/>
    </row>
    <row r="235" spans="17:17" x14ac:dyDescent="0.25">
      <c r="Q235" s="25"/>
    </row>
    <row r="236" spans="17:17" x14ac:dyDescent="0.25">
      <c r="Q236" s="25"/>
    </row>
    <row r="237" spans="17:17" x14ac:dyDescent="0.25">
      <c r="Q237" s="25"/>
    </row>
    <row r="238" spans="17:17" x14ac:dyDescent="0.25">
      <c r="Q238" s="25"/>
    </row>
    <row r="239" spans="17:17" x14ac:dyDescent="0.25">
      <c r="Q239" s="25"/>
    </row>
    <row r="240" spans="17:17" x14ac:dyDescent="0.25">
      <c r="Q240" s="25"/>
    </row>
    <row r="241" spans="17:17" x14ac:dyDescent="0.25">
      <c r="Q241" s="25"/>
    </row>
    <row r="242" spans="17:17" x14ac:dyDescent="0.25">
      <c r="Q242" s="25"/>
    </row>
    <row r="243" spans="17:17" x14ac:dyDescent="0.25">
      <c r="Q243" s="25"/>
    </row>
    <row r="244" spans="17:17" x14ac:dyDescent="0.25">
      <c r="Q244" s="25"/>
    </row>
    <row r="245" spans="17:17" x14ac:dyDescent="0.25">
      <c r="Q245" s="25"/>
    </row>
    <row r="246" spans="17:17" x14ac:dyDescent="0.25">
      <c r="Q246" s="25"/>
    </row>
    <row r="247" spans="17:17" x14ac:dyDescent="0.25">
      <c r="Q247" s="25"/>
    </row>
    <row r="248" spans="17:17" x14ac:dyDescent="0.25">
      <c r="Q248" s="25"/>
    </row>
    <row r="249" spans="17:17" x14ac:dyDescent="0.25">
      <c r="Q249" s="25"/>
    </row>
    <row r="250" spans="17:17" x14ac:dyDescent="0.25">
      <c r="Q250" s="25"/>
    </row>
    <row r="251" spans="17:17" x14ac:dyDescent="0.25">
      <c r="Q251" s="25"/>
    </row>
    <row r="252" spans="17:17" x14ac:dyDescent="0.25">
      <c r="Q252" s="25"/>
    </row>
    <row r="253" spans="17:17" x14ac:dyDescent="0.25">
      <c r="Q253" s="25"/>
    </row>
    <row r="254" spans="17:17" x14ac:dyDescent="0.25">
      <c r="Q254" s="25"/>
    </row>
    <row r="255" spans="17:17" x14ac:dyDescent="0.25">
      <c r="Q255" s="25"/>
    </row>
    <row r="256" spans="17:17" x14ac:dyDescent="0.25">
      <c r="Q256" s="25"/>
    </row>
    <row r="257" spans="17:17" x14ac:dyDescent="0.25">
      <c r="Q257" s="25"/>
    </row>
    <row r="258" spans="17:17" x14ac:dyDescent="0.25">
      <c r="Q258" s="25"/>
    </row>
    <row r="259" spans="17:17" x14ac:dyDescent="0.25">
      <c r="Q259" s="25"/>
    </row>
    <row r="260" spans="17:17" x14ac:dyDescent="0.25">
      <c r="Q260" s="25"/>
    </row>
    <row r="261" spans="17:17" x14ac:dyDescent="0.25">
      <c r="Q261" s="25"/>
    </row>
    <row r="262" spans="17:17" x14ac:dyDescent="0.25">
      <c r="Q262" s="25"/>
    </row>
    <row r="263" spans="17:17" x14ac:dyDescent="0.25">
      <c r="Q263" s="25"/>
    </row>
    <row r="264" spans="17:17" x14ac:dyDescent="0.25">
      <c r="Q264" s="25"/>
    </row>
    <row r="265" spans="17:17" x14ac:dyDescent="0.25">
      <c r="Q265" s="25"/>
    </row>
    <row r="266" spans="17:17" x14ac:dyDescent="0.25">
      <c r="Q266" s="25"/>
    </row>
    <row r="267" spans="17:17" x14ac:dyDescent="0.25">
      <c r="Q267" s="25"/>
    </row>
    <row r="268" spans="17:17" x14ac:dyDescent="0.25">
      <c r="Q268" s="25"/>
    </row>
    <row r="269" spans="17:17" x14ac:dyDescent="0.25">
      <c r="Q269" s="25"/>
    </row>
    <row r="270" spans="17:17" x14ac:dyDescent="0.25">
      <c r="Q270" s="25"/>
    </row>
    <row r="271" spans="17:17" x14ac:dyDescent="0.25">
      <c r="Q271" s="25"/>
    </row>
    <row r="272" spans="17:17" x14ac:dyDescent="0.25">
      <c r="Q272" s="25"/>
    </row>
    <row r="273" spans="17:17" x14ac:dyDescent="0.25">
      <c r="Q273" s="25"/>
    </row>
    <row r="274" spans="17:17" x14ac:dyDescent="0.25">
      <c r="Q274" s="25"/>
    </row>
    <row r="275" spans="17:17" x14ac:dyDescent="0.25">
      <c r="Q275" s="25"/>
    </row>
    <row r="276" spans="17:17" x14ac:dyDescent="0.25">
      <c r="Q276" s="25"/>
    </row>
    <row r="277" spans="17:17" x14ac:dyDescent="0.25">
      <c r="Q277" s="25"/>
    </row>
    <row r="278" spans="17:17" x14ac:dyDescent="0.25">
      <c r="Q278" s="25"/>
    </row>
    <row r="279" spans="17:17" x14ac:dyDescent="0.25">
      <c r="Q279" s="25"/>
    </row>
    <row r="280" spans="17:17" x14ac:dyDescent="0.25">
      <c r="Q280" s="25"/>
    </row>
    <row r="281" spans="17:17" x14ac:dyDescent="0.25">
      <c r="Q281" s="25"/>
    </row>
    <row r="282" spans="17:17" x14ac:dyDescent="0.25">
      <c r="Q282" s="25"/>
    </row>
    <row r="283" spans="17:17" x14ac:dyDescent="0.25">
      <c r="Q283" s="25"/>
    </row>
    <row r="284" spans="17:17" x14ac:dyDescent="0.25">
      <c r="Q284" s="25"/>
    </row>
    <row r="285" spans="17:17" x14ac:dyDescent="0.25">
      <c r="Q285" s="25"/>
    </row>
    <row r="286" spans="17:17" x14ac:dyDescent="0.25">
      <c r="Q286" s="25"/>
    </row>
    <row r="287" spans="17:17" x14ac:dyDescent="0.25">
      <c r="Q287" s="25"/>
    </row>
    <row r="288" spans="17:17" x14ac:dyDescent="0.25">
      <c r="Q288" s="25"/>
    </row>
    <row r="289" spans="17:17" x14ac:dyDescent="0.25">
      <c r="Q289" s="25"/>
    </row>
    <row r="290" spans="17:17" x14ac:dyDescent="0.25">
      <c r="Q290" s="25"/>
    </row>
    <row r="291" spans="17:17" x14ac:dyDescent="0.25">
      <c r="Q291" s="25"/>
    </row>
    <row r="292" spans="17:17" x14ac:dyDescent="0.25">
      <c r="Q292" s="25"/>
    </row>
    <row r="293" spans="17:17" x14ac:dyDescent="0.25">
      <c r="Q293" s="25"/>
    </row>
    <row r="294" spans="17:17" x14ac:dyDescent="0.25">
      <c r="Q294" s="25"/>
    </row>
    <row r="295" spans="17:17" x14ac:dyDescent="0.25">
      <c r="Q295" s="25"/>
    </row>
    <row r="296" spans="17:17" x14ac:dyDescent="0.25">
      <c r="Q296" s="25"/>
    </row>
    <row r="297" spans="17:17" x14ac:dyDescent="0.25">
      <c r="Q297" s="25"/>
    </row>
    <row r="298" spans="17:17" x14ac:dyDescent="0.25">
      <c r="Q298" s="25"/>
    </row>
    <row r="299" spans="17:17" x14ac:dyDescent="0.25">
      <c r="Q299" s="25"/>
    </row>
    <row r="300" spans="17:17" x14ac:dyDescent="0.25">
      <c r="Q300" s="25"/>
    </row>
    <row r="301" spans="17:17" x14ac:dyDescent="0.25">
      <c r="Q301" s="25"/>
    </row>
    <row r="302" spans="17:17" x14ac:dyDescent="0.25">
      <c r="Q302" s="25"/>
    </row>
    <row r="303" spans="17:17" x14ac:dyDescent="0.25">
      <c r="Q303" s="25"/>
    </row>
    <row r="304" spans="17:17" x14ac:dyDescent="0.25">
      <c r="Q304" s="25"/>
    </row>
    <row r="305" spans="17:17" x14ac:dyDescent="0.25">
      <c r="Q305" s="25"/>
    </row>
    <row r="306" spans="17:17" x14ac:dyDescent="0.25">
      <c r="Q306" s="25"/>
    </row>
    <row r="307" spans="17:17" x14ac:dyDescent="0.25">
      <c r="Q307" s="25"/>
    </row>
    <row r="308" spans="17:17" x14ac:dyDescent="0.25">
      <c r="Q308" s="25"/>
    </row>
    <row r="309" spans="17:17" x14ac:dyDescent="0.25">
      <c r="Q309" s="25"/>
    </row>
    <row r="310" spans="17:17" x14ac:dyDescent="0.25">
      <c r="Q310" s="25"/>
    </row>
    <row r="311" spans="17:17" x14ac:dyDescent="0.25">
      <c r="Q311" s="25"/>
    </row>
    <row r="312" spans="17:17" x14ac:dyDescent="0.25">
      <c r="Q312" s="25"/>
    </row>
    <row r="313" spans="17:17" x14ac:dyDescent="0.25">
      <c r="Q313" s="25"/>
    </row>
    <row r="314" spans="17:17" x14ac:dyDescent="0.25">
      <c r="Q314" s="25"/>
    </row>
    <row r="315" spans="17:17" x14ac:dyDescent="0.25">
      <c r="Q315" s="25"/>
    </row>
    <row r="316" spans="17:17" x14ac:dyDescent="0.25">
      <c r="Q316" s="25"/>
    </row>
    <row r="317" spans="17:17" x14ac:dyDescent="0.25">
      <c r="Q317" s="25"/>
    </row>
    <row r="318" spans="17:17" x14ac:dyDescent="0.25">
      <c r="Q318" s="25"/>
    </row>
    <row r="319" spans="17:17" x14ac:dyDescent="0.25">
      <c r="Q319" s="25"/>
    </row>
    <row r="320" spans="17:17" x14ac:dyDescent="0.25">
      <c r="Q320" s="25"/>
    </row>
    <row r="321" spans="17:17" x14ac:dyDescent="0.25">
      <c r="Q321" s="25"/>
    </row>
    <row r="322" spans="17:17" x14ac:dyDescent="0.25">
      <c r="Q322" s="25"/>
    </row>
    <row r="323" spans="17:17" x14ac:dyDescent="0.25">
      <c r="Q323" s="25"/>
    </row>
    <row r="324" spans="17:17" x14ac:dyDescent="0.25">
      <c r="Q324" s="25"/>
    </row>
    <row r="325" spans="17:17" x14ac:dyDescent="0.25">
      <c r="Q325" s="25"/>
    </row>
    <row r="326" spans="17:17" x14ac:dyDescent="0.25">
      <c r="Q326" s="25"/>
    </row>
    <row r="327" spans="17:17" x14ac:dyDescent="0.25">
      <c r="Q327" s="25"/>
    </row>
    <row r="328" spans="17:17" x14ac:dyDescent="0.25">
      <c r="Q328" s="25"/>
    </row>
    <row r="329" spans="17:17" x14ac:dyDescent="0.25">
      <c r="Q329" s="25"/>
    </row>
    <row r="330" spans="17:17" x14ac:dyDescent="0.25">
      <c r="Q330" s="25"/>
    </row>
    <row r="331" spans="17:17" x14ac:dyDescent="0.25">
      <c r="Q331" s="25"/>
    </row>
    <row r="332" spans="17:17" x14ac:dyDescent="0.25">
      <c r="Q332" s="25"/>
    </row>
    <row r="333" spans="17:17" x14ac:dyDescent="0.25">
      <c r="Q333" s="25"/>
    </row>
    <row r="334" spans="17:17" x14ac:dyDescent="0.25">
      <c r="Q334" s="25"/>
    </row>
    <row r="335" spans="17:17" x14ac:dyDescent="0.25">
      <c r="Q335" s="25"/>
    </row>
    <row r="336" spans="17:17" x14ac:dyDescent="0.25">
      <c r="Q336" s="25"/>
    </row>
    <row r="337" spans="17:17" x14ac:dyDescent="0.25">
      <c r="Q337" s="25"/>
    </row>
    <row r="338" spans="17:17" x14ac:dyDescent="0.25">
      <c r="Q338" s="25"/>
    </row>
    <row r="339" spans="17:17" x14ac:dyDescent="0.25">
      <c r="Q339" s="25"/>
    </row>
    <row r="340" spans="17:17" x14ac:dyDescent="0.25">
      <c r="Q340" s="25"/>
    </row>
    <row r="341" spans="17:17" x14ac:dyDescent="0.25">
      <c r="Q341" s="25"/>
    </row>
    <row r="342" spans="17:17" x14ac:dyDescent="0.25">
      <c r="Q342" s="25"/>
    </row>
    <row r="343" spans="17:17" x14ac:dyDescent="0.25">
      <c r="Q343" s="25"/>
    </row>
    <row r="344" spans="17:17" x14ac:dyDescent="0.25">
      <c r="Q344" s="25"/>
    </row>
    <row r="345" spans="17:17" x14ac:dyDescent="0.25">
      <c r="Q345" s="25"/>
    </row>
    <row r="346" spans="17:17" x14ac:dyDescent="0.25">
      <c r="Q346" s="25"/>
    </row>
    <row r="347" spans="17:17" x14ac:dyDescent="0.25">
      <c r="Q347" s="25"/>
    </row>
    <row r="348" spans="17:17" x14ac:dyDescent="0.25">
      <c r="Q348" s="25"/>
    </row>
    <row r="349" spans="17:17" x14ac:dyDescent="0.25">
      <c r="Q349" s="25"/>
    </row>
    <row r="350" spans="17:17" x14ac:dyDescent="0.25">
      <c r="Q350" s="25"/>
    </row>
    <row r="351" spans="17:17" x14ac:dyDescent="0.25">
      <c r="Q351" s="25"/>
    </row>
    <row r="352" spans="17:17" x14ac:dyDescent="0.25">
      <c r="Q352" s="25"/>
    </row>
    <row r="353" spans="17:17" x14ac:dyDescent="0.25">
      <c r="Q353" s="25"/>
    </row>
    <row r="354" spans="17:17" x14ac:dyDescent="0.25">
      <c r="Q354" s="25"/>
    </row>
    <row r="355" spans="17:17" x14ac:dyDescent="0.25">
      <c r="Q355" s="25"/>
    </row>
    <row r="356" spans="17:17" x14ac:dyDescent="0.25">
      <c r="Q356" s="25"/>
    </row>
    <row r="357" spans="17:17" x14ac:dyDescent="0.25">
      <c r="Q357" s="25"/>
    </row>
    <row r="358" spans="17:17" x14ac:dyDescent="0.25">
      <c r="Q358" s="25"/>
    </row>
    <row r="359" spans="17:17" x14ac:dyDescent="0.25">
      <c r="Q359" s="25"/>
    </row>
    <row r="360" spans="17:17" x14ac:dyDescent="0.25">
      <c r="Q360" s="25"/>
    </row>
    <row r="361" spans="17:17" x14ac:dyDescent="0.25">
      <c r="Q361" s="25"/>
    </row>
    <row r="362" spans="17:17" x14ac:dyDescent="0.25">
      <c r="Q362" s="25"/>
    </row>
    <row r="363" spans="17:17" x14ac:dyDescent="0.25">
      <c r="Q363" s="25"/>
    </row>
    <row r="364" spans="17:17" x14ac:dyDescent="0.25">
      <c r="Q364" s="25"/>
    </row>
    <row r="365" spans="17:17" x14ac:dyDescent="0.25">
      <c r="Q365" s="25"/>
    </row>
  </sheetData>
  <sortState ref="B137:E148">
    <sortCondition ref="B137:B148"/>
  </sortState>
  <phoneticPr fontId="14" type="noConversion"/>
  <conditionalFormatting sqref="Q1:Q365">
    <cfRule type="timePeriod" dxfId="47" priority="62" timePeriod="today">
      <formula>FLOOR(Q1,1)=TODAY()</formula>
    </cfRule>
  </conditionalFormatting>
  <conditionalFormatting sqref="Q29:Q149">
    <cfRule type="expression" dxfId="46" priority="471">
      <formula>WEEKDAY($A230,2)=1</formula>
    </cfRule>
    <cfRule type="expression" dxfId="45" priority="472">
      <formula>WEEKDAY($A230,2)&gt;6</formula>
    </cfRule>
  </conditionalFormatting>
  <conditionalFormatting sqref="O9">
    <cfRule type="cellIs" dxfId="44" priority="61" operator="between">
      <formula>0.5</formula>
      <formula>1</formula>
    </cfRule>
  </conditionalFormatting>
  <conditionalFormatting sqref="O9">
    <cfRule type="cellIs" dxfId="43" priority="60" operator="equal">
      <formula>"F"</formula>
    </cfRule>
  </conditionalFormatting>
  <conditionalFormatting sqref="O3">
    <cfRule type="cellIs" dxfId="42" priority="59" operator="between">
      <formula>0.5</formula>
      <formula>1</formula>
    </cfRule>
  </conditionalFormatting>
  <conditionalFormatting sqref="O3">
    <cfRule type="cellIs" dxfId="41" priority="53" operator="equal">
      <formula>"RTT"</formula>
    </cfRule>
    <cfRule type="cellIs" dxfId="40" priority="54" operator="equal">
      <formula>"M"</formula>
    </cfRule>
    <cfRule type="cellIs" dxfId="39" priority="55" operator="equal">
      <formula>"CSS"</formula>
    </cfRule>
    <cfRule type="cellIs" dxfId="38" priority="56" operator="equal">
      <formula>"P"</formula>
    </cfRule>
    <cfRule type="cellIs" dxfId="37" priority="57" operator="equal">
      <formula>"AM"</formula>
    </cfRule>
    <cfRule type="cellIs" dxfId="36" priority="58" operator="equal">
      <formula>"F"</formula>
    </cfRule>
  </conditionalFormatting>
  <conditionalFormatting sqref="O6">
    <cfRule type="cellIs" dxfId="35" priority="52" operator="between">
      <formula>0.5</formula>
      <formula>1</formula>
    </cfRule>
  </conditionalFormatting>
  <conditionalFormatting sqref="O6">
    <cfRule type="cellIs" dxfId="34" priority="45" operator="equal">
      <formula>"EV"</formula>
    </cfRule>
    <cfRule type="cellIs" dxfId="33" priority="46" operator="equal">
      <formula>"RTT"</formula>
    </cfRule>
    <cfRule type="cellIs" dxfId="32" priority="47" operator="equal">
      <formula>"M"</formula>
    </cfRule>
    <cfRule type="cellIs" dxfId="31" priority="48" operator="equal">
      <formula>"CSS"</formula>
    </cfRule>
    <cfRule type="cellIs" dxfId="30" priority="49" operator="equal">
      <formula>"P"</formula>
    </cfRule>
    <cfRule type="cellIs" dxfId="29" priority="50" operator="equal">
      <formula>"AM"</formula>
    </cfRule>
    <cfRule type="cellIs" dxfId="28" priority="51" operator="equal">
      <formula>"F"</formula>
    </cfRule>
  </conditionalFormatting>
  <conditionalFormatting sqref="N3">
    <cfRule type="cellIs" dxfId="27" priority="42" operator="between">
      <formula>0.5</formula>
      <formula>1</formula>
    </cfRule>
  </conditionalFormatting>
  <conditionalFormatting sqref="N3">
    <cfRule type="cellIs" dxfId="26" priority="36" operator="equal">
      <formula>"RTT"</formula>
    </cfRule>
    <cfRule type="cellIs" dxfId="25" priority="37" operator="equal">
      <formula>"M"</formula>
    </cfRule>
    <cfRule type="cellIs" dxfId="24" priority="38" operator="equal">
      <formula>"CSS"</formula>
    </cfRule>
    <cfRule type="cellIs" dxfId="23" priority="39" operator="equal">
      <formula>"P"</formula>
    </cfRule>
    <cfRule type="cellIs" dxfId="22" priority="40" operator="equal">
      <formula>"AM"</formula>
    </cfRule>
    <cfRule type="cellIs" dxfId="21" priority="41" operator="equal">
      <formula>"F"</formula>
    </cfRule>
  </conditionalFormatting>
  <conditionalFormatting sqref="N6">
    <cfRule type="cellIs" dxfId="20" priority="19" operator="between">
      <formula>0.5</formula>
      <formula>1</formula>
    </cfRule>
  </conditionalFormatting>
  <conditionalFormatting sqref="N6">
    <cfRule type="cellIs" dxfId="19" priority="12" operator="equal">
      <formula>"EV"</formula>
    </cfRule>
    <cfRule type="cellIs" dxfId="18" priority="13" operator="equal">
      <formula>"RTT"</formula>
    </cfRule>
    <cfRule type="cellIs" dxfId="17" priority="14" operator="equal">
      <formula>"M"</formula>
    </cfRule>
    <cfRule type="cellIs" dxfId="16" priority="15" operator="equal">
      <formula>"CSS"</formula>
    </cfRule>
    <cfRule type="cellIs" dxfId="15" priority="16" operator="equal">
      <formula>"P"</formula>
    </cfRule>
    <cfRule type="cellIs" dxfId="14" priority="17" operator="equal">
      <formula>"AM"</formula>
    </cfRule>
    <cfRule type="cellIs" dxfId="13" priority="18" operator="equal">
      <formula>"F"</formula>
    </cfRule>
  </conditionalFormatting>
  <conditionalFormatting sqref="N9">
    <cfRule type="cellIs" dxfId="12" priority="11" operator="between">
      <formula>0.5</formula>
      <formula>1</formula>
    </cfRule>
  </conditionalFormatting>
  <conditionalFormatting sqref="N9">
    <cfRule type="cellIs" dxfId="11" priority="10" operator="equal">
      <formula>"F"</formula>
    </cfRule>
  </conditionalFormatting>
  <conditionalFormatting sqref="Q1:Q28">
    <cfRule type="expression" dxfId="10" priority="475">
      <formula>WEEKDAY($A201,2)=1</formula>
    </cfRule>
    <cfRule type="expression" dxfId="9" priority="476">
      <formula>WEEKDAY($A201,2)&gt;6</formula>
    </cfRule>
  </conditionalFormatting>
  <conditionalFormatting sqref="K3:K9">
    <cfRule type="cellIs" dxfId="8" priority="1" operator="equal">
      <formula>"EV"</formula>
    </cfRule>
    <cfRule type="cellIs" dxfId="7" priority="2" operator="equal">
      <formula>"RTT"</formula>
    </cfRule>
    <cfRule type="cellIs" dxfId="6" priority="3" operator="equal">
      <formula>"M"</formula>
    </cfRule>
    <cfRule type="cellIs" dxfId="5" priority="4" operator="equal">
      <formula>"CSS"</formula>
    </cfRule>
    <cfRule type="cellIs" dxfId="4" priority="5" operator="equal">
      <formula>"P"</formula>
    </cfRule>
    <cfRule type="cellIs" dxfId="3" priority="6" operator="equal">
      <formula>"AM"</formula>
    </cfRule>
    <cfRule type="cellIs" dxfId="2" priority="7" operator="equal">
      <formula>"F"</formula>
    </cfRule>
    <cfRule type="cellIs" dxfId="1" priority="8" operator="equal">
      <formula>"1/2CP"</formula>
    </cfRule>
    <cfRule type="cellIs" dxfId="0" priority="9" operator="equal">
      <formula>"CP"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cascade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2019-07-31T00:03:16Z</dcterms:modified>
</cp:coreProperties>
</file>