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drawings/drawing4.xml" ContentType="application/vnd.openxmlformats-officedocument.drawing+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6" rupBuild="17571"/>
  <workbookPr codeName="ThisWorkbook" defaultThemeVersion="166925"/>
  <mc:AlternateContent xmlns:mc="http://schemas.openxmlformats.org/markup-compatibility/2006">
    <mc:Choice Requires="x15">
      <x15ac:absPath xmlns:x15ac="http://schemas.microsoft.com/office/spreadsheetml/2010/11/ac" url="C:\Users\Kamyl\Desktop\"/>
    </mc:Choice>
  </mc:AlternateContent>
  <bookViews>
    <workbookView xWindow="0" yWindow="0" windowWidth="24000" windowHeight="9510" activeTab="4"/>
  </bookViews>
  <sheets>
    <sheet name="Facture" sheetId="1" r:id="rId1"/>
    <sheet name="Saisie" sheetId="3" r:id="rId2"/>
    <sheet name="Clients" sheetId="2" r:id="rId3"/>
    <sheet name="Articles" sheetId="4" r:id="rId4"/>
    <sheet name="Récap," sheetId="5" r:id="rId5"/>
  </sheets>
  <definedNames>
    <definedName name="Articles">Articles!$A$2:$F$10</definedName>
    <definedName name="Clients">Clients!$A$2:$F$7</definedName>
    <definedName name="Saisie">Saisie!$A$2:$J$16</definedName>
  </definedNames>
  <calcPr calcId="171027"/>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Q4" i="5" l="1"/>
  <c r="Q5" i="5"/>
  <c r="Q6" i="5"/>
  <c r="Q7" i="5"/>
  <c r="P4" i="5"/>
  <c r="P5" i="5"/>
  <c r="P6" i="5"/>
  <c r="P7" i="5"/>
  <c r="L5" i="5"/>
  <c r="M5" i="5"/>
  <c r="N5" i="5" s="1"/>
  <c r="L6" i="5"/>
  <c r="M6" i="5"/>
  <c r="N6" i="5" s="1"/>
  <c r="L7" i="5"/>
  <c r="M7" i="5"/>
  <c r="N7" i="5" s="1"/>
  <c r="I7" i="5"/>
  <c r="J7" i="5" s="1"/>
  <c r="I6" i="5"/>
  <c r="I5" i="5"/>
  <c r="J5" i="5" s="1"/>
  <c r="C5" i="5"/>
  <c r="D5" i="5"/>
  <c r="C6" i="5"/>
  <c r="D6" i="5"/>
  <c r="C7" i="5"/>
  <c r="D7" i="5"/>
  <c r="B7" i="5"/>
  <c r="B6" i="5"/>
  <c r="B5" i="5"/>
  <c r="J6" i="5"/>
  <c r="L4" i="5"/>
  <c r="N4" i="3"/>
  <c r="N3" i="3"/>
  <c r="M4" i="3"/>
  <c r="M3" i="3"/>
  <c r="L4" i="3"/>
  <c r="L3" i="3"/>
  <c r="D4" i="5"/>
  <c r="C4" i="5"/>
  <c r="B4" i="5"/>
  <c r="I4" i="5"/>
  <c r="J4" i="5" s="1"/>
  <c r="B3" i="5"/>
  <c r="C3" i="5"/>
  <c r="D3" i="5"/>
  <c r="I3" i="5"/>
  <c r="J3" i="5" s="1"/>
  <c r="O7" i="5" l="1"/>
  <c r="O6" i="5"/>
  <c r="O5" i="5"/>
  <c r="M4" i="5"/>
  <c r="N4" i="5" s="1"/>
  <c r="O4" i="5" s="1"/>
  <c r="L3" i="5"/>
  <c r="M3" i="5" s="1"/>
  <c r="N3" i="5" s="1"/>
  <c r="O3" i="5" s="1"/>
  <c r="F12" i="1"/>
  <c r="F11" i="1"/>
  <c r="F10" i="1"/>
  <c r="D9" i="1"/>
  <c r="D8" i="1"/>
  <c r="G6" i="1"/>
  <c r="E17" i="1"/>
  <c r="E18" i="1"/>
  <c r="E16" i="1"/>
  <c r="D17" i="1"/>
  <c r="D18" i="1"/>
  <c r="D16" i="1"/>
  <c r="C17" i="1"/>
  <c r="C18" i="1"/>
  <c r="C16" i="1"/>
  <c r="B17" i="1"/>
  <c r="B18" i="1"/>
  <c r="B16" i="1"/>
  <c r="A17" i="1"/>
  <c r="A18" i="1"/>
  <c r="A16" i="1"/>
  <c r="C9" i="1"/>
  <c r="I16" i="3"/>
  <c r="I15" i="3"/>
  <c r="I14" i="3"/>
  <c r="I13" i="3"/>
  <c r="I12" i="3"/>
  <c r="I11" i="3"/>
  <c r="I10" i="3"/>
  <c r="I9" i="3"/>
  <c r="I8" i="3"/>
  <c r="I7" i="3"/>
  <c r="F18" i="1" s="1"/>
  <c r="I6" i="3"/>
  <c r="F17" i="1" s="1"/>
  <c r="I5" i="3"/>
  <c r="F16" i="1" s="1"/>
  <c r="I4" i="3"/>
  <c r="I3" i="3"/>
  <c r="E4" i="4"/>
  <c r="F4" i="4"/>
  <c r="E5" i="4"/>
  <c r="F5" i="4"/>
  <c r="E6" i="4"/>
  <c r="F6" i="4"/>
  <c r="E7" i="4"/>
  <c r="F7" i="4"/>
  <c r="E8" i="4"/>
  <c r="F8" i="4"/>
  <c r="E9" i="4"/>
  <c r="F9" i="4"/>
  <c r="E10" i="4"/>
  <c r="F10" i="4"/>
  <c r="F3" i="4"/>
  <c r="E3" i="4"/>
  <c r="P3" i="5" l="1"/>
  <c r="Q3" i="5" s="1"/>
  <c r="J5" i="3"/>
  <c r="G16" i="1" s="1"/>
  <c r="J6" i="3"/>
  <c r="G17" i="1" s="1"/>
  <c r="J7" i="3"/>
  <c r="G18" i="1" s="1"/>
  <c r="J8" i="3"/>
  <c r="J9" i="3"/>
  <c r="J10" i="3"/>
  <c r="J11" i="3"/>
  <c r="J12" i="3"/>
  <c r="J13" i="3"/>
  <c r="J14" i="3"/>
  <c r="J15" i="3"/>
  <c r="J16" i="3"/>
  <c r="J4" i="3"/>
  <c r="J3" i="3"/>
  <c r="D22" i="1" l="1" a="1"/>
  <c r="D22" i="1" s="1"/>
  <c r="C35" i="1" a="1"/>
  <c r="C35" i="1" s="1"/>
  <c r="G20" i="1" a="1"/>
  <c r="G20" i="1" s="1"/>
  <c r="D26" i="1" a="1"/>
  <c r="D26" i="1" s="1"/>
  <c r="E30" i="1" a="1"/>
  <c r="E30" i="1" s="1"/>
  <c r="G30" i="1" a="1"/>
  <c r="G30" i="1" s="1"/>
  <c r="F24" i="1" a="1"/>
  <c r="F24" i="1" s="1"/>
  <c r="E20" i="1" a="1"/>
  <c r="E20" i="1" s="1"/>
  <c r="G33" i="1" a="1"/>
  <c r="G33" i="1" s="1"/>
  <c r="D27" i="1" a="1"/>
  <c r="D27" i="1" s="1"/>
  <c r="E35" i="1" a="1"/>
  <c r="E35" i="1" s="1"/>
  <c r="C29" i="1" a="1"/>
  <c r="C29" i="1" s="1"/>
  <c r="C22" i="1" a="1"/>
  <c r="C22" i="1" s="1"/>
  <c r="F30" i="1" a="1"/>
  <c r="F30" i="1" s="1"/>
  <c r="D33" i="1" a="1"/>
  <c r="D33" i="1" s="1"/>
  <c r="G25" i="1" a="1"/>
  <c r="G25" i="1" s="1"/>
  <c r="G29" i="1" a="1"/>
  <c r="G29" i="1" s="1"/>
  <c r="F21" i="1" a="1"/>
  <c r="F21" i="1" s="1"/>
  <c r="C31" i="1" a="1"/>
  <c r="C31" i="1" s="1"/>
  <c r="C25" i="1" a="1"/>
  <c r="C25" i="1" s="1"/>
  <c r="G21" i="1" a="1"/>
  <c r="G21" i="1" s="1"/>
  <c r="F25" i="1" a="1"/>
  <c r="F25" i="1" s="1"/>
  <c r="E31" i="1" a="1"/>
  <c r="E31" i="1" s="1"/>
  <c r="F29" i="1" a="1"/>
  <c r="F29" i="1" s="1"/>
  <c r="D25" i="1" a="1"/>
  <c r="D25" i="1" s="1"/>
  <c r="F34" i="1" a="1"/>
  <c r="F34" i="1" s="1"/>
  <c r="E24" i="1" a="1"/>
  <c r="E24" i="1" s="1"/>
  <c r="C24" i="1" a="1"/>
  <c r="C24" i="1" s="1"/>
  <c r="F26" i="1" a="1"/>
  <c r="F26" i="1" s="1"/>
  <c r="E32" i="1" a="1"/>
  <c r="E32" i="1" s="1"/>
  <c r="F28" i="1" a="1"/>
  <c r="F28" i="1" s="1"/>
  <c r="G22" i="1" a="1"/>
  <c r="G22" i="1" s="1"/>
  <c r="G24" i="1" a="1"/>
  <c r="G24" i="1" s="1"/>
  <c r="C27" i="1" a="1"/>
  <c r="C27" i="1" s="1"/>
  <c r="D34" i="1" a="1"/>
  <c r="D34" i="1" s="1"/>
  <c r="G34" i="1" a="1"/>
  <c r="G34" i="1" s="1"/>
  <c r="G26" i="1" a="1"/>
  <c r="G26" i="1" s="1"/>
  <c r="F19" i="1" a="1"/>
  <c r="F19" i="1" s="1"/>
  <c r="F22" i="1" a="1"/>
  <c r="F22" i="1" s="1"/>
  <c r="F33" i="1" a="1"/>
  <c r="F33" i="1" s="1"/>
  <c r="D23" i="1" a="1"/>
  <c r="D23" i="1" s="1"/>
  <c r="C32" i="1" a="1"/>
  <c r="C32" i="1" s="1"/>
  <c r="C20" i="1" a="1"/>
  <c r="C20" i="1" s="1"/>
  <c r="C26" i="1" a="1"/>
  <c r="C26" i="1" s="1"/>
  <c r="D30" i="1" a="1"/>
  <c r="D30" i="1" s="1"/>
  <c r="D21" i="1" a="1"/>
  <c r="D21" i="1" s="1"/>
  <c r="D24" i="1" a="1"/>
  <c r="D24" i="1" s="1"/>
  <c r="C30" i="1" a="1"/>
  <c r="C30" i="1" s="1"/>
  <c r="E28" i="1" a="1"/>
  <c r="E28" i="1" s="1"/>
  <c r="C19" i="1" a="1"/>
  <c r="C19" i="1" s="1"/>
  <c r="G32" i="1" a="1"/>
  <c r="G32" i="1" s="1"/>
  <c r="F32" i="1" a="1"/>
  <c r="F32" i="1" s="1"/>
  <c r="C28" i="1" a="1"/>
  <c r="C28" i="1" s="1"/>
  <c r="D20" i="1" a="1"/>
  <c r="D20" i="1" s="1"/>
  <c r="G23" i="1" a="1"/>
  <c r="G23" i="1" s="1"/>
  <c r="E34" i="1" a="1"/>
  <c r="E34" i="1" s="1"/>
  <c r="D35" i="1" a="1"/>
  <c r="D35" i="1" s="1"/>
  <c r="F23" i="1" a="1"/>
  <c r="F23" i="1" s="1"/>
  <c r="D19" i="1" a="1"/>
  <c r="D19" i="1" s="1"/>
  <c r="F31" i="1" a="1"/>
  <c r="F31" i="1" s="1"/>
  <c r="G28" i="1" a="1"/>
  <c r="G28" i="1" s="1"/>
  <c r="F20" i="1" a="1"/>
  <c r="F20" i="1" s="1"/>
  <c r="C23" i="1" a="1"/>
  <c r="C23" i="1" s="1"/>
  <c r="C33" i="1" a="1"/>
  <c r="C33" i="1" s="1"/>
  <c r="C34" i="1" a="1"/>
  <c r="C34" i="1" s="1"/>
  <c r="E19" i="1" a="1"/>
  <c r="E19" i="1" s="1"/>
  <c r="D28" i="1" a="1"/>
  <c r="D28" i="1" s="1"/>
  <c r="E25" i="1" a="1"/>
  <c r="E25" i="1" s="1"/>
  <c r="C21" i="1" a="1"/>
  <c r="C21" i="1" s="1"/>
  <c r="G35" i="1" a="1"/>
  <c r="G35" i="1" s="1"/>
  <c r="G27" i="1" a="1"/>
  <c r="G27" i="1" s="1"/>
  <c r="E22" i="1" a="1"/>
  <c r="E22" i="1" s="1"/>
  <c r="E23" i="1" a="1"/>
  <c r="E23" i="1" s="1"/>
  <c r="F35" i="1" a="1"/>
  <c r="F35" i="1" s="1"/>
  <c r="D32" i="1" a="1"/>
  <c r="D32" i="1" s="1"/>
  <c r="D29" i="1" a="1"/>
  <c r="D29" i="1" s="1"/>
  <c r="E29" i="1" a="1"/>
  <c r="E29" i="1" s="1"/>
  <c r="G31" i="1" a="1"/>
  <c r="G31" i="1" s="1"/>
  <c r="E27" i="1" a="1"/>
  <c r="E27" i="1" s="1"/>
  <c r="E26" i="1" a="1"/>
  <c r="E26" i="1" s="1"/>
  <c r="E21" i="1" a="1"/>
  <c r="E21" i="1" s="1"/>
  <c r="D31" i="1" a="1"/>
  <c r="D31" i="1" s="1"/>
  <c r="F27" i="1" a="1"/>
  <c r="F27" i="1" s="1"/>
  <c r="G19" i="1" a="1"/>
  <c r="G19" i="1" s="1"/>
  <c r="E33" i="1" a="1"/>
  <c r="E33" i="1" s="1"/>
  <c r="G37" i="1" l="1"/>
  <c r="G39" i="1" s="1"/>
  <c r="G40" i="1" l="1"/>
  <c r="G41" i="1" s="1"/>
</calcChain>
</file>

<file path=xl/comments1.xml><?xml version="1.0" encoding="utf-8"?>
<comments xmlns="http://schemas.openxmlformats.org/spreadsheetml/2006/main">
  <authors>
    <author>Kamyl BAGHLI</author>
  </authors>
  <commentList>
    <comment ref="A2" authorId="0" shapeId="0">
      <text>
        <r>
          <rPr>
            <b/>
            <sz val="9"/>
            <color indexed="81"/>
            <rFont val="Tahoma"/>
            <family val="2"/>
          </rPr>
          <t>Kamyl BAGHLI:</t>
        </r>
        <r>
          <rPr>
            <sz val="9"/>
            <color indexed="81"/>
            <rFont val="Tahoma"/>
            <family val="2"/>
          </rPr>
          <t xml:space="preserve">
</t>
        </r>
      </text>
    </comment>
  </commentList>
</comments>
</file>

<file path=xl/sharedStrings.xml><?xml version="1.0" encoding="utf-8"?>
<sst xmlns="http://schemas.openxmlformats.org/spreadsheetml/2006/main" count="223" uniqueCount="110">
  <si>
    <t>N°</t>
  </si>
  <si>
    <t>Unité</t>
  </si>
  <si>
    <t>Quantité</t>
  </si>
  <si>
    <t xml:space="preserve">Prix Unité </t>
  </si>
  <si>
    <t>Montant HT</t>
  </si>
  <si>
    <t>TOTAL HT</t>
  </si>
  <si>
    <t>Remise</t>
  </si>
  <si>
    <t>TOTAL NET HT</t>
  </si>
  <si>
    <t>NET A PAYER TTC</t>
  </si>
  <si>
    <t>Arrêtée la présente facture à la somme de :</t>
  </si>
  <si>
    <t>Adresse du client</t>
  </si>
  <si>
    <t>Nom Client</t>
  </si>
  <si>
    <t>Code</t>
  </si>
  <si>
    <t>N° IMP</t>
  </si>
  <si>
    <t>IMP 01</t>
  </si>
  <si>
    <t>IMP 02</t>
  </si>
  <si>
    <t>IMP 03</t>
  </si>
  <si>
    <t>IMP 04</t>
  </si>
  <si>
    <t>IMP 05</t>
  </si>
  <si>
    <t>N° Facture</t>
  </si>
  <si>
    <t>Copie A4</t>
  </si>
  <si>
    <t>Prix Unité</t>
  </si>
  <si>
    <t>U</t>
  </si>
  <si>
    <t>ML</t>
  </si>
  <si>
    <t>Client</t>
  </si>
  <si>
    <t>TVA 20 %</t>
  </si>
  <si>
    <t>2017/01</t>
  </si>
  <si>
    <t>2017/02</t>
  </si>
  <si>
    <t>ABC</t>
  </si>
  <si>
    <t>BCD</t>
  </si>
  <si>
    <t>CDE</t>
  </si>
  <si>
    <t>EFG</t>
  </si>
  <si>
    <t>1, Rue A</t>
  </si>
  <si>
    <t>2, Rue B</t>
  </si>
  <si>
    <t>3, Rue C</t>
  </si>
  <si>
    <t>4, Rue D</t>
  </si>
  <si>
    <t>5, Rue E</t>
  </si>
  <si>
    <t>DEF</t>
  </si>
  <si>
    <t>C4</t>
  </si>
  <si>
    <t>TP</t>
  </si>
  <si>
    <t>N4</t>
  </si>
  <si>
    <t>Numérisation A4-NB</t>
  </si>
  <si>
    <t>Impression A3-CL</t>
  </si>
  <si>
    <t>I30</t>
  </si>
  <si>
    <t>Tirage de plan NB</t>
  </si>
  <si>
    <t>Traçage de plan Couleur</t>
  </si>
  <si>
    <t>PP0</t>
  </si>
  <si>
    <t>Date</t>
  </si>
  <si>
    <t>2017/03</t>
  </si>
  <si>
    <t>2017/04</t>
  </si>
  <si>
    <t>2017/05</t>
  </si>
  <si>
    <t>ML*</t>
  </si>
  <si>
    <t>Copie A3</t>
  </si>
  <si>
    <t>Impression A4-NB</t>
  </si>
  <si>
    <t>I4</t>
  </si>
  <si>
    <t>Reliure Spirale 12</t>
  </si>
  <si>
    <t>RS12</t>
  </si>
  <si>
    <t>C3</t>
  </si>
  <si>
    <t>Tableau "Articles"</t>
  </si>
  <si>
    <t>Tableau "Saisie"</t>
  </si>
  <si>
    <t>Tableau "Clients"</t>
  </si>
  <si>
    <t>Code Client</t>
  </si>
  <si>
    <t>C1</t>
  </si>
  <si>
    <t>C2</t>
  </si>
  <si>
    <t>Code Article</t>
  </si>
  <si>
    <t>Désignation Article</t>
  </si>
  <si>
    <t>N° RC</t>
  </si>
  <si>
    <t>RC 01</t>
  </si>
  <si>
    <t>RC 02</t>
  </si>
  <si>
    <t>RC 03</t>
  </si>
  <si>
    <t>RC 04</t>
  </si>
  <si>
    <t>RC 05</t>
  </si>
  <si>
    <t>C5</t>
  </si>
  <si>
    <t>1</t>
  </si>
  <si>
    <t>2</t>
  </si>
  <si>
    <t>3</t>
  </si>
  <si>
    <t>4</t>
  </si>
  <si>
    <t>Facture N°</t>
  </si>
  <si>
    <t>En écrivant le N° de Facture dans la cellule C11 ou en le saisissant par la sélection de la cellule correspondante dans l'onglet "Saisie" (C5 pour cet exemple), les informations contenues dans les feuilles "Clients" et "Saisie" sont automatiquement reportées dans les cellules correspondantes,</t>
  </si>
  <si>
    <t>Onglet "Clients" Cellule B4</t>
  </si>
  <si>
    <t>Onglet "Clients" Cellule C4</t>
  </si>
  <si>
    <t>Onglet "Clients" Cellule D4</t>
  </si>
  <si>
    <t>Onglet "Clients" Cellule E4</t>
  </si>
  <si>
    <t>Ville, le</t>
  </si>
  <si>
    <t>Onglet "Saisie" Cellule D5</t>
  </si>
  <si>
    <r>
      <t xml:space="preserve">BCD              </t>
    </r>
    <r>
      <rPr>
        <sz val="10"/>
        <color theme="4"/>
        <rFont val="Arial"/>
        <family val="2"/>
      </rPr>
      <t xml:space="preserve"> (= cellule A4 de l'onglet "Clients")</t>
    </r>
  </si>
  <si>
    <t>Les articles introduits en E5, E6 et E7 donnent automatiquement les info, contenues dans l'onglet "Articles"</t>
  </si>
  <si>
    <t>Le résultat recherché est d'avoir, à partir des tableaux "Clients" et "Articles" une "Saisie" des prestations faite dans l'ordre chronologiqie avec Nom et info Clients, N° de Factures et Dates. Il suffira après de saisir le N° de Facture dans l'onglet "Facture" pour avoir une facture complète prête à être imprimée.</t>
  </si>
  <si>
    <t>Entreprise XYZ</t>
  </si>
  <si>
    <t>Simulation</t>
  </si>
  <si>
    <t>Différents Tarifs suivant Client</t>
  </si>
  <si>
    <t>Différents Prix suivant Tarif Client</t>
  </si>
  <si>
    <t>Tarif</t>
  </si>
  <si>
    <t>T1</t>
  </si>
  <si>
    <t>T2</t>
  </si>
  <si>
    <t>T3</t>
  </si>
  <si>
    <t>T4</t>
  </si>
  <si>
    <t>T1 - T2 - T3</t>
  </si>
  <si>
    <t>Prix Unité HT T1-Comptoir</t>
  </si>
  <si>
    <t>Prix Unité HT T2-Clients</t>
  </si>
  <si>
    <t>Prix Unité HT T3-Convention</t>
  </si>
  <si>
    <t>Tableau "Récap."</t>
  </si>
  <si>
    <t>Montant TTC</t>
  </si>
  <si>
    <t>TVA 19%</t>
  </si>
  <si>
    <t>Timbre</t>
  </si>
  <si>
    <t>Montant TTC + Timbre</t>
  </si>
  <si>
    <t>Montant HT Net</t>
  </si>
  <si>
    <t>Remise %</t>
  </si>
  <si>
    <t>Remise Montant</t>
  </si>
  <si>
    <t>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</si>
</sst>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0;[Red]#,##0.00"/>
  </numFmts>
  <fonts count="21" x14ac:knownFonts="1">
    <font>
      <sz val="11"/>
      <color theme="1"/>
      <name val="Calibri"/>
      <family val="2"/>
      <scheme val="minor"/>
    </font>
    <font>
      <sz val="10"/>
      <name val="Arial"/>
      <family val="2"/>
    </font>
    <font>
      <i/>
      <sz val="10"/>
      <color theme="1" tint="0.34998626667073579"/>
      <name val="Arial"/>
      <family val="2"/>
    </font>
    <font>
      <b/>
      <sz val="10"/>
      <name val="Arial"/>
      <family val="2"/>
    </font>
    <font>
      <b/>
      <sz val="12"/>
      <name val="Arial"/>
      <family val="2"/>
    </font>
    <font>
      <sz val="12"/>
      <name val="Arial"/>
      <family val="2"/>
    </font>
    <font>
      <b/>
      <sz val="12"/>
      <color rgb="FFFF0000"/>
      <name val="Arial"/>
      <family val="2"/>
    </font>
    <font>
      <sz val="9"/>
      <color indexed="81"/>
      <name val="Tahoma"/>
      <family val="2"/>
    </font>
    <font>
      <b/>
      <sz val="9"/>
      <color indexed="81"/>
      <name val="Tahoma"/>
      <family val="2"/>
    </font>
    <font>
      <b/>
      <sz val="11"/>
      <color theme="1"/>
      <name val="Calibri"/>
      <family val="2"/>
      <scheme val="minor"/>
    </font>
    <font>
      <b/>
      <sz val="12"/>
      <color theme="1"/>
      <name val="Arial"/>
      <family val="2"/>
    </font>
    <font>
      <b/>
      <sz val="11"/>
      <color rgb="FF002060"/>
      <name val="Calibri"/>
      <family val="2"/>
      <scheme val="minor"/>
    </font>
    <font>
      <b/>
      <sz val="10"/>
      <color rgb="FFFF0000"/>
      <name val="Arial"/>
      <family val="2"/>
    </font>
    <font>
      <b/>
      <sz val="10"/>
      <color theme="0"/>
      <name val="Arial"/>
      <family val="2"/>
    </font>
    <font>
      <sz val="10"/>
      <color theme="4"/>
      <name val="Arial"/>
      <family val="2"/>
    </font>
    <font>
      <b/>
      <sz val="12"/>
      <color rgb="FF0070C0"/>
      <name val="Arial"/>
      <family val="2"/>
    </font>
    <font>
      <sz val="12"/>
      <color theme="1"/>
      <name val="Arial"/>
      <family val="2"/>
    </font>
    <font>
      <sz val="10"/>
      <color theme="1"/>
      <name val="Arial"/>
      <family val="2"/>
    </font>
    <font>
      <b/>
      <sz val="10"/>
      <color theme="1" tint="0.34998626667073579"/>
      <name val="Arial"/>
      <family val="2"/>
    </font>
    <font>
      <b/>
      <sz val="10"/>
      <color theme="4"/>
      <name val="Arial"/>
      <family val="2"/>
    </font>
    <font>
      <sz val="10"/>
      <color rgb="FFFF0000"/>
      <name val="Arial"/>
      <family val="2"/>
    </font>
  </fonts>
  <fills count="10">
    <fill>
      <patternFill patternType="none"/>
    </fill>
    <fill>
      <patternFill patternType="gray125"/>
    </fill>
    <fill>
      <patternFill patternType="solid">
        <fgColor theme="0" tint="-0.249977111117893"/>
        <bgColor indexed="64"/>
      </patternFill>
    </fill>
    <fill>
      <patternFill patternType="solid">
        <fgColor rgb="FFFFFF00"/>
        <bgColor indexed="64"/>
      </patternFill>
    </fill>
    <fill>
      <patternFill patternType="solid">
        <fgColor rgb="FF00B0F0"/>
        <bgColor indexed="64"/>
      </patternFill>
    </fill>
    <fill>
      <patternFill patternType="solid">
        <fgColor rgb="FF66FFFF"/>
        <bgColor indexed="64"/>
      </patternFill>
    </fill>
    <fill>
      <patternFill patternType="solid">
        <fgColor rgb="FFFF0000"/>
        <bgColor indexed="64"/>
      </patternFill>
    </fill>
    <fill>
      <patternFill patternType="solid">
        <fgColor theme="9" tint="0.39997558519241921"/>
        <bgColor indexed="64"/>
      </patternFill>
    </fill>
    <fill>
      <patternFill patternType="solid">
        <fgColor theme="6"/>
        <bgColor indexed="64"/>
      </patternFill>
    </fill>
    <fill>
      <patternFill patternType="solid">
        <fgColor theme="7" tint="0.59999389629810485"/>
        <bgColor indexed="64"/>
      </patternFill>
    </fill>
  </fills>
  <borders count="37">
    <border>
      <left/>
      <right/>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thin">
        <color indexed="64"/>
      </left>
      <right style="thin">
        <color indexed="64"/>
      </right>
      <top/>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style="thin">
        <color indexed="64"/>
      </left>
      <right style="thin">
        <color indexed="64"/>
      </right>
      <top style="medium">
        <color indexed="64"/>
      </top>
      <bottom/>
      <diagonal/>
    </border>
    <border>
      <left style="thin">
        <color indexed="64"/>
      </left>
      <right style="thin">
        <color indexed="64"/>
      </right>
      <top/>
      <bottom style="medium">
        <color indexed="64"/>
      </bottom>
      <diagonal/>
    </border>
    <border>
      <left style="thin">
        <color indexed="64"/>
      </left>
      <right style="thin">
        <color indexed="64"/>
      </right>
      <top style="hair">
        <color indexed="64"/>
      </top>
      <bottom style="hair">
        <color indexed="64"/>
      </bottom>
      <diagonal/>
    </border>
    <border>
      <left/>
      <right/>
      <top/>
      <bottom style="thin">
        <color indexed="64"/>
      </bottom>
      <diagonal/>
    </border>
    <border>
      <left style="medium">
        <color indexed="64"/>
      </left>
      <right style="thin">
        <color indexed="64"/>
      </right>
      <top style="medium">
        <color indexed="64"/>
      </top>
      <bottom style="hair">
        <color indexed="64"/>
      </bottom>
      <diagonal/>
    </border>
    <border>
      <left style="thin">
        <color indexed="64"/>
      </left>
      <right style="thin">
        <color indexed="64"/>
      </right>
      <top style="medium">
        <color indexed="64"/>
      </top>
      <bottom style="hair">
        <color indexed="64"/>
      </bottom>
      <diagonal/>
    </border>
    <border>
      <left style="medium">
        <color indexed="64"/>
      </left>
      <right style="thin">
        <color indexed="64"/>
      </right>
      <top style="hair">
        <color indexed="64"/>
      </top>
      <bottom style="medium">
        <color indexed="64"/>
      </bottom>
      <diagonal/>
    </border>
    <border>
      <left style="thin">
        <color indexed="64"/>
      </left>
      <right style="thin">
        <color indexed="64"/>
      </right>
      <top style="hair">
        <color indexed="64"/>
      </top>
      <bottom style="medium">
        <color indexed="64"/>
      </bottom>
      <diagonal/>
    </border>
    <border>
      <left style="medium">
        <color indexed="64"/>
      </left>
      <right style="thin">
        <color indexed="64"/>
      </right>
      <top style="hair">
        <color indexed="64"/>
      </top>
      <bottom style="hair">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thin">
        <color indexed="64"/>
      </left>
      <right style="thin">
        <color indexed="64"/>
      </right>
      <top/>
      <bottom style="thin">
        <color indexed="64"/>
      </bottom>
      <diagonal/>
    </border>
    <border>
      <left style="thin">
        <color indexed="64"/>
      </left>
      <right/>
      <top style="medium">
        <color indexed="64"/>
      </top>
      <bottom style="medium">
        <color indexed="64"/>
      </bottom>
      <diagonal/>
    </border>
    <border>
      <left style="thin">
        <color indexed="64"/>
      </left>
      <right/>
      <top style="medium">
        <color indexed="64"/>
      </top>
      <bottom style="hair">
        <color indexed="64"/>
      </bottom>
      <diagonal/>
    </border>
    <border>
      <left style="thin">
        <color indexed="64"/>
      </left>
      <right/>
      <top style="hair">
        <color indexed="64"/>
      </top>
      <bottom style="medium">
        <color indexed="64"/>
      </bottom>
      <diagonal/>
    </border>
    <border>
      <left style="thin">
        <color indexed="64"/>
      </left>
      <right/>
      <top style="hair">
        <color indexed="64"/>
      </top>
      <bottom style="hair">
        <color indexed="64"/>
      </bottom>
      <diagonal/>
    </border>
  </borders>
  <cellStyleXfs count="1">
    <xf numFmtId="0" fontId="0" fillId="0" borderId="0"/>
  </cellStyleXfs>
  <cellXfs count="191">
    <xf numFmtId="0" fontId="0" fillId="0" borderId="0" xfId="0"/>
    <xf numFmtId="0" fontId="1" fillId="0" borderId="4" xfId="0" applyFont="1" applyBorder="1" applyAlignment="1" applyProtection="1">
      <alignment horizontal="center" vertical="center"/>
      <protection locked="0"/>
    </xf>
    <xf numFmtId="0" fontId="1" fillId="0" borderId="0" xfId="0" applyFont="1" applyBorder="1" applyAlignment="1" applyProtection="1">
      <alignment horizontal="center" vertical="center"/>
      <protection locked="0"/>
    </xf>
    <xf numFmtId="0" fontId="1" fillId="0" borderId="6" xfId="0" applyFont="1" applyBorder="1" applyAlignment="1" applyProtection="1">
      <alignment horizontal="center" vertical="center"/>
      <protection locked="0"/>
    </xf>
    <xf numFmtId="164" fontId="3" fillId="0" borderId="3" xfId="0" applyNumberFormat="1" applyFont="1" applyBorder="1" applyAlignment="1" applyProtection="1">
      <alignment horizontal="right" vertical="center"/>
      <protection locked="0"/>
    </xf>
    <xf numFmtId="164" fontId="1" fillId="0" borderId="5" xfId="0" applyNumberFormat="1" applyFont="1" applyBorder="1" applyAlignment="1" applyProtection="1">
      <alignment horizontal="right" vertical="center"/>
      <protection locked="0"/>
    </xf>
    <xf numFmtId="164" fontId="3" fillId="0" borderId="5" xfId="0" applyNumberFormat="1" applyFont="1" applyBorder="1" applyAlignment="1" applyProtection="1">
      <alignment horizontal="right" vertical="center"/>
      <protection locked="0"/>
    </xf>
    <xf numFmtId="164" fontId="1" fillId="0" borderId="5" xfId="0" applyNumberFormat="1" applyFont="1" applyFill="1" applyBorder="1" applyAlignment="1" applyProtection="1">
      <alignment horizontal="right" vertical="center"/>
      <protection locked="0"/>
    </xf>
    <xf numFmtId="164" fontId="3" fillId="0" borderId="8" xfId="0" applyNumberFormat="1" applyFont="1" applyBorder="1" applyAlignment="1" applyProtection="1">
      <alignment horizontal="right" vertical="center"/>
      <protection locked="0"/>
    </xf>
    <xf numFmtId="49" fontId="1" fillId="0" borderId="13" xfId="0" applyNumberFormat="1" applyFont="1" applyBorder="1" applyAlignment="1">
      <alignment horizontal="center" vertical="center" wrapText="1"/>
    </xf>
    <xf numFmtId="0" fontId="0" fillId="0" borderId="0" xfId="0" applyAlignment="1">
      <alignment horizontal="center"/>
    </xf>
    <xf numFmtId="0" fontId="3" fillId="0" borderId="0" xfId="0" applyFont="1"/>
    <xf numFmtId="0" fontId="3" fillId="0" borderId="0" xfId="0" applyFont="1" applyBorder="1" applyAlignment="1" applyProtection="1">
      <alignment horizontal="right" vertical="center"/>
      <protection locked="0"/>
    </xf>
    <xf numFmtId="0" fontId="1" fillId="0" borderId="0" xfId="0" applyFont="1" applyBorder="1" applyAlignment="1" applyProtection="1">
      <alignment horizontal="left" vertical="center"/>
      <protection locked="0"/>
    </xf>
    <xf numFmtId="0" fontId="1" fillId="0" borderId="0" xfId="0" applyFont="1" applyAlignment="1" applyProtection="1">
      <alignment vertical="center"/>
      <protection locked="0"/>
    </xf>
    <xf numFmtId="4" fontId="1" fillId="0" borderId="0" xfId="0" applyNumberFormat="1" applyFont="1" applyFill="1" applyBorder="1" applyAlignment="1" applyProtection="1">
      <alignment horizontal="left" vertical="center"/>
      <protection locked="0"/>
    </xf>
    <xf numFmtId="4" fontId="3" fillId="0" borderId="6" xfId="0" applyNumberFormat="1" applyFont="1" applyBorder="1" applyAlignment="1" applyProtection="1">
      <alignment horizontal="left" vertical="center"/>
      <protection locked="0"/>
    </xf>
    <xf numFmtId="4" fontId="3" fillId="0" borderId="7" xfId="0" applyNumberFormat="1" applyFont="1" applyBorder="1" applyAlignment="1" applyProtection="1">
      <alignment horizontal="left" vertical="center"/>
      <protection locked="0"/>
    </xf>
    <xf numFmtId="4" fontId="3" fillId="0" borderId="2" xfId="0" applyNumberFormat="1" applyFont="1" applyBorder="1" applyAlignment="1" applyProtection="1">
      <alignment horizontal="left" vertical="center"/>
      <protection locked="0"/>
    </xf>
    <xf numFmtId="4" fontId="1" fillId="0" borderId="0" xfId="0" applyNumberFormat="1" applyFont="1" applyBorder="1" applyAlignment="1" applyProtection="1">
      <alignment horizontal="left" vertical="center"/>
      <protection locked="0"/>
    </xf>
    <xf numFmtId="4" fontId="3" fillId="0" borderId="0" xfId="0" applyNumberFormat="1" applyFont="1" applyBorder="1" applyAlignment="1" applyProtection="1">
      <alignment horizontal="left" vertical="center"/>
      <protection locked="0"/>
    </xf>
    <xf numFmtId="0" fontId="0" fillId="0" borderId="0" xfId="0" applyAlignment="1">
      <alignment horizontal="center"/>
    </xf>
    <xf numFmtId="0" fontId="1" fillId="0" borderId="7" xfId="0" applyFont="1" applyBorder="1" applyAlignment="1" applyProtection="1">
      <alignment horizontal="left" vertical="center"/>
      <protection locked="0"/>
    </xf>
    <xf numFmtId="0" fontId="1" fillId="0" borderId="12" xfId="0" applyFont="1" applyBorder="1" applyAlignment="1" applyProtection="1">
      <alignment horizontal="center" vertical="center"/>
      <protection locked="0"/>
    </xf>
    <xf numFmtId="0" fontId="1" fillId="0" borderId="18" xfId="0" applyFont="1" applyBorder="1" applyAlignment="1" applyProtection="1">
      <alignment horizontal="center" vertical="center"/>
      <protection locked="0"/>
    </xf>
    <xf numFmtId="4" fontId="1" fillId="0" borderId="0" xfId="0" applyNumberFormat="1" applyFont="1" applyBorder="1" applyAlignment="1" applyProtection="1">
      <alignment horizontal="right" vertical="center"/>
      <protection locked="0"/>
    </xf>
    <xf numFmtId="4" fontId="1" fillId="0" borderId="12" xfId="0" applyNumberFormat="1" applyFont="1" applyBorder="1" applyAlignment="1" applyProtection="1">
      <alignment horizontal="right" vertical="center"/>
      <protection locked="0"/>
    </xf>
    <xf numFmtId="4" fontId="1" fillId="0" borderId="5" xfId="0" applyNumberFormat="1" applyFont="1" applyBorder="1" applyAlignment="1" applyProtection="1">
      <alignment horizontal="right" vertical="center"/>
      <protection locked="0"/>
    </xf>
    <xf numFmtId="4" fontId="1" fillId="0" borderId="7" xfId="0" applyNumberFormat="1" applyFont="1" applyBorder="1" applyAlignment="1" applyProtection="1">
      <alignment horizontal="right" vertical="center"/>
      <protection locked="0"/>
    </xf>
    <xf numFmtId="4" fontId="1" fillId="0" borderId="18" xfId="0" applyNumberFormat="1" applyFont="1" applyBorder="1" applyAlignment="1" applyProtection="1">
      <alignment horizontal="right" vertical="center"/>
      <protection locked="0"/>
    </xf>
    <xf numFmtId="4" fontId="1" fillId="0" borderId="8" xfId="0" applyNumberFormat="1" applyFont="1" applyBorder="1" applyAlignment="1" applyProtection="1">
      <alignment horizontal="right" vertical="center"/>
      <protection locked="0"/>
    </xf>
    <xf numFmtId="49" fontId="1" fillId="0" borderId="19" xfId="0" applyNumberFormat="1" applyFont="1" applyBorder="1" applyAlignment="1">
      <alignment horizontal="center" vertical="center" wrapText="1"/>
    </xf>
    <xf numFmtId="49" fontId="1" fillId="0" borderId="19" xfId="0" applyNumberFormat="1" applyFont="1" applyFill="1" applyBorder="1" applyAlignment="1">
      <alignment horizontal="center" vertical="center" wrapText="1"/>
    </xf>
    <xf numFmtId="4" fontId="1" fillId="0" borderId="19" xfId="0" applyNumberFormat="1" applyFont="1" applyBorder="1" applyAlignment="1">
      <alignment horizontal="right" vertical="center" wrapText="1"/>
    </xf>
    <xf numFmtId="4" fontId="1" fillId="0" borderId="19" xfId="0" applyNumberFormat="1" applyFont="1" applyFill="1" applyBorder="1" applyAlignment="1">
      <alignment horizontal="right" vertical="center" wrapText="1"/>
    </xf>
    <xf numFmtId="49" fontId="1" fillId="0" borderId="13" xfId="0" applyNumberFormat="1" applyFont="1" applyFill="1" applyBorder="1" applyAlignment="1">
      <alignment horizontal="center" vertical="center" wrapText="1"/>
    </xf>
    <xf numFmtId="4" fontId="1" fillId="0" borderId="13" xfId="0" applyNumberFormat="1" applyFont="1" applyFill="1" applyBorder="1" applyAlignment="1">
      <alignment horizontal="right" vertical="center" wrapText="1"/>
    </xf>
    <xf numFmtId="4" fontId="1" fillId="0" borderId="13" xfId="0" applyNumberFormat="1" applyFont="1" applyBorder="1" applyAlignment="1">
      <alignment horizontal="right" vertical="center" wrapText="1"/>
    </xf>
    <xf numFmtId="49" fontId="1" fillId="0" borderId="13" xfId="0" applyNumberFormat="1" applyFont="1" applyFill="1" applyBorder="1" applyAlignment="1">
      <alignment horizontal="left" vertical="center" wrapText="1"/>
    </xf>
    <xf numFmtId="49" fontId="1" fillId="0" borderId="13" xfId="0" applyNumberFormat="1" applyFont="1" applyBorder="1" applyAlignment="1">
      <alignment horizontal="left" vertical="center" wrapText="1"/>
    </xf>
    <xf numFmtId="49" fontId="3" fillId="0" borderId="13" xfId="0" applyNumberFormat="1" applyFont="1" applyFill="1" applyBorder="1" applyAlignment="1">
      <alignment horizontal="center" vertical="center" wrapText="1"/>
    </xf>
    <xf numFmtId="49" fontId="3" fillId="0" borderId="13" xfId="0" applyNumberFormat="1" applyFont="1" applyBorder="1" applyAlignment="1">
      <alignment horizontal="center" vertical="center" wrapText="1"/>
    </xf>
    <xf numFmtId="0" fontId="3" fillId="2" borderId="13" xfId="0" applyFont="1" applyFill="1" applyBorder="1" applyAlignment="1">
      <alignment horizontal="center" vertical="center" wrapText="1"/>
    </xf>
    <xf numFmtId="0" fontId="1" fillId="0" borderId="0" xfId="0" applyFont="1" applyAlignment="1">
      <alignment vertical="center"/>
    </xf>
    <xf numFmtId="0" fontId="0" fillId="0" borderId="0" xfId="0" applyAlignment="1">
      <alignment vertical="center"/>
    </xf>
    <xf numFmtId="0" fontId="3" fillId="2" borderId="13" xfId="0" applyFont="1" applyFill="1" applyBorder="1" applyAlignment="1">
      <alignment horizontal="center" vertical="center"/>
    </xf>
    <xf numFmtId="0" fontId="9" fillId="2" borderId="13" xfId="0" applyFont="1" applyFill="1" applyBorder="1" applyAlignment="1">
      <alignment horizontal="center" vertical="center"/>
    </xf>
    <xf numFmtId="0" fontId="11" fillId="0" borderId="0" xfId="0" applyFont="1" applyAlignment="1">
      <alignment horizontal="center"/>
    </xf>
    <xf numFmtId="0" fontId="10" fillId="0" borderId="0" xfId="0" applyFont="1" applyBorder="1" applyAlignment="1">
      <alignment horizontal="center" vertical="center"/>
    </xf>
    <xf numFmtId="49" fontId="1" fillId="0" borderId="21" xfId="0" applyNumberFormat="1" applyFont="1" applyFill="1" applyBorder="1" applyAlignment="1">
      <alignment horizontal="center" vertical="center" wrapText="1"/>
    </xf>
    <xf numFmtId="49" fontId="1" fillId="0" borderId="22" xfId="0" applyNumberFormat="1" applyFont="1" applyFill="1" applyBorder="1" applyAlignment="1">
      <alignment horizontal="center" vertical="center" wrapText="1"/>
    </xf>
    <xf numFmtId="4" fontId="1" fillId="0" borderId="22" xfId="0" applyNumberFormat="1" applyFont="1" applyFill="1" applyBorder="1" applyAlignment="1">
      <alignment horizontal="right" vertical="center" wrapText="1"/>
    </xf>
    <xf numFmtId="49" fontId="1" fillId="0" borderId="23" xfId="0" applyNumberFormat="1" applyFont="1" applyFill="1" applyBorder="1" applyAlignment="1">
      <alignment horizontal="center" vertical="center" wrapText="1"/>
    </xf>
    <xf numFmtId="49" fontId="1" fillId="0" borderId="24" xfId="0" applyNumberFormat="1" applyFont="1" applyFill="1" applyBorder="1" applyAlignment="1">
      <alignment horizontal="center" vertical="center" wrapText="1"/>
    </xf>
    <xf numFmtId="4" fontId="1" fillId="0" borderId="24" xfId="0" applyNumberFormat="1" applyFont="1" applyFill="1" applyBorder="1" applyAlignment="1">
      <alignment horizontal="right" vertical="center" wrapText="1"/>
    </xf>
    <xf numFmtId="49" fontId="1" fillId="0" borderId="25" xfId="0" applyNumberFormat="1" applyFont="1" applyBorder="1" applyAlignment="1">
      <alignment horizontal="center" vertical="center" wrapText="1"/>
    </xf>
    <xf numFmtId="49" fontId="1" fillId="0" borderId="25" xfId="0" applyNumberFormat="1" applyFont="1" applyFill="1" applyBorder="1" applyAlignment="1">
      <alignment horizontal="center" vertical="center" wrapText="1"/>
    </xf>
    <xf numFmtId="0" fontId="3" fillId="2" borderId="26" xfId="0" applyFont="1" applyFill="1" applyBorder="1" applyAlignment="1">
      <alignment horizontal="center" vertical="center" wrapText="1"/>
    </xf>
    <xf numFmtId="0" fontId="3" fillId="2" borderId="27" xfId="0" applyFont="1" applyFill="1" applyBorder="1" applyAlignment="1">
      <alignment horizontal="center" vertical="center" wrapText="1"/>
    </xf>
    <xf numFmtId="0" fontId="3" fillId="2" borderId="28" xfId="0" applyFont="1" applyFill="1" applyBorder="1" applyAlignment="1">
      <alignment horizontal="center" vertical="center" wrapText="1"/>
    </xf>
    <xf numFmtId="49" fontId="3" fillId="3" borderId="13" xfId="0" applyNumberFormat="1" applyFont="1" applyFill="1" applyBorder="1" applyAlignment="1">
      <alignment horizontal="center" vertical="center" wrapText="1"/>
    </xf>
    <xf numFmtId="49" fontId="1" fillId="3" borderId="13" xfId="0" applyNumberFormat="1" applyFont="1" applyFill="1" applyBorder="1" applyAlignment="1">
      <alignment horizontal="center" vertical="center" wrapText="1"/>
    </xf>
    <xf numFmtId="49" fontId="1" fillId="4" borderId="12" xfId="0" applyNumberFormat="1" applyFont="1" applyFill="1" applyBorder="1" applyAlignment="1" applyProtection="1">
      <alignment horizontal="center" vertical="center"/>
      <protection locked="0"/>
    </xf>
    <xf numFmtId="49" fontId="1" fillId="5" borderId="4" xfId="0" applyNumberFormat="1" applyFont="1" applyFill="1" applyBorder="1" applyAlignment="1" applyProtection="1">
      <alignment horizontal="center" vertical="center"/>
      <protection locked="0"/>
    </xf>
    <xf numFmtId="49" fontId="1" fillId="5" borderId="12" xfId="0" applyNumberFormat="1" applyFont="1" applyFill="1" applyBorder="1" applyAlignment="1" applyProtection="1">
      <alignment horizontal="center" vertical="center"/>
      <protection locked="0"/>
    </xf>
    <xf numFmtId="49" fontId="1" fillId="5" borderId="0" xfId="0" applyNumberFormat="1" applyFont="1" applyFill="1" applyBorder="1" applyAlignment="1" applyProtection="1">
      <alignment horizontal="left" vertical="center"/>
      <protection locked="0"/>
    </xf>
    <xf numFmtId="4" fontId="1" fillId="5" borderId="12" xfId="0" applyNumberFormat="1" applyFont="1" applyFill="1" applyBorder="1" applyAlignment="1" applyProtection="1">
      <alignment horizontal="right" vertical="center"/>
      <protection locked="0"/>
    </xf>
    <xf numFmtId="49" fontId="1" fillId="5" borderId="21" xfId="0" applyNumberFormat="1" applyFont="1" applyFill="1" applyBorder="1" applyAlignment="1">
      <alignment horizontal="center" vertical="center" wrapText="1"/>
    </xf>
    <xf numFmtId="49" fontId="1" fillId="5" borderId="25" xfId="0" applyNumberFormat="1" applyFont="1" applyFill="1" applyBorder="1" applyAlignment="1">
      <alignment horizontal="center" vertical="center" wrapText="1"/>
    </xf>
    <xf numFmtId="49" fontId="1" fillId="5" borderId="23" xfId="0" applyNumberFormat="1" applyFont="1" applyFill="1" applyBorder="1" applyAlignment="1">
      <alignment horizontal="center" vertical="center" wrapText="1"/>
    </xf>
    <xf numFmtId="49" fontId="1" fillId="5" borderId="22" xfId="0" applyNumberFormat="1" applyFont="1" applyFill="1" applyBorder="1" applyAlignment="1">
      <alignment horizontal="center" vertical="center" wrapText="1"/>
    </xf>
    <xf numFmtId="4" fontId="1" fillId="5" borderId="22" xfId="0" applyNumberFormat="1" applyFont="1" applyFill="1" applyBorder="1" applyAlignment="1">
      <alignment horizontal="right" vertical="center" wrapText="1"/>
    </xf>
    <xf numFmtId="49" fontId="1" fillId="5" borderId="19" xfId="0" applyNumberFormat="1" applyFont="1" applyFill="1" applyBorder="1" applyAlignment="1">
      <alignment horizontal="center" vertical="center" wrapText="1"/>
    </xf>
    <xf numFmtId="4" fontId="1" fillId="5" borderId="19" xfId="0" applyNumberFormat="1" applyFont="1" applyFill="1" applyBorder="1" applyAlignment="1">
      <alignment horizontal="right" vertical="center" wrapText="1"/>
    </xf>
    <xf numFmtId="49" fontId="1" fillId="5" borderId="24" xfId="0" applyNumberFormat="1" applyFont="1" applyFill="1" applyBorder="1" applyAlignment="1">
      <alignment horizontal="center" vertical="center" wrapText="1"/>
    </xf>
    <xf numFmtId="4" fontId="1" fillId="5" borderId="24" xfId="0" applyNumberFormat="1" applyFont="1" applyFill="1" applyBorder="1" applyAlignment="1">
      <alignment horizontal="right" vertical="center" wrapText="1"/>
    </xf>
    <xf numFmtId="0" fontId="1" fillId="0" borderId="0" xfId="0" applyFont="1" applyBorder="1" applyAlignment="1" applyProtection="1">
      <alignment horizontal="right" vertical="center"/>
      <protection locked="0"/>
    </xf>
    <xf numFmtId="14" fontId="3" fillId="7" borderId="0" xfId="0" applyNumberFormat="1" applyFont="1" applyFill="1" applyBorder="1" applyAlignment="1" applyProtection="1">
      <alignment horizontal="right" vertical="center"/>
      <protection locked="0"/>
    </xf>
    <xf numFmtId="49" fontId="1" fillId="5" borderId="13" xfId="0" applyNumberFormat="1" applyFont="1" applyFill="1" applyBorder="1" applyAlignment="1">
      <alignment horizontal="left" vertical="center" wrapText="1"/>
    </xf>
    <xf numFmtId="4" fontId="1" fillId="5" borderId="13" xfId="0" applyNumberFormat="1" applyFont="1" applyFill="1" applyBorder="1" applyAlignment="1">
      <alignment horizontal="right" vertical="center" wrapText="1"/>
    </xf>
    <xf numFmtId="49" fontId="1" fillId="5" borderId="13" xfId="0" applyNumberFormat="1" applyFont="1" applyFill="1" applyBorder="1" applyAlignment="1">
      <alignment horizontal="center" vertical="center" wrapText="1"/>
    </xf>
    <xf numFmtId="49" fontId="1" fillId="4" borderId="22" xfId="0" applyNumberFormat="1" applyFont="1" applyFill="1" applyBorder="1" applyAlignment="1">
      <alignment horizontal="center" vertical="center" wrapText="1"/>
    </xf>
    <xf numFmtId="49" fontId="1" fillId="4" borderId="19" xfId="0" applyNumberFormat="1" applyFont="1" applyFill="1" applyBorder="1" applyAlignment="1">
      <alignment horizontal="center" vertical="center" wrapText="1"/>
    </xf>
    <xf numFmtId="49" fontId="1" fillId="4" borderId="24" xfId="0" applyNumberFormat="1" applyFont="1" applyFill="1" applyBorder="1" applyAlignment="1">
      <alignment horizontal="center" vertical="center" wrapText="1"/>
    </xf>
    <xf numFmtId="49" fontId="3" fillId="4" borderId="13" xfId="0" applyNumberFormat="1" applyFont="1" applyFill="1" applyBorder="1" applyAlignment="1">
      <alignment horizontal="center" vertical="center" wrapText="1"/>
    </xf>
    <xf numFmtId="4" fontId="1" fillId="8" borderId="22" xfId="0" applyNumberFormat="1" applyFont="1" applyFill="1" applyBorder="1" applyAlignment="1">
      <alignment horizontal="right" vertical="center" wrapText="1"/>
    </xf>
    <xf numFmtId="4" fontId="1" fillId="8" borderId="19" xfId="0" applyNumberFormat="1" applyFont="1" applyFill="1" applyBorder="1" applyAlignment="1">
      <alignment horizontal="right" vertical="center" wrapText="1"/>
    </xf>
    <xf numFmtId="4" fontId="1" fillId="8" borderId="24" xfId="0" applyNumberFormat="1" applyFont="1" applyFill="1" applyBorder="1" applyAlignment="1">
      <alignment horizontal="right" vertical="center" wrapText="1"/>
    </xf>
    <xf numFmtId="4" fontId="1" fillId="8" borderId="0" xfId="0" applyNumberFormat="1" applyFont="1" applyFill="1" applyBorder="1" applyAlignment="1" applyProtection="1">
      <alignment horizontal="right" vertical="center"/>
      <protection locked="0"/>
    </xf>
    <xf numFmtId="4" fontId="1" fillId="8" borderId="5" xfId="0" applyNumberFormat="1" applyFont="1" applyFill="1" applyBorder="1" applyAlignment="1" applyProtection="1">
      <alignment horizontal="right" vertical="center"/>
      <protection locked="0"/>
    </xf>
    <xf numFmtId="0" fontId="16" fillId="0" borderId="0" xfId="0" applyFont="1" applyProtection="1">
      <protection locked="0"/>
    </xf>
    <xf numFmtId="0" fontId="17" fillId="0" borderId="0" xfId="0" applyFont="1" applyAlignment="1" applyProtection="1">
      <alignment vertical="center"/>
      <protection locked="0"/>
    </xf>
    <xf numFmtId="0" fontId="17" fillId="0" borderId="0" xfId="0" applyFont="1" applyProtection="1">
      <protection locked="0"/>
    </xf>
    <xf numFmtId="0" fontId="17" fillId="0" borderId="0" xfId="0" applyFont="1" applyFill="1" applyBorder="1" applyProtection="1">
      <protection locked="0"/>
    </xf>
    <xf numFmtId="0" fontId="3" fillId="0" borderId="0" xfId="0" applyFont="1" applyBorder="1" applyAlignment="1" applyProtection="1">
      <alignment horizontal="center"/>
      <protection locked="0"/>
    </xf>
    <xf numFmtId="49" fontId="13" fillId="6" borderId="0" xfId="0" applyNumberFormat="1" applyFont="1" applyFill="1" applyBorder="1" applyAlignment="1" applyProtection="1">
      <alignment horizontal="center" vertical="center"/>
      <protection locked="0"/>
    </xf>
    <xf numFmtId="0" fontId="3" fillId="0" borderId="0" xfId="0" applyFont="1" applyBorder="1" applyAlignment="1" applyProtection="1">
      <alignment horizontal="center" vertical="center"/>
      <protection locked="0"/>
    </xf>
    <xf numFmtId="0" fontId="19" fillId="0" borderId="0" xfId="0" applyFont="1" applyBorder="1" applyAlignment="1" applyProtection="1">
      <alignment horizontal="center" vertical="center"/>
      <protection locked="0"/>
    </xf>
    <xf numFmtId="0" fontId="6" fillId="0" borderId="0" xfId="0" applyFont="1" applyBorder="1" applyAlignment="1" applyProtection="1">
      <alignment horizontal="left" vertical="center" wrapText="1"/>
      <protection locked="0"/>
    </xf>
    <xf numFmtId="0" fontId="1" fillId="0" borderId="0" xfId="0" applyFont="1" applyBorder="1" applyAlignment="1" applyProtection="1">
      <alignment horizontal="left" vertical="center"/>
      <protection locked="0"/>
    </xf>
    <xf numFmtId="49" fontId="1" fillId="0" borderId="0" xfId="0" applyNumberFormat="1" applyFont="1" applyFill="1" applyBorder="1" applyAlignment="1" applyProtection="1">
      <alignment horizontal="left" vertical="center"/>
      <protection locked="0"/>
    </xf>
    <xf numFmtId="0" fontId="1" fillId="0" borderId="0" xfId="0" applyFont="1" applyFill="1" applyBorder="1" applyAlignment="1" applyProtection="1">
      <alignment horizontal="left" vertical="center"/>
      <protection locked="0"/>
    </xf>
    <xf numFmtId="49" fontId="1" fillId="3" borderId="13" xfId="0" applyNumberFormat="1" applyFont="1" applyFill="1" applyBorder="1" applyAlignment="1" applyProtection="1">
      <alignment horizontal="left" vertical="center"/>
      <protection locked="0"/>
    </xf>
    <xf numFmtId="0" fontId="1" fillId="3" borderId="13" xfId="0" applyFont="1" applyFill="1" applyBorder="1" applyAlignment="1" applyProtection="1">
      <alignment horizontal="left" vertical="center"/>
      <protection locked="0"/>
    </xf>
    <xf numFmtId="0" fontId="1" fillId="0" borderId="13" xfId="0" applyFont="1" applyBorder="1" applyAlignment="1" applyProtection="1">
      <alignment horizontal="left" vertical="center"/>
      <protection locked="0"/>
    </xf>
    <xf numFmtId="0" fontId="1" fillId="0" borderId="0" xfId="0" applyFont="1" applyAlignment="1" applyProtection="1">
      <alignment horizontal="center" vertical="center"/>
      <protection locked="0"/>
    </xf>
    <xf numFmtId="49" fontId="4" fillId="3" borderId="15" xfId="0" applyNumberFormat="1" applyFont="1" applyFill="1" applyBorder="1" applyAlignment="1" applyProtection="1">
      <alignment horizontal="center" vertical="center"/>
    </xf>
    <xf numFmtId="0" fontId="4" fillId="3" borderId="16" xfId="0" applyFont="1" applyFill="1" applyBorder="1" applyAlignment="1" applyProtection="1">
      <alignment horizontal="center" vertical="center"/>
    </xf>
    <xf numFmtId="0" fontId="4" fillId="3" borderId="14" xfId="0" applyFont="1" applyFill="1" applyBorder="1" applyAlignment="1" applyProtection="1">
      <alignment horizontal="center" vertical="center"/>
    </xf>
    <xf numFmtId="49" fontId="1" fillId="3" borderId="15" xfId="0" applyNumberFormat="1" applyFont="1" applyFill="1" applyBorder="1" applyAlignment="1" applyProtection="1">
      <alignment horizontal="center" vertical="center"/>
      <protection locked="0"/>
    </xf>
    <xf numFmtId="0" fontId="1" fillId="3" borderId="16" xfId="0" applyFont="1" applyFill="1" applyBorder="1" applyAlignment="1" applyProtection="1">
      <alignment horizontal="center" vertical="center"/>
      <protection locked="0"/>
    </xf>
    <xf numFmtId="0" fontId="1" fillId="3" borderId="14" xfId="0" applyFont="1" applyFill="1" applyBorder="1" applyAlignment="1" applyProtection="1">
      <alignment horizontal="center" vertical="center"/>
      <protection locked="0"/>
    </xf>
    <xf numFmtId="0" fontId="20" fillId="0" borderId="0" xfId="0" applyFont="1" applyFill="1" applyBorder="1" applyAlignment="1" applyProtection="1">
      <alignment horizontal="center"/>
      <protection locked="0"/>
    </xf>
    <xf numFmtId="49" fontId="3" fillId="0" borderId="0" xfId="0" applyNumberFormat="1" applyFont="1" applyFill="1" applyBorder="1" applyAlignment="1" applyProtection="1">
      <alignment horizontal="left" vertical="center"/>
      <protection locked="0"/>
    </xf>
    <xf numFmtId="0" fontId="3" fillId="0" borderId="0" xfId="0" applyFont="1" applyFill="1" applyBorder="1" applyAlignment="1" applyProtection="1">
      <alignment horizontal="left" vertical="center"/>
      <protection locked="0"/>
    </xf>
    <xf numFmtId="0" fontId="3" fillId="0" borderId="9" xfId="0" applyFont="1" applyFill="1" applyBorder="1" applyAlignment="1" applyProtection="1">
      <alignment horizontal="center" vertical="center"/>
      <protection locked="0"/>
    </xf>
    <xf numFmtId="0" fontId="3" fillId="0" borderId="29" xfId="0" applyFont="1" applyFill="1" applyBorder="1" applyAlignment="1" applyProtection="1">
      <alignment horizontal="center" vertical="center"/>
      <protection locked="0"/>
    </xf>
    <xf numFmtId="0" fontId="3" fillId="0" borderId="10" xfId="0" applyFont="1" applyFill="1" applyBorder="1" applyAlignment="1" applyProtection="1">
      <alignment horizontal="center" vertical="center"/>
      <protection locked="0"/>
    </xf>
    <xf numFmtId="0" fontId="3" fillId="0" borderId="30" xfId="0" applyFont="1" applyFill="1" applyBorder="1" applyAlignment="1" applyProtection="1">
      <alignment horizontal="center" vertical="center"/>
      <protection locked="0"/>
    </xf>
    <xf numFmtId="0" fontId="3" fillId="0" borderId="11" xfId="0" applyFont="1" applyFill="1" applyBorder="1" applyAlignment="1" applyProtection="1">
      <alignment horizontal="center" vertical="center"/>
      <protection locked="0"/>
    </xf>
    <xf numFmtId="0" fontId="3" fillId="0" borderId="31" xfId="0" applyFont="1" applyFill="1" applyBorder="1" applyAlignment="1" applyProtection="1">
      <alignment horizontal="center" vertical="center"/>
      <protection locked="0"/>
    </xf>
    <xf numFmtId="0" fontId="1" fillId="0" borderId="0" xfId="0" applyFont="1" applyAlignment="1" applyProtection="1">
      <alignment horizontal="center" vertical="top" wrapText="1"/>
      <protection locked="0"/>
    </xf>
    <xf numFmtId="4" fontId="3" fillId="0" borderId="1" xfId="0" applyNumberFormat="1" applyFont="1" applyBorder="1" applyAlignment="1" applyProtection="1">
      <alignment horizontal="left" vertical="center"/>
      <protection locked="0"/>
    </xf>
    <xf numFmtId="4" fontId="3" fillId="0" borderId="2" xfId="0" applyNumberFormat="1" applyFont="1" applyBorder="1" applyAlignment="1" applyProtection="1">
      <alignment horizontal="left" vertical="center"/>
      <protection locked="0"/>
    </xf>
    <xf numFmtId="4" fontId="1" fillId="0" borderId="4" xfId="0" applyNumberFormat="1" applyFont="1" applyBorder="1" applyAlignment="1" applyProtection="1">
      <alignment horizontal="left" vertical="center"/>
      <protection locked="0"/>
    </xf>
    <xf numFmtId="4" fontId="1" fillId="0" borderId="0" xfId="0" applyNumberFormat="1" applyFont="1" applyBorder="1" applyAlignment="1" applyProtection="1">
      <alignment horizontal="left" vertical="center"/>
      <protection locked="0"/>
    </xf>
    <xf numFmtId="4" fontId="3" fillId="0" borderId="4" xfId="0" applyNumberFormat="1" applyFont="1" applyBorder="1" applyAlignment="1" applyProtection="1">
      <alignment horizontal="left" vertical="center"/>
      <protection locked="0"/>
    </xf>
    <xf numFmtId="4" fontId="3" fillId="0" borderId="0" xfId="0" applyNumberFormat="1" applyFont="1" applyBorder="1" applyAlignment="1" applyProtection="1">
      <alignment horizontal="left" vertical="center"/>
      <protection locked="0"/>
    </xf>
    <xf numFmtId="0" fontId="1" fillId="0" borderId="0" xfId="0" applyFont="1" applyAlignment="1" applyProtection="1">
      <alignment horizontal="center"/>
      <protection locked="0"/>
    </xf>
    <xf numFmtId="0" fontId="4" fillId="0" borderId="0" xfId="0" applyFont="1" applyBorder="1" applyAlignment="1" applyProtection="1">
      <alignment horizontal="left" vertical="center"/>
      <protection locked="0"/>
    </xf>
    <xf numFmtId="0" fontId="5" fillId="0" borderId="0" xfId="0" applyFont="1" applyBorder="1" applyAlignment="1" applyProtection="1">
      <alignment horizontal="left" vertical="center"/>
      <protection locked="0"/>
    </xf>
    <xf numFmtId="0" fontId="3" fillId="0" borderId="0" xfId="0" applyFont="1" applyBorder="1" applyAlignment="1" applyProtection="1">
      <alignment horizontal="right"/>
      <protection locked="0"/>
    </xf>
    <xf numFmtId="0" fontId="18" fillId="0" borderId="0" xfId="0" applyFont="1" applyBorder="1" applyAlignment="1" applyProtection="1">
      <alignment horizontal="left"/>
      <protection locked="0"/>
    </xf>
    <xf numFmtId="0" fontId="2" fillId="0" borderId="0" xfId="0" applyFont="1" applyBorder="1" applyAlignment="1" applyProtection="1">
      <alignment horizontal="right" vertical="center"/>
      <protection locked="0"/>
    </xf>
    <xf numFmtId="0" fontId="15" fillId="0" borderId="0" xfId="0" applyFont="1" applyBorder="1" applyAlignment="1" applyProtection="1">
      <alignment horizontal="left" vertical="center" wrapText="1"/>
      <protection locked="0"/>
    </xf>
    <xf numFmtId="14" fontId="1" fillId="0" borderId="17" xfId="0" applyNumberFormat="1" applyFont="1" applyFill="1" applyBorder="1" applyAlignment="1">
      <alignment horizontal="center" vertical="top" wrapText="1"/>
    </xf>
    <xf numFmtId="14" fontId="1" fillId="0" borderId="12" xfId="0" applyNumberFormat="1" applyFont="1" applyFill="1" applyBorder="1" applyAlignment="1">
      <alignment horizontal="center" vertical="top" wrapText="1"/>
    </xf>
    <xf numFmtId="14" fontId="1" fillId="0" borderId="18" xfId="0" applyNumberFormat="1" applyFont="1" applyFill="1" applyBorder="1" applyAlignment="1">
      <alignment horizontal="center" vertical="top" wrapText="1"/>
    </xf>
    <xf numFmtId="0" fontId="0" fillId="4" borderId="0" xfId="0" applyFill="1" applyAlignment="1">
      <alignment horizontal="left" vertical="center" wrapText="1"/>
    </xf>
    <xf numFmtId="0" fontId="10" fillId="0" borderId="0" xfId="0" applyFont="1" applyBorder="1" applyAlignment="1">
      <alignment horizontal="center" vertical="center"/>
    </xf>
    <xf numFmtId="14" fontId="1" fillId="7" borderId="17" xfId="0" applyNumberFormat="1" applyFont="1" applyFill="1" applyBorder="1" applyAlignment="1">
      <alignment horizontal="center" vertical="top" wrapText="1"/>
    </xf>
    <xf numFmtId="14" fontId="1" fillId="7" borderId="12" xfId="0" applyNumberFormat="1" applyFont="1" applyFill="1" applyBorder="1" applyAlignment="1">
      <alignment horizontal="center" vertical="top" wrapText="1"/>
    </xf>
    <xf numFmtId="14" fontId="1" fillId="7" borderId="18" xfId="0" applyNumberFormat="1" applyFont="1" applyFill="1" applyBorder="1" applyAlignment="1">
      <alignment horizontal="center" vertical="top" wrapText="1"/>
    </xf>
    <xf numFmtId="0" fontId="0" fillId="0" borderId="0" xfId="0" applyAlignment="1">
      <alignment horizontal="center"/>
    </xf>
    <xf numFmtId="49" fontId="12" fillId="0" borderId="17" xfId="0" applyNumberFormat="1" applyFont="1" applyFill="1" applyBorder="1" applyAlignment="1">
      <alignment horizontal="center" vertical="top" wrapText="1"/>
    </xf>
    <xf numFmtId="49" fontId="12" fillId="0" borderId="18" xfId="0" applyNumberFormat="1" applyFont="1" applyFill="1" applyBorder="1" applyAlignment="1">
      <alignment horizontal="center" vertical="top" wrapText="1"/>
    </xf>
    <xf numFmtId="49" fontId="1" fillId="0" borderId="17" xfId="0" applyNumberFormat="1" applyFont="1" applyFill="1" applyBorder="1" applyAlignment="1">
      <alignment horizontal="center" vertical="top" wrapText="1"/>
    </xf>
    <xf numFmtId="49" fontId="1" fillId="0" borderId="18" xfId="0" applyNumberFormat="1" applyFont="1" applyFill="1" applyBorder="1" applyAlignment="1">
      <alignment horizontal="center" vertical="top" wrapText="1"/>
    </xf>
    <xf numFmtId="49" fontId="1" fillId="0" borderId="12" xfId="0" applyNumberFormat="1" applyFont="1" applyFill="1" applyBorder="1" applyAlignment="1">
      <alignment horizontal="center" vertical="top" wrapText="1"/>
    </xf>
    <xf numFmtId="49" fontId="12" fillId="0" borderId="12" xfId="0" applyNumberFormat="1" applyFont="1" applyFill="1" applyBorder="1" applyAlignment="1">
      <alignment horizontal="center" vertical="top" wrapText="1"/>
    </xf>
    <xf numFmtId="49" fontId="3" fillId="3" borderId="17" xfId="0" applyNumberFormat="1" applyFont="1" applyFill="1" applyBorder="1" applyAlignment="1">
      <alignment horizontal="center" vertical="top" wrapText="1"/>
    </xf>
    <xf numFmtId="49" fontId="3" fillId="3" borderId="12" xfId="0" applyNumberFormat="1" applyFont="1" applyFill="1" applyBorder="1" applyAlignment="1">
      <alignment horizontal="center" vertical="top" wrapText="1"/>
    </xf>
    <xf numFmtId="49" fontId="3" fillId="3" borderId="18" xfId="0" applyNumberFormat="1" applyFont="1" applyFill="1" applyBorder="1" applyAlignment="1">
      <alignment horizontal="center" vertical="top" wrapText="1"/>
    </xf>
    <xf numFmtId="49" fontId="13" fillId="6" borderId="17" xfId="0" applyNumberFormat="1" applyFont="1" applyFill="1" applyBorder="1" applyAlignment="1">
      <alignment horizontal="center" vertical="top" wrapText="1"/>
    </xf>
    <xf numFmtId="49" fontId="13" fillId="6" borderId="12" xfId="0" applyNumberFormat="1" applyFont="1" applyFill="1" applyBorder="1" applyAlignment="1">
      <alignment horizontal="center" vertical="top" wrapText="1"/>
    </xf>
    <xf numFmtId="49" fontId="13" fillId="6" borderId="18" xfId="0" applyNumberFormat="1" applyFont="1" applyFill="1" applyBorder="1" applyAlignment="1">
      <alignment horizontal="center" vertical="top" wrapText="1"/>
    </xf>
    <xf numFmtId="0" fontId="4" fillId="0" borderId="20" xfId="0" applyFont="1" applyBorder="1" applyAlignment="1">
      <alignment horizontal="center" vertical="center"/>
    </xf>
    <xf numFmtId="0" fontId="10" fillId="0" borderId="20" xfId="0" applyFont="1" applyBorder="1" applyAlignment="1">
      <alignment horizontal="center" vertical="center"/>
    </xf>
    <xf numFmtId="49" fontId="0" fillId="0" borderId="32" xfId="0" applyNumberFormat="1" applyBorder="1" applyAlignment="1">
      <alignment horizontal="center" vertical="center"/>
    </xf>
    <xf numFmtId="49" fontId="1" fillId="0" borderId="32" xfId="0" applyNumberFormat="1" applyFont="1" applyFill="1" applyBorder="1" applyAlignment="1">
      <alignment horizontal="center" vertical="center" wrapText="1"/>
    </xf>
    <xf numFmtId="4" fontId="1" fillId="0" borderId="32" xfId="0" applyNumberFormat="1" applyFont="1" applyFill="1" applyBorder="1" applyAlignment="1">
      <alignment horizontal="right" vertical="center" wrapText="1"/>
    </xf>
    <xf numFmtId="14" fontId="0" fillId="0" borderId="32" xfId="0" applyNumberFormat="1" applyBorder="1" applyAlignment="1">
      <alignment horizontal="center" vertical="center"/>
    </xf>
    <xf numFmtId="0" fontId="0" fillId="0" borderId="0" xfId="0" applyFill="1"/>
    <xf numFmtId="14" fontId="0" fillId="0" borderId="13" xfId="0" applyNumberFormat="1" applyFill="1" applyBorder="1" applyAlignment="1">
      <alignment horizontal="center" vertical="center"/>
    </xf>
    <xf numFmtId="0" fontId="3" fillId="2" borderId="33" xfId="0" applyFont="1" applyFill="1" applyBorder="1" applyAlignment="1">
      <alignment horizontal="center" vertical="center" wrapText="1"/>
    </xf>
    <xf numFmtId="14" fontId="0" fillId="0" borderId="13" xfId="0" applyNumberFormat="1" applyFill="1" applyBorder="1" applyAlignment="1">
      <alignment horizontal="left" vertical="center"/>
    </xf>
    <xf numFmtId="4" fontId="1" fillId="0" borderId="34" xfId="0" applyNumberFormat="1" applyFont="1" applyFill="1" applyBorder="1" applyAlignment="1">
      <alignment horizontal="right" vertical="center" wrapText="1"/>
    </xf>
    <xf numFmtId="4" fontId="1" fillId="0" borderId="35" xfId="0" applyNumberFormat="1" applyFont="1" applyFill="1" applyBorder="1" applyAlignment="1">
      <alignment horizontal="right" vertical="center" wrapText="1"/>
    </xf>
    <xf numFmtId="4" fontId="1" fillId="8" borderId="34" xfId="0" applyNumberFormat="1" applyFont="1" applyFill="1" applyBorder="1" applyAlignment="1">
      <alignment horizontal="right" vertical="center" wrapText="1"/>
    </xf>
    <xf numFmtId="4" fontId="1" fillId="8" borderId="36" xfId="0" applyNumberFormat="1" applyFont="1" applyFill="1" applyBorder="1" applyAlignment="1">
      <alignment horizontal="right" vertical="center" wrapText="1"/>
    </xf>
    <xf numFmtId="4" fontId="1" fillId="8" borderId="35" xfId="0" applyNumberFormat="1" applyFont="1" applyFill="1" applyBorder="1" applyAlignment="1">
      <alignment horizontal="right" vertical="center" wrapText="1"/>
    </xf>
    <xf numFmtId="4" fontId="1" fillId="0" borderId="36" xfId="0" applyNumberFormat="1" applyFont="1" applyBorder="1" applyAlignment="1">
      <alignment horizontal="right" vertical="center" wrapText="1"/>
    </xf>
    <xf numFmtId="4" fontId="1" fillId="0" borderId="36" xfId="0" applyNumberFormat="1" applyFont="1" applyFill="1" applyBorder="1" applyAlignment="1">
      <alignment horizontal="right" vertical="center" wrapText="1"/>
    </xf>
    <xf numFmtId="9" fontId="1" fillId="0" borderId="34" xfId="0" applyNumberFormat="1" applyFont="1" applyFill="1" applyBorder="1" applyAlignment="1">
      <alignment horizontal="center" vertical="center" wrapText="1"/>
    </xf>
    <xf numFmtId="9" fontId="1" fillId="0" borderId="35" xfId="0" applyNumberFormat="1" applyFont="1" applyFill="1" applyBorder="1" applyAlignment="1">
      <alignment horizontal="center" vertical="center" wrapText="1"/>
    </xf>
    <xf numFmtId="9" fontId="1" fillId="8" borderId="34" xfId="0" applyNumberFormat="1" applyFont="1" applyFill="1" applyBorder="1" applyAlignment="1">
      <alignment horizontal="center" vertical="center" wrapText="1"/>
    </xf>
    <xf numFmtId="9" fontId="1" fillId="8" borderId="36" xfId="0" applyNumberFormat="1" applyFont="1" applyFill="1" applyBorder="1" applyAlignment="1">
      <alignment horizontal="center" vertical="center" wrapText="1"/>
    </xf>
    <xf numFmtId="9" fontId="1" fillId="8" borderId="35" xfId="0" applyNumberFormat="1" applyFont="1" applyFill="1" applyBorder="1" applyAlignment="1">
      <alignment horizontal="center" vertical="center" wrapText="1"/>
    </xf>
    <xf numFmtId="9" fontId="1" fillId="0" borderId="36" xfId="0" applyNumberFormat="1" applyFont="1" applyBorder="1" applyAlignment="1">
      <alignment horizontal="center" vertical="center" wrapText="1"/>
    </xf>
    <xf numFmtId="9" fontId="1" fillId="0" borderId="36" xfId="0" applyNumberFormat="1" applyFont="1" applyFill="1" applyBorder="1" applyAlignment="1">
      <alignment horizontal="center" vertical="center" wrapText="1"/>
    </xf>
    <xf numFmtId="0" fontId="0" fillId="0" borderId="13" xfId="0" applyBorder="1" applyAlignment="1">
      <alignment vertical="center"/>
    </xf>
    <xf numFmtId="4" fontId="0" fillId="0" borderId="13" xfId="0" applyNumberFormat="1" applyBorder="1" applyAlignment="1">
      <alignment vertical="center"/>
    </xf>
    <xf numFmtId="0" fontId="0" fillId="0" borderId="32" xfId="0" applyBorder="1" applyAlignment="1">
      <alignment vertical="center"/>
    </xf>
    <xf numFmtId="4" fontId="0" fillId="0" borderId="32" xfId="0" applyNumberFormat="1" applyBorder="1" applyAlignment="1">
      <alignment vertical="center"/>
    </xf>
    <xf numFmtId="0" fontId="3" fillId="9" borderId="26" xfId="0" applyFont="1" applyFill="1" applyBorder="1" applyAlignment="1">
      <alignment horizontal="center" vertical="center" wrapText="1"/>
    </xf>
    <xf numFmtId="0" fontId="3" fillId="9" borderId="27" xfId="0" applyFont="1" applyFill="1" applyBorder="1" applyAlignment="1">
      <alignment horizontal="center" vertical="center" wrapText="1"/>
    </xf>
    <xf numFmtId="0" fontId="3" fillId="9" borderId="28" xfId="0" applyFont="1" applyFill="1" applyBorder="1" applyAlignment="1">
      <alignment horizontal="center" vertical="center" wrapText="1"/>
    </xf>
    <xf numFmtId="9" fontId="1" fillId="0" borderId="13" xfId="0" applyNumberFormat="1" applyFont="1" applyFill="1" applyBorder="1" applyAlignment="1">
      <alignment horizontal="right" vertical="center" wrapText="1"/>
    </xf>
    <xf numFmtId="49" fontId="0" fillId="0" borderId="32" xfId="0" applyNumberFormat="1" applyBorder="1" applyAlignment="1">
      <alignment horizontal="left" vertical="center"/>
    </xf>
    <xf numFmtId="49" fontId="1" fillId="0" borderId="32" xfId="0" applyNumberFormat="1" applyFont="1" applyFill="1" applyBorder="1" applyAlignment="1">
      <alignment horizontal="left" vertical="center" wrapText="1"/>
    </xf>
    <xf numFmtId="9" fontId="1" fillId="0" borderId="32" xfId="0" applyNumberFormat="1" applyFont="1" applyFill="1" applyBorder="1" applyAlignment="1">
      <alignment horizontal="right" vertical="center" wrapText="1"/>
    </xf>
  </cellXfs>
  <cellStyles count="1">
    <cellStyle name="Normal" xfId="0" builtinId="0"/>
  </cellStyles>
  <dxfs count="0"/>
  <tableStyles count="0" defaultTableStyle="TableStyleMedium2" defaultPivotStyle="PivotStyleLight16"/>
  <colors>
    <mruColors>
      <color rgb="FF66FFFF"/>
      <color rgb="FFFF66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calcChain" Target="calcChain.xml"/></Relationships>
</file>

<file path=xl/drawings/drawing1.xml><?xml version="1.0" encoding="utf-8"?>
<xdr:wsDr xmlns:xdr="http://schemas.openxmlformats.org/drawingml/2006/spreadsheetDrawing" xmlns:a="http://schemas.openxmlformats.org/drawingml/2006/main">
  <xdr:oneCellAnchor>
    <xdr:from>
      <xdr:col>2</xdr:col>
      <xdr:colOff>876301</xdr:colOff>
      <xdr:row>45</xdr:row>
      <xdr:rowOff>0</xdr:rowOff>
    </xdr:from>
    <xdr:ext cx="304800" cy="276224"/>
    <xdr:sp macro="" textlink="">
      <xdr:nvSpPr>
        <xdr:cNvPr id="2" name="Text Box 3">
          <a:extLst>
            <a:ext uri="{FF2B5EF4-FFF2-40B4-BE49-F238E27FC236}">
              <a16:creationId xmlns:a16="http://schemas.microsoft.com/office/drawing/2014/main" id="{31336769-D7B3-4425-9E6A-AC0D22999537}"/>
            </a:ext>
          </a:extLst>
        </xdr:cNvPr>
        <xdr:cNvSpPr txBox="1">
          <a:spLocks noChangeArrowheads="1"/>
        </xdr:cNvSpPr>
      </xdr:nvSpPr>
      <xdr:spPr bwMode="auto">
        <a:xfrm>
          <a:off x="1247776" y="10029825"/>
          <a:ext cx="304800" cy="276224"/>
        </a:xfrm>
        <a:prstGeom prst="rect">
          <a:avLst/>
        </a:prstGeom>
        <a:noFill/>
        <a:ln w="9525">
          <a:noFill/>
          <a:miter lim="800000"/>
          <a:headEnd/>
          <a:tailEnd/>
        </a:ln>
      </xdr:spPr>
      <xdr:txBody>
        <a:bodyPr vertOverflow="clip" wrap="square" lIns="91440" tIns="45720" rIns="91440" bIns="45720" anchor="ctr" anchorCtr="0" upright="1">
          <a:noAutofit/>
        </a:bodyPr>
        <a:lstStyle/>
        <a:p>
          <a:pPr algn="ctr" rtl="0">
            <a:defRPr sz="1000"/>
          </a:pPr>
          <a:endParaRPr lang="fr-FR" sz="1800" b="0" i="0" strike="noStrike">
            <a:solidFill>
              <a:schemeClr val="tx1">
                <a:lumMod val="65000"/>
                <a:lumOff val="35000"/>
              </a:schemeClr>
            </a:solidFill>
            <a:latin typeface="Verdana"/>
          </a:endParaRPr>
        </a:p>
        <a:p>
          <a:pPr algn="ctr" rtl="0">
            <a:defRPr sz="1000"/>
          </a:pPr>
          <a:endParaRPr lang="fr-FR" sz="1000" b="1" i="0" strike="noStrike">
            <a:solidFill>
              <a:srgbClr val="7F7F7F"/>
            </a:solidFill>
            <a:latin typeface="Verdana"/>
          </a:endParaRPr>
        </a:p>
      </xdr:txBody>
    </xdr:sp>
    <xdr:clientData/>
  </xdr:oneCellAnchor>
  <xdr:twoCellAnchor>
    <xdr:from>
      <xdr:col>0</xdr:col>
      <xdr:colOff>0</xdr:colOff>
      <xdr:row>1</xdr:row>
      <xdr:rowOff>31062</xdr:rowOff>
    </xdr:from>
    <xdr:to>
      <xdr:col>6</xdr:col>
      <xdr:colOff>900734</xdr:colOff>
      <xdr:row>1</xdr:row>
      <xdr:rowOff>36236</xdr:rowOff>
    </xdr:to>
    <xdr:cxnSp macro="">
      <xdr:nvCxnSpPr>
        <xdr:cNvPr id="3" name="Connecteur droit 2">
          <a:extLst>
            <a:ext uri="{FF2B5EF4-FFF2-40B4-BE49-F238E27FC236}">
              <a16:creationId xmlns:a16="http://schemas.microsoft.com/office/drawing/2014/main" id="{E8D088AF-F5E7-4118-A90A-A223692BC474}"/>
            </a:ext>
          </a:extLst>
        </xdr:cNvPr>
        <xdr:cNvCxnSpPr/>
      </xdr:nvCxnSpPr>
      <xdr:spPr>
        <a:xfrm>
          <a:off x="0" y="412062"/>
          <a:ext cx="6063284" cy="5174"/>
        </a:xfrm>
        <a:prstGeom prst="line">
          <a:avLst/>
        </a:prstGeom>
        <a:ln w="25400">
          <a:solidFill>
            <a:schemeClr val="tx1">
              <a:lumMod val="50000"/>
              <a:lumOff val="50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6</xdr:col>
      <xdr:colOff>590550</xdr:colOff>
      <xdr:row>7</xdr:row>
      <xdr:rowOff>152400</xdr:rowOff>
    </xdr:from>
    <xdr:to>
      <xdr:col>7</xdr:col>
      <xdr:colOff>381001</xdr:colOff>
      <xdr:row>7</xdr:row>
      <xdr:rowOff>158451</xdr:rowOff>
    </xdr:to>
    <xdr:cxnSp macro="">
      <xdr:nvCxnSpPr>
        <xdr:cNvPr id="5" name="Connecteur droit avec flèche 4">
          <a:extLst>
            <a:ext uri="{FF2B5EF4-FFF2-40B4-BE49-F238E27FC236}">
              <a16:creationId xmlns:a16="http://schemas.microsoft.com/office/drawing/2014/main" id="{75560D77-F3F3-4B14-86BF-CE961E41C465}"/>
            </a:ext>
          </a:extLst>
        </xdr:cNvPr>
        <xdr:cNvCxnSpPr/>
      </xdr:nvCxnSpPr>
      <xdr:spPr>
        <a:xfrm flipH="1">
          <a:off x="6448425" y="3267075"/>
          <a:ext cx="704851" cy="6051"/>
        </a:xfrm>
        <a:prstGeom prst="straightConnector1">
          <a:avLst/>
        </a:prstGeom>
        <a:ln w="12700">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6</xdr:col>
      <xdr:colOff>600075</xdr:colOff>
      <xdr:row>8</xdr:row>
      <xdr:rowOff>142875</xdr:rowOff>
    </xdr:from>
    <xdr:to>
      <xdr:col>7</xdr:col>
      <xdr:colOff>390526</xdr:colOff>
      <xdr:row>8</xdr:row>
      <xdr:rowOff>148926</xdr:rowOff>
    </xdr:to>
    <xdr:cxnSp macro="">
      <xdr:nvCxnSpPr>
        <xdr:cNvPr id="10" name="Connecteur droit avec flèche 9">
          <a:extLst>
            <a:ext uri="{FF2B5EF4-FFF2-40B4-BE49-F238E27FC236}">
              <a16:creationId xmlns:a16="http://schemas.microsoft.com/office/drawing/2014/main" id="{82EB09EA-565E-40FA-A873-577E9C16E7CA}"/>
            </a:ext>
          </a:extLst>
        </xdr:cNvPr>
        <xdr:cNvCxnSpPr/>
      </xdr:nvCxnSpPr>
      <xdr:spPr>
        <a:xfrm flipH="1">
          <a:off x="6457950" y="3552825"/>
          <a:ext cx="704851" cy="6051"/>
        </a:xfrm>
        <a:prstGeom prst="straightConnector1">
          <a:avLst/>
        </a:prstGeom>
        <a:ln w="12700">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6</xdr:col>
      <xdr:colOff>600075</xdr:colOff>
      <xdr:row>9</xdr:row>
      <xdr:rowOff>133350</xdr:rowOff>
    </xdr:from>
    <xdr:to>
      <xdr:col>7</xdr:col>
      <xdr:colOff>390526</xdr:colOff>
      <xdr:row>9</xdr:row>
      <xdr:rowOff>139401</xdr:rowOff>
    </xdr:to>
    <xdr:cxnSp macro="">
      <xdr:nvCxnSpPr>
        <xdr:cNvPr id="11" name="Connecteur droit avec flèche 10">
          <a:extLst>
            <a:ext uri="{FF2B5EF4-FFF2-40B4-BE49-F238E27FC236}">
              <a16:creationId xmlns:a16="http://schemas.microsoft.com/office/drawing/2014/main" id="{F528387F-036F-42C9-A3B4-D7567819EB05}"/>
            </a:ext>
          </a:extLst>
        </xdr:cNvPr>
        <xdr:cNvCxnSpPr/>
      </xdr:nvCxnSpPr>
      <xdr:spPr>
        <a:xfrm flipH="1">
          <a:off x="6457950" y="3867150"/>
          <a:ext cx="704851" cy="6051"/>
        </a:xfrm>
        <a:prstGeom prst="straightConnector1">
          <a:avLst/>
        </a:prstGeom>
        <a:ln w="12700">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6</xdr:col>
      <xdr:colOff>590550</xdr:colOff>
      <xdr:row>10</xdr:row>
      <xdr:rowOff>152400</xdr:rowOff>
    </xdr:from>
    <xdr:to>
      <xdr:col>7</xdr:col>
      <xdr:colOff>381001</xdr:colOff>
      <xdr:row>10</xdr:row>
      <xdr:rowOff>158451</xdr:rowOff>
    </xdr:to>
    <xdr:cxnSp macro="">
      <xdr:nvCxnSpPr>
        <xdr:cNvPr id="13" name="Connecteur droit avec flèche 12">
          <a:extLst>
            <a:ext uri="{FF2B5EF4-FFF2-40B4-BE49-F238E27FC236}">
              <a16:creationId xmlns:a16="http://schemas.microsoft.com/office/drawing/2014/main" id="{ED064A46-8F56-49E0-B286-F1AF1C7ADE8C}"/>
            </a:ext>
          </a:extLst>
        </xdr:cNvPr>
        <xdr:cNvCxnSpPr/>
      </xdr:nvCxnSpPr>
      <xdr:spPr>
        <a:xfrm flipH="1">
          <a:off x="6448425" y="4171950"/>
          <a:ext cx="704851" cy="6051"/>
        </a:xfrm>
        <a:prstGeom prst="straightConnector1">
          <a:avLst/>
        </a:prstGeom>
        <a:ln w="12700">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6</xdr:col>
      <xdr:colOff>590550</xdr:colOff>
      <xdr:row>11</xdr:row>
      <xdr:rowOff>152400</xdr:rowOff>
    </xdr:from>
    <xdr:to>
      <xdr:col>7</xdr:col>
      <xdr:colOff>381001</xdr:colOff>
      <xdr:row>11</xdr:row>
      <xdr:rowOff>158451</xdr:rowOff>
    </xdr:to>
    <xdr:cxnSp macro="">
      <xdr:nvCxnSpPr>
        <xdr:cNvPr id="14" name="Connecteur droit avec flèche 13">
          <a:extLst>
            <a:ext uri="{FF2B5EF4-FFF2-40B4-BE49-F238E27FC236}">
              <a16:creationId xmlns:a16="http://schemas.microsoft.com/office/drawing/2014/main" id="{FCFFC5F8-ADE5-43EF-B8D0-17806230E9F5}"/>
            </a:ext>
          </a:extLst>
        </xdr:cNvPr>
        <xdr:cNvCxnSpPr/>
      </xdr:nvCxnSpPr>
      <xdr:spPr>
        <a:xfrm flipH="1">
          <a:off x="6448425" y="4457700"/>
          <a:ext cx="704851" cy="6051"/>
        </a:xfrm>
        <a:prstGeom prst="straightConnector1">
          <a:avLst/>
        </a:prstGeom>
        <a:ln w="12700">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7</xdr:col>
      <xdr:colOff>95250</xdr:colOff>
      <xdr:row>15</xdr:row>
      <xdr:rowOff>9525</xdr:rowOff>
    </xdr:from>
    <xdr:to>
      <xdr:col>7</xdr:col>
      <xdr:colOff>333372</xdr:colOff>
      <xdr:row>17</xdr:row>
      <xdr:rowOff>161925</xdr:rowOff>
    </xdr:to>
    <xdr:sp macro="" textlink="">
      <xdr:nvSpPr>
        <xdr:cNvPr id="16" name="Accolade fermante 15">
          <a:extLst>
            <a:ext uri="{FF2B5EF4-FFF2-40B4-BE49-F238E27FC236}">
              <a16:creationId xmlns:a16="http://schemas.microsoft.com/office/drawing/2014/main" id="{BC4F1397-2E02-4AFA-B702-0CAA8CA482A5}"/>
            </a:ext>
          </a:extLst>
        </xdr:cNvPr>
        <xdr:cNvSpPr/>
      </xdr:nvSpPr>
      <xdr:spPr>
        <a:xfrm>
          <a:off x="6905625" y="5105400"/>
          <a:ext cx="238122" cy="533400"/>
        </a:xfrm>
        <a:prstGeom prst="rightBrace">
          <a:avLst/>
        </a:prstGeom>
        <a:ln w="25400"/>
      </xdr:spPr>
      <xdr:style>
        <a:lnRef idx="1">
          <a:schemeClr val="accent1"/>
        </a:lnRef>
        <a:fillRef idx="0">
          <a:schemeClr val="accent1"/>
        </a:fillRef>
        <a:effectRef idx="0">
          <a:schemeClr val="accent1"/>
        </a:effectRef>
        <a:fontRef idx="minor">
          <a:schemeClr val="tx1"/>
        </a:fontRef>
      </xdr:style>
      <xdr:txBody>
        <a:bodyPr vertOverflow="clip" horzOverflow="clip" rtlCol="0" anchor="t"/>
        <a:lstStyle/>
        <a:p>
          <a:pPr algn="l"/>
          <a:endParaRPr lang="fr-FR" sz="1100"/>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8</xdr:col>
      <xdr:colOff>1</xdr:colOff>
      <xdr:row>16</xdr:row>
      <xdr:rowOff>57150</xdr:rowOff>
    </xdr:from>
    <xdr:to>
      <xdr:col>9</xdr:col>
      <xdr:colOff>19050</xdr:colOff>
      <xdr:row>17</xdr:row>
      <xdr:rowOff>104772</xdr:rowOff>
    </xdr:to>
    <xdr:sp macro="" textlink="">
      <xdr:nvSpPr>
        <xdr:cNvPr id="2" name="Accolade fermante 1">
          <a:extLst>
            <a:ext uri="{FF2B5EF4-FFF2-40B4-BE49-F238E27FC236}">
              <a16:creationId xmlns:a16="http://schemas.microsoft.com/office/drawing/2014/main" id="{D17D3688-EEA3-41E6-B421-2F2F1B71BF02}"/>
            </a:ext>
          </a:extLst>
        </xdr:cNvPr>
        <xdr:cNvSpPr/>
      </xdr:nvSpPr>
      <xdr:spPr>
        <a:xfrm rot="5400000">
          <a:off x="7343777" y="4591049"/>
          <a:ext cx="238122" cy="942974"/>
        </a:xfrm>
        <a:prstGeom prst="rightBrace">
          <a:avLst/>
        </a:prstGeom>
        <a:ln w="25400"/>
      </xdr:spPr>
      <xdr:style>
        <a:lnRef idx="1">
          <a:schemeClr val="accent1"/>
        </a:lnRef>
        <a:fillRef idx="0">
          <a:schemeClr val="accent1"/>
        </a:fillRef>
        <a:effectRef idx="0">
          <a:schemeClr val="accent1"/>
        </a:effectRef>
        <a:fontRef idx="minor">
          <a:schemeClr val="tx1"/>
        </a:fontRef>
      </xdr:style>
      <xdr:txBody>
        <a:bodyPr vertOverflow="clip" horzOverflow="clip" rtlCol="0" anchor="t"/>
        <a:lstStyle/>
        <a:p>
          <a:pPr algn="l"/>
          <a:endParaRPr lang="fr-FR" sz="1100"/>
        </a:p>
      </xdr:txBody>
    </xdr:sp>
    <xdr:clientData/>
  </xdr:twoCellAnchor>
  <xdr:twoCellAnchor>
    <xdr:from>
      <xdr:col>16</xdr:col>
      <xdr:colOff>219077</xdr:colOff>
      <xdr:row>4</xdr:row>
      <xdr:rowOff>9524</xdr:rowOff>
    </xdr:from>
    <xdr:to>
      <xdr:col>16</xdr:col>
      <xdr:colOff>457199</xdr:colOff>
      <xdr:row>7</xdr:row>
      <xdr:rowOff>38098</xdr:rowOff>
    </xdr:to>
    <xdr:sp macro="" textlink="">
      <xdr:nvSpPr>
        <xdr:cNvPr id="3" name="Accolade fermante 2">
          <a:extLst>
            <a:ext uri="{FF2B5EF4-FFF2-40B4-BE49-F238E27FC236}">
              <a16:creationId xmlns:a16="http://schemas.microsoft.com/office/drawing/2014/main" id="{D8A1E23E-B21D-40C5-A6DE-301AAAD37897}"/>
            </a:ext>
          </a:extLst>
        </xdr:cNvPr>
        <xdr:cNvSpPr/>
      </xdr:nvSpPr>
      <xdr:spPr>
        <a:xfrm>
          <a:off x="9496427" y="1238249"/>
          <a:ext cx="238122" cy="942974"/>
        </a:xfrm>
        <a:prstGeom prst="rightBrace">
          <a:avLst/>
        </a:prstGeom>
        <a:ln w="25400"/>
      </xdr:spPr>
      <xdr:style>
        <a:lnRef idx="1">
          <a:schemeClr val="accent1"/>
        </a:lnRef>
        <a:fillRef idx="0">
          <a:schemeClr val="accent1"/>
        </a:fillRef>
        <a:effectRef idx="0">
          <a:schemeClr val="accent1"/>
        </a:effectRef>
        <a:fontRef idx="minor">
          <a:schemeClr val="tx1"/>
        </a:fontRef>
      </xdr:style>
      <xdr:txBody>
        <a:bodyPr vertOverflow="clip" horzOverflow="clip" rtlCol="0" anchor="t"/>
        <a:lstStyle/>
        <a:p>
          <a:pPr algn="l"/>
          <a:endParaRPr lang="fr-FR" sz="1100"/>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5</xdr:col>
      <xdr:colOff>0</xdr:colOff>
      <xdr:row>8</xdr:row>
      <xdr:rowOff>0</xdr:rowOff>
    </xdr:from>
    <xdr:to>
      <xdr:col>6</xdr:col>
      <xdr:colOff>9524</xdr:colOff>
      <xdr:row>9</xdr:row>
      <xdr:rowOff>47622</xdr:rowOff>
    </xdr:to>
    <xdr:sp macro="" textlink="">
      <xdr:nvSpPr>
        <xdr:cNvPr id="2" name="Accolade fermante 1">
          <a:extLst>
            <a:ext uri="{FF2B5EF4-FFF2-40B4-BE49-F238E27FC236}">
              <a16:creationId xmlns:a16="http://schemas.microsoft.com/office/drawing/2014/main" id="{FEEABC73-82CA-4DE0-B579-2AFD655C1FB5}"/>
            </a:ext>
          </a:extLst>
        </xdr:cNvPr>
        <xdr:cNvSpPr/>
      </xdr:nvSpPr>
      <xdr:spPr>
        <a:xfrm rot="5400000">
          <a:off x="4757739" y="2014536"/>
          <a:ext cx="238122" cy="857249"/>
        </a:xfrm>
        <a:prstGeom prst="rightBrace">
          <a:avLst/>
        </a:prstGeom>
        <a:ln w="25400"/>
      </xdr:spPr>
      <xdr:style>
        <a:lnRef idx="1">
          <a:schemeClr val="accent1"/>
        </a:lnRef>
        <a:fillRef idx="0">
          <a:schemeClr val="accent1"/>
        </a:fillRef>
        <a:effectRef idx="0">
          <a:schemeClr val="accent1"/>
        </a:effectRef>
        <a:fontRef idx="minor">
          <a:schemeClr val="tx1"/>
        </a:fontRef>
      </xdr:style>
      <xdr:txBody>
        <a:bodyPr vertOverflow="clip" horzOverflow="clip" rtlCol="0" anchor="t"/>
        <a:lstStyle/>
        <a:p>
          <a:pPr algn="l"/>
          <a:endParaRPr lang="fr-FR" sz="1100"/>
        </a:p>
      </xdr:txBody>
    </xdr:sp>
    <xdr:clientData/>
  </xdr:twoCellAnchor>
</xdr:wsDr>
</file>

<file path=xl/drawings/drawing4.xml><?xml version="1.0" encoding="utf-8"?>
<xdr:wsDr xmlns:xdr="http://schemas.openxmlformats.org/drawingml/2006/spreadsheetDrawing" xmlns:a="http://schemas.openxmlformats.org/drawingml/2006/main">
  <xdr:twoCellAnchor>
    <xdr:from>
      <xdr:col>2</xdr:col>
      <xdr:colOff>361949</xdr:colOff>
      <xdr:row>10</xdr:row>
      <xdr:rowOff>152403</xdr:rowOff>
    </xdr:from>
    <xdr:to>
      <xdr:col>6</xdr:col>
      <xdr:colOff>28574</xdr:colOff>
      <xdr:row>12</xdr:row>
      <xdr:rowOff>9525</xdr:rowOff>
    </xdr:to>
    <xdr:sp macro="" textlink="">
      <xdr:nvSpPr>
        <xdr:cNvPr id="2" name="Accolade fermante 1">
          <a:extLst>
            <a:ext uri="{FF2B5EF4-FFF2-40B4-BE49-F238E27FC236}">
              <a16:creationId xmlns:a16="http://schemas.microsoft.com/office/drawing/2014/main" id="{DD744002-DDF1-46EA-99C7-C85F5CCE88D1}"/>
            </a:ext>
          </a:extLst>
        </xdr:cNvPr>
        <xdr:cNvSpPr/>
      </xdr:nvSpPr>
      <xdr:spPr>
        <a:xfrm rot="5400000">
          <a:off x="3705226" y="1943101"/>
          <a:ext cx="238122" cy="2752725"/>
        </a:xfrm>
        <a:prstGeom prst="rightBrace">
          <a:avLst/>
        </a:prstGeom>
        <a:ln w="25400"/>
      </xdr:spPr>
      <xdr:style>
        <a:lnRef idx="1">
          <a:schemeClr val="accent1"/>
        </a:lnRef>
        <a:fillRef idx="0">
          <a:schemeClr val="accent1"/>
        </a:fillRef>
        <a:effectRef idx="0">
          <a:schemeClr val="accent1"/>
        </a:effectRef>
        <a:fontRef idx="minor">
          <a:schemeClr val="tx1"/>
        </a:fontRef>
      </xdr:style>
      <xdr:txBody>
        <a:bodyPr vertOverflow="clip" horzOverflow="clip" rtlCol="0" anchor="t"/>
        <a:lstStyle/>
        <a:p>
          <a:pPr algn="l"/>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drawing" Target="../drawings/drawing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L45"/>
  <sheetViews>
    <sheetView topLeftCell="A16" workbookViewId="0">
      <selection activeCell="G38" sqref="G38"/>
    </sheetView>
  </sheetViews>
  <sheetFormatPr baseColWidth="10" defaultRowHeight="12.75" x14ac:dyDescent="0.2"/>
  <cols>
    <col min="1" max="2" width="5.5703125" style="92" customWidth="1"/>
    <col min="3" max="3" width="51.140625" style="92" customWidth="1"/>
    <col min="4" max="4" width="5.7109375" style="92" customWidth="1"/>
    <col min="5" max="5" width="9.7109375" style="92" customWidth="1"/>
    <col min="6" max="6" width="10.7109375" style="92" customWidth="1"/>
    <col min="7" max="7" width="13.7109375" style="92" customWidth="1"/>
    <col min="8" max="8" width="6.7109375" style="92" customWidth="1"/>
    <col min="9" max="9" width="24" style="92" customWidth="1"/>
    <col min="10" max="10" width="13" style="92" customWidth="1"/>
    <col min="11" max="11" width="14.7109375" style="92" customWidth="1"/>
    <col min="12" max="12" width="6.7109375" style="92" customWidth="1"/>
    <col min="13" max="13" width="40.85546875" style="92" customWidth="1"/>
    <col min="14" max="14" width="6.7109375" style="92" customWidth="1"/>
    <col min="15" max="15" width="9.5703125" style="92" customWidth="1"/>
    <col min="16" max="16" width="12.7109375" style="92" customWidth="1"/>
    <col min="17" max="17" width="14.7109375" style="92" customWidth="1"/>
    <col min="18" max="255" width="11.42578125" style="92"/>
    <col min="256" max="256" width="5.5703125" style="92" customWidth="1"/>
    <col min="257" max="257" width="45.7109375" style="92" customWidth="1"/>
    <col min="258" max="258" width="5.7109375" style="92" customWidth="1"/>
    <col min="259" max="259" width="9.7109375" style="92" customWidth="1"/>
    <col min="260" max="260" width="10.7109375" style="92" customWidth="1"/>
    <col min="261" max="261" width="13.7109375" style="92" customWidth="1"/>
    <col min="262" max="262" width="4.7109375" style="92" customWidth="1"/>
    <col min="263" max="263" width="41.28515625" style="92" customWidth="1"/>
    <col min="264" max="264" width="6.7109375" style="92" customWidth="1"/>
    <col min="265" max="265" width="9.7109375" style="92" customWidth="1"/>
    <col min="266" max="266" width="12.7109375" style="92" customWidth="1"/>
    <col min="267" max="267" width="14.7109375" style="92" customWidth="1"/>
    <col min="268" max="268" width="6.7109375" style="92" customWidth="1"/>
    <col min="269" max="269" width="40.85546875" style="92" customWidth="1"/>
    <col min="270" max="270" width="6.7109375" style="92" customWidth="1"/>
    <col min="271" max="271" width="9.5703125" style="92" customWidth="1"/>
    <col min="272" max="272" width="12.7109375" style="92" customWidth="1"/>
    <col min="273" max="273" width="14.7109375" style="92" customWidth="1"/>
    <col min="274" max="511" width="11.42578125" style="92"/>
    <col min="512" max="512" width="5.5703125" style="92" customWidth="1"/>
    <col min="513" max="513" width="45.7109375" style="92" customWidth="1"/>
    <col min="514" max="514" width="5.7109375" style="92" customWidth="1"/>
    <col min="515" max="515" width="9.7109375" style="92" customWidth="1"/>
    <col min="516" max="516" width="10.7109375" style="92" customWidth="1"/>
    <col min="517" max="517" width="13.7109375" style="92" customWidth="1"/>
    <col min="518" max="518" width="4.7109375" style="92" customWidth="1"/>
    <col min="519" max="519" width="41.28515625" style="92" customWidth="1"/>
    <col min="520" max="520" width="6.7109375" style="92" customWidth="1"/>
    <col min="521" max="521" width="9.7109375" style="92" customWidth="1"/>
    <col min="522" max="522" width="12.7109375" style="92" customWidth="1"/>
    <col min="523" max="523" width="14.7109375" style="92" customWidth="1"/>
    <col min="524" max="524" width="6.7109375" style="92" customWidth="1"/>
    <col min="525" max="525" width="40.85546875" style="92" customWidth="1"/>
    <col min="526" max="526" width="6.7109375" style="92" customWidth="1"/>
    <col min="527" max="527" width="9.5703125" style="92" customWidth="1"/>
    <col min="528" max="528" width="12.7109375" style="92" customWidth="1"/>
    <col min="529" max="529" width="14.7109375" style="92" customWidth="1"/>
    <col min="530" max="767" width="11.42578125" style="92"/>
    <col min="768" max="768" width="5.5703125" style="92" customWidth="1"/>
    <col min="769" max="769" width="45.7109375" style="92" customWidth="1"/>
    <col min="770" max="770" width="5.7109375" style="92" customWidth="1"/>
    <col min="771" max="771" width="9.7109375" style="92" customWidth="1"/>
    <col min="772" max="772" width="10.7109375" style="92" customWidth="1"/>
    <col min="773" max="773" width="13.7109375" style="92" customWidth="1"/>
    <col min="774" max="774" width="4.7109375" style="92" customWidth="1"/>
    <col min="775" max="775" width="41.28515625" style="92" customWidth="1"/>
    <col min="776" max="776" width="6.7109375" style="92" customWidth="1"/>
    <col min="777" max="777" width="9.7109375" style="92" customWidth="1"/>
    <col min="778" max="778" width="12.7109375" style="92" customWidth="1"/>
    <col min="779" max="779" width="14.7109375" style="92" customWidth="1"/>
    <col min="780" max="780" width="6.7109375" style="92" customWidth="1"/>
    <col min="781" max="781" width="40.85546875" style="92" customWidth="1"/>
    <col min="782" max="782" width="6.7109375" style="92" customWidth="1"/>
    <col min="783" max="783" width="9.5703125" style="92" customWidth="1"/>
    <col min="784" max="784" width="12.7109375" style="92" customWidth="1"/>
    <col min="785" max="785" width="14.7109375" style="92" customWidth="1"/>
    <col min="786" max="1023" width="11.42578125" style="92"/>
    <col min="1024" max="1024" width="5.5703125" style="92" customWidth="1"/>
    <col min="1025" max="1025" width="45.7109375" style="92" customWidth="1"/>
    <col min="1026" max="1026" width="5.7109375" style="92" customWidth="1"/>
    <col min="1027" max="1027" width="9.7109375" style="92" customWidth="1"/>
    <col min="1028" max="1028" width="10.7109375" style="92" customWidth="1"/>
    <col min="1029" max="1029" width="13.7109375" style="92" customWidth="1"/>
    <col min="1030" max="1030" width="4.7109375" style="92" customWidth="1"/>
    <col min="1031" max="1031" width="41.28515625" style="92" customWidth="1"/>
    <col min="1032" max="1032" width="6.7109375" style="92" customWidth="1"/>
    <col min="1033" max="1033" width="9.7109375" style="92" customWidth="1"/>
    <col min="1034" max="1034" width="12.7109375" style="92" customWidth="1"/>
    <col min="1035" max="1035" width="14.7109375" style="92" customWidth="1"/>
    <col min="1036" max="1036" width="6.7109375" style="92" customWidth="1"/>
    <col min="1037" max="1037" width="40.85546875" style="92" customWidth="1"/>
    <col min="1038" max="1038" width="6.7109375" style="92" customWidth="1"/>
    <col min="1039" max="1039" width="9.5703125" style="92" customWidth="1"/>
    <col min="1040" max="1040" width="12.7109375" style="92" customWidth="1"/>
    <col min="1041" max="1041" width="14.7109375" style="92" customWidth="1"/>
    <col min="1042" max="1279" width="11.42578125" style="92"/>
    <col min="1280" max="1280" width="5.5703125" style="92" customWidth="1"/>
    <col min="1281" max="1281" width="45.7109375" style="92" customWidth="1"/>
    <col min="1282" max="1282" width="5.7109375" style="92" customWidth="1"/>
    <col min="1283" max="1283" width="9.7109375" style="92" customWidth="1"/>
    <col min="1284" max="1284" width="10.7109375" style="92" customWidth="1"/>
    <col min="1285" max="1285" width="13.7109375" style="92" customWidth="1"/>
    <col min="1286" max="1286" width="4.7109375" style="92" customWidth="1"/>
    <col min="1287" max="1287" width="41.28515625" style="92" customWidth="1"/>
    <col min="1288" max="1288" width="6.7109375" style="92" customWidth="1"/>
    <col min="1289" max="1289" width="9.7109375" style="92" customWidth="1"/>
    <col min="1290" max="1290" width="12.7109375" style="92" customWidth="1"/>
    <col min="1291" max="1291" width="14.7109375" style="92" customWidth="1"/>
    <col min="1292" max="1292" width="6.7109375" style="92" customWidth="1"/>
    <col min="1293" max="1293" width="40.85546875" style="92" customWidth="1"/>
    <col min="1294" max="1294" width="6.7109375" style="92" customWidth="1"/>
    <col min="1295" max="1295" width="9.5703125" style="92" customWidth="1"/>
    <col min="1296" max="1296" width="12.7109375" style="92" customWidth="1"/>
    <col min="1297" max="1297" width="14.7109375" style="92" customWidth="1"/>
    <col min="1298" max="1535" width="11.42578125" style="92"/>
    <col min="1536" max="1536" width="5.5703125" style="92" customWidth="1"/>
    <col min="1537" max="1537" width="45.7109375" style="92" customWidth="1"/>
    <col min="1538" max="1538" width="5.7109375" style="92" customWidth="1"/>
    <col min="1539" max="1539" width="9.7109375" style="92" customWidth="1"/>
    <col min="1540" max="1540" width="10.7109375" style="92" customWidth="1"/>
    <col min="1541" max="1541" width="13.7109375" style="92" customWidth="1"/>
    <col min="1542" max="1542" width="4.7109375" style="92" customWidth="1"/>
    <col min="1543" max="1543" width="41.28515625" style="92" customWidth="1"/>
    <col min="1544" max="1544" width="6.7109375" style="92" customWidth="1"/>
    <col min="1545" max="1545" width="9.7109375" style="92" customWidth="1"/>
    <col min="1546" max="1546" width="12.7109375" style="92" customWidth="1"/>
    <col min="1547" max="1547" width="14.7109375" style="92" customWidth="1"/>
    <col min="1548" max="1548" width="6.7109375" style="92" customWidth="1"/>
    <col min="1549" max="1549" width="40.85546875" style="92" customWidth="1"/>
    <col min="1550" max="1550" width="6.7109375" style="92" customWidth="1"/>
    <col min="1551" max="1551" width="9.5703125" style="92" customWidth="1"/>
    <col min="1552" max="1552" width="12.7109375" style="92" customWidth="1"/>
    <col min="1553" max="1553" width="14.7109375" style="92" customWidth="1"/>
    <col min="1554" max="1791" width="11.42578125" style="92"/>
    <col min="1792" max="1792" width="5.5703125" style="92" customWidth="1"/>
    <col min="1793" max="1793" width="45.7109375" style="92" customWidth="1"/>
    <col min="1794" max="1794" width="5.7109375" style="92" customWidth="1"/>
    <col min="1795" max="1795" width="9.7109375" style="92" customWidth="1"/>
    <col min="1796" max="1796" width="10.7109375" style="92" customWidth="1"/>
    <col min="1797" max="1797" width="13.7109375" style="92" customWidth="1"/>
    <col min="1798" max="1798" width="4.7109375" style="92" customWidth="1"/>
    <col min="1799" max="1799" width="41.28515625" style="92" customWidth="1"/>
    <col min="1800" max="1800" width="6.7109375" style="92" customWidth="1"/>
    <col min="1801" max="1801" width="9.7109375" style="92" customWidth="1"/>
    <col min="1802" max="1802" width="12.7109375" style="92" customWidth="1"/>
    <col min="1803" max="1803" width="14.7109375" style="92" customWidth="1"/>
    <col min="1804" max="1804" width="6.7109375" style="92" customWidth="1"/>
    <col min="1805" max="1805" width="40.85546875" style="92" customWidth="1"/>
    <col min="1806" max="1806" width="6.7109375" style="92" customWidth="1"/>
    <col min="1807" max="1807" width="9.5703125" style="92" customWidth="1"/>
    <col min="1808" max="1808" width="12.7109375" style="92" customWidth="1"/>
    <col min="1809" max="1809" width="14.7109375" style="92" customWidth="1"/>
    <col min="1810" max="2047" width="11.42578125" style="92"/>
    <col min="2048" max="2048" width="5.5703125" style="92" customWidth="1"/>
    <col min="2049" max="2049" width="45.7109375" style="92" customWidth="1"/>
    <col min="2050" max="2050" width="5.7109375" style="92" customWidth="1"/>
    <col min="2051" max="2051" width="9.7109375" style="92" customWidth="1"/>
    <col min="2052" max="2052" width="10.7109375" style="92" customWidth="1"/>
    <col min="2053" max="2053" width="13.7109375" style="92" customWidth="1"/>
    <col min="2054" max="2054" width="4.7109375" style="92" customWidth="1"/>
    <col min="2055" max="2055" width="41.28515625" style="92" customWidth="1"/>
    <col min="2056" max="2056" width="6.7109375" style="92" customWidth="1"/>
    <col min="2057" max="2057" width="9.7109375" style="92" customWidth="1"/>
    <col min="2058" max="2058" width="12.7109375" style="92" customWidth="1"/>
    <col min="2059" max="2059" width="14.7109375" style="92" customWidth="1"/>
    <col min="2060" max="2060" width="6.7109375" style="92" customWidth="1"/>
    <col min="2061" max="2061" width="40.85546875" style="92" customWidth="1"/>
    <col min="2062" max="2062" width="6.7109375" style="92" customWidth="1"/>
    <col min="2063" max="2063" width="9.5703125" style="92" customWidth="1"/>
    <col min="2064" max="2064" width="12.7109375" style="92" customWidth="1"/>
    <col min="2065" max="2065" width="14.7109375" style="92" customWidth="1"/>
    <col min="2066" max="2303" width="11.42578125" style="92"/>
    <col min="2304" max="2304" width="5.5703125" style="92" customWidth="1"/>
    <col min="2305" max="2305" width="45.7109375" style="92" customWidth="1"/>
    <col min="2306" max="2306" width="5.7109375" style="92" customWidth="1"/>
    <col min="2307" max="2307" width="9.7109375" style="92" customWidth="1"/>
    <col min="2308" max="2308" width="10.7109375" style="92" customWidth="1"/>
    <col min="2309" max="2309" width="13.7109375" style="92" customWidth="1"/>
    <col min="2310" max="2310" width="4.7109375" style="92" customWidth="1"/>
    <col min="2311" max="2311" width="41.28515625" style="92" customWidth="1"/>
    <col min="2312" max="2312" width="6.7109375" style="92" customWidth="1"/>
    <col min="2313" max="2313" width="9.7109375" style="92" customWidth="1"/>
    <col min="2314" max="2314" width="12.7109375" style="92" customWidth="1"/>
    <col min="2315" max="2315" width="14.7109375" style="92" customWidth="1"/>
    <col min="2316" max="2316" width="6.7109375" style="92" customWidth="1"/>
    <col min="2317" max="2317" width="40.85546875" style="92" customWidth="1"/>
    <col min="2318" max="2318" width="6.7109375" style="92" customWidth="1"/>
    <col min="2319" max="2319" width="9.5703125" style="92" customWidth="1"/>
    <col min="2320" max="2320" width="12.7109375" style="92" customWidth="1"/>
    <col min="2321" max="2321" width="14.7109375" style="92" customWidth="1"/>
    <col min="2322" max="2559" width="11.42578125" style="92"/>
    <col min="2560" max="2560" width="5.5703125" style="92" customWidth="1"/>
    <col min="2561" max="2561" width="45.7109375" style="92" customWidth="1"/>
    <col min="2562" max="2562" width="5.7109375" style="92" customWidth="1"/>
    <col min="2563" max="2563" width="9.7109375" style="92" customWidth="1"/>
    <col min="2564" max="2564" width="10.7109375" style="92" customWidth="1"/>
    <col min="2565" max="2565" width="13.7109375" style="92" customWidth="1"/>
    <col min="2566" max="2566" width="4.7109375" style="92" customWidth="1"/>
    <col min="2567" max="2567" width="41.28515625" style="92" customWidth="1"/>
    <col min="2568" max="2568" width="6.7109375" style="92" customWidth="1"/>
    <col min="2569" max="2569" width="9.7109375" style="92" customWidth="1"/>
    <col min="2570" max="2570" width="12.7109375" style="92" customWidth="1"/>
    <col min="2571" max="2571" width="14.7109375" style="92" customWidth="1"/>
    <col min="2572" max="2572" width="6.7109375" style="92" customWidth="1"/>
    <col min="2573" max="2573" width="40.85546875" style="92" customWidth="1"/>
    <col min="2574" max="2574" width="6.7109375" style="92" customWidth="1"/>
    <col min="2575" max="2575" width="9.5703125" style="92" customWidth="1"/>
    <col min="2576" max="2576" width="12.7109375" style="92" customWidth="1"/>
    <col min="2577" max="2577" width="14.7109375" style="92" customWidth="1"/>
    <col min="2578" max="2815" width="11.42578125" style="92"/>
    <col min="2816" max="2816" width="5.5703125" style="92" customWidth="1"/>
    <col min="2817" max="2817" width="45.7109375" style="92" customWidth="1"/>
    <col min="2818" max="2818" width="5.7109375" style="92" customWidth="1"/>
    <col min="2819" max="2819" width="9.7109375" style="92" customWidth="1"/>
    <col min="2820" max="2820" width="10.7109375" style="92" customWidth="1"/>
    <col min="2821" max="2821" width="13.7109375" style="92" customWidth="1"/>
    <col min="2822" max="2822" width="4.7109375" style="92" customWidth="1"/>
    <col min="2823" max="2823" width="41.28515625" style="92" customWidth="1"/>
    <col min="2824" max="2824" width="6.7109375" style="92" customWidth="1"/>
    <col min="2825" max="2825" width="9.7109375" style="92" customWidth="1"/>
    <col min="2826" max="2826" width="12.7109375" style="92" customWidth="1"/>
    <col min="2827" max="2827" width="14.7109375" style="92" customWidth="1"/>
    <col min="2828" max="2828" width="6.7109375" style="92" customWidth="1"/>
    <col min="2829" max="2829" width="40.85546875" style="92" customWidth="1"/>
    <col min="2830" max="2830" width="6.7109375" style="92" customWidth="1"/>
    <col min="2831" max="2831" width="9.5703125" style="92" customWidth="1"/>
    <col min="2832" max="2832" width="12.7109375" style="92" customWidth="1"/>
    <col min="2833" max="2833" width="14.7109375" style="92" customWidth="1"/>
    <col min="2834" max="3071" width="11.42578125" style="92"/>
    <col min="3072" max="3072" width="5.5703125" style="92" customWidth="1"/>
    <col min="3073" max="3073" width="45.7109375" style="92" customWidth="1"/>
    <col min="3074" max="3074" width="5.7109375" style="92" customWidth="1"/>
    <col min="3075" max="3075" width="9.7109375" style="92" customWidth="1"/>
    <col min="3076" max="3076" width="10.7109375" style="92" customWidth="1"/>
    <col min="3077" max="3077" width="13.7109375" style="92" customWidth="1"/>
    <col min="3078" max="3078" width="4.7109375" style="92" customWidth="1"/>
    <col min="3079" max="3079" width="41.28515625" style="92" customWidth="1"/>
    <col min="3080" max="3080" width="6.7109375" style="92" customWidth="1"/>
    <col min="3081" max="3081" width="9.7109375" style="92" customWidth="1"/>
    <col min="3082" max="3082" width="12.7109375" style="92" customWidth="1"/>
    <col min="3083" max="3083" width="14.7109375" style="92" customWidth="1"/>
    <col min="3084" max="3084" width="6.7109375" style="92" customWidth="1"/>
    <col min="3085" max="3085" width="40.85546875" style="92" customWidth="1"/>
    <col min="3086" max="3086" width="6.7109375" style="92" customWidth="1"/>
    <col min="3087" max="3087" width="9.5703125" style="92" customWidth="1"/>
    <col min="3088" max="3088" width="12.7109375" style="92" customWidth="1"/>
    <col min="3089" max="3089" width="14.7109375" style="92" customWidth="1"/>
    <col min="3090" max="3327" width="11.42578125" style="92"/>
    <col min="3328" max="3328" width="5.5703125" style="92" customWidth="1"/>
    <col min="3329" max="3329" width="45.7109375" style="92" customWidth="1"/>
    <col min="3330" max="3330" width="5.7109375" style="92" customWidth="1"/>
    <col min="3331" max="3331" width="9.7109375" style="92" customWidth="1"/>
    <col min="3332" max="3332" width="10.7109375" style="92" customWidth="1"/>
    <col min="3333" max="3333" width="13.7109375" style="92" customWidth="1"/>
    <col min="3334" max="3334" width="4.7109375" style="92" customWidth="1"/>
    <col min="3335" max="3335" width="41.28515625" style="92" customWidth="1"/>
    <col min="3336" max="3336" width="6.7109375" style="92" customWidth="1"/>
    <col min="3337" max="3337" width="9.7109375" style="92" customWidth="1"/>
    <col min="3338" max="3338" width="12.7109375" style="92" customWidth="1"/>
    <col min="3339" max="3339" width="14.7109375" style="92" customWidth="1"/>
    <col min="3340" max="3340" width="6.7109375" style="92" customWidth="1"/>
    <col min="3341" max="3341" width="40.85546875" style="92" customWidth="1"/>
    <col min="3342" max="3342" width="6.7109375" style="92" customWidth="1"/>
    <col min="3343" max="3343" width="9.5703125" style="92" customWidth="1"/>
    <col min="3344" max="3344" width="12.7109375" style="92" customWidth="1"/>
    <col min="3345" max="3345" width="14.7109375" style="92" customWidth="1"/>
    <col min="3346" max="3583" width="11.42578125" style="92"/>
    <col min="3584" max="3584" width="5.5703125" style="92" customWidth="1"/>
    <col min="3585" max="3585" width="45.7109375" style="92" customWidth="1"/>
    <col min="3586" max="3586" width="5.7109375" style="92" customWidth="1"/>
    <col min="3587" max="3587" width="9.7109375" style="92" customWidth="1"/>
    <col min="3588" max="3588" width="10.7109375" style="92" customWidth="1"/>
    <col min="3589" max="3589" width="13.7109375" style="92" customWidth="1"/>
    <col min="3590" max="3590" width="4.7109375" style="92" customWidth="1"/>
    <col min="3591" max="3591" width="41.28515625" style="92" customWidth="1"/>
    <col min="3592" max="3592" width="6.7109375" style="92" customWidth="1"/>
    <col min="3593" max="3593" width="9.7109375" style="92" customWidth="1"/>
    <col min="3594" max="3594" width="12.7109375" style="92" customWidth="1"/>
    <col min="3595" max="3595" width="14.7109375" style="92" customWidth="1"/>
    <col min="3596" max="3596" width="6.7109375" style="92" customWidth="1"/>
    <col min="3597" max="3597" width="40.85546875" style="92" customWidth="1"/>
    <col min="3598" max="3598" width="6.7109375" style="92" customWidth="1"/>
    <col min="3599" max="3599" width="9.5703125" style="92" customWidth="1"/>
    <col min="3600" max="3600" width="12.7109375" style="92" customWidth="1"/>
    <col min="3601" max="3601" width="14.7109375" style="92" customWidth="1"/>
    <col min="3602" max="3839" width="11.42578125" style="92"/>
    <col min="3840" max="3840" width="5.5703125" style="92" customWidth="1"/>
    <col min="3841" max="3841" width="45.7109375" style="92" customWidth="1"/>
    <col min="3842" max="3842" width="5.7109375" style="92" customWidth="1"/>
    <col min="3843" max="3843" width="9.7109375" style="92" customWidth="1"/>
    <col min="3844" max="3844" width="10.7109375" style="92" customWidth="1"/>
    <col min="3845" max="3845" width="13.7109375" style="92" customWidth="1"/>
    <col min="3846" max="3846" width="4.7109375" style="92" customWidth="1"/>
    <col min="3847" max="3847" width="41.28515625" style="92" customWidth="1"/>
    <col min="3848" max="3848" width="6.7109375" style="92" customWidth="1"/>
    <col min="3849" max="3849" width="9.7109375" style="92" customWidth="1"/>
    <col min="3850" max="3850" width="12.7109375" style="92" customWidth="1"/>
    <col min="3851" max="3851" width="14.7109375" style="92" customWidth="1"/>
    <col min="3852" max="3852" width="6.7109375" style="92" customWidth="1"/>
    <col min="3853" max="3853" width="40.85546875" style="92" customWidth="1"/>
    <col min="3854" max="3854" width="6.7109375" style="92" customWidth="1"/>
    <col min="3855" max="3855" width="9.5703125" style="92" customWidth="1"/>
    <col min="3856" max="3856" width="12.7109375" style="92" customWidth="1"/>
    <col min="3857" max="3857" width="14.7109375" style="92" customWidth="1"/>
    <col min="3858" max="4095" width="11.42578125" style="92"/>
    <col min="4096" max="4096" width="5.5703125" style="92" customWidth="1"/>
    <col min="4097" max="4097" width="45.7109375" style="92" customWidth="1"/>
    <col min="4098" max="4098" width="5.7109375" style="92" customWidth="1"/>
    <col min="4099" max="4099" width="9.7109375" style="92" customWidth="1"/>
    <col min="4100" max="4100" width="10.7109375" style="92" customWidth="1"/>
    <col min="4101" max="4101" width="13.7109375" style="92" customWidth="1"/>
    <col min="4102" max="4102" width="4.7109375" style="92" customWidth="1"/>
    <col min="4103" max="4103" width="41.28515625" style="92" customWidth="1"/>
    <col min="4104" max="4104" width="6.7109375" style="92" customWidth="1"/>
    <col min="4105" max="4105" width="9.7109375" style="92" customWidth="1"/>
    <col min="4106" max="4106" width="12.7109375" style="92" customWidth="1"/>
    <col min="4107" max="4107" width="14.7109375" style="92" customWidth="1"/>
    <col min="4108" max="4108" width="6.7109375" style="92" customWidth="1"/>
    <col min="4109" max="4109" width="40.85546875" style="92" customWidth="1"/>
    <col min="4110" max="4110" width="6.7109375" style="92" customWidth="1"/>
    <col min="4111" max="4111" width="9.5703125" style="92" customWidth="1"/>
    <col min="4112" max="4112" width="12.7109375" style="92" customWidth="1"/>
    <col min="4113" max="4113" width="14.7109375" style="92" customWidth="1"/>
    <col min="4114" max="4351" width="11.42578125" style="92"/>
    <col min="4352" max="4352" width="5.5703125" style="92" customWidth="1"/>
    <col min="4353" max="4353" width="45.7109375" style="92" customWidth="1"/>
    <col min="4354" max="4354" width="5.7109375" style="92" customWidth="1"/>
    <col min="4355" max="4355" width="9.7109375" style="92" customWidth="1"/>
    <col min="4356" max="4356" width="10.7109375" style="92" customWidth="1"/>
    <col min="4357" max="4357" width="13.7109375" style="92" customWidth="1"/>
    <col min="4358" max="4358" width="4.7109375" style="92" customWidth="1"/>
    <col min="4359" max="4359" width="41.28515625" style="92" customWidth="1"/>
    <col min="4360" max="4360" width="6.7109375" style="92" customWidth="1"/>
    <col min="4361" max="4361" width="9.7109375" style="92" customWidth="1"/>
    <col min="4362" max="4362" width="12.7109375" style="92" customWidth="1"/>
    <col min="4363" max="4363" width="14.7109375" style="92" customWidth="1"/>
    <col min="4364" max="4364" width="6.7109375" style="92" customWidth="1"/>
    <col min="4365" max="4365" width="40.85546875" style="92" customWidth="1"/>
    <col min="4366" max="4366" width="6.7109375" style="92" customWidth="1"/>
    <col min="4367" max="4367" width="9.5703125" style="92" customWidth="1"/>
    <col min="4368" max="4368" width="12.7109375" style="92" customWidth="1"/>
    <col min="4369" max="4369" width="14.7109375" style="92" customWidth="1"/>
    <col min="4370" max="4607" width="11.42578125" style="92"/>
    <col min="4608" max="4608" width="5.5703125" style="92" customWidth="1"/>
    <col min="4609" max="4609" width="45.7109375" style="92" customWidth="1"/>
    <col min="4610" max="4610" width="5.7109375" style="92" customWidth="1"/>
    <col min="4611" max="4611" width="9.7109375" style="92" customWidth="1"/>
    <col min="4612" max="4612" width="10.7109375" style="92" customWidth="1"/>
    <col min="4613" max="4613" width="13.7109375" style="92" customWidth="1"/>
    <col min="4614" max="4614" width="4.7109375" style="92" customWidth="1"/>
    <col min="4615" max="4615" width="41.28515625" style="92" customWidth="1"/>
    <col min="4616" max="4616" width="6.7109375" style="92" customWidth="1"/>
    <col min="4617" max="4617" width="9.7109375" style="92" customWidth="1"/>
    <col min="4618" max="4618" width="12.7109375" style="92" customWidth="1"/>
    <col min="4619" max="4619" width="14.7109375" style="92" customWidth="1"/>
    <col min="4620" max="4620" width="6.7109375" style="92" customWidth="1"/>
    <col min="4621" max="4621" width="40.85546875" style="92" customWidth="1"/>
    <col min="4622" max="4622" width="6.7109375" style="92" customWidth="1"/>
    <col min="4623" max="4623" width="9.5703125" style="92" customWidth="1"/>
    <col min="4624" max="4624" width="12.7109375" style="92" customWidth="1"/>
    <col min="4625" max="4625" width="14.7109375" style="92" customWidth="1"/>
    <col min="4626" max="4863" width="11.42578125" style="92"/>
    <col min="4864" max="4864" width="5.5703125" style="92" customWidth="1"/>
    <col min="4865" max="4865" width="45.7109375" style="92" customWidth="1"/>
    <col min="4866" max="4866" width="5.7109375" style="92" customWidth="1"/>
    <col min="4867" max="4867" width="9.7109375" style="92" customWidth="1"/>
    <col min="4868" max="4868" width="10.7109375" style="92" customWidth="1"/>
    <col min="4869" max="4869" width="13.7109375" style="92" customWidth="1"/>
    <col min="4870" max="4870" width="4.7109375" style="92" customWidth="1"/>
    <col min="4871" max="4871" width="41.28515625" style="92" customWidth="1"/>
    <col min="4872" max="4872" width="6.7109375" style="92" customWidth="1"/>
    <col min="4873" max="4873" width="9.7109375" style="92" customWidth="1"/>
    <col min="4874" max="4874" width="12.7109375" style="92" customWidth="1"/>
    <col min="4875" max="4875" width="14.7109375" style="92" customWidth="1"/>
    <col min="4876" max="4876" width="6.7109375" style="92" customWidth="1"/>
    <col min="4877" max="4877" width="40.85546875" style="92" customWidth="1"/>
    <col min="4878" max="4878" width="6.7109375" style="92" customWidth="1"/>
    <col min="4879" max="4879" width="9.5703125" style="92" customWidth="1"/>
    <col min="4880" max="4880" width="12.7109375" style="92" customWidth="1"/>
    <col min="4881" max="4881" width="14.7109375" style="92" customWidth="1"/>
    <col min="4882" max="5119" width="11.42578125" style="92"/>
    <col min="5120" max="5120" width="5.5703125" style="92" customWidth="1"/>
    <col min="5121" max="5121" width="45.7109375" style="92" customWidth="1"/>
    <col min="5122" max="5122" width="5.7109375" style="92" customWidth="1"/>
    <col min="5123" max="5123" width="9.7109375" style="92" customWidth="1"/>
    <col min="5124" max="5124" width="10.7109375" style="92" customWidth="1"/>
    <col min="5125" max="5125" width="13.7109375" style="92" customWidth="1"/>
    <col min="5126" max="5126" width="4.7109375" style="92" customWidth="1"/>
    <col min="5127" max="5127" width="41.28515625" style="92" customWidth="1"/>
    <col min="5128" max="5128" width="6.7109375" style="92" customWidth="1"/>
    <col min="5129" max="5129" width="9.7109375" style="92" customWidth="1"/>
    <col min="5130" max="5130" width="12.7109375" style="92" customWidth="1"/>
    <col min="5131" max="5131" width="14.7109375" style="92" customWidth="1"/>
    <col min="5132" max="5132" width="6.7109375" style="92" customWidth="1"/>
    <col min="5133" max="5133" width="40.85546875" style="92" customWidth="1"/>
    <col min="5134" max="5134" width="6.7109375" style="92" customWidth="1"/>
    <col min="5135" max="5135" width="9.5703125" style="92" customWidth="1"/>
    <col min="5136" max="5136" width="12.7109375" style="92" customWidth="1"/>
    <col min="5137" max="5137" width="14.7109375" style="92" customWidth="1"/>
    <col min="5138" max="5375" width="11.42578125" style="92"/>
    <col min="5376" max="5376" width="5.5703125" style="92" customWidth="1"/>
    <col min="5377" max="5377" width="45.7109375" style="92" customWidth="1"/>
    <col min="5378" max="5378" width="5.7109375" style="92" customWidth="1"/>
    <col min="5379" max="5379" width="9.7109375" style="92" customWidth="1"/>
    <col min="5380" max="5380" width="10.7109375" style="92" customWidth="1"/>
    <col min="5381" max="5381" width="13.7109375" style="92" customWidth="1"/>
    <col min="5382" max="5382" width="4.7109375" style="92" customWidth="1"/>
    <col min="5383" max="5383" width="41.28515625" style="92" customWidth="1"/>
    <col min="5384" max="5384" width="6.7109375" style="92" customWidth="1"/>
    <col min="5385" max="5385" width="9.7109375" style="92" customWidth="1"/>
    <col min="5386" max="5386" width="12.7109375" style="92" customWidth="1"/>
    <col min="5387" max="5387" width="14.7109375" style="92" customWidth="1"/>
    <col min="5388" max="5388" width="6.7109375" style="92" customWidth="1"/>
    <col min="5389" max="5389" width="40.85546875" style="92" customWidth="1"/>
    <col min="5390" max="5390" width="6.7109375" style="92" customWidth="1"/>
    <col min="5391" max="5391" width="9.5703125" style="92" customWidth="1"/>
    <col min="5392" max="5392" width="12.7109375" style="92" customWidth="1"/>
    <col min="5393" max="5393" width="14.7109375" style="92" customWidth="1"/>
    <col min="5394" max="5631" width="11.42578125" style="92"/>
    <col min="5632" max="5632" width="5.5703125" style="92" customWidth="1"/>
    <col min="5633" max="5633" width="45.7109375" style="92" customWidth="1"/>
    <col min="5634" max="5634" width="5.7109375" style="92" customWidth="1"/>
    <col min="5635" max="5635" width="9.7109375" style="92" customWidth="1"/>
    <col min="5636" max="5636" width="10.7109375" style="92" customWidth="1"/>
    <col min="5637" max="5637" width="13.7109375" style="92" customWidth="1"/>
    <col min="5638" max="5638" width="4.7109375" style="92" customWidth="1"/>
    <col min="5639" max="5639" width="41.28515625" style="92" customWidth="1"/>
    <col min="5640" max="5640" width="6.7109375" style="92" customWidth="1"/>
    <col min="5641" max="5641" width="9.7109375" style="92" customWidth="1"/>
    <col min="5642" max="5642" width="12.7109375" style="92" customWidth="1"/>
    <col min="5643" max="5643" width="14.7109375" style="92" customWidth="1"/>
    <col min="5644" max="5644" width="6.7109375" style="92" customWidth="1"/>
    <col min="5645" max="5645" width="40.85546875" style="92" customWidth="1"/>
    <col min="5646" max="5646" width="6.7109375" style="92" customWidth="1"/>
    <col min="5647" max="5647" width="9.5703125" style="92" customWidth="1"/>
    <col min="5648" max="5648" width="12.7109375" style="92" customWidth="1"/>
    <col min="5649" max="5649" width="14.7109375" style="92" customWidth="1"/>
    <col min="5650" max="5887" width="11.42578125" style="92"/>
    <col min="5888" max="5888" width="5.5703125" style="92" customWidth="1"/>
    <col min="5889" max="5889" width="45.7109375" style="92" customWidth="1"/>
    <col min="5890" max="5890" width="5.7109375" style="92" customWidth="1"/>
    <col min="5891" max="5891" width="9.7109375" style="92" customWidth="1"/>
    <col min="5892" max="5892" width="10.7109375" style="92" customWidth="1"/>
    <col min="5893" max="5893" width="13.7109375" style="92" customWidth="1"/>
    <col min="5894" max="5894" width="4.7109375" style="92" customWidth="1"/>
    <col min="5895" max="5895" width="41.28515625" style="92" customWidth="1"/>
    <col min="5896" max="5896" width="6.7109375" style="92" customWidth="1"/>
    <col min="5897" max="5897" width="9.7109375" style="92" customWidth="1"/>
    <col min="5898" max="5898" width="12.7109375" style="92" customWidth="1"/>
    <col min="5899" max="5899" width="14.7109375" style="92" customWidth="1"/>
    <col min="5900" max="5900" width="6.7109375" style="92" customWidth="1"/>
    <col min="5901" max="5901" width="40.85546875" style="92" customWidth="1"/>
    <col min="5902" max="5902" width="6.7109375" style="92" customWidth="1"/>
    <col min="5903" max="5903" width="9.5703125" style="92" customWidth="1"/>
    <col min="5904" max="5904" width="12.7109375" style="92" customWidth="1"/>
    <col min="5905" max="5905" width="14.7109375" style="92" customWidth="1"/>
    <col min="5906" max="6143" width="11.42578125" style="92"/>
    <col min="6144" max="6144" width="5.5703125" style="92" customWidth="1"/>
    <col min="6145" max="6145" width="45.7109375" style="92" customWidth="1"/>
    <col min="6146" max="6146" width="5.7109375" style="92" customWidth="1"/>
    <col min="6147" max="6147" width="9.7109375" style="92" customWidth="1"/>
    <col min="6148" max="6148" width="10.7109375" style="92" customWidth="1"/>
    <col min="6149" max="6149" width="13.7109375" style="92" customWidth="1"/>
    <col min="6150" max="6150" width="4.7109375" style="92" customWidth="1"/>
    <col min="6151" max="6151" width="41.28515625" style="92" customWidth="1"/>
    <col min="6152" max="6152" width="6.7109375" style="92" customWidth="1"/>
    <col min="6153" max="6153" width="9.7109375" style="92" customWidth="1"/>
    <col min="6154" max="6154" width="12.7109375" style="92" customWidth="1"/>
    <col min="6155" max="6155" width="14.7109375" style="92" customWidth="1"/>
    <col min="6156" max="6156" width="6.7109375" style="92" customWidth="1"/>
    <col min="6157" max="6157" width="40.85546875" style="92" customWidth="1"/>
    <col min="6158" max="6158" width="6.7109375" style="92" customWidth="1"/>
    <col min="6159" max="6159" width="9.5703125" style="92" customWidth="1"/>
    <col min="6160" max="6160" width="12.7109375" style="92" customWidth="1"/>
    <col min="6161" max="6161" width="14.7109375" style="92" customWidth="1"/>
    <col min="6162" max="6399" width="11.42578125" style="92"/>
    <col min="6400" max="6400" width="5.5703125" style="92" customWidth="1"/>
    <col min="6401" max="6401" width="45.7109375" style="92" customWidth="1"/>
    <col min="6402" max="6402" width="5.7109375" style="92" customWidth="1"/>
    <col min="6403" max="6403" width="9.7109375" style="92" customWidth="1"/>
    <col min="6404" max="6404" width="10.7109375" style="92" customWidth="1"/>
    <col min="6405" max="6405" width="13.7109375" style="92" customWidth="1"/>
    <col min="6406" max="6406" width="4.7109375" style="92" customWidth="1"/>
    <col min="6407" max="6407" width="41.28515625" style="92" customWidth="1"/>
    <col min="6408" max="6408" width="6.7109375" style="92" customWidth="1"/>
    <col min="6409" max="6409" width="9.7109375" style="92" customWidth="1"/>
    <col min="6410" max="6410" width="12.7109375" style="92" customWidth="1"/>
    <col min="6411" max="6411" width="14.7109375" style="92" customWidth="1"/>
    <col min="6412" max="6412" width="6.7109375" style="92" customWidth="1"/>
    <col min="6413" max="6413" width="40.85546875" style="92" customWidth="1"/>
    <col min="6414" max="6414" width="6.7109375" style="92" customWidth="1"/>
    <col min="6415" max="6415" width="9.5703125" style="92" customWidth="1"/>
    <col min="6416" max="6416" width="12.7109375" style="92" customWidth="1"/>
    <col min="6417" max="6417" width="14.7109375" style="92" customWidth="1"/>
    <col min="6418" max="6655" width="11.42578125" style="92"/>
    <col min="6656" max="6656" width="5.5703125" style="92" customWidth="1"/>
    <col min="6657" max="6657" width="45.7109375" style="92" customWidth="1"/>
    <col min="6658" max="6658" width="5.7109375" style="92" customWidth="1"/>
    <col min="6659" max="6659" width="9.7109375" style="92" customWidth="1"/>
    <col min="6660" max="6660" width="10.7109375" style="92" customWidth="1"/>
    <col min="6661" max="6661" width="13.7109375" style="92" customWidth="1"/>
    <col min="6662" max="6662" width="4.7109375" style="92" customWidth="1"/>
    <col min="6663" max="6663" width="41.28515625" style="92" customWidth="1"/>
    <col min="6664" max="6664" width="6.7109375" style="92" customWidth="1"/>
    <col min="6665" max="6665" width="9.7109375" style="92" customWidth="1"/>
    <col min="6666" max="6666" width="12.7109375" style="92" customWidth="1"/>
    <col min="6667" max="6667" width="14.7109375" style="92" customWidth="1"/>
    <col min="6668" max="6668" width="6.7109375" style="92" customWidth="1"/>
    <col min="6669" max="6669" width="40.85546875" style="92" customWidth="1"/>
    <col min="6670" max="6670" width="6.7109375" style="92" customWidth="1"/>
    <col min="6671" max="6671" width="9.5703125" style="92" customWidth="1"/>
    <col min="6672" max="6672" width="12.7109375" style="92" customWidth="1"/>
    <col min="6673" max="6673" width="14.7109375" style="92" customWidth="1"/>
    <col min="6674" max="6911" width="11.42578125" style="92"/>
    <col min="6912" max="6912" width="5.5703125" style="92" customWidth="1"/>
    <col min="6913" max="6913" width="45.7109375" style="92" customWidth="1"/>
    <col min="6914" max="6914" width="5.7109375" style="92" customWidth="1"/>
    <col min="6915" max="6915" width="9.7109375" style="92" customWidth="1"/>
    <col min="6916" max="6916" width="10.7109375" style="92" customWidth="1"/>
    <col min="6917" max="6917" width="13.7109375" style="92" customWidth="1"/>
    <col min="6918" max="6918" width="4.7109375" style="92" customWidth="1"/>
    <col min="6919" max="6919" width="41.28515625" style="92" customWidth="1"/>
    <col min="6920" max="6920" width="6.7109375" style="92" customWidth="1"/>
    <col min="6921" max="6921" width="9.7109375" style="92" customWidth="1"/>
    <col min="6922" max="6922" width="12.7109375" style="92" customWidth="1"/>
    <col min="6923" max="6923" width="14.7109375" style="92" customWidth="1"/>
    <col min="6924" max="6924" width="6.7109375" style="92" customWidth="1"/>
    <col min="6925" max="6925" width="40.85546875" style="92" customWidth="1"/>
    <col min="6926" max="6926" width="6.7109375" style="92" customWidth="1"/>
    <col min="6927" max="6927" width="9.5703125" style="92" customWidth="1"/>
    <col min="6928" max="6928" width="12.7109375" style="92" customWidth="1"/>
    <col min="6929" max="6929" width="14.7109375" style="92" customWidth="1"/>
    <col min="6930" max="7167" width="11.42578125" style="92"/>
    <col min="7168" max="7168" width="5.5703125" style="92" customWidth="1"/>
    <col min="7169" max="7169" width="45.7109375" style="92" customWidth="1"/>
    <col min="7170" max="7170" width="5.7109375" style="92" customWidth="1"/>
    <col min="7171" max="7171" width="9.7109375" style="92" customWidth="1"/>
    <col min="7172" max="7172" width="10.7109375" style="92" customWidth="1"/>
    <col min="7173" max="7173" width="13.7109375" style="92" customWidth="1"/>
    <col min="7174" max="7174" width="4.7109375" style="92" customWidth="1"/>
    <col min="7175" max="7175" width="41.28515625" style="92" customWidth="1"/>
    <col min="7176" max="7176" width="6.7109375" style="92" customWidth="1"/>
    <col min="7177" max="7177" width="9.7109375" style="92" customWidth="1"/>
    <col min="7178" max="7178" width="12.7109375" style="92" customWidth="1"/>
    <col min="7179" max="7179" width="14.7109375" style="92" customWidth="1"/>
    <col min="7180" max="7180" width="6.7109375" style="92" customWidth="1"/>
    <col min="7181" max="7181" width="40.85546875" style="92" customWidth="1"/>
    <col min="7182" max="7182" width="6.7109375" style="92" customWidth="1"/>
    <col min="7183" max="7183" width="9.5703125" style="92" customWidth="1"/>
    <col min="7184" max="7184" width="12.7109375" style="92" customWidth="1"/>
    <col min="7185" max="7185" width="14.7109375" style="92" customWidth="1"/>
    <col min="7186" max="7423" width="11.42578125" style="92"/>
    <col min="7424" max="7424" width="5.5703125" style="92" customWidth="1"/>
    <col min="7425" max="7425" width="45.7109375" style="92" customWidth="1"/>
    <col min="7426" max="7426" width="5.7109375" style="92" customWidth="1"/>
    <col min="7427" max="7427" width="9.7109375" style="92" customWidth="1"/>
    <col min="7428" max="7428" width="10.7109375" style="92" customWidth="1"/>
    <col min="7429" max="7429" width="13.7109375" style="92" customWidth="1"/>
    <col min="7430" max="7430" width="4.7109375" style="92" customWidth="1"/>
    <col min="7431" max="7431" width="41.28515625" style="92" customWidth="1"/>
    <col min="7432" max="7432" width="6.7109375" style="92" customWidth="1"/>
    <col min="7433" max="7433" width="9.7109375" style="92" customWidth="1"/>
    <col min="7434" max="7434" width="12.7109375" style="92" customWidth="1"/>
    <col min="7435" max="7435" width="14.7109375" style="92" customWidth="1"/>
    <col min="7436" max="7436" width="6.7109375" style="92" customWidth="1"/>
    <col min="7437" max="7437" width="40.85546875" style="92" customWidth="1"/>
    <col min="7438" max="7438" width="6.7109375" style="92" customWidth="1"/>
    <col min="7439" max="7439" width="9.5703125" style="92" customWidth="1"/>
    <col min="7440" max="7440" width="12.7109375" style="92" customWidth="1"/>
    <col min="7441" max="7441" width="14.7109375" style="92" customWidth="1"/>
    <col min="7442" max="7679" width="11.42578125" style="92"/>
    <col min="7680" max="7680" width="5.5703125" style="92" customWidth="1"/>
    <col min="7681" max="7681" width="45.7109375" style="92" customWidth="1"/>
    <col min="7682" max="7682" width="5.7109375" style="92" customWidth="1"/>
    <col min="7683" max="7683" width="9.7109375" style="92" customWidth="1"/>
    <col min="7684" max="7684" width="10.7109375" style="92" customWidth="1"/>
    <col min="7685" max="7685" width="13.7109375" style="92" customWidth="1"/>
    <col min="7686" max="7686" width="4.7109375" style="92" customWidth="1"/>
    <col min="7687" max="7687" width="41.28515625" style="92" customWidth="1"/>
    <col min="7688" max="7688" width="6.7109375" style="92" customWidth="1"/>
    <col min="7689" max="7689" width="9.7109375" style="92" customWidth="1"/>
    <col min="7690" max="7690" width="12.7109375" style="92" customWidth="1"/>
    <col min="7691" max="7691" width="14.7109375" style="92" customWidth="1"/>
    <col min="7692" max="7692" width="6.7109375" style="92" customWidth="1"/>
    <col min="7693" max="7693" width="40.85546875" style="92" customWidth="1"/>
    <col min="7694" max="7694" width="6.7109375" style="92" customWidth="1"/>
    <col min="7695" max="7695" width="9.5703125" style="92" customWidth="1"/>
    <col min="7696" max="7696" width="12.7109375" style="92" customWidth="1"/>
    <col min="7697" max="7697" width="14.7109375" style="92" customWidth="1"/>
    <col min="7698" max="7935" width="11.42578125" style="92"/>
    <col min="7936" max="7936" width="5.5703125" style="92" customWidth="1"/>
    <col min="7937" max="7937" width="45.7109375" style="92" customWidth="1"/>
    <col min="7938" max="7938" width="5.7109375" style="92" customWidth="1"/>
    <col min="7939" max="7939" width="9.7109375" style="92" customWidth="1"/>
    <col min="7940" max="7940" width="10.7109375" style="92" customWidth="1"/>
    <col min="7941" max="7941" width="13.7109375" style="92" customWidth="1"/>
    <col min="7942" max="7942" width="4.7109375" style="92" customWidth="1"/>
    <col min="7943" max="7943" width="41.28515625" style="92" customWidth="1"/>
    <col min="7944" max="7944" width="6.7109375" style="92" customWidth="1"/>
    <col min="7945" max="7945" width="9.7109375" style="92" customWidth="1"/>
    <col min="7946" max="7946" width="12.7109375" style="92" customWidth="1"/>
    <col min="7947" max="7947" width="14.7109375" style="92" customWidth="1"/>
    <col min="7948" max="7948" width="6.7109375" style="92" customWidth="1"/>
    <col min="7949" max="7949" width="40.85546875" style="92" customWidth="1"/>
    <col min="7950" max="7950" width="6.7109375" style="92" customWidth="1"/>
    <col min="7951" max="7951" width="9.5703125" style="92" customWidth="1"/>
    <col min="7952" max="7952" width="12.7109375" style="92" customWidth="1"/>
    <col min="7953" max="7953" width="14.7109375" style="92" customWidth="1"/>
    <col min="7954" max="8191" width="11.42578125" style="92"/>
    <col min="8192" max="8192" width="5.5703125" style="92" customWidth="1"/>
    <col min="8193" max="8193" width="45.7109375" style="92" customWidth="1"/>
    <col min="8194" max="8194" width="5.7109375" style="92" customWidth="1"/>
    <col min="8195" max="8195" width="9.7109375" style="92" customWidth="1"/>
    <col min="8196" max="8196" width="10.7109375" style="92" customWidth="1"/>
    <col min="8197" max="8197" width="13.7109375" style="92" customWidth="1"/>
    <col min="8198" max="8198" width="4.7109375" style="92" customWidth="1"/>
    <col min="8199" max="8199" width="41.28515625" style="92" customWidth="1"/>
    <col min="8200" max="8200" width="6.7109375" style="92" customWidth="1"/>
    <col min="8201" max="8201" width="9.7109375" style="92" customWidth="1"/>
    <col min="8202" max="8202" width="12.7109375" style="92" customWidth="1"/>
    <col min="8203" max="8203" width="14.7109375" style="92" customWidth="1"/>
    <col min="8204" max="8204" width="6.7109375" style="92" customWidth="1"/>
    <col min="8205" max="8205" width="40.85546875" style="92" customWidth="1"/>
    <col min="8206" max="8206" width="6.7109375" style="92" customWidth="1"/>
    <col min="8207" max="8207" width="9.5703125" style="92" customWidth="1"/>
    <col min="8208" max="8208" width="12.7109375" style="92" customWidth="1"/>
    <col min="8209" max="8209" width="14.7109375" style="92" customWidth="1"/>
    <col min="8210" max="8447" width="11.42578125" style="92"/>
    <col min="8448" max="8448" width="5.5703125" style="92" customWidth="1"/>
    <col min="8449" max="8449" width="45.7109375" style="92" customWidth="1"/>
    <col min="8450" max="8450" width="5.7109375" style="92" customWidth="1"/>
    <col min="8451" max="8451" width="9.7109375" style="92" customWidth="1"/>
    <col min="8452" max="8452" width="10.7109375" style="92" customWidth="1"/>
    <col min="8453" max="8453" width="13.7109375" style="92" customWidth="1"/>
    <col min="8454" max="8454" width="4.7109375" style="92" customWidth="1"/>
    <col min="8455" max="8455" width="41.28515625" style="92" customWidth="1"/>
    <col min="8456" max="8456" width="6.7109375" style="92" customWidth="1"/>
    <col min="8457" max="8457" width="9.7109375" style="92" customWidth="1"/>
    <col min="8458" max="8458" width="12.7109375" style="92" customWidth="1"/>
    <col min="8459" max="8459" width="14.7109375" style="92" customWidth="1"/>
    <col min="8460" max="8460" width="6.7109375" style="92" customWidth="1"/>
    <col min="8461" max="8461" width="40.85546875" style="92" customWidth="1"/>
    <col min="8462" max="8462" width="6.7109375" style="92" customWidth="1"/>
    <col min="8463" max="8463" width="9.5703125" style="92" customWidth="1"/>
    <col min="8464" max="8464" width="12.7109375" style="92" customWidth="1"/>
    <col min="8465" max="8465" width="14.7109375" style="92" customWidth="1"/>
    <col min="8466" max="8703" width="11.42578125" style="92"/>
    <col min="8704" max="8704" width="5.5703125" style="92" customWidth="1"/>
    <col min="8705" max="8705" width="45.7109375" style="92" customWidth="1"/>
    <col min="8706" max="8706" width="5.7109375" style="92" customWidth="1"/>
    <col min="8707" max="8707" width="9.7109375" style="92" customWidth="1"/>
    <col min="8708" max="8708" width="10.7109375" style="92" customWidth="1"/>
    <col min="8709" max="8709" width="13.7109375" style="92" customWidth="1"/>
    <col min="8710" max="8710" width="4.7109375" style="92" customWidth="1"/>
    <col min="8711" max="8711" width="41.28515625" style="92" customWidth="1"/>
    <col min="8712" max="8712" width="6.7109375" style="92" customWidth="1"/>
    <col min="8713" max="8713" width="9.7109375" style="92" customWidth="1"/>
    <col min="8714" max="8714" width="12.7109375" style="92" customWidth="1"/>
    <col min="8715" max="8715" width="14.7109375" style="92" customWidth="1"/>
    <col min="8716" max="8716" width="6.7109375" style="92" customWidth="1"/>
    <col min="8717" max="8717" width="40.85546875" style="92" customWidth="1"/>
    <col min="8718" max="8718" width="6.7109375" style="92" customWidth="1"/>
    <col min="8719" max="8719" width="9.5703125" style="92" customWidth="1"/>
    <col min="8720" max="8720" width="12.7109375" style="92" customWidth="1"/>
    <col min="8721" max="8721" width="14.7109375" style="92" customWidth="1"/>
    <col min="8722" max="8959" width="11.42578125" style="92"/>
    <col min="8960" max="8960" width="5.5703125" style="92" customWidth="1"/>
    <col min="8961" max="8961" width="45.7109375" style="92" customWidth="1"/>
    <col min="8962" max="8962" width="5.7109375" style="92" customWidth="1"/>
    <col min="8963" max="8963" width="9.7109375" style="92" customWidth="1"/>
    <col min="8964" max="8964" width="10.7109375" style="92" customWidth="1"/>
    <col min="8965" max="8965" width="13.7109375" style="92" customWidth="1"/>
    <col min="8966" max="8966" width="4.7109375" style="92" customWidth="1"/>
    <col min="8967" max="8967" width="41.28515625" style="92" customWidth="1"/>
    <col min="8968" max="8968" width="6.7109375" style="92" customWidth="1"/>
    <col min="8969" max="8969" width="9.7109375" style="92" customWidth="1"/>
    <col min="8970" max="8970" width="12.7109375" style="92" customWidth="1"/>
    <col min="8971" max="8971" width="14.7109375" style="92" customWidth="1"/>
    <col min="8972" max="8972" width="6.7109375" style="92" customWidth="1"/>
    <col min="8973" max="8973" width="40.85546875" style="92" customWidth="1"/>
    <col min="8974" max="8974" width="6.7109375" style="92" customWidth="1"/>
    <col min="8975" max="8975" width="9.5703125" style="92" customWidth="1"/>
    <col min="8976" max="8976" width="12.7109375" style="92" customWidth="1"/>
    <col min="8977" max="8977" width="14.7109375" style="92" customWidth="1"/>
    <col min="8978" max="9215" width="11.42578125" style="92"/>
    <col min="9216" max="9216" width="5.5703125" style="92" customWidth="1"/>
    <col min="9217" max="9217" width="45.7109375" style="92" customWidth="1"/>
    <col min="9218" max="9218" width="5.7109375" style="92" customWidth="1"/>
    <col min="9219" max="9219" width="9.7109375" style="92" customWidth="1"/>
    <col min="9220" max="9220" width="10.7109375" style="92" customWidth="1"/>
    <col min="9221" max="9221" width="13.7109375" style="92" customWidth="1"/>
    <col min="9222" max="9222" width="4.7109375" style="92" customWidth="1"/>
    <col min="9223" max="9223" width="41.28515625" style="92" customWidth="1"/>
    <col min="9224" max="9224" width="6.7109375" style="92" customWidth="1"/>
    <col min="9225" max="9225" width="9.7109375" style="92" customWidth="1"/>
    <col min="9226" max="9226" width="12.7109375" style="92" customWidth="1"/>
    <col min="9227" max="9227" width="14.7109375" style="92" customWidth="1"/>
    <col min="9228" max="9228" width="6.7109375" style="92" customWidth="1"/>
    <col min="9229" max="9229" width="40.85546875" style="92" customWidth="1"/>
    <col min="9230" max="9230" width="6.7109375" style="92" customWidth="1"/>
    <col min="9231" max="9231" width="9.5703125" style="92" customWidth="1"/>
    <col min="9232" max="9232" width="12.7109375" style="92" customWidth="1"/>
    <col min="9233" max="9233" width="14.7109375" style="92" customWidth="1"/>
    <col min="9234" max="9471" width="11.42578125" style="92"/>
    <col min="9472" max="9472" width="5.5703125" style="92" customWidth="1"/>
    <col min="9473" max="9473" width="45.7109375" style="92" customWidth="1"/>
    <col min="9474" max="9474" width="5.7109375" style="92" customWidth="1"/>
    <col min="9475" max="9475" width="9.7109375" style="92" customWidth="1"/>
    <col min="9476" max="9476" width="10.7109375" style="92" customWidth="1"/>
    <col min="9477" max="9477" width="13.7109375" style="92" customWidth="1"/>
    <col min="9478" max="9478" width="4.7109375" style="92" customWidth="1"/>
    <col min="9479" max="9479" width="41.28515625" style="92" customWidth="1"/>
    <col min="9480" max="9480" width="6.7109375" style="92" customWidth="1"/>
    <col min="9481" max="9481" width="9.7109375" style="92" customWidth="1"/>
    <col min="9482" max="9482" width="12.7109375" style="92" customWidth="1"/>
    <col min="9483" max="9483" width="14.7109375" style="92" customWidth="1"/>
    <col min="9484" max="9484" width="6.7109375" style="92" customWidth="1"/>
    <col min="9485" max="9485" width="40.85546875" style="92" customWidth="1"/>
    <col min="9486" max="9486" width="6.7109375" style="92" customWidth="1"/>
    <col min="9487" max="9487" width="9.5703125" style="92" customWidth="1"/>
    <col min="9488" max="9488" width="12.7109375" style="92" customWidth="1"/>
    <col min="9489" max="9489" width="14.7109375" style="92" customWidth="1"/>
    <col min="9490" max="9727" width="11.42578125" style="92"/>
    <col min="9728" max="9728" width="5.5703125" style="92" customWidth="1"/>
    <col min="9729" max="9729" width="45.7109375" style="92" customWidth="1"/>
    <col min="9730" max="9730" width="5.7109375" style="92" customWidth="1"/>
    <col min="9731" max="9731" width="9.7109375" style="92" customWidth="1"/>
    <col min="9732" max="9732" width="10.7109375" style="92" customWidth="1"/>
    <col min="9733" max="9733" width="13.7109375" style="92" customWidth="1"/>
    <col min="9734" max="9734" width="4.7109375" style="92" customWidth="1"/>
    <col min="9735" max="9735" width="41.28515625" style="92" customWidth="1"/>
    <col min="9736" max="9736" width="6.7109375" style="92" customWidth="1"/>
    <col min="9737" max="9737" width="9.7109375" style="92" customWidth="1"/>
    <col min="9738" max="9738" width="12.7109375" style="92" customWidth="1"/>
    <col min="9739" max="9739" width="14.7109375" style="92" customWidth="1"/>
    <col min="9740" max="9740" width="6.7109375" style="92" customWidth="1"/>
    <col min="9741" max="9741" width="40.85546875" style="92" customWidth="1"/>
    <col min="9742" max="9742" width="6.7109375" style="92" customWidth="1"/>
    <col min="9743" max="9743" width="9.5703125" style="92" customWidth="1"/>
    <col min="9744" max="9744" width="12.7109375" style="92" customWidth="1"/>
    <col min="9745" max="9745" width="14.7109375" style="92" customWidth="1"/>
    <col min="9746" max="9983" width="11.42578125" style="92"/>
    <col min="9984" max="9984" width="5.5703125" style="92" customWidth="1"/>
    <col min="9985" max="9985" width="45.7109375" style="92" customWidth="1"/>
    <col min="9986" max="9986" width="5.7109375" style="92" customWidth="1"/>
    <col min="9987" max="9987" width="9.7109375" style="92" customWidth="1"/>
    <col min="9988" max="9988" width="10.7109375" style="92" customWidth="1"/>
    <col min="9989" max="9989" width="13.7109375" style="92" customWidth="1"/>
    <col min="9990" max="9990" width="4.7109375" style="92" customWidth="1"/>
    <col min="9991" max="9991" width="41.28515625" style="92" customWidth="1"/>
    <col min="9992" max="9992" width="6.7109375" style="92" customWidth="1"/>
    <col min="9993" max="9993" width="9.7109375" style="92" customWidth="1"/>
    <col min="9994" max="9994" width="12.7109375" style="92" customWidth="1"/>
    <col min="9995" max="9995" width="14.7109375" style="92" customWidth="1"/>
    <col min="9996" max="9996" width="6.7109375" style="92" customWidth="1"/>
    <col min="9997" max="9997" width="40.85546875" style="92" customWidth="1"/>
    <col min="9998" max="9998" width="6.7109375" style="92" customWidth="1"/>
    <col min="9999" max="9999" width="9.5703125" style="92" customWidth="1"/>
    <col min="10000" max="10000" width="12.7109375" style="92" customWidth="1"/>
    <col min="10001" max="10001" width="14.7109375" style="92" customWidth="1"/>
    <col min="10002" max="10239" width="11.42578125" style="92"/>
    <col min="10240" max="10240" width="5.5703125" style="92" customWidth="1"/>
    <col min="10241" max="10241" width="45.7109375" style="92" customWidth="1"/>
    <col min="10242" max="10242" width="5.7109375" style="92" customWidth="1"/>
    <col min="10243" max="10243" width="9.7109375" style="92" customWidth="1"/>
    <col min="10244" max="10244" width="10.7109375" style="92" customWidth="1"/>
    <col min="10245" max="10245" width="13.7109375" style="92" customWidth="1"/>
    <col min="10246" max="10246" width="4.7109375" style="92" customWidth="1"/>
    <col min="10247" max="10247" width="41.28515625" style="92" customWidth="1"/>
    <col min="10248" max="10248" width="6.7109375" style="92" customWidth="1"/>
    <col min="10249" max="10249" width="9.7109375" style="92" customWidth="1"/>
    <col min="10250" max="10250" width="12.7109375" style="92" customWidth="1"/>
    <col min="10251" max="10251" width="14.7109375" style="92" customWidth="1"/>
    <col min="10252" max="10252" width="6.7109375" style="92" customWidth="1"/>
    <col min="10253" max="10253" width="40.85546875" style="92" customWidth="1"/>
    <col min="10254" max="10254" width="6.7109375" style="92" customWidth="1"/>
    <col min="10255" max="10255" width="9.5703125" style="92" customWidth="1"/>
    <col min="10256" max="10256" width="12.7109375" style="92" customWidth="1"/>
    <col min="10257" max="10257" width="14.7109375" style="92" customWidth="1"/>
    <col min="10258" max="10495" width="11.42578125" style="92"/>
    <col min="10496" max="10496" width="5.5703125" style="92" customWidth="1"/>
    <col min="10497" max="10497" width="45.7109375" style="92" customWidth="1"/>
    <col min="10498" max="10498" width="5.7109375" style="92" customWidth="1"/>
    <col min="10499" max="10499" width="9.7109375" style="92" customWidth="1"/>
    <col min="10500" max="10500" width="10.7109375" style="92" customWidth="1"/>
    <col min="10501" max="10501" width="13.7109375" style="92" customWidth="1"/>
    <col min="10502" max="10502" width="4.7109375" style="92" customWidth="1"/>
    <col min="10503" max="10503" width="41.28515625" style="92" customWidth="1"/>
    <col min="10504" max="10504" width="6.7109375" style="92" customWidth="1"/>
    <col min="10505" max="10505" width="9.7109375" style="92" customWidth="1"/>
    <col min="10506" max="10506" width="12.7109375" style="92" customWidth="1"/>
    <col min="10507" max="10507" width="14.7109375" style="92" customWidth="1"/>
    <col min="10508" max="10508" width="6.7109375" style="92" customWidth="1"/>
    <col min="10509" max="10509" width="40.85546875" style="92" customWidth="1"/>
    <col min="10510" max="10510" width="6.7109375" style="92" customWidth="1"/>
    <col min="10511" max="10511" width="9.5703125" style="92" customWidth="1"/>
    <col min="10512" max="10512" width="12.7109375" style="92" customWidth="1"/>
    <col min="10513" max="10513" width="14.7109375" style="92" customWidth="1"/>
    <col min="10514" max="10751" width="11.42578125" style="92"/>
    <col min="10752" max="10752" width="5.5703125" style="92" customWidth="1"/>
    <col min="10753" max="10753" width="45.7109375" style="92" customWidth="1"/>
    <col min="10754" max="10754" width="5.7109375" style="92" customWidth="1"/>
    <col min="10755" max="10755" width="9.7109375" style="92" customWidth="1"/>
    <col min="10756" max="10756" width="10.7109375" style="92" customWidth="1"/>
    <col min="10757" max="10757" width="13.7109375" style="92" customWidth="1"/>
    <col min="10758" max="10758" width="4.7109375" style="92" customWidth="1"/>
    <col min="10759" max="10759" width="41.28515625" style="92" customWidth="1"/>
    <col min="10760" max="10760" width="6.7109375" style="92" customWidth="1"/>
    <col min="10761" max="10761" width="9.7109375" style="92" customWidth="1"/>
    <col min="10762" max="10762" width="12.7109375" style="92" customWidth="1"/>
    <col min="10763" max="10763" width="14.7109375" style="92" customWidth="1"/>
    <col min="10764" max="10764" width="6.7109375" style="92" customWidth="1"/>
    <col min="10765" max="10765" width="40.85546875" style="92" customWidth="1"/>
    <col min="10766" max="10766" width="6.7109375" style="92" customWidth="1"/>
    <col min="10767" max="10767" width="9.5703125" style="92" customWidth="1"/>
    <col min="10768" max="10768" width="12.7109375" style="92" customWidth="1"/>
    <col min="10769" max="10769" width="14.7109375" style="92" customWidth="1"/>
    <col min="10770" max="11007" width="11.42578125" style="92"/>
    <col min="11008" max="11008" width="5.5703125" style="92" customWidth="1"/>
    <col min="11009" max="11009" width="45.7109375" style="92" customWidth="1"/>
    <col min="11010" max="11010" width="5.7109375" style="92" customWidth="1"/>
    <col min="11011" max="11011" width="9.7109375" style="92" customWidth="1"/>
    <col min="11012" max="11012" width="10.7109375" style="92" customWidth="1"/>
    <col min="11013" max="11013" width="13.7109375" style="92" customWidth="1"/>
    <col min="11014" max="11014" width="4.7109375" style="92" customWidth="1"/>
    <col min="11015" max="11015" width="41.28515625" style="92" customWidth="1"/>
    <col min="11016" max="11016" width="6.7109375" style="92" customWidth="1"/>
    <col min="11017" max="11017" width="9.7109375" style="92" customWidth="1"/>
    <col min="11018" max="11018" width="12.7109375" style="92" customWidth="1"/>
    <col min="11019" max="11019" width="14.7109375" style="92" customWidth="1"/>
    <col min="11020" max="11020" width="6.7109375" style="92" customWidth="1"/>
    <col min="11021" max="11021" width="40.85546875" style="92" customWidth="1"/>
    <col min="11022" max="11022" width="6.7109375" style="92" customWidth="1"/>
    <col min="11023" max="11023" width="9.5703125" style="92" customWidth="1"/>
    <col min="11024" max="11024" width="12.7109375" style="92" customWidth="1"/>
    <col min="11025" max="11025" width="14.7109375" style="92" customWidth="1"/>
    <col min="11026" max="11263" width="11.42578125" style="92"/>
    <col min="11264" max="11264" width="5.5703125" style="92" customWidth="1"/>
    <col min="11265" max="11265" width="45.7109375" style="92" customWidth="1"/>
    <col min="11266" max="11266" width="5.7109375" style="92" customWidth="1"/>
    <col min="11267" max="11267" width="9.7109375" style="92" customWidth="1"/>
    <col min="11268" max="11268" width="10.7109375" style="92" customWidth="1"/>
    <col min="11269" max="11269" width="13.7109375" style="92" customWidth="1"/>
    <col min="11270" max="11270" width="4.7109375" style="92" customWidth="1"/>
    <col min="11271" max="11271" width="41.28515625" style="92" customWidth="1"/>
    <col min="11272" max="11272" width="6.7109375" style="92" customWidth="1"/>
    <col min="11273" max="11273" width="9.7109375" style="92" customWidth="1"/>
    <col min="11274" max="11274" width="12.7109375" style="92" customWidth="1"/>
    <col min="11275" max="11275" width="14.7109375" style="92" customWidth="1"/>
    <col min="11276" max="11276" width="6.7109375" style="92" customWidth="1"/>
    <col min="11277" max="11277" width="40.85546875" style="92" customWidth="1"/>
    <col min="11278" max="11278" width="6.7109375" style="92" customWidth="1"/>
    <col min="11279" max="11279" width="9.5703125" style="92" customWidth="1"/>
    <col min="11280" max="11280" width="12.7109375" style="92" customWidth="1"/>
    <col min="11281" max="11281" width="14.7109375" style="92" customWidth="1"/>
    <col min="11282" max="11519" width="11.42578125" style="92"/>
    <col min="11520" max="11520" width="5.5703125" style="92" customWidth="1"/>
    <col min="11521" max="11521" width="45.7109375" style="92" customWidth="1"/>
    <col min="11522" max="11522" width="5.7109375" style="92" customWidth="1"/>
    <col min="11523" max="11523" width="9.7109375" style="92" customWidth="1"/>
    <col min="11524" max="11524" width="10.7109375" style="92" customWidth="1"/>
    <col min="11525" max="11525" width="13.7109375" style="92" customWidth="1"/>
    <col min="11526" max="11526" width="4.7109375" style="92" customWidth="1"/>
    <col min="11527" max="11527" width="41.28515625" style="92" customWidth="1"/>
    <col min="11528" max="11528" width="6.7109375" style="92" customWidth="1"/>
    <col min="11529" max="11529" width="9.7109375" style="92" customWidth="1"/>
    <col min="11530" max="11530" width="12.7109375" style="92" customWidth="1"/>
    <col min="11531" max="11531" width="14.7109375" style="92" customWidth="1"/>
    <col min="11532" max="11532" width="6.7109375" style="92" customWidth="1"/>
    <col min="11533" max="11533" width="40.85546875" style="92" customWidth="1"/>
    <col min="11534" max="11534" width="6.7109375" style="92" customWidth="1"/>
    <col min="11535" max="11535" width="9.5703125" style="92" customWidth="1"/>
    <col min="11536" max="11536" width="12.7109375" style="92" customWidth="1"/>
    <col min="11537" max="11537" width="14.7109375" style="92" customWidth="1"/>
    <col min="11538" max="11775" width="11.42578125" style="92"/>
    <col min="11776" max="11776" width="5.5703125" style="92" customWidth="1"/>
    <col min="11777" max="11777" width="45.7109375" style="92" customWidth="1"/>
    <col min="11778" max="11778" width="5.7109375" style="92" customWidth="1"/>
    <col min="11779" max="11779" width="9.7109375" style="92" customWidth="1"/>
    <col min="11780" max="11780" width="10.7109375" style="92" customWidth="1"/>
    <col min="11781" max="11781" width="13.7109375" style="92" customWidth="1"/>
    <col min="11782" max="11782" width="4.7109375" style="92" customWidth="1"/>
    <col min="11783" max="11783" width="41.28515625" style="92" customWidth="1"/>
    <col min="11784" max="11784" width="6.7109375" style="92" customWidth="1"/>
    <col min="11785" max="11785" width="9.7109375" style="92" customWidth="1"/>
    <col min="11786" max="11786" width="12.7109375" style="92" customWidth="1"/>
    <col min="11787" max="11787" width="14.7109375" style="92" customWidth="1"/>
    <col min="11788" max="11788" width="6.7109375" style="92" customWidth="1"/>
    <col min="11789" max="11789" width="40.85546875" style="92" customWidth="1"/>
    <col min="11790" max="11790" width="6.7109375" style="92" customWidth="1"/>
    <col min="11791" max="11791" width="9.5703125" style="92" customWidth="1"/>
    <col min="11792" max="11792" width="12.7109375" style="92" customWidth="1"/>
    <col min="11793" max="11793" width="14.7109375" style="92" customWidth="1"/>
    <col min="11794" max="12031" width="11.42578125" style="92"/>
    <col min="12032" max="12032" width="5.5703125" style="92" customWidth="1"/>
    <col min="12033" max="12033" width="45.7109375" style="92" customWidth="1"/>
    <col min="12034" max="12034" width="5.7109375" style="92" customWidth="1"/>
    <col min="12035" max="12035" width="9.7109375" style="92" customWidth="1"/>
    <col min="12036" max="12036" width="10.7109375" style="92" customWidth="1"/>
    <col min="12037" max="12037" width="13.7109375" style="92" customWidth="1"/>
    <col min="12038" max="12038" width="4.7109375" style="92" customWidth="1"/>
    <col min="12039" max="12039" width="41.28515625" style="92" customWidth="1"/>
    <col min="12040" max="12040" width="6.7109375" style="92" customWidth="1"/>
    <col min="12041" max="12041" width="9.7109375" style="92" customWidth="1"/>
    <col min="12042" max="12042" width="12.7109375" style="92" customWidth="1"/>
    <col min="12043" max="12043" width="14.7109375" style="92" customWidth="1"/>
    <col min="12044" max="12044" width="6.7109375" style="92" customWidth="1"/>
    <col min="12045" max="12045" width="40.85546875" style="92" customWidth="1"/>
    <col min="12046" max="12046" width="6.7109375" style="92" customWidth="1"/>
    <col min="12047" max="12047" width="9.5703125" style="92" customWidth="1"/>
    <col min="12048" max="12048" width="12.7109375" style="92" customWidth="1"/>
    <col min="12049" max="12049" width="14.7109375" style="92" customWidth="1"/>
    <col min="12050" max="12287" width="11.42578125" style="92"/>
    <col min="12288" max="12288" width="5.5703125" style="92" customWidth="1"/>
    <col min="12289" max="12289" width="45.7109375" style="92" customWidth="1"/>
    <col min="12290" max="12290" width="5.7109375" style="92" customWidth="1"/>
    <col min="12291" max="12291" width="9.7109375" style="92" customWidth="1"/>
    <col min="12292" max="12292" width="10.7109375" style="92" customWidth="1"/>
    <col min="12293" max="12293" width="13.7109375" style="92" customWidth="1"/>
    <col min="12294" max="12294" width="4.7109375" style="92" customWidth="1"/>
    <col min="12295" max="12295" width="41.28515625" style="92" customWidth="1"/>
    <col min="12296" max="12296" width="6.7109375" style="92" customWidth="1"/>
    <col min="12297" max="12297" width="9.7109375" style="92" customWidth="1"/>
    <col min="12298" max="12298" width="12.7109375" style="92" customWidth="1"/>
    <col min="12299" max="12299" width="14.7109375" style="92" customWidth="1"/>
    <col min="12300" max="12300" width="6.7109375" style="92" customWidth="1"/>
    <col min="12301" max="12301" width="40.85546875" style="92" customWidth="1"/>
    <col min="12302" max="12302" width="6.7109375" style="92" customWidth="1"/>
    <col min="12303" max="12303" width="9.5703125" style="92" customWidth="1"/>
    <col min="12304" max="12304" width="12.7109375" style="92" customWidth="1"/>
    <col min="12305" max="12305" width="14.7109375" style="92" customWidth="1"/>
    <col min="12306" max="12543" width="11.42578125" style="92"/>
    <col min="12544" max="12544" width="5.5703125" style="92" customWidth="1"/>
    <col min="12545" max="12545" width="45.7109375" style="92" customWidth="1"/>
    <col min="12546" max="12546" width="5.7109375" style="92" customWidth="1"/>
    <col min="12547" max="12547" width="9.7109375" style="92" customWidth="1"/>
    <col min="12548" max="12548" width="10.7109375" style="92" customWidth="1"/>
    <col min="12549" max="12549" width="13.7109375" style="92" customWidth="1"/>
    <col min="12550" max="12550" width="4.7109375" style="92" customWidth="1"/>
    <col min="12551" max="12551" width="41.28515625" style="92" customWidth="1"/>
    <col min="12552" max="12552" width="6.7109375" style="92" customWidth="1"/>
    <col min="12553" max="12553" width="9.7109375" style="92" customWidth="1"/>
    <col min="12554" max="12554" width="12.7109375" style="92" customWidth="1"/>
    <col min="12555" max="12555" width="14.7109375" style="92" customWidth="1"/>
    <col min="12556" max="12556" width="6.7109375" style="92" customWidth="1"/>
    <col min="12557" max="12557" width="40.85546875" style="92" customWidth="1"/>
    <col min="12558" max="12558" width="6.7109375" style="92" customWidth="1"/>
    <col min="12559" max="12559" width="9.5703125" style="92" customWidth="1"/>
    <col min="12560" max="12560" width="12.7109375" style="92" customWidth="1"/>
    <col min="12561" max="12561" width="14.7109375" style="92" customWidth="1"/>
    <col min="12562" max="12799" width="11.42578125" style="92"/>
    <col min="12800" max="12800" width="5.5703125" style="92" customWidth="1"/>
    <col min="12801" max="12801" width="45.7109375" style="92" customWidth="1"/>
    <col min="12802" max="12802" width="5.7109375" style="92" customWidth="1"/>
    <col min="12803" max="12803" width="9.7109375" style="92" customWidth="1"/>
    <col min="12804" max="12804" width="10.7109375" style="92" customWidth="1"/>
    <col min="12805" max="12805" width="13.7109375" style="92" customWidth="1"/>
    <col min="12806" max="12806" width="4.7109375" style="92" customWidth="1"/>
    <col min="12807" max="12807" width="41.28515625" style="92" customWidth="1"/>
    <col min="12808" max="12808" width="6.7109375" style="92" customWidth="1"/>
    <col min="12809" max="12809" width="9.7109375" style="92" customWidth="1"/>
    <col min="12810" max="12810" width="12.7109375" style="92" customWidth="1"/>
    <col min="12811" max="12811" width="14.7109375" style="92" customWidth="1"/>
    <col min="12812" max="12812" width="6.7109375" style="92" customWidth="1"/>
    <col min="12813" max="12813" width="40.85546875" style="92" customWidth="1"/>
    <col min="12814" max="12814" width="6.7109375" style="92" customWidth="1"/>
    <col min="12815" max="12815" width="9.5703125" style="92" customWidth="1"/>
    <col min="12816" max="12816" width="12.7109375" style="92" customWidth="1"/>
    <col min="12817" max="12817" width="14.7109375" style="92" customWidth="1"/>
    <col min="12818" max="13055" width="11.42578125" style="92"/>
    <col min="13056" max="13056" width="5.5703125" style="92" customWidth="1"/>
    <col min="13057" max="13057" width="45.7109375" style="92" customWidth="1"/>
    <col min="13058" max="13058" width="5.7109375" style="92" customWidth="1"/>
    <col min="13059" max="13059" width="9.7109375" style="92" customWidth="1"/>
    <col min="13060" max="13060" width="10.7109375" style="92" customWidth="1"/>
    <col min="13061" max="13061" width="13.7109375" style="92" customWidth="1"/>
    <col min="13062" max="13062" width="4.7109375" style="92" customWidth="1"/>
    <col min="13063" max="13063" width="41.28515625" style="92" customWidth="1"/>
    <col min="13064" max="13064" width="6.7109375" style="92" customWidth="1"/>
    <col min="13065" max="13065" width="9.7109375" style="92" customWidth="1"/>
    <col min="13066" max="13066" width="12.7109375" style="92" customWidth="1"/>
    <col min="13067" max="13067" width="14.7109375" style="92" customWidth="1"/>
    <col min="13068" max="13068" width="6.7109375" style="92" customWidth="1"/>
    <col min="13069" max="13069" width="40.85546875" style="92" customWidth="1"/>
    <col min="13070" max="13070" width="6.7109375" style="92" customWidth="1"/>
    <col min="13071" max="13071" width="9.5703125" style="92" customWidth="1"/>
    <col min="13072" max="13072" width="12.7109375" style="92" customWidth="1"/>
    <col min="13073" max="13073" width="14.7109375" style="92" customWidth="1"/>
    <col min="13074" max="13311" width="11.42578125" style="92"/>
    <col min="13312" max="13312" width="5.5703125" style="92" customWidth="1"/>
    <col min="13313" max="13313" width="45.7109375" style="92" customWidth="1"/>
    <col min="13314" max="13314" width="5.7109375" style="92" customWidth="1"/>
    <col min="13315" max="13315" width="9.7109375" style="92" customWidth="1"/>
    <col min="13316" max="13316" width="10.7109375" style="92" customWidth="1"/>
    <col min="13317" max="13317" width="13.7109375" style="92" customWidth="1"/>
    <col min="13318" max="13318" width="4.7109375" style="92" customWidth="1"/>
    <col min="13319" max="13319" width="41.28515625" style="92" customWidth="1"/>
    <col min="13320" max="13320" width="6.7109375" style="92" customWidth="1"/>
    <col min="13321" max="13321" width="9.7109375" style="92" customWidth="1"/>
    <col min="13322" max="13322" width="12.7109375" style="92" customWidth="1"/>
    <col min="13323" max="13323" width="14.7109375" style="92" customWidth="1"/>
    <col min="13324" max="13324" width="6.7109375" style="92" customWidth="1"/>
    <col min="13325" max="13325" width="40.85546875" style="92" customWidth="1"/>
    <col min="13326" max="13326" width="6.7109375" style="92" customWidth="1"/>
    <col min="13327" max="13327" width="9.5703125" style="92" customWidth="1"/>
    <col min="13328" max="13328" width="12.7109375" style="92" customWidth="1"/>
    <col min="13329" max="13329" width="14.7109375" style="92" customWidth="1"/>
    <col min="13330" max="13567" width="11.42578125" style="92"/>
    <col min="13568" max="13568" width="5.5703125" style="92" customWidth="1"/>
    <col min="13569" max="13569" width="45.7109375" style="92" customWidth="1"/>
    <col min="13570" max="13570" width="5.7109375" style="92" customWidth="1"/>
    <col min="13571" max="13571" width="9.7109375" style="92" customWidth="1"/>
    <col min="13572" max="13572" width="10.7109375" style="92" customWidth="1"/>
    <col min="13573" max="13573" width="13.7109375" style="92" customWidth="1"/>
    <col min="13574" max="13574" width="4.7109375" style="92" customWidth="1"/>
    <col min="13575" max="13575" width="41.28515625" style="92" customWidth="1"/>
    <col min="13576" max="13576" width="6.7109375" style="92" customWidth="1"/>
    <col min="13577" max="13577" width="9.7109375" style="92" customWidth="1"/>
    <col min="13578" max="13578" width="12.7109375" style="92" customWidth="1"/>
    <col min="13579" max="13579" width="14.7109375" style="92" customWidth="1"/>
    <col min="13580" max="13580" width="6.7109375" style="92" customWidth="1"/>
    <col min="13581" max="13581" width="40.85546875" style="92" customWidth="1"/>
    <col min="13582" max="13582" width="6.7109375" style="92" customWidth="1"/>
    <col min="13583" max="13583" width="9.5703125" style="92" customWidth="1"/>
    <col min="13584" max="13584" width="12.7109375" style="92" customWidth="1"/>
    <col min="13585" max="13585" width="14.7109375" style="92" customWidth="1"/>
    <col min="13586" max="13823" width="11.42578125" style="92"/>
    <col min="13824" max="13824" width="5.5703125" style="92" customWidth="1"/>
    <col min="13825" max="13825" width="45.7109375" style="92" customWidth="1"/>
    <col min="13826" max="13826" width="5.7109375" style="92" customWidth="1"/>
    <col min="13827" max="13827" width="9.7109375" style="92" customWidth="1"/>
    <col min="13828" max="13828" width="10.7109375" style="92" customWidth="1"/>
    <col min="13829" max="13829" width="13.7109375" style="92" customWidth="1"/>
    <col min="13830" max="13830" width="4.7109375" style="92" customWidth="1"/>
    <col min="13831" max="13831" width="41.28515625" style="92" customWidth="1"/>
    <col min="13832" max="13832" width="6.7109375" style="92" customWidth="1"/>
    <col min="13833" max="13833" width="9.7109375" style="92" customWidth="1"/>
    <col min="13834" max="13834" width="12.7109375" style="92" customWidth="1"/>
    <col min="13835" max="13835" width="14.7109375" style="92" customWidth="1"/>
    <col min="13836" max="13836" width="6.7109375" style="92" customWidth="1"/>
    <col min="13837" max="13837" width="40.85546875" style="92" customWidth="1"/>
    <col min="13838" max="13838" width="6.7109375" style="92" customWidth="1"/>
    <col min="13839" max="13839" width="9.5703125" style="92" customWidth="1"/>
    <col min="13840" max="13840" width="12.7109375" style="92" customWidth="1"/>
    <col min="13841" max="13841" width="14.7109375" style="92" customWidth="1"/>
    <col min="13842" max="14079" width="11.42578125" style="92"/>
    <col min="14080" max="14080" width="5.5703125" style="92" customWidth="1"/>
    <col min="14081" max="14081" width="45.7109375" style="92" customWidth="1"/>
    <col min="14082" max="14082" width="5.7109375" style="92" customWidth="1"/>
    <col min="14083" max="14083" width="9.7109375" style="92" customWidth="1"/>
    <col min="14084" max="14084" width="10.7109375" style="92" customWidth="1"/>
    <col min="14085" max="14085" width="13.7109375" style="92" customWidth="1"/>
    <col min="14086" max="14086" width="4.7109375" style="92" customWidth="1"/>
    <col min="14087" max="14087" width="41.28515625" style="92" customWidth="1"/>
    <col min="14088" max="14088" width="6.7109375" style="92" customWidth="1"/>
    <col min="14089" max="14089" width="9.7109375" style="92" customWidth="1"/>
    <col min="14090" max="14090" width="12.7109375" style="92" customWidth="1"/>
    <col min="14091" max="14091" width="14.7109375" style="92" customWidth="1"/>
    <col min="14092" max="14092" width="6.7109375" style="92" customWidth="1"/>
    <col min="14093" max="14093" width="40.85546875" style="92" customWidth="1"/>
    <col min="14094" max="14094" width="6.7109375" style="92" customWidth="1"/>
    <col min="14095" max="14095" width="9.5703125" style="92" customWidth="1"/>
    <col min="14096" max="14096" width="12.7109375" style="92" customWidth="1"/>
    <col min="14097" max="14097" width="14.7109375" style="92" customWidth="1"/>
    <col min="14098" max="14335" width="11.42578125" style="92"/>
    <col min="14336" max="14336" width="5.5703125" style="92" customWidth="1"/>
    <col min="14337" max="14337" width="45.7109375" style="92" customWidth="1"/>
    <col min="14338" max="14338" width="5.7109375" style="92" customWidth="1"/>
    <col min="14339" max="14339" width="9.7109375" style="92" customWidth="1"/>
    <col min="14340" max="14340" width="10.7109375" style="92" customWidth="1"/>
    <col min="14341" max="14341" width="13.7109375" style="92" customWidth="1"/>
    <col min="14342" max="14342" width="4.7109375" style="92" customWidth="1"/>
    <col min="14343" max="14343" width="41.28515625" style="92" customWidth="1"/>
    <col min="14344" max="14344" width="6.7109375" style="92" customWidth="1"/>
    <col min="14345" max="14345" width="9.7109375" style="92" customWidth="1"/>
    <col min="14346" max="14346" width="12.7109375" style="92" customWidth="1"/>
    <col min="14347" max="14347" width="14.7109375" style="92" customWidth="1"/>
    <col min="14348" max="14348" width="6.7109375" style="92" customWidth="1"/>
    <col min="14349" max="14349" width="40.85546875" style="92" customWidth="1"/>
    <col min="14350" max="14350" width="6.7109375" style="92" customWidth="1"/>
    <col min="14351" max="14351" width="9.5703125" style="92" customWidth="1"/>
    <col min="14352" max="14352" width="12.7109375" style="92" customWidth="1"/>
    <col min="14353" max="14353" width="14.7109375" style="92" customWidth="1"/>
    <col min="14354" max="14591" width="11.42578125" style="92"/>
    <col min="14592" max="14592" width="5.5703125" style="92" customWidth="1"/>
    <col min="14593" max="14593" width="45.7109375" style="92" customWidth="1"/>
    <col min="14594" max="14594" width="5.7109375" style="92" customWidth="1"/>
    <col min="14595" max="14595" width="9.7109375" style="92" customWidth="1"/>
    <col min="14596" max="14596" width="10.7109375" style="92" customWidth="1"/>
    <col min="14597" max="14597" width="13.7109375" style="92" customWidth="1"/>
    <col min="14598" max="14598" width="4.7109375" style="92" customWidth="1"/>
    <col min="14599" max="14599" width="41.28515625" style="92" customWidth="1"/>
    <col min="14600" max="14600" width="6.7109375" style="92" customWidth="1"/>
    <col min="14601" max="14601" width="9.7109375" style="92" customWidth="1"/>
    <col min="14602" max="14602" width="12.7109375" style="92" customWidth="1"/>
    <col min="14603" max="14603" width="14.7109375" style="92" customWidth="1"/>
    <col min="14604" max="14604" width="6.7109375" style="92" customWidth="1"/>
    <col min="14605" max="14605" width="40.85546875" style="92" customWidth="1"/>
    <col min="14606" max="14606" width="6.7109375" style="92" customWidth="1"/>
    <col min="14607" max="14607" width="9.5703125" style="92" customWidth="1"/>
    <col min="14608" max="14608" width="12.7109375" style="92" customWidth="1"/>
    <col min="14609" max="14609" width="14.7109375" style="92" customWidth="1"/>
    <col min="14610" max="14847" width="11.42578125" style="92"/>
    <col min="14848" max="14848" width="5.5703125" style="92" customWidth="1"/>
    <col min="14849" max="14849" width="45.7109375" style="92" customWidth="1"/>
    <col min="14850" max="14850" width="5.7109375" style="92" customWidth="1"/>
    <col min="14851" max="14851" width="9.7109375" style="92" customWidth="1"/>
    <col min="14852" max="14852" width="10.7109375" style="92" customWidth="1"/>
    <col min="14853" max="14853" width="13.7109375" style="92" customWidth="1"/>
    <col min="14854" max="14854" width="4.7109375" style="92" customWidth="1"/>
    <col min="14855" max="14855" width="41.28515625" style="92" customWidth="1"/>
    <col min="14856" max="14856" width="6.7109375" style="92" customWidth="1"/>
    <col min="14857" max="14857" width="9.7109375" style="92" customWidth="1"/>
    <col min="14858" max="14858" width="12.7109375" style="92" customWidth="1"/>
    <col min="14859" max="14859" width="14.7109375" style="92" customWidth="1"/>
    <col min="14860" max="14860" width="6.7109375" style="92" customWidth="1"/>
    <col min="14861" max="14861" width="40.85546875" style="92" customWidth="1"/>
    <col min="14862" max="14862" width="6.7109375" style="92" customWidth="1"/>
    <col min="14863" max="14863" width="9.5703125" style="92" customWidth="1"/>
    <col min="14864" max="14864" width="12.7109375" style="92" customWidth="1"/>
    <col min="14865" max="14865" width="14.7109375" style="92" customWidth="1"/>
    <col min="14866" max="15103" width="11.42578125" style="92"/>
    <col min="15104" max="15104" width="5.5703125" style="92" customWidth="1"/>
    <col min="15105" max="15105" width="45.7109375" style="92" customWidth="1"/>
    <col min="15106" max="15106" width="5.7109375" style="92" customWidth="1"/>
    <col min="15107" max="15107" width="9.7109375" style="92" customWidth="1"/>
    <col min="15108" max="15108" width="10.7109375" style="92" customWidth="1"/>
    <col min="15109" max="15109" width="13.7109375" style="92" customWidth="1"/>
    <col min="15110" max="15110" width="4.7109375" style="92" customWidth="1"/>
    <col min="15111" max="15111" width="41.28515625" style="92" customWidth="1"/>
    <col min="15112" max="15112" width="6.7109375" style="92" customWidth="1"/>
    <col min="15113" max="15113" width="9.7109375" style="92" customWidth="1"/>
    <col min="15114" max="15114" width="12.7109375" style="92" customWidth="1"/>
    <col min="15115" max="15115" width="14.7109375" style="92" customWidth="1"/>
    <col min="15116" max="15116" width="6.7109375" style="92" customWidth="1"/>
    <col min="15117" max="15117" width="40.85546875" style="92" customWidth="1"/>
    <col min="15118" max="15118" width="6.7109375" style="92" customWidth="1"/>
    <col min="15119" max="15119" width="9.5703125" style="92" customWidth="1"/>
    <col min="15120" max="15120" width="12.7109375" style="92" customWidth="1"/>
    <col min="15121" max="15121" width="14.7109375" style="92" customWidth="1"/>
    <col min="15122" max="15359" width="11.42578125" style="92"/>
    <col min="15360" max="15360" width="5.5703125" style="92" customWidth="1"/>
    <col min="15361" max="15361" width="45.7109375" style="92" customWidth="1"/>
    <col min="15362" max="15362" width="5.7109375" style="92" customWidth="1"/>
    <col min="15363" max="15363" width="9.7109375" style="92" customWidth="1"/>
    <col min="15364" max="15364" width="10.7109375" style="92" customWidth="1"/>
    <col min="15365" max="15365" width="13.7109375" style="92" customWidth="1"/>
    <col min="15366" max="15366" width="4.7109375" style="92" customWidth="1"/>
    <col min="15367" max="15367" width="41.28515625" style="92" customWidth="1"/>
    <col min="15368" max="15368" width="6.7109375" style="92" customWidth="1"/>
    <col min="15369" max="15369" width="9.7109375" style="92" customWidth="1"/>
    <col min="15370" max="15370" width="12.7109375" style="92" customWidth="1"/>
    <col min="15371" max="15371" width="14.7109375" style="92" customWidth="1"/>
    <col min="15372" max="15372" width="6.7109375" style="92" customWidth="1"/>
    <col min="15373" max="15373" width="40.85546875" style="92" customWidth="1"/>
    <col min="15374" max="15374" width="6.7109375" style="92" customWidth="1"/>
    <col min="15375" max="15375" width="9.5703125" style="92" customWidth="1"/>
    <col min="15376" max="15376" width="12.7109375" style="92" customWidth="1"/>
    <col min="15377" max="15377" width="14.7109375" style="92" customWidth="1"/>
    <col min="15378" max="15615" width="11.42578125" style="92"/>
    <col min="15616" max="15616" width="5.5703125" style="92" customWidth="1"/>
    <col min="15617" max="15617" width="45.7109375" style="92" customWidth="1"/>
    <col min="15618" max="15618" width="5.7109375" style="92" customWidth="1"/>
    <col min="15619" max="15619" width="9.7109375" style="92" customWidth="1"/>
    <col min="15620" max="15620" width="10.7109375" style="92" customWidth="1"/>
    <col min="15621" max="15621" width="13.7109375" style="92" customWidth="1"/>
    <col min="15622" max="15622" width="4.7109375" style="92" customWidth="1"/>
    <col min="15623" max="15623" width="41.28515625" style="92" customWidth="1"/>
    <col min="15624" max="15624" width="6.7109375" style="92" customWidth="1"/>
    <col min="15625" max="15625" width="9.7109375" style="92" customWidth="1"/>
    <col min="15626" max="15626" width="12.7109375" style="92" customWidth="1"/>
    <col min="15627" max="15627" width="14.7109375" style="92" customWidth="1"/>
    <col min="15628" max="15628" width="6.7109375" style="92" customWidth="1"/>
    <col min="15629" max="15629" width="40.85546875" style="92" customWidth="1"/>
    <col min="15630" max="15630" width="6.7109375" style="92" customWidth="1"/>
    <col min="15631" max="15631" width="9.5703125" style="92" customWidth="1"/>
    <col min="15632" max="15632" width="12.7109375" style="92" customWidth="1"/>
    <col min="15633" max="15633" width="14.7109375" style="92" customWidth="1"/>
    <col min="15634" max="15871" width="11.42578125" style="92"/>
    <col min="15872" max="15872" width="5.5703125" style="92" customWidth="1"/>
    <col min="15873" max="15873" width="45.7109375" style="92" customWidth="1"/>
    <col min="15874" max="15874" width="5.7109375" style="92" customWidth="1"/>
    <col min="15875" max="15875" width="9.7109375" style="92" customWidth="1"/>
    <col min="15876" max="15876" width="10.7109375" style="92" customWidth="1"/>
    <col min="15877" max="15877" width="13.7109375" style="92" customWidth="1"/>
    <col min="15878" max="15878" width="4.7109375" style="92" customWidth="1"/>
    <col min="15879" max="15879" width="41.28515625" style="92" customWidth="1"/>
    <col min="15880" max="15880" width="6.7109375" style="92" customWidth="1"/>
    <col min="15881" max="15881" width="9.7109375" style="92" customWidth="1"/>
    <col min="15882" max="15882" width="12.7109375" style="92" customWidth="1"/>
    <col min="15883" max="15883" width="14.7109375" style="92" customWidth="1"/>
    <col min="15884" max="15884" width="6.7109375" style="92" customWidth="1"/>
    <col min="15885" max="15885" width="40.85546875" style="92" customWidth="1"/>
    <col min="15886" max="15886" width="6.7109375" style="92" customWidth="1"/>
    <col min="15887" max="15887" width="9.5703125" style="92" customWidth="1"/>
    <col min="15888" max="15888" width="12.7109375" style="92" customWidth="1"/>
    <col min="15889" max="15889" width="14.7109375" style="92" customWidth="1"/>
    <col min="15890" max="16127" width="11.42578125" style="92"/>
    <col min="16128" max="16128" width="5.5703125" style="92" customWidth="1"/>
    <col min="16129" max="16129" width="45.7109375" style="92" customWidth="1"/>
    <col min="16130" max="16130" width="5.7109375" style="92" customWidth="1"/>
    <col min="16131" max="16131" width="9.7109375" style="92" customWidth="1"/>
    <col min="16132" max="16132" width="10.7109375" style="92" customWidth="1"/>
    <col min="16133" max="16133" width="13.7109375" style="92" customWidth="1"/>
    <col min="16134" max="16134" width="4.7109375" style="92" customWidth="1"/>
    <col min="16135" max="16135" width="41.28515625" style="92" customWidth="1"/>
    <col min="16136" max="16136" width="6.7109375" style="92" customWidth="1"/>
    <col min="16137" max="16137" width="9.7109375" style="92" customWidth="1"/>
    <col min="16138" max="16138" width="12.7109375" style="92" customWidth="1"/>
    <col min="16139" max="16139" width="14.7109375" style="92" customWidth="1"/>
    <col min="16140" max="16140" width="6.7109375" style="92" customWidth="1"/>
    <col min="16141" max="16141" width="40.85546875" style="92" customWidth="1"/>
    <col min="16142" max="16142" width="6.7109375" style="92" customWidth="1"/>
    <col min="16143" max="16143" width="9.5703125" style="92" customWidth="1"/>
    <col min="16144" max="16144" width="12.7109375" style="92" customWidth="1"/>
    <col min="16145" max="16145" width="14.7109375" style="92" customWidth="1"/>
    <col min="16146" max="16384" width="11.42578125" style="92"/>
  </cols>
  <sheetData>
    <row r="1" spans="1:12" s="91" customFormat="1" ht="30" customHeight="1" x14ac:dyDescent="0.2">
      <c r="A1" s="129" t="s">
        <v>88</v>
      </c>
      <c r="B1" s="129"/>
      <c r="C1" s="130"/>
      <c r="D1" s="131"/>
      <c r="E1" s="131"/>
      <c r="F1" s="131"/>
      <c r="G1" s="131"/>
    </row>
    <row r="2" spans="1:12" ht="15" customHeight="1" x14ac:dyDescent="0.2">
      <c r="A2" s="132"/>
      <c r="B2" s="132"/>
      <c r="C2" s="132"/>
      <c r="D2" s="133"/>
      <c r="E2" s="133"/>
      <c r="F2" s="133"/>
      <c r="G2" s="133"/>
    </row>
    <row r="3" spans="1:12" ht="64.5" customHeight="1" x14ac:dyDescent="0.2">
      <c r="A3" s="134" t="s">
        <v>87</v>
      </c>
      <c r="B3" s="134"/>
      <c r="C3" s="134"/>
      <c r="D3" s="134"/>
      <c r="E3" s="134"/>
      <c r="F3" s="134"/>
      <c r="G3" s="134"/>
    </row>
    <row r="4" spans="1:12" ht="21" customHeight="1" x14ac:dyDescent="0.2">
      <c r="A4" s="97"/>
      <c r="B4" s="97"/>
      <c r="C4" s="97"/>
      <c r="D4" s="97"/>
      <c r="E4" s="97"/>
      <c r="F4" s="97"/>
      <c r="G4" s="97"/>
    </row>
    <row r="5" spans="1:12" ht="82.5" customHeight="1" x14ac:dyDescent="0.2">
      <c r="A5" s="98" t="s">
        <v>78</v>
      </c>
      <c r="B5" s="98"/>
      <c r="C5" s="98"/>
      <c r="D5" s="98"/>
      <c r="E5" s="98"/>
      <c r="F5" s="98"/>
      <c r="G5" s="98"/>
    </row>
    <row r="6" spans="1:12" ht="21" customHeight="1" x14ac:dyDescent="0.2">
      <c r="A6" s="12"/>
      <c r="B6" s="12"/>
      <c r="C6" s="12"/>
      <c r="D6" s="12"/>
      <c r="E6" s="12"/>
      <c r="F6" s="76" t="s">
        <v>83</v>
      </c>
      <c r="G6" s="77">
        <f>Saisie!B5</f>
        <v>42747</v>
      </c>
      <c r="I6" s="112"/>
      <c r="J6" s="112"/>
      <c r="K6" s="112"/>
      <c r="L6" s="112"/>
    </row>
    <row r="7" spans="1:12" ht="12.75" customHeight="1" x14ac:dyDescent="0.2">
      <c r="A7" s="105"/>
      <c r="B7" s="105"/>
      <c r="C7" s="105"/>
      <c r="D7" s="105"/>
      <c r="E7" s="105"/>
      <c r="F7" s="105"/>
      <c r="G7" s="105"/>
      <c r="I7" s="93"/>
      <c r="J7" s="93"/>
      <c r="K7" s="93"/>
      <c r="L7" s="93"/>
    </row>
    <row r="8" spans="1:12" ht="23.25" customHeight="1" x14ac:dyDescent="0.2">
      <c r="A8" s="12"/>
      <c r="B8" s="12"/>
      <c r="C8" s="94" t="s">
        <v>77</v>
      </c>
      <c r="D8" s="106" t="str">
        <f>Clients!A4</f>
        <v>BCD</v>
      </c>
      <c r="E8" s="107"/>
      <c r="F8" s="107"/>
      <c r="G8" s="108"/>
      <c r="I8" s="99" t="s">
        <v>84</v>
      </c>
      <c r="J8" s="99"/>
      <c r="K8" s="113"/>
      <c r="L8" s="114"/>
    </row>
    <row r="9" spans="1:12" ht="25.5" customHeight="1" x14ac:dyDescent="0.2">
      <c r="A9" s="12"/>
      <c r="B9" s="12"/>
      <c r="C9" s="95" t="str">
        <f>Saisie!C5</f>
        <v>2017/02</v>
      </c>
      <c r="D9" s="109" t="str">
        <f>Clients!B4</f>
        <v>2, Rue B</v>
      </c>
      <c r="E9" s="110"/>
      <c r="F9" s="110"/>
      <c r="G9" s="111"/>
      <c r="I9" s="99" t="s">
        <v>79</v>
      </c>
      <c r="J9" s="99"/>
      <c r="K9" s="100"/>
      <c r="L9" s="101"/>
    </row>
    <row r="10" spans="1:12" ht="22.5" customHeight="1" x14ac:dyDescent="0.2">
      <c r="A10" s="12"/>
      <c r="B10" s="12"/>
      <c r="C10" s="96"/>
      <c r="D10" s="104" t="s">
        <v>66</v>
      </c>
      <c r="E10" s="104"/>
      <c r="F10" s="102" t="str">
        <f>Clients!C4</f>
        <v>RC 02</v>
      </c>
      <c r="G10" s="103"/>
      <c r="I10" s="99" t="s">
        <v>80</v>
      </c>
      <c r="J10" s="99"/>
      <c r="K10" s="101"/>
      <c r="L10" s="101"/>
    </row>
    <row r="11" spans="1:12" ht="22.5" customHeight="1" x14ac:dyDescent="0.2">
      <c r="A11" s="12"/>
      <c r="B11" s="12"/>
      <c r="C11" s="96"/>
      <c r="D11" s="104" t="s">
        <v>13</v>
      </c>
      <c r="E11" s="104"/>
      <c r="F11" s="102" t="str">
        <f>Clients!D4</f>
        <v>IMP 02</v>
      </c>
      <c r="G11" s="103"/>
      <c r="I11" s="99" t="s">
        <v>81</v>
      </c>
      <c r="J11" s="99"/>
      <c r="K11" s="100"/>
      <c r="L11" s="101"/>
    </row>
    <row r="12" spans="1:12" ht="22.5" customHeight="1" x14ac:dyDescent="0.2">
      <c r="A12" s="12"/>
      <c r="B12" s="12"/>
      <c r="C12" s="96"/>
      <c r="D12" s="104" t="s">
        <v>12</v>
      </c>
      <c r="E12" s="104"/>
      <c r="F12" s="102" t="str">
        <f>Clients!E4</f>
        <v>C2</v>
      </c>
      <c r="G12" s="103"/>
      <c r="I12" s="99" t="s">
        <v>82</v>
      </c>
      <c r="J12" s="99"/>
      <c r="K12" s="100"/>
      <c r="L12" s="101"/>
    </row>
    <row r="13" spans="1:12" ht="12.75" customHeight="1" thickBot="1" x14ac:dyDescent="0.25">
      <c r="A13" s="13"/>
      <c r="B13" s="13"/>
      <c r="C13" s="13"/>
      <c r="D13" s="13"/>
      <c r="E13" s="13"/>
      <c r="F13" s="13"/>
      <c r="G13" s="13"/>
    </row>
    <row r="14" spans="1:12" ht="12.75" customHeight="1" x14ac:dyDescent="0.2">
      <c r="A14" s="115" t="s">
        <v>0</v>
      </c>
      <c r="B14" s="117" t="s">
        <v>12</v>
      </c>
      <c r="C14" s="117" t="s">
        <v>65</v>
      </c>
      <c r="D14" s="117" t="s">
        <v>1</v>
      </c>
      <c r="E14" s="117" t="s">
        <v>2</v>
      </c>
      <c r="F14" s="117" t="s">
        <v>3</v>
      </c>
      <c r="G14" s="119" t="s">
        <v>4</v>
      </c>
    </row>
    <row r="15" spans="1:12" ht="12.75" customHeight="1" thickBot="1" x14ac:dyDescent="0.25">
      <c r="A15" s="116"/>
      <c r="B15" s="118"/>
      <c r="C15" s="118"/>
      <c r="D15" s="118"/>
      <c r="E15" s="118"/>
      <c r="F15" s="118"/>
      <c r="G15" s="120"/>
    </row>
    <row r="16" spans="1:12" ht="15.6" customHeight="1" x14ac:dyDescent="0.2">
      <c r="A16" s="63" t="str">
        <f>Saisie!A5</f>
        <v>1</v>
      </c>
      <c r="B16" s="62" t="str">
        <f>Saisie!E5</f>
        <v>N4</v>
      </c>
      <c r="C16" s="65" t="str">
        <f>Saisie!F5</f>
        <v>Numérisation A4-NB</v>
      </c>
      <c r="D16" s="64" t="str">
        <f>Saisie!G5</f>
        <v>U</v>
      </c>
      <c r="E16" s="88">
        <f>Saisie!H5</f>
        <v>12</v>
      </c>
      <c r="F16" s="66">
        <f>Saisie!I5</f>
        <v>0.45</v>
      </c>
      <c r="G16" s="89">
        <f>Saisie!J5</f>
        <v>5.4</v>
      </c>
    </row>
    <row r="17" spans="1:9" ht="15.6" customHeight="1" x14ac:dyDescent="0.2">
      <c r="A17" s="63" t="str">
        <f>Saisie!A6</f>
        <v>2</v>
      </c>
      <c r="B17" s="62" t="str">
        <f>Saisie!E6</f>
        <v>I30</v>
      </c>
      <c r="C17" s="65" t="str">
        <f>Saisie!F6</f>
        <v>Impression A3-CL</v>
      </c>
      <c r="D17" s="64" t="str">
        <f>Saisie!G6</f>
        <v>U</v>
      </c>
      <c r="E17" s="88">
        <f>Saisie!H6</f>
        <v>36</v>
      </c>
      <c r="F17" s="66">
        <f>Saisie!I6</f>
        <v>0.9</v>
      </c>
      <c r="G17" s="89">
        <f>Saisie!J6</f>
        <v>32.4</v>
      </c>
      <c r="I17" s="90" t="s">
        <v>89</v>
      </c>
    </row>
    <row r="18" spans="1:9" ht="15.6" customHeight="1" x14ac:dyDescent="0.2">
      <c r="A18" s="63" t="str">
        <f>Saisie!A7</f>
        <v>3</v>
      </c>
      <c r="B18" s="62" t="str">
        <f>Saisie!E7</f>
        <v>PP0</v>
      </c>
      <c r="C18" s="65" t="str">
        <f>Saisie!F7</f>
        <v>Traçage de plan Couleur</v>
      </c>
      <c r="D18" s="64" t="str">
        <f>Saisie!G7</f>
        <v>ML</v>
      </c>
      <c r="E18" s="88">
        <f>Saisie!H7</f>
        <v>15</v>
      </c>
      <c r="F18" s="66">
        <f>Saisie!I7</f>
        <v>2.7</v>
      </c>
      <c r="G18" s="89">
        <f>Saisie!J7</f>
        <v>40.5</v>
      </c>
    </row>
    <row r="19" spans="1:9" ht="15.6" customHeight="1" x14ac:dyDescent="0.2">
      <c r="A19" s="1"/>
      <c r="B19" s="23"/>
      <c r="C19" s="13" t="str">
        <f t="array" ref="C19">IFERROR(INDEX(#REF!,SMALL(IF((#REF!=Facture!$C$9)*(#REF!=Facture!$D$8)=1,ROW(#REF!)-1),ROWS($1:3)),3),"")</f>
        <v/>
      </c>
      <c r="D19" s="23" t="str">
        <f t="array" ref="D19">IFERROR(INDEX(#REF!,SMALL(IF((#REF!=Facture!$C$9)*(#REF!=Facture!$D$8)=1,ROW(#REF!)-1),ROWS($1:3)),4),"")</f>
        <v/>
      </c>
      <c r="E19" s="25" t="str">
        <f t="array" ref="E19">IFERROR(INDEX(#REF!,SMALL(IF((#REF!=Facture!$C$9)*(#REF!=Facture!$D$8)=1,ROW(#REF!)-1),ROWS($1:3)),COLUMN()+1),"")</f>
        <v/>
      </c>
      <c r="F19" s="26" t="str">
        <f t="array" ref="F19">IFERROR(INDEX(#REF!,SMALL(IF((#REF!=Facture!$C$9)*(#REF!=Facture!$D$8)=1,ROW(#REF!)-1),ROWS($1:3)),COLUMN()+1),"")</f>
        <v/>
      </c>
      <c r="G19" s="27" t="str">
        <f t="array" ref="G19">IFERROR(INDEX(#REF!,SMALL(IF((#REF!=Facture!$C$9)*(#REF!=Facture!$D$8)=1,ROW(#REF!)-1),ROWS($1:3)),COLUMN()+1),"")</f>
        <v/>
      </c>
    </row>
    <row r="20" spans="1:9" ht="15.6" customHeight="1" x14ac:dyDescent="0.2">
      <c r="A20" s="1"/>
      <c r="B20" s="23"/>
      <c r="C20" s="13" t="str">
        <f t="array" ref="C20">IFERROR(INDEX(#REF!,SMALL(IF((#REF!=Facture!$C$9)*(#REF!=Facture!$D$8)=1,ROW(#REF!)-1),ROWS($1:4)),3),"")</f>
        <v/>
      </c>
      <c r="D20" s="23" t="str">
        <f t="array" ref="D20">IFERROR(INDEX(#REF!,SMALL(IF((#REF!=Facture!$C$9)*(#REF!=Facture!$D$8)=1,ROW(#REF!)-1),ROWS($1:4)),4),"")</f>
        <v/>
      </c>
      <c r="E20" s="25" t="str">
        <f t="array" ref="E20">IFERROR(INDEX(#REF!,SMALL(IF((#REF!=Facture!$C$9)*(#REF!=Facture!$D$8)=1,ROW(#REF!)-1),ROWS($1:4)),COLUMN()+1),"")</f>
        <v/>
      </c>
      <c r="F20" s="26" t="str">
        <f t="array" ref="F20">IFERROR(INDEX(#REF!,SMALL(IF((#REF!=Facture!$C$9)*(#REF!=Facture!$D$8)=1,ROW(#REF!)-1),ROWS($1:4)),COLUMN()+1),"")</f>
        <v/>
      </c>
      <c r="G20" s="27" t="str">
        <f t="array" ref="G20">IFERROR(INDEX(#REF!,SMALL(IF((#REF!=Facture!$C$9)*(#REF!=Facture!$D$8)=1,ROW(#REF!)-1),ROWS($1:4)),COLUMN()+1),"")</f>
        <v/>
      </c>
    </row>
    <row r="21" spans="1:9" ht="15.6" customHeight="1" x14ac:dyDescent="0.2">
      <c r="A21" s="1"/>
      <c r="B21" s="23"/>
      <c r="C21" s="13" t="str">
        <f t="array" ref="C21">IFERROR(INDEX(#REF!,SMALL(IF((#REF!=Facture!$C$9)*(#REF!=Facture!$D$8)=1,ROW(#REF!)-1),ROWS($1:5)),3),"")</f>
        <v/>
      </c>
      <c r="D21" s="23" t="str">
        <f t="array" ref="D21">IFERROR(INDEX(#REF!,SMALL(IF((#REF!=Facture!$C$9)*(#REF!=Facture!$D$8)=1,ROW(#REF!)-1),ROWS($1:5)),4),"")</f>
        <v/>
      </c>
      <c r="E21" s="25" t="str">
        <f t="array" ref="E21">IFERROR(INDEX(#REF!,SMALL(IF((#REF!=Facture!$C$9)*(#REF!=Facture!$D$8)=1,ROW(#REF!)-1),ROWS($1:5)),COLUMN()+1),"")</f>
        <v/>
      </c>
      <c r="F21" s="26" t="str">
        <f t="array" ref="F21">IFERROR(INDEX(#REF!,SMALL(IF((#REF!=Facture!$C$9)*(#REF!=Facture!$D$8)=1,ROW(#REF!)-1),ROWS($1:5)),COLUMN()+1),"")</f>
        <v/>
      </c>
      <c r="G21" s="27" t="str">
        <f t="array" ref="G21">IFERROR(INDEX(#REF!,SMALL(IF((#REF!=Facture!$C$9)*(#REF!=Facture!$D$8)=1,ROW(#REF!)-1),ROWS($1:5)),COLUMN()+1),"")</f>
        <v/>
      </c>
    </row>
    <row r="22" spans="1:9" ht="15.6" customHeight="1" x14ac:dyDescent="0.2">
      <c r="A22" s="1"/>
      <c r="B22" s="23"/>
      <c r="C22" s="13" t="str">
        <f t="array" ref="C22">IFERROR(INDEX(#REF!,SMALL(IF((#REF!=Facture!$C$9)*(#REF!=Facture!$D$8)=1,ROW(#REF!)-1),ROWS($1:6)),3),"")</f>
        <v/>
      </c>
      <c r="D22" s="23" t="str">
        <f t="array" ref="D22">IFERROR(INDEX(#REF!,SMALL(IF((#REF!=Facture!$C$9)*(#REF!=Facture!$D$8)=1,ROW(#REF!)-1),ROWS($1:6)),4),"")</f>
        <v/>
      </c>
      <c r="E22" s="25" t="str">
        <f t="array" ref="E22">IFERROR(INDEX(#REF!,SMALL(IF((#REF!=Facture!$C$9)*(#REF!=Facture!$D$8)=1,ROW(#REF!)-1),ROWS($1:6)),COLUMN()+1),"")</f>
        <v/>
      </c>
      <c r="F22" s="26" t="str">
        <f t="array" ref="F22">IFERROR(INDEX(#REF!,SMALL(IF((#REF!=Facture!$C$9)*(#REF!=Facture!$D$8)=1,ROW(#REF!)-1),ROWS($1:6)),COLUMN()+1),"")</f>
        <v/>
      </c>
      <c r="G22" s="27" t="str">
        <f t="array" ref="G22">IFERROR(INDEX(#REF!,SMALL(IF((#REF!=Facture!$C$9)*(#REF!=Facture!$D$8)=1,ROW(#REF!)-1),ROWS($1:6)),COLUMN()+1),"")</f>
        <v/>
      </c>
    </row>
    <row r="23" spans="1:9" ht="15.6" customHeight="1" x14ac:dyDescent="0.2">
      <c r="A23" s="1"/>
      <c r="B23" s="23"/>
      <c r="C23" s="13" t="str">
        <f t="array" ref="C23">IFERROR(INDEX(#REF!,SMALL(IF((#REF!=Facture!$C$9)*(#REF!=Facture!$D$8)=1,ROW(#REF!)-1),ROWS($1:7)),3),"")</f>
        <v/>
      </c>
      <c r="D23" s="23" t="str">
        <f t="array" ref="D23">IFERROR(INDEX(#REF!,SMALL(IF((#REF!=Facture!$C$9)*(#REF!=Facture!$D$8)=1,ROW(#REF!)-1),ROWS($1:7)),4),"")</f>
        <v/>
      </c>
      <c r="E23" s="25" t="str">
        <f t="array" ref="E23">IFERROR(INDEX(#REF!,SMALL(IF((#REF!=Facture!$C$9)*(#REF!=Facture!$D$8)=1,ROW(#REF!)-1),ROWS($1:7)),COLUMN()+1),"")</f>
        <v/>
      </c>
      <c r="F23" s="26" t="str">
        <f t="array" ref="F23">IFERROR(INDEX(#REF!,SMALL(IF((#REF!=Facture!$C$9)*(#REF!=Facture!$D$8)=1,ROW(#REF!)-1),ROWS($1:7)),COLUMN()+1),"")</f>
        <v/>
      </c>
      <c r="G23" s="27" t="str">
        <f t="array" ref="G23">IFERROR(INDEX(#REF!,SMALL(IF((#REF!=Facture!$C$9)*(#REF!=Facture!$D$8)=1,ROW(#REF!)-1),ROWS($1:7)),COLUMN()+1),"")</f>
        <v/>
      </c>
    </row>
    <row r="24" spans="1:9" ht="15.6" customHeight="1" x14ac:dyDescent="0.2">
      <c r="A24" s="1"/>
      <c r="B24" s="23"/>
      <c r="C24" s="13" t="str">
        <f t="array" ref="C24">IFERROR(INDEX(#REF!,SMALL(IF((#REF!=Facture!$C$9)*(#REF!=Facture!$D$8)=1,ROW(#REF!)-1),ROWS($1:8)),3),"")</f>
        <v/>
      </c>
      <c r="D24" s="23" t="str">
        <f t="array" ref="D24">IFERROR(INDEX(#REF!,SMALL(IF((#REF!=Facture!$C$9)*(#REF!=Facture!$D$8)=1,ROW(#REF!)-1),ROWS($1:8)),4),"")</f>
        <v/>
      </c>
      <c r="E24" s="25" t="str">
        <f t="array" ref="E24">IFERROR(INDEX(#REF!,SMALL(IF((#REF!=Facture!$C$9)*(#REF!=Facture!$D$8)=1,ROW(#REF!)-1),ROWS($1:8)),COLUMN()+1),"")</f>
        <v/>
      </c>
      <c r="F24" s="26" t="str">
        <f t="array" ref="F24">IFERROR(INDEX(#REF!,SMALL(IF((#REF!=Facture!$C$9)*(#REF!=Facture!$D$8)=1,ROW(#REF!)-1),ROWS($1:8)),COLUMN()+1),"")</f>
        <v/>
      </c>
      <c r="G24" s="27" t="str">
        <f t="array" ref="G24">IFERROR(INDEX(#REF!,SMALL(IF((#REF!=Facture!$C$9)*(#REF!=Facture!$D$8)=1,ROW(#REF!)-1),ROWS($1:8)),COLUMN()+1),"")</f>
        <v/>
      </c>
    </row>
    <row r="25" spans="1:9" ht="15.6" customHeight="1" x14ac:dyDescent="0.2">
      <c r="A25" s="1"/>
      <c r="B25" s="23"/>
      <c r="C25" s="13" t="str">
        <f t="array" ref="C25">IFERROR(INDEX(#REF!,SMALL(IF((#REF!=Facture!$C$9)*(#REF!=Facture!$D$8)=1,ROW(#REF!)-1),ROWS($1:9)),3),"")</f>
        <v/>
      </c>
      <c r="D25" s="23" t="str">
        <f t="array" ref="D25">IFERROR(INDEX(#REF!,SMALL(IF((#REF!=Facture!$C$9)*(#REF!=Facture!$D$8)=1,ROW(#REF!)-1),ROWS($1:9)),4),"")</f>
        <v/>
      </c>
      <c r="E25" s="25" t="str">
        <f t="array" ref="E25">IFERROR(INDEX(#REF!,SMALL(IF((#REF!=Facture!$C$9)*(#REF!=Facture!$D$8)=1,ROW(#REF!)-1),ROWS($1:9)),COLUMN()+1),"")</f>
        <v/>
      </c>
      <c r="F25" s="26" t="str">
        <f t="array" ref="F25">IFERROR(INDEX(#REF!,SMALL(IF((#REF!=Facture!$C$9)*(#REF!=Facture!$D$8)=1,ROW(#REF!)-1),ROWS($1:9)),COLUMN()+1),"")</f>
        <v/>
      </c>
      <c r="G25" s="27" t="str">
        <f t="array" ref="G25">IFERROR(INDEX(#REF!,SMALL(IF((#REF!=Facture!$C$9)*(#REF!=Facture!$D$8)=1,ROW(#REF!)-1),ROWS($1:9)),COLUMN()+1),"")</f>
        <v/>
      </c>
    </row>
    <row r="26" spans="1:9" ht="15.6" customHeight="1" x14ac:dyDescent="0.2">
      <c r="A26" s="1"/>
      <c r="B26" s="23"/>
      <c r="C26" s="13" t="str">
        <f t="array" ref="C26">IFERROR(INDEX(#REF!,SMALL(IF((#REF!=Facture!$C$9)*(#REF!=Facture!$D$8)=1,ROW(#REF!)-1),ROWS($1:10)),3),"")</f>
        <v/>
      </c>
      <c r="D26" s="23" t="str">
        <f t="array" ref="D26">IFERROR(INDEX(#REF!,SMALL(IF((#REF!=Facture!$C$9)*(#REF!=Facture!$D$8)=1,ROW(#REF!)-1),ROWS($1:10)),4),"")</f>
        <v/>
      </c>
      <c r="E26" s="25" t="str">
        <f t="array" ref="E26">IFERROR(INDEX(#REF!,SMALL(IF((#REF!=Facture!$C$9)*(#REF!=Facture!$D$8)=1,ROW(#REF!)-1),ROWS($1:10)),COLUMN()+1),"")</f>
        <v/>
      </c>
      <c r="F26" s="26" t="str">
        <f t="array" ref="F26">IFERROR(INDEX(#REF!,SMALL(IF((#REF!=Facture!$C$9)*(#REF!=Facture!$D$8)=1,ROW(#REF!)-1),ROWS($1:10)),COLUMN()+1),"")</f>
        <v/>
      </c>
      <c r="G26" s="27" t="str">
        <f t="array" ref="G26">IFERROR(INDEX(#REF!,SMALL(IF((#REF!=Facture!$C$9)*(#REF!=Facture!$D$8)=1,ROW(#REF!)-1),ROWS($1:10)),COLUMN()+1),"")</f>
        <v/>
      </c>
    </row>
    <row r="27" spans="1:9" ht="15.6" customHeight="1" x14ac:dyDescent="0.2">
      <c r="A27" s="1"/>
      <c r="B27" s="23"/>
      <c r="C27" s="13" t="str">
        <f t="array" ref="C27">IFERROR(INDEX(#REF!,SMALL(IF((#REF!=Facture!$C$9)*(#REF!=Facture!$D$8)=1,ROW(#REF!)-1),ROWS($1:11)),3),"")</f>
        <v/>
      </c>
      <c r="D27" s="23" t="str">
        <f t="array" ref="D27">IFERROR(INDEX(#REF!,SMALL(IF((#REF!=Facture!$C$9)*(#REF!=Facture!$D$8)=1,ROW(#REF!)-1),ROWS($1:11)),4),"")</f>
        <v/>
      </c>
      <c r="E27" s="25" t="str">
        <f t="array" ref="E27">IFERROR(INDEX(#REF!,SMALL(IF((#REF!=Facture!$C$9)*(#REF!=Facture!$D$8)=1,ROW(#REF!)-1),ROWS($1:11)),COLUMN()+1),"")</f>
        <v/>
      </c>
      <c r="F27" s="26" t="str">
        <f t="array" ref="F27">IFERROR(INDEX(#REF!,SMALL(IF((#REF!=Facture!$C$9)*(#REF!=Facture!$D$8)=1,ROW(#REF!)-1),ROWS($1:11)),COLUMN()+1),"")</f>
        <v/>
      </c>
      <c r="G27" s="27" t="str">
        <f t="array" ref="G27">IFERROR(INDEX(#REF!,SMALL(IF((#REF!=Facture!$C$9)*(#REF!=Facture!$D$8)=1,ROW(#REF!)-1),ROWS($1:11)),COLUMN()+1),"")</f>
        <v/>
      </c>
    </row>
    <row r="28" spans="1:9" ht="15.6" customHeight="1" x14ac:dyDescent="0.2">
      <c r="A28" s="1"/>
      <c r="B28" s="23"/>
      <c r="C28" s="13" t="str">
        <f t="array" ref="C28">IFERROR(INDEX(#REF!,SMALL(IF((#REF!=Facture!$C$9)*(#REF!=Facture!$D$8)=1,ROW(#REF!)-1),ROWS($1:12)),3),"")</f>
        <v/>
      </c>
      <c r="D28" s="23" t="str">
        <f t="array" ref="D28">IFERROR(INDEX(#REF!,SMALL(IF((#REF!=Facture!$C$9)*(#REF!=Facture!$D$8)=1,ROW(#REF!)-1),ROWS($1:12)),4),"")</f>
        <v/>
      </c>
      <c r="E28" s="25" t="str">
        <f t="array" ref="E28">IFERROR(INDEX(#REF!,SMALL(IF((#REF!=Facture!$C$9)*(#REF!=Facture!$D$8)=1,ROW(#REF!)-1),ROWS($1:12)),COLUMN()+1),"")</f>
        <v/>
      </c>
      <c r="F28" s="26" t="str">
        <f t="array" ref="F28">IFERROR(INDEX(#REF!,SMALL(IF((#REF!=Facture!$C$9)*(#REF!=Facture!$D$8)=1,ROW(#REF!)-1),ROWS($1:12)),COLUMN()+1),"")</f>
        <v/>
      </c>
      <c r="G28" s="27" t="str">
        <f t="array" ref="G28">IFERROR(INDEX(#REF!,SMALL(IF((#REF!=Facture!$C$9)*(#REF!=Facture!$D$8)=1,ROW(#REF!)-1),ROWS($1:12)),COLUMN()+1),"")</f>
        <v/>
      </c>
    </row>
    <row r="29" spans="1:9" ht="15.6" customHeight="1" x14ac:dyDescent="0.2">
      <c r="A29" s="1"/>
      <c r="B29" s="23"/>
      <c r="C29" s="13" t="str">
        <f t="array" ref="C29">IFERROR(INDEX(#REF!,SMALL(IF((#REF!=Facture!$C$9)*(#REF!=Facture!$D$8)=1,ROW(#REF!)-1),ROWS($1:13)),3),"")</f>
        <v/>
      </c>
      <c r="D29" s="23" t="str">
        <f t="array" ref="D29">IFERROR(INDEX(#REF!,SMALL(IF((#REF!=Facture!$C$9)*(#REF!=Facture!$D$8)=1,ROW(#REF!)-1),ROWS($1:13)),4),"")</f>
        <v/>
      </c>
      <c r="E29" s="25" t="str">
        <f t="array" ref="E29">IFERROR(INDEX(#REF!,SMALL(IF((#REF!=Facture!$C$9)*(#REF!=Facture!$D$8)=1,ROW(#REF!)-1),ROWS($1:13)),COLUMN()+1),"")</f>
        <v/>
      </c>
      <c r="F29" s="26" t="str">
        <f t="array" ref="F29">IFERROR(INDEX(#REF!,SMALL(IF((#REF!=Facture!$C$9)*(#REF!=Facture!$D$8)=1,ROW(#REF!)-1),ROWS($1:13)),COLUMN()+1),"")</f>
        <v/>
      </c>
      <c r="G29" s="27" t="str">
        <f t="array" ref="G29">IFERROR(INDEX(#REF!,SMALL(IF((#REF!=Facture!$C$9)*(#REF!=Facture!$D$8)=1,ROW(#REF!)-1),ROWS($1:13)),COLUMN()+1),"")</f>
        <v/>
      </c>
    </row>
    <row r="30" spans="1:9" ht="15.6" customHeight="1" x14ac:dyDescent="0.2">
      <c r="A30" s="1"/>
      <c r="B30" s="23"/>
      <c r="C30" s="13" t="str">
        <f t="array" ref="C30">IFERROR(INDEX(#REF!,SMALL(IF((#REF!=Facture!$C$9)*(#REF!=Facture!$D$8)=1,ROW(#REF!)-1),ROWS($1:14)),3),"")</f>
        <v/>
      </c>
      <c r="D30" s="23" t="str">
        <f t="array" ref="D30">IFERROR(INDEX(#REF!,SMALL(IF((#REF!=Facture!$C$9)*(#REF!=Facture!$D$8)=1,ROW(#REF!)-1),ROWS($1:14)),4),"")</f>
        <v/>
      </c>
      <c r="E30" s="25" t="str">
        <f t="array" ref="E30">IFERROR(INDEX(#REF!,SMALL(IF((#REF!=Facture!$C$9)*(#REF!=Facture!$D$8)=1,ROW(#REF!)-1),ROWS($1:14)),COLUMN()+1),"")</f>
        <v/>
      </c>
      <c r="F30" s="26" t="str">
        <f t="array" ref="F30">IFERROR(INDEX(#REF!,SMALL(IF((#REF!=Facture!$C$9)*(#REF!=Facture!$D$8)=1,ROW(#REF!)-1),ROWS($1:14)),COLUMN()+1),"")</f>
        <v/>
      </c>
      <c r="G30" s="27" t="str">
        <f t="array" ref="G30">IFERROR(INDEX(#REF!,SMALL(IF((#REF!=Facture!$C$9)*(#REF!=Facture!$D$8)=1,ROW(#REF!)-1),ROWS($1:14)),COLUMN()+1),"")</f>
        <v/>
      </c>
    </row>
    <row r="31" spans="1:9" ht="15.6" customHeight="1" x14ac:dyDescent="0.2">
      <c r="A31" s="1"/>
      <c r="B31" s="23"/>
      <c r="C31" s="13" t="str">
        <f t="array" ref="C31">IFERROR(INDEX(#REF!,SMALL(IF((#REF!=Facture!$C$9)*(#REF!=Facture!$D$8)=1,ROW(#REF!)-1),ROWS($1:15)),3),"")</f>
        <v/>
      </c>
      <c r="D31" s="23" t="str">
        <f t="array" ref="D31">IFERROR(INDEX(#REF!,SMALL(IF((#REF!=Facture!$C$9)*(#REF!=Facture!$D$8)=1,ROW(#REF!)-1),ROWS($1:15)),4),"")</f>
        <v/>
      </c>
      <c r="E31" s="25" t="str">
        <f t="array" ref="E31">IFERROR(INDEX(#REF!,SMALL(IF((#REF!=Facture!$C$9)*(#REF!=Facture!$D$8)=1,ROW(#REF!)-1),ROWS($1:15)),COLUMN()+1),"")</f>
        <v/>
      </c>
      <c r="F31" s="26" t="str">
        <f t="array" ref="F31">IFERROR(INDEX(#REF!,SMALL(IF((#REF!=Facture!$C$9)*(#REF!=Facture!$D$8)=1,ROW(#REF!)-1),ROWS($1:15)),COLUMN()+1),"")</f>
        <v/>
      </c>
      <c r="G31" s="27" t="str">
        <f t="array" ref="G31">IFERROR(INDEX(#REF!,SMALL(IF((#REF!=Facture!$C$9)*(#REF!=Facture!$D$8)=1,ROW(#REF!)-1),ROWS($1:15)),COLUMN()+1),"")</f>
        <v/>
      </c>
    </row>
    <row r="32" spans="1:9" ht="15.6" customHeight="1" x14ac:dyDescent="0.2">
      <c r="A32" s="1"/>
      <c r="B32" s="23"/>
      <c r="C32" s="13" t="str">
        <f t="array" ref="C32">IFERROR(INDEX(#REF!,SMALL(IF((#REF!=Facture!$C$9)*(#REF!=Facture!$D$8)=1,ROW(#REF!)-1),ROWS($1:15)),3),"")</f>
        <v/>
      </c>
      <c r="D32" s="23" t="str">
        <f t="array" ref="D32">IFERROR(INDEX(#REF!,SMALL(IF((#REF!=Facture!$C$9)*(#REF!=Facture!$D$8)=1,ROW(#REF!)-1),ROWS($1:15)),4),"")</f>
        <v/>
      </c>
      <c r="E32" s="25" t="str">
        <f t="array" ref="E32">IFERROR(INDEX(#REF!,SMALL(IF((#REF!=Facture!$C$9)*(#REF!=Facture!$D$8)=1,ROW(#REF!)-1),ROWS($1:15)),COLUMN()+1),"")</f>
        <v/>
      </c>
      <c r="F32" s="26" t="str">
        <f t="array" ref="F32">IFERROR(INDEX(#REF!,SMALL(IF((#REF!=Facture!$C$9)*(#REF!=Facture!$D$8)=1,ROW(#REF!)-1),ROWS($1:15)),COLUMN()+1),"")</f>
        <v/>
      </c>
      <c r="G32" s="27" t="str">
        <f t="array" ref="G32">IFERROR(INDEX(#REF!,SMALL(IF((#REF!=Facture!$C$9)*(#REF!=Facture!$D$8)=1,ROW(#REF!)-1),ROWS($1:15)),COLUMN()+1),"")</f>
        <v/>
      </c>
    </row>
    <row r="33" spans="1:7" ht="15.6" customHeight="1" x14ac:dyDescent="0.2">
      <c r="A33" s="1"/>
      <c r="B33" s="23"/>
      <c r="C33" s="13" t="str">
        <f t="array" ref="C33">IFERROR(INDEX(#REF!,SMALL(IF((#REF!=Facture!$C$9)*(#REF!=Facture!$D$8)=1,ROW(#REF!)-1),ROWS($1:16)),3),"")</f>
        <v/>
      </c>
      <c r="D33" s="23" t="str">
        <f t="array" ref="D33">IFERROR(INDEX(#REF!,SMALL(IF((#REF!=Facture!$C$9)*(#REF!=Facture!$D$8)=1,ROW(#REF!)-1),ROWS($1:16)),4),"")</f>
        <v/>
      </c>
      <c r="E33" s="25" t="str">
        <f t="array" ref="E33">IFERROR(INDEX(#REF!,SMALL(IF((#REF!=Facture!$C$9)*(#REF!=Facture!$D$8)=1,ROW(#REF!)-1),ROWS($1:16)),COLUMN()+1),"")</f>
        <v/>
      </c>
      <c r="F33" s="26" t="str">
        <f t="array" ref="F33">IFERROR(INDEX(#REF!,SMALL(IF((#REF!=Facture!$C$9)*(#REF!=Facture!$D$8)=1,ROW(#REF!)-1),ROWS($1:16)),COLUMN()+1),"")</f>
        <v/>
      </c>
      <c r="G33" s="27" t="str">
        <f t="array" ref="G33">IFERROR(INDEX(#REF!,SMALL(IF((#REF!=Facture!$C$9)*(#REF!=Facture!$D$8)=1,ROW(#REF!)-1),ROWS($1:16)),COLUMN()+1),"")</f>
        <v/>
      </c>
    </row>
    <row r="34" spans="1:7" ht="15.6" customHeight="1" x14ac:dyDescent="0.2">
      <c r="A34" s="1"/>
      <c r="B34" s="23"/>
      <c r="C34" s="13" t="str">
        <f t="array" ref="C34">IFERROR(INDEX(#REF!,SMALL(IF((#REF!=Facture!$C$9)*(#REF!=Facture!$D$8)=1,ROW(#REF!)-1),ROWS($1:17)),3),"")</f>
        <v/>
      </c>
      <c r="D34" s="23" t="str">
        <f t="array" ref="D34">IFERROR(INDEX(#REF!,SMALL(IF((#REF!=Facture!$C$9)*(#REF!=Facture!$D$8)=1,ROW(#REF!)-1),ROWS($1:17)),4),"")</f>
        <v/>
      </c>
      <c r="E34" s="25" t="str">
        <f t="array" ref="E34">IFERROR(INDEX(#REF!,SMALL(IF((#REF!=Facture!$C$9)*(#REF!=Facture!$D$8)=1,ROW(#REF!)-1),ROWS($1:17)),COLUMN()+1),"")</f>
        <v/>
      </c>
      <c r="F34" s="26" t="str">
        <f t="array" ref="F34">IFERROR(INDEX(#REF!,SMALL(IF((#REF!=Facture!$C$9)*(#REF!=Facture!$D$8)=1,ROW(#REF!)-1),ROWS($1:17)),COLUMN()+1),"")</f>
        <v/>
      </c>
      <c r="G34" s="27" t="str">
        <f t="array" ref="G34">IFERROR(INDEX(#REF!,SMALL(IF((#REF!=Facture!$C$9)*(#REF!=Facture!$D$8)=1,ROW(#REF!)-1),ROWS($1:17)),COLUMN()+1),"")</f>
        <v/>
      </c>
    </row>
    <row r="35" spans="1:7" ht="15.6" customHeight="1" thickBot="1" x14ac:dyDescent="0.25">
      <c r="A35" s="3"/>
      <c r="B35" s="24"/>
      <c r="C35" s="22" t="str">
        <f t="array" ref="C35">IFERROR(INDEX(#REF!,SMALL(IF((#REF!=Facture!$C$9)*(#REF!=Facture!$D$8)=1,ROW(#REF!)-1),ROWS($1:18)),3),"")</f>
        <v/>
      </c>
      <c r="D35" s="24" t="str">
        <f t="array" ref="D35">IFERROR(INDEX(#REF!,SMALL(IF((#REF!=Facture!$C$9)*(#REF!=Facture!$D$8)=1,ROW(#REF!)-1),ROWS($1:18)),4),"")</f>
        <v/>
      </c>
      <c r="E35" s="28" t="str">
        <f t="array" ref="E35">IFERROR(INDEX(#REF!,SMALL(IF((#REF!=Facture!$C$9)*(#REF!=Facture!$D$8)=1,ROW(#REF!)-1),ROWS($1:18)),COLUMN()+1),"")</f>
        <v/>
      </c>
      <c r="F35" s="29" t="str">
        <f t="array" ref="F35">IFERROR(INDEX(#REF!,SMALL(IF((#REF!=Facture!$C$9)*(#REF!=Facture!$D$8)=1,ROW(#REF!)-1),ROWS($1:18)),COLUMN()+1),"")</f>
        <v/>
      </c>
      <c r="G35" s="30" t="str">
        <f t="array" ref="G35">IFERROR(INDEX(#REF!,SMALL(IF((#REF!=Facture!$C$9)*(#REF!=Facture!$D$8)=1,ROW(#REF!)-1),ROWS($1:18)),COLUMN()+1),"")</f>
        <v/>
      </c>
    </row>
    <row r="36" spans="1:7" ht="15.6" customHeight="1" thickBot="1" x14ac:dyDescent="0.25">
      <c r="A36" s="2"/>
      <c r="B36" s="2"/>
      <c r="C36" s="2"/>
      <c r="D36" s="2"/>
      <c r="E36" s="2"/>
      <c r="F36" s="2"/>
      <c r="G36" s="2"/>
    </row>
    <row r="37" spans="1:7" ht="15" customHeight="1" x14ac:dyDescent="0.2">
      <c r="A37" s="14"/>
      <c r="B37" s="14"/>
      <c r="C37" s="14"/>
      <c r="D37" s="122" t="s">
        <v>5</v>
      </c>
      <c r="E37" s="123"/>
      <c r="F37" s="18"/>
      <c r="G37" s="4">
        <f>SUM(G16:G35)</f>
        <v>78.3</v>
      </c>
    </row>
    <row r="38" spans="1:7" ht="15" customHeight="1" x14ac:dyDescent="0.2">
      <c r="A38" s="14"/>
      <c r="B38" s="14"/>
      <c r="C38" s="14"/>
      <c r="D38" s="124" t="s">
        <v>6</v>
      </c>
      <c r="E38" s="125"/>
      <c r="F38" s="19"/>
      <c r="G38" s="5">
        <v>0</v>
      </c>
    </row>
    <row r="39" spans="1:7" ht="15" customHeight="1" x14ac:dyDescent="0.2">
      <c r="A39" s="14"/>
      <c r="B39" s="14"/>
      <c r="C39" s="14"/>
      <c r="D39" s="126" t="s">
        <v>7</v>
      </c>
      <c r="E39" s="127"/>
      <c r="F39" s="20"/>
      <c r="G39" s="6">
        <f>G37-G38</f>
        <v>78.3</v>
      </c>
    </row>
    <row r="40" spans="1:7" ht="15" customHeight="1" x14ac:dyDescent="0.2">
      <c r="D40" s="124" t="s">
        <v>25</v>
      </c>
      <c r="E40" s="125"/>
      <c r="F40" s="15"/>
      <c r="G40" s="7">
        <f>G39*0.2</f>
        <v>15.66</v>
      </c>
    </row>
    <row r="41" spans="1:7" ht="15" customHeight="1" thickBot="1" x14ac:dyDescent="0.25">
      <c r="A41" s="14"/>
      <c r="B41" s="14"/>
      <c r="C41" s="14"/>
      <c r="D41" s="16" t="s">
        <v>8</v>
      </c>
      <c r="E41" s="17"/>
      <c r="F41" s="17"/>
      <c r="G41" s="8">
        <f>G39+G40</f>
        <v>93.96</v>
      </c>
    </row>
    <row r="42" spans="1:7" ht="15" customHeight="1" x14ac:dyDescent="0.2">
      <c r="D42" s="128" t="s">
        <v>9</v>
      </c>
      <c r="E42" s="128"/>
      <c r="F42" s="128"/>
      <c r="G42" s="128"/>
    </row>
    <row r="43" spans="1:7" ht="16.5" customHeight="1" x14ac:dyDescent="0.2">
      <c r="D43" s="121"/>
      <c r="E43" s="121"/>
      <c r="F43" s="121"/>
      <c r="G43" s="121"/>
    </row>
    <row r="44" spans="1:7" ht="12.75" customHeight="1" x14ac:dyDescent="0.2">
      <c r="D44" s="121"/>
      <c r="E44" s="121"/>
      <c r="F44" s="121"/>
      <c r="G44" s="121"/>
    </row>
    <row r="45" spans="1:7" ht="12.75" customHeight="1" x14ac:dyDescent="0.2">
      <c r="D45" s="121"/>
      <c r="E45" s="121"/>
      <c r="F45" s="121"/>
      <c r="G45" s="121"/>
    </row>
  </sheetData>
  <sheetProtection selectLockedCells="1"/>
  <mergeCells count="40">
    <mergeCell ref="A1:C1"/>
    <mergeCell ref="D1:G1"/>
    <mergeCell ref="A2:C2"/>
    <mergeCell ref="D2:G2"/>
    <mergeCell ref="A3:G3"/>
    <mergeCell ref="D43:G45"/>
    <mergeCell ref="D37:E37"/>
    <mergeCell ref="D38:E38"/>
    <mergeCell ref="D39:E39"/>
    <mergeCell ref="D40:E40"/>
    <mergeCell ref="D42:G42"/>
    <mergeCell ref="D12:E12"/>
    <mergeCell ref="F12:G12"/>
    <mergeCell ref="A14:A15"/>
    <mergeCell ref="C14:C15"/>
    <mergeCell ref="D14:D15"/>
    <mergeCell ref="E14:E15"/>
    <mergeCell ref="F14:F15"/>
    <mergeCell ref="G14:G15"/>
    <mergeCell ref="B14:B15"/>
    <mergeCell ref="I12:J12"/>
    <mergeCell ref="K12:L12"/>
    <mergeCell ref="I6:L6"/>
    <mergeCell ref="I8:J8"/>
    <mergeCell ref="K8:L8"/>
    <mergeCell ref="I9:J9"/>
    <mergeCell ref="K9:L9"/>
    <mergeCell ref="I10:J10"/>
    <mergeCell ref="K10:L10"/>
    <mergeCell ref="A4:G4"/>
    <mergeCell ref="A5:G5"/>
    <mergeCell ref="I11:J11"/>
    <mergeCell ref="K11:L11"/>
    <mergeCell ref="F10:G10"/>
    <mergeCell ref="D11:E11"/>
    <mergeCell ref="F11:G11"/>
    <mergeCell ref="D10:E10"/>
    <mergeCell ref="A7:G7"/>
    <mergeCell ref="D8:G8"/>
    <mergeCell ref="D9:G9"/>
  </mergeCells>
  <dataValidations disablePrompts="1" count="1">
    <dataValidation type="list" allowBlank="1" showInputMessage="1" showErrorMessage="1" sqref="K8:L8">
      <formula1>$A$2:$A$11</formula1>
    </dataValidation>
  </dataValidations>
  <pageMargins left="0.7" right="0.7" top="0.75" bottom="0.75" header="0.3" footer="0.3"/>
  <pageSetup paperSize="9" orientation="portrait" r:id="rId1"/>
  <ignoredErrors>
    <ignoredError sqref="C19:G35" unlockedFormula="1"/>
  </ignoredErrors>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20"/>
  <sheetViews>
    <sheetView zoomScaleNormal="100" workbookViewId="0">
      <selection activeCell="A15" sqref="A15:XFD15"/>
    </sheetView>
  </sheetViews>
  <sheetFormatPr baseColWidth="10" defaultColWidth="13.85546875" defaultRowHeight="15" x14ac:dyDescent="0.25"/>
  <cols>
    <col min="1" max="1" width="6.5703125" customWidth="1"/>
    <col min="6" max="6" width="21.7109375" customWidth="1"/>
    <col min="7" max="16" width="10.7109375" customWidth="1"/>
    <col min="17" max="17" width="9.28515625" customWidth="1"/>
    <col min="18" max="18" width="26.5703125" customWidth="1"/>
  </cols>
  <sheetData>
    <row r="1" spans="1:18" ht="24.75" customHeight="1" thickBot="1" x14ac:dyDescent="0.3">
      <c r="A1" s="139" t="s">
        <v>59</v>
      </c>
      <c r="B1" s="139"/>
      <c r="C1" s="139"/>
      <c r="D1" s="139"/>
      <c r="E1" s="139"/>
      <c r="F1" s="139"/>
      <c r="G1" s="139"/>
      <c r="H1" s="139"/>
      <c r="I1" s="139"/>
      <c r="J1" s="139"/>
      <c r="K1" s="48"/>
      <c r="L1" s="48"/>
      <c r="M1" s="48"/>
      <c r="N1" s="48"/>
      <c r="O1" s="48"/>
      <c r="P1" s="48"/>
    </row>
    <row r="2" spans="1:18" ht="24" customHeight="1" thickBot="1" x14ac:dyDescent="0.3">
      <c r="A2" s="57" t="s">
        <v>0</v>
      </c>
      <c r="B2" s="58" t="s">
        <v>47</v>
      </c>
      <c r="C2" s="58" t="s">
        <v>19</v>
      </c>
      <c r="D2" s="58" t="s">
        <v>24</v>
      </c>
      <c r="E2" s="58" t="s">
        <v>64</v>
      </c>
      <c r="F2" s="58" t="s">
        <v>65</v>
      </c>
      <c r="G2" s="58" t="s">
        <v>1</v>
      </c>
      <c r="H2" s="58" t="s">
        <v>2</v>
      </c>
      <c r="I2" s="58" t="s">
        <v>21</v>
      </c>
      <c r="J2" s="164" t="s">
        <v>4</v>
      </c>
      <c r="K2" s="42" t="s">
        <v>6</v>
      </c>
      <c r="L2" s="42" t="s">
        <v>106</v>
      </c>
      <c r="M2" s="42" t="s">
        <v>103</v>
      </c>
      <c r="N2" s="42" t="s">
        <v>102</v>
      </c>
      <c r="O2" s="42" t="s">
        <v>104</v>
      </c>
      <c r="P2" s="42" t="s">
        <v>105</v>
      </c>
    </row>
    <row r="3" spans="1:18" ht="24" customHeight="1" x14ac:dyDescent="0.25">
      <c r="A3" s="49" t="s">
        <v>73</v>
      </c>
      <c r="B3" s="135">
        <v>42745</v>
      </c>
      <c r="C3" s="144" t="s">
        <v>26</v>
      </c>
      <c r="D3" s="146" t="s">
        <v>28</v>
      </c>
      <c r="E3" s="50" t="s">
        <v>38</v>
      </c>
      <c r="F3" s="50" t="s">
        <v>20</v>
      </c>
      <c r="G3" s="50" t="s">
        <v>22</v>
      </c>
      <c r="H3" s="51">
        <v>750</v>
      </c>
      <c r="I3" s="51">
        <f>Articles!D4</f>
        <v>0.1</v>
      </c>
      <c r="J3" s="166">
        <f>H3*I3</f>
        <v>75</v>
      </c>
      <c r="K3" s="173">
        <v>0.1</v>
      </c>
      <c r="L3" s="166">
        <f>J3-(J3*K3)</f>
        <v>67.5</v>
      </c>
      <c r="M3" s="166">
        <f>L3*0.19</f>
        <v>12.824999999999999</v>
      </c>
      <c r="N3" s="166">
        <f>L3+M3</f>
        <v>80.325000000000003</v>
      </c>
      <c r="O3" s="166"/>
      <c r="P3" s="166"/>
    </row>
    <row r="4" spans="1:18" ht="24" customHeight="1" thickBot="1" x14ac:dyDescent="0.3">
      <c r="A4" s="52" t="s">
        <v>74</v>
      </c>
      <c r="B4" s="137"/>
      <c r="C4" s="145"/>
      <c r="D4" s="147"/>
      <c r="E4" s="53" t="s">
        <v>39</v>
      </c>
      <c r="F4" s="53" t="s">
        <v>44</v>
      </c>
      <c r="G4" s="53" t="s">
        <v>23</v>
      </c>
      <c r="H4" s="54">
        <v>125</v>
      </c>
      <c r="I4" s="54">
        <f>Articles!D10</f>
        <v>2</v>
      </c>
      <c r="J4" s="167">
        <f>H4*I4</f>
        <v>250</v>
      </c>
      <c r="K4" s="174">
        <v>0.05</v>
      </c>
      <c r="L4" s="167">
        <f>J4-(J4*K4)</f>
        <v>237.5</v>
      </c>
      <c r="M4" s="167">
        <f>L4*0.19</f>
        <v>45.125</v>
      </c>
      <c r="N4" s="167">
        <f>L4+M4</f>
        <v>282.625</v>
      </c>
      <c r="O4" s="167"/>
      <c r="P4" s="167"/>
    </row>
    <row r="5" spans="1:18" ht="24" customHeight="1" x14ac:dyDescent="0.25">
      <c r="A5" s="67" t="s">
        <v>73</v>
      </c>
      <c r="B5" s="140">
        <v>42747</v>
      </c>
      <c r="C5" s="153" t="s">
        <v>27</v>
      </c>
      <c r="D5" s="150" t="s">
        <v>85</v>
      </c>
      <c r="E5" s="81" t="s">
        <v>40</v>
      </c>
      <c r="F5" s="70" t="s">
        <v>41</v>
      </c>
      <c r="G5" s="70" t="s">
        <v>22</v>
      </c>
      <c r="H5" s="85">
        <v>12</v>
      </c>
      <c r="I5" s="71">
        <f>Articles!E7</f>
        <v>0.45</v>
      </c>
      <c r="J5" s="168">
        <f t="shared" ref="J5:J16" si="0">H5*I5</f>
        <v>5.4</v>
      </c>
      <c r="K5" s="175"/>
      <c r="L5" s="168"/>
      <c r="M5" s="168"/>
      <c r="N5" s="168"/>
      <c r="O5" s="168"/>
      <c r="P5" s="168"/>
      <c r="R5" s="138" t="s">
        <v>86</v>
      </c>
    </row>
    <row r="6" spans="1:18" ht="24" customHeight="1" x14ac:dyDescent="0.25">
      <c r="A6" s="68" t="s">
        <v>74</v>
      </c>
      <c r="B6" s="141"/>
      <c r="C6" s="154"/>
      <c r="D6" s="151"/>
      <c r="E6" s="82" t="s">
        <v>43</v>
      </c>
      <c r="F6" s="72" t="s">
        <v>42</v>
      </c>
      <c r="G6" s="72" t="s">
        <v>22</v>
      </c>
      <c r="H6" s="86">
        <v>36</v>
      </c>
      <c r="I6" s="73">
        <f>Articles!E5</f>
        <v>0.9</v>
      </c>
      <c r="J6" s="169">
        <f t="shared" si="0"/>
        <v>32.4</v>
      </c>
      <c r="K6" s="176"/>
      <c r="L6" s="169"/>
      <c r="M6" s="169"/>
      <c r="N6" s="169"/>
      <c r="O6" s="169"/>
      <c r="P6" s="169"/>
      <c r="R6" s="138"/>
    </row>
    <row r="7" spans="1:18" ht="24" customHeight="1" thickBot="1" x14ac:dyDescent="0.3">
      <c r="A7" s="69" t="s">
        <v>75</v>
      </c>
      <c r="B7" s="142"/>
      <c r="C7" s="155"/>
      <c r="D7" s="152"/>
      <c r="E7" s="83" t="s">
        <v>46</v>
      </c>
      <c r="F7" s="74" t="s">
        <v>45</v>
      </c>
      <c r="G7" s="74" t="s">
        <v>23</v>
      </c>
      <c r="H7" s="87">
        <v>15</v>
      </c>
      <c r="I7" s="75">
        <f>Articles!E8</f>
        <v>2.7</v>
      </c>
      <c r="J7" s="170">
        <f t="shared" si="0"/>
        <v>40.5</v>
      </c>
      <c r="K7" s="177"/>
      <c r="L7" s="170"/>
      <c r="M7" s="170"/>
      <c r="N7" s="170"/>
      <c r="O7" s="170"/>
      <c r="P7" s="170"/>
      <c r="R7" s="138"/>
    </row>
    <row r="8" spans="1:18" ht="24" customHeight="1" x14ac:dyDescent="0.25">
      <c r="A8" s="49" t="s">
        <v>73</v>
      </c>
      <c r="B8" s="135">
        <v>42750</v>
      </c>
      <c r="C8" s="144" t="s">
        <v>48</v>
      </c>
      <c r="D8" s="146" t="s">
        <v>30</v>
      </c>
      <c r="E8" s="50" t="s">
        <v>57</v>
      </c>
      <c r="F8" s="50" t="s">
        <v>52</v>
      </c>
      <c r="G8" s="50" t="s">
        <v>22</v>
      </c>
      <c r="H8" s="51">
        <v>240</v>
      </c>
      <c r="I8" s="51">
        <f>Articles!F3</f>
        <v>0.16000000000000003</v>
      </c>
      <c r="J8" s="166">
        <f t="shared" si="0"/>
        <v>38.400000000000006</v>
      </c>
      <c r="K8" s="173"/>
      <c r="L8" s="166"/>
      <c r="M8" s="166"/>
      <c r="N8" s="166"/>
      <c r="O8" s="166"/>
      <c r="P8" s="166"/>
      <c r="R8" s="143"/>
    </row>
    <row r="9" spans="1:18" ht="24" customHeight="1" x14ac:dyDescent="0.25">
      <c r="A9" s="55" t="s">
        <v>74</v>
      </c>
      <c r="B9" s="136"/>
      <c r="C9" s="149"/>
      <c r="D9" s="148"/>
      <c r="E9" s="31" t="s">
        <v>54</v>
      </c>
      <c r="F9" s="31" t="s">
        <v>53</v>
      </c>
      <c r="G9" s="31" t="s">
        <v>22</v>
      </c>
      <c r="H9" s="33">
        <v>24</v>
      </c>
      <c r="I9" s="33">
        <f>Articles!F6</f>
        <v>0.4</v>
      </c>
      <c r="J9" s="171">
        <f t="shared" si="0"/>
        <v>9.6000000000000014</v>
      </c>
      <c r="K9" s="178"/>
      <c r="L9" s="171"/>
      <c r="M9" s="171"/>
      <c r="N9" s="171"/>
      <c r="O9" s="171"/>
      <c r="P9" s="171"/>
      <c r="R9" s="143"/>
    </row>
    <row r="10" spans="1:18" ht="24" customHeight="1" x14ac:dyDescent="0.25">
      <c r="A10" s="55" t="s">
        <v>75</v>
      </c>
      <c r="B10" s="136"/>
      <c r="C10" s="149"/>
      <c r="D10" s="148"/>
      <c r="E10" s="31" t="s">
        <v>56</v>
      </c>
      <c r="F10" s="31" t="s">
        <v>55</v>
      </c>
      <c r="G10" s="31" t="s">
        <v>22</v>
      </c>
      <c r="H10" s="33">
        <v>5</v>
      </c>
      <c r="I10" s="33">
        <f>Articles!F9</f>
        <v>0.8</v>
      </c>
      <c r="J10" s="171">
        <f t="shared" si="0"/>
        <v>4</v>
      </c>
      <c r="K10" s="178"/>
      <c r="L10" s="171"/>
      <c r="M10" s="171"/>
      <c r="N10" s="171"/>
      <c r="O10" s="171"/>
      <c r="P10" s="171"/>
    </row>
    <row r="11" spans="1:18" ht="24" customHeight="1" thickBot="1" x14ac:dyDescent="0.3">
      <c r="A11" s="52" t="s">
        <v>76</v>
      </c>
      <c r="B11" s="137"/>
      <c r="C11" s="145"/>
      <c r="D11" s="147"/>
      <c r="E11" s="53" t="s">
        <v>39</v>
      </c>
      <c r="F11" s="53" t="s">
        <v>44</v>
      </c>
      <c r="G11" s="53" t="s">
        <v>23</v>
      </c>
      <c r="H11" s="54">
        <v>90</v>
      </c>
      <c r="I11" s="54">
        <f>Articles!F10</f>
        <v>1.6</v>
      </c>
      <c r="J11" s="167">
        <f t="shared" si="0"/>
        <v>144</v>
      </c>
      <c r="K11" s="174"/>
      <c r="L11" s="167"/>
      <c r="M11" s="167"/>
      <c r="N11" s="167"/>
      <c r="O11" s="167"/>
      <c r="P11" s="167"/>
    </row>
    <row r="12" spans="1:18" ht="24" customHeight="1" x14ac:dyDescent="0.25">
      <c r="A12" s="49" t="s">
        <v>73</v>
      </c>
      <c r="B12" s="135">
        <v>42752</v>
      </c>
      <c r="C12" s="144" t="s">
        <v>49</v>
      </c>
      <c r="D12" s="146" t="s">
        <v>37</v>
      </c>
      <c r="E12" s="50" t="s">
        <v>40</v>
      </c>
      <c r="F12" s="50" t="s">
        <v>41</v>
      </c>
      <c r="G12" s="50" t="s">
        <v>22</v>
      </c>
      <c r="H12" s="51">
        <v>1</v>
      </c>
      <c r="I12" s="51">
        <f>Articles!E7</f>
        <v>0.45</v>
      </c>
      <c r="J12" s="166">
        <f t="shared" si="0"/>
        <v>0.45</v>
      </c>
      <c r="K12" s="173"/>
      <c r="L12" s="166"/>
      <c r="M12" s="166"/>
      <c r="N12" s="166"/>
      <c r="O12" s="166"/>
      <c r="P12" s="166"/>
    </row>
    <row r="13" spans="1:18" ht="24" customHeight="1" x14ac:dyDescent="0.25">
      <c r="A13" s="56" t="s">
        <v>74</v>
      </c>
      <c r="B13" s="136"/>
      <c r="C13" s="149"/>
      <c r="D13" s="148"/>
      <c r="E13" s="32" t="s">
        <v>43</v>
      </c>
      <c r="F13" s="32" t="s">
        <v>42</v>
      </c>
      <c r="G13" s="32" t="s">
        <v>22</v>
      </c>
      <c r="H13" s="34">
        <v>3</v>
      </c>
      <c r="I13" s="34">
        <f>Articles!E5</f>
        <v>0.9</v>
      </c>
      <c r="J13" s="172">
        <f t="shared" si="0"/>
        <v>2.7</v>
      </c>
      <c r="K13" s="179"/>
      <c r="L13" s="172"/>
      <c r="M13" s="172"/>
      <c r="N13" s="172"/>
      <c r="O13" s="172"/>
      <c r="P13" s="172"/>
    </row>
    <row r="14" spans="1:18" ht="24" customHeight="1" thickBot="1" x14ac:dyDescent="0.3">
      <c r="A14" s="52" t="s">
        <v>75</v>
      </c>
      <c r="B14" s="137"/>
      <c r="C14" s="145"/>
      <c r="D14" s="147"/>
      <c r="E14" s="53" t="s">
        <v>46</v>
      </c>
      <c r="F14" s="53" t="s">
        <v>45</v>
      </c>
      <c r="G14" s="53" t="s">
        <v>51</v>
      </c>
      <c r="H14" s="54">
        <v>5</v>
      </c>
      <c r="I14" s="54">
        <f>Articles!E8</f>
        <v>2.7</v>
      </c>
      <c r="J14" s="167">
        <f t="shared" si="0"/>
        <v>13.5</v>
      </c>
      <c r="K14" s="174"/>
      <c r="L14" s="167"/>
      <c r="M14" s="167"/>
      <c r="N14" s="167"/>
      <c r="O14" s="167"/>
      <c r="P14" s="167"/>
    </row>
    <row r="15" spans="1:18" ht="24" customHeight="1" x14ac:dyDescent="0.25">
      <c r="A15" s="49" t="s">
        <v>73</v>
      </c>
      <c r="B15" s="135">
        <v>42754</v>
      </c>
      <c r="C15" s="144" t="s">
        <v>50</v>
      </c>
      <c r="D15" s="146" t="s">
        <v>31</v>
      </c>
      <c r="E15" s="50" t="s">
        <v>38</v>
      </c>
      <c r="F15" s="50" t="s">
        <v>20</v>
      </c>
      <c r="G15" s="50" t="s">
        <v>22</v>
      </c>
      <c r="H15" s="51">
        <v>320</v>
      </c>
      <c r="I15" s="51">
        <f>Articles!D4</f>
        <v>0.1</v>
      </c>
      <c r="J15" s="166">
        <f t="shared" si="0"/>
        <v>32</v>
      </c>
      <c r="K15" s="173"/>
      <c r="L15" s="166"/>
      <c r="M15" s="166"/>
      <c r="N15" s="166"/>
      <c r="O15" s="166"/>
      <c r="P15" s="166"/>
      <c r="R15" s="143"/>
    </row>
    <row r="16" spans="1:18" ht="24" customHeight="1" thickBot="1" x14ac:dyDescent="0.3">
      <c r="A16" s="52" t="s">
        <v>74</v>
      </c>
      <c r="B16" s="137"/>
      <c r="C16" s="145"/>
      <c r="D16" s="147"/>
      <c r="E16" s="53" t="s">
        <v>39</v>
      </c>
      <c r="F16" s="53" t="s">
        <v>44</v>
      </c>
      <c r="G16" s="53" t="s">
        <v>23</v>
      </c>
      <c r="H16" s="54">
        <v>48</v>
      </c>
      <c r="I16" s="54">
        <f>Articles!D10</f>
        <v>2</v>
      </c>
      <c r="J16" s="167">
        <f t="shared" si="0"/>
        <v>96</v>
      </c>
      <c r="K16" s="174"/>
      <c r="L16" s="167"/>
      <c r="M16" s="167"/>
      <c r="N16" s="167"/>
      <c r="O16" s="167"/>
      <c r="P16" s="167"/>
      <c r="R16" s="143"/>
    </row>
    <row r="19" spans="9:9" x14ac:dyDescent="0.25">
      <c r="I19" s="47" t="s">
        <v>91</v>
      </c>
    </row>
    <row r="20" spans="9:9" x14ac:dyDescent="0.25">
      <c r="I20" s="47" t="s">
        <v>97</v>
      </c>
    </row>
  </sheetData>
  <mergeCells count="19">
    <mergeCell ref="C8:C11"/>
    <mergeCell ref="D5:D7"/>
    <mergeCell ref="C5:C7"/>
    <mergeCell ref="B12:B14"/>
    <mergeCell ref="B15:B16"/>
    <mergeCell ref="R5:R7"/>
    <mergeCell ref="A1:J1"/>
    <mergeCell ref="B3:B4"/>
    <mergeCell ref="B5:B7"/>
    <mergeCell ref="B8:B11"/>
    <mergeCell ref="R15:R16"/>
    <mergeCell ref="R8:R9"/>
    <mergeCell ref="C3:C4"/>
    <mergeCell ref="D3:D4"/>
    <mergeCell ref="D15:D16"/>
    <mergeCell ref="C15:C16"/>
    <mergeCell ref="D12:D14"/>
    <mergeCell ref="C12:C14"/>
    <mergeCell ref="D8:D11"/>
  </mergeCells>
  <pageMargins left="0.7" right="0.7" top="0.75" bottom="0.75" header="0.3" footer="0.3"/>
  <pageSetup paperSize="9" orientation="portrait" r:id="rId1"/>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F12"/>
  <sheetViews>
    <sheetView workbookViewId="0">
      <selection activeCell="F13" sqref="F13"/>
    </sheetView>
  </sheetViews>
  <sheetFormatPr baseColWidth="10" defaultRowHeight="15" x14ac:dyDescent="0.25"/>
  <cols>
    <col min="1" max="1" width="18.7109375" style="11" customWidth="1"/>
    <col min="2" max="2" width="22.7109375" customWidth="1"/>
    <col min="3" max="3" width="12.7109375" customWidth="1"/>
    <col min="4" max="4" width="12.5703125" style="10" customWidth="1"/>
    <col min="5" max="5" width="12.5703125" style="21" customWidth="1"/>
    <col min="6" max="6" width="12.7109375" customWidth="1"/>
  </cols>
  <sheetData>
    <row r="1" spans="1:6" ht="24" customHeight="1" x14ac:dyDescent="0.25">
      <c r="A1" s="156" t="s">
        <v>60</v>
      </c>
      <c r="B1" s="156"/>
      <c r="C1" s="156"/>
      <c r="D1" s="156"/>
      <c r="E1" s="156"/>
      <c r="F1" s="156"/>
    </row>
    <row r="2" spans="1:6" s="43" customFormat="1" ht="24" customHeight="1" x14ac:dyDescent="0.25">
      <c r="A2" s="45" t="s">
        <v>11</v>
      </c>
      <c r="B2" s="46" t="s">
        <v>10</v>
      </c>
      <c r="C2" s="46" t="s">
        <v>66</v>
      </c>
      <c r="D2" s="46" t="s">
        <v>13</v>
      </c>
      <c r="E2" s="46" t="s">
        <v>61</v>
      </c>
      <c r="F2" s="46" t="s">
        <v>92</v>
      </c>
    </row>
    <row r="3" spans="1:6" s="43" customFormat="1" ht="24" customHeight="1" x14ac:dyDescent="0.25">
      <c r="A3" s="40" t="s">
        <v>28</v>
      </c>
      <c r="B3" s="35" t="s">
        <v>32</v>
      </c>
      <c r="C3" s="35" t="s">
        <v>67</v>
      </c>
      <c r="D3" s="35" t="s">
        <v>14</v>
      </c>
      <c r="E3" s="35" t="s">
        <v>62</v>
      </c>
      <c r="F3" s="35" t="s">
        <v>93</v>
      </c>
    </row>
    <row r="4" spans="1:6" s="43" customFormat="1" ht="24" customHeight="1" x14ac:dyDescent="0.25">
      <c r="A4" s="60" t="s">
        <v>29</v>
      </c>
      <c r="B4" s="61" t="s">
        <v>33</v>
      </c>
      <c r="C4" s="61" t="s">
        <v>68</v>
      </c>
      <c r="D4" s="61" t="s">
        <v>15</v>
      </c>
      <c r="E4" s="61" t="s">
        <v>63</v>
      </c>
      <c r="F4" s="35" t="s">
        <v>94</v>
      </c>
    </row>
    <row r="5" spans="1:6" s="43" customFormat="1" ht="24" customHeight="1" x14ac:dyDescent="0.25">
      <c r="A5" s="40" t="s">
        <v>30</v>
      </c>
      <c r="B5" s="35" t="s">
        <v>34</v>
      </c>
      <c r="C5" s="35" t="s">
        <v>69</v>
      </c>
      <c r="D5" s="35" t="s">
        <v>16</v>
      </c>
      <c r="E5" s="35" t="s">
        <v>57</v>
      </c>
      <c r="F5" s="35" t="s">
        <v>95</v>
      </c>
    </row>
    <row r="6" spans="1:6" s="43" customFormat="1" ht="24" customHeight="1" x14ac:dyDescent="0.25">
      <c r="A6" s="40" t="s">
        <v>37</v>
      </c>
      <c r="B6" s="35" t="s">
        <v>35</v>
      </c>
      <c r="C6" s="35" t="s">
        <v>70</v>
      </c>
      <c r="D6" s="35" t="s">
        <v>17</v>
      </c>
      <c r="E6" s="35" t="s">
        <v>38</v>
      </c>
      <c r="F6" s="35" t="s">
        <v>96</v>
      </c>
    </row>
    <row r="7" spans="1:6" s="44" customFormat="1" ht="24" customHeight="1" x14ac:dyDescent="0.25">
      <c r="A7" s="40" t="s">
        <v>31</v>
      </c>
      <c r="B7" s="35" t="s">
        <v>36</v>
      </c>
      <c r="C7" s="35" t="s">
        <v>71</v>
      </c>
      <c r="D7" s="35" t="s">
        <v>18</v>
      </c>
      <c r="E7" s="35" t="s">
        <v>72</v>
      </c>
      <c r="F7" s="35" t="s">
        <v>93</v>
      </c>
    </row>
    <row r="11" spans="1:6" x14ac:dyDescent="0.25">
      <c r="F11" s="47" t="s">
        <v>90</v>
      </c>
    </row>
    <row r="12" spans="1:6" x14ac:dyDescent="0.25">
      <c r="F12" s="47" t="s">
        <v>97</v>
      </c>
    </row>
  </sheetData>
  <mergeCells count="1">
    <mergeCell ref="A1:F1"/>
  </mergeCells>
  <pageMargins left="0.7" right="0.7" top="0.75" bottom="0.75" header="0.3" footer="0.3"/>
  <pageSetup paperSize="9" orientation="portrait" r:id="rId1"/>
  <drawing r:id="rId2"/>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F15"/>
  <sheetViews>
    <sheetView workbookViewId="0">
      <selection activeCell="F3" sqref="F3"/>
    </sheetView>
  </sheetViews>
  <sheetFormatPr baseColWidth="10" defaultRowHeight="15" x14ac:dyDescent="0.25"/>
  <cols>
    <col min="1" max="1" width="8.7109375" customWidth="1"/>
    <col min="2" max="2" width="22.5703125" customWidth="1"/>
    <col min="3" max="3" width="5.7109375" bestFit="1" customWidth="1"/>
    <col min="4" max="4" width="12.7109375" customWidth="1"/>
    <col min="5" max="5" width="14.140625" customWidth="1"/>
    <col min="6" max="6" width="14.5703125" customWidth="1"/>
  </cols>
  <sheetData>
    <row r="1" spans="1:6" ht="24" customHeight="1" x14ac:dyDescent="0.25">
      <c r="A1" s="157" t="s">
        <v>58</v>
      </c>
      <c r="B1" s="157"/>
      <c r="C1" s="157"/>
      <c r="D1" s="157"/>
      <c r="E1" s="157"/>
      <c r="F1" s="157"/>
    </row>
    <row r="2" spans="1:6" ht="24" customHeight="1" x14ac:dyDescent="0.25">
      <c r="A2" s="42" t="s">
        <v>64</v>
      </c>
      <c r="B2" s="42" t="s">
        <v>65</v>
      </c>
      <c r="C2" s="42" t="s">
        <v>1</v>
      </c>
      <c r="D2" s="42" t="s">
        <v>98</v>
      </c>
      <c r="E2" s="42" t="s">
        <v>99</v>
      </c>
      <c r="F2" s="42" t="s">
        <v>100</v>
      </c>
    </row>
    <row r="3" spans="1:6" ht="24" customHeight="1" x14ac:dyDescent="0.25">
      <c r="A3" s="40" t="s">
        <v>57</v>
      </c>
      <c r="B3" s="38" t="s">
        <v>52</v>
      </c>
      <c r="C3" s="35" t="s">
        <v>22</v>
      </c>
      <c r="D3" s="36">
        <v>0.2</v>
      </c>
      <c r="E3" s="36">
        <f>D3*0.9</f>
        <v>0.18000000000000002</v>
      </c>
      <c r="F3" s="36">
        <f>D3*0.8</f>
        <v>0.16000000000000003</v>
      </c>
    </row>
    <row r="4" spans="1:6" ht="24" customHeight="1" x14ac:dyDescent="0.25">
      <c r="A4" s="40" t="s">
        <v>38</v>
      </c>
      <c r="B4" s="38" t="s">
        <v>20</v>
      </c>
      <c r="C4" s="35" t="s">
        <v>22</v>
      </c>
      <c r="D4" s="36">
        <v>0.1</v>
      </c>
      <c r="E4" s="36">
        <f t="shared" ref="E4:E10" si="0">D4*0.9</f>
        <v>9.0000000000000011E-2</v>
      </c>
      <c r="F4" s="36">
        <f t="shared" ref="F4:F10" si="1">D4*0.8</f>
        <v>8.0000000000000016E-2</v>
      </c>
    </row>
    <row r="5" spans="1:6" ht="24" customHeight="1" x14ac:dyDescent="0.25">
      <c r="A5" s="84" t="s">
        <v>43</v>
      </c>
      <c r="B5" s="78" t="s">
        <v>42</v>
      </c>
      <c r="C5" s="80" t="s">
        <v>22</v>
      </c>
      <c r="D5" s="36">
        <v>1</v>
      </c>
      <c r="E5" s="79">
        <f t="shared" si="0"/>
        <v>0.9</v>
      </c>
      <c r="F5" s="36">
        <f t="shared" si="1"/>
        <v>0.8</v>
      </c>
    </row>
    <row r="6" spans="1:6" ht="24" customHeight="1" x14ac:dyDescent="0.25">
      <c r="A6" s="41" t="s">
        <v>54</v>
      </c>
      <c r="B6" s="39" t="s">
        <v>53</v>
      </c>
      <c r="C6" s="9" t="s">
        <v>22</v>
      </c>
      <c r="D6" s="37">
        <v>0.5</v>
      </c>
      <c r="E6" s="36">
        <f t="shared" si="0"/>
        <v>0.45</v>
      </c>
      <c r="F6" s="36">
        <f t="shared" si="1"/>
        <v>0.4</v>
      </c>
    </row>
    <row r="7" spans="1:6" ht="24" customHeight="1" x14ac:dyDescent="0.25">
      <c r="A7" s="84" t="s">
        <v>40</v>
      </c>
      <c r="B7" s="78" t="s">
        <v>41</v>
      </c>
      <c r="C7" s="80" t="s">
        <v>22</v>
      </c>
      <c r="D7" s="36">
        <v>0.5</v>
      </c>
      <c r="E7" s="79">
        <f t="shared" si="0"/>
        <v>0.45</v>
      </c>
      <c r="F7" s="36">
        <f t="shared" si="1"/>
        <v>0.4</v>
      </c>
    </row>
    <row r="8" spans="1:6" ht="24" customHeight="1" x14ac:dyDescent="0.25">
      <c r="A8" s="84" t="s">
        <v>46</v>
      </c>
      <c r="B8" s="78" t="s">
        <v>45</v>
      </c>
      <c r="C8" s="80" t="s">
        <v>23</v>
      </c>
      <c r="D8" s="36">
        <v>3</v>
      </c>
      <c r="E8" s="79">
        <f t="shared" si="0"/>
        <v>2.7</v>
      </c>
      <c r="F8" s="36">
        <f t="shared" si="1"/>
        <v>2.4000000000000004</v>
      </c>
    </row>
    <row r="9" spans="1:6" ht="24" customHeight="1" x14ac:dyDescent="0.25">
      <c r="A9" s="41" t="s">
        <v>56</v>
      </c>
      <c r="B9" s="39" t="s">
        <v>55</v>
      </c>
      <c r="C9" s="9" t="s">
        <v>22</v>
      </c>
      <c r="D9" s="37">
        <v>1</v>
      </c>
      <c r="E9" s="36">
        <f t="shared" si="0"/>
        <v>0.9</v>
      </c>
      <c r="F9" s="36">
        <f t="shared" si="1"/>
        <v>0.8</v>
      </c>
    </row>
    <row r="10" spans="1:6" ht="24" customHeight="1" x14ac:dyDescent="0.25">
      <c r="A10" s="40" t="s">
        <v>39</v>
      </c>
      <c r="B10" s="38" t="s">
        <v>44</v>
      </c>
      <c r="C10" s="35" t="s">
        <v>23</v>
      </c>
      <c r="D10" s="36">
        <v>2</v>
      </c>
      <c r="E10" s="36">
        <f t="shared" si="0"/>
        <v>1.8</v>
      </c>
      <c r="F10" s="36">
        <f t="shared" si="1"/>
        <v>1.6</v>
      </c>
    </row>
    <row r="14" spans="1:6" x14ac:dyDescent="0.25">
      <c r="E14" s="47" t="s">
        <v>91</v>
      </c>
    </row>
    <row r="15" spans="1:6" x14ac:dyDescent="0.25">
      <c r="E15" s="47" t="s">
        <v>97</v>
      </c>
    </row>
  </sheetData>
  <sortState ref="A3:F10">
    <sortCondition ref="A3:A10"/>
  </sortState>
  <mergeCells count="1">
    <mergeCell ref="A1:F1"/>
  </mergeCells>
  <pageMargins left="0.7" right="0.7" top="0.75" bottom="0.75" header="0.3" footer="0.3"/>
  <drawing r:id="rId1"/>
  <legacyDrawing r:id="rId2"/>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7"/>
  <sheetViews>
    <sheetView tabSelected="1" workbookViewId="0">
      <selection activeCell="E17" sqref="E17"/>
    </sheetView>
  </sheetViews>
  <sheetFormatPr baseColWidth="10" defaultRowHeight="15" x14ac:dyDescent="0.25"/>
  <cols>
    <col min="1" max="1" width="4.5703125" customWidth="1"/>
    <col min="5" max="5" width="8.7109375" customWidth="1"/>
    <col min="6" max="6" width="18.85546875" customWidth="1"/>
    <col min="7" max="7" width="7.5703125" customWidth="1"/>
  </cols>
  <sheetData>
    <row r="1" spans="1:18" ht="24.75" customHeight="1" thickBot="1" x14ac:dyDescent="0.3">
      <c r="A1" s="139" t="s">
        <v>101</v>
      </c>
      <c r="B1" s="139"/>
      <c r="C1" s="139"/>
      <c r="D1" s="139"/>
      <c r="E1" s="139"/>
      <c r="F1" s="139"/>
      <c r="G1" s="139"/>
      <c r="H1" s="139"/>
      <c r="I1" s="139"/>
      <c r="J1" s="139"/>
      <c r="K1" s="48"/>
    </row>
    <row r="2" spans="1:18" ht="24" customHeight="1" thickBot="1" x14ac:dyDescent="0.3">
      <c r="A2" s="57" t="s">
        <v>0</v>
      </c>
      <c r="B2" s="58" t="s">
        <v>47</v>
      </c>
      <c r="C2" s="58" t="s">
        <v>19</v>
      </c>
      <c r="D2" s="58" t="s">
        <v>24</v>
      </c>
      <c r="E2" s="58" t="s">
        <v>64</v>
      </c>
      <c r="F2" s="58" t="s">
        <v>65</v>
      </c>
      <c r="G2" s="58" t="s">
        <v>1</v>
      </c>
      <c r="H2" s="58" t="s">
        <v>2</v>
      </c>
      <c r="I2" s="58" t="s">
        <v>21</v>
      </c>
      <c r="J2" s="59" t="s">
        <v>4</v>
      </c>
      <c r="K2" s="184" t="s">
        <v>107</v>
      </c>
      <c r="L2" s="185" t="s">
        <v>108</v>
      </c>
      <c r="M2" s="185" t="s">
        <v>106</v>
      </c>
      <c r="N2" s="185" t="s">
        <v>103</v>
      </c>
      <c r="O2" s="185" t="s">
        <v>102</v>
      </c>
      <c r="P2" s="185" t="s">
        <v>104</v>
      </c>
      <c r="Q2" s="186" t="s">
        <v>105</v>
      </c>
    </row>
    <row r="3" spans="1:18" ht="24" customHeight="1" x14ac:dyDescent="0.25">
      <c r="A3" s="158" t="s">
        <v>73</v>
      </c>
      <c r="B3" s="161">
        <f>Saisie!B3</f>
        <v>42745</v>
      </c>
      <c r="C3" s="158" t="str">
        <f>Saisie!C3</f>
        <v>2017/01</v>
      </c>
      <c r="D3" s="188" t="str">
        <f>Saisie!D3</f>
        <v>ABC</v>
      </c>
      <c r="E3" s="159" t="s">
        <v>38</v>
      </c>
      <c r="F3" s="189" t="s">
        <v>20</v>
      </c>
      <c r="G3" s="159" t="s">
        <v>22</v>
      </c>
      <c r="H3" s="160">
        <v>750</v>
      </c>
      <c r="I3" s="160">
        <f>Articles!D3</f>
        <v>0.2</v>
      </c>
      <c r="J3" s="160">
        <f>H3*I3</f>
        <v>150</v>
      </c>
      <c r="K3" s="190">
        <v>0.05</v>
      </c>
      <c r="L3" s="182">
        <f>J3*K3</f>
        <v>7.5</v>
      </c>
      <c r="M3" s="183">
        <f>J3-L3</f>
        <v>142.5</v>
      </c>
      <c r="N3" s="183">
        <f>M3*0.19</f>
        <v>27.074999999999999</v>
      </c>
      <c r="O3" s="183">
        <f>M3+N3</f>
        <v>169.57499999999999</v>
      </c>
      <c r="P3" s="183">
        <f>ROUNDDOWN(O3,0)/100</f>
        <v>1.69</v>
      </c>
      <c r="Q3" s="183">
        <f>O3+P3</f>
        <v>171.26499999999999</v>
      </c>
    </row>
    <row r="4" spans="1:18" s="162" customFormat="1" ht="24" customHeight="1" x14ac:dyDescent="0.25">
      <c r="A4" s="158" t="s">
        <v>74</v>
      </c>
      <c r="B4" s="163">
        <f>Saisie!B5</f>
        <v>42747</v>
      </c>
      <c r="C4" s="163" t="str">
        <f>Saisie!C5</f>
        <v>2017/02</v>
      </c>
      <c r="D4" s="165" t="str">
        <f>Saisie!D5</f>
        <v>BCD               (= cellule A4 de l'onglet "Clients")</v>
      </c>
      <c r="E4" s="35" t="s">
        <v>40</v>
      </c>
      <c r="F4" s="38" t="s">
        <v>41</v>
      </c>
      <c r="G4" s="35" t="s">
        <v>22</v>
      </c>
      <c r="H4" s="36">
        <v>12</v>
      </c>
      <c r="I4" s="36">
        <f>Articles!E6</f>
        <v>0.45</v>
      </c>
      <c r="J4" s="36">
        <f t="shared" ref="J4:J7" si="0">H4*I4</f>
        <v>5.4</v>
      </c>
      <c r="K4" s="187">
        <v>0.1</v>
      </c>
      <c r="L4" s="180">
        <f>J4*K4</f>
        <v>0.54</v>
      </c>
      <c r="M4" s="181">
        <f>J4-L4</f>
        <v>4.8600000000000003</v>
      </c>
      <c r="N4" s="181">
        <f>M4*0.19</f>
        <v>0.92340000000000011</v>
      </c>
      <c r="O4" s="181">
        <f>M4+N4</f>
        <v>5.7834000000000003</v>
      </c>
      <c r="P4" s="183">
        <f t="shared" ref="P4:P7" si="1">ROUNDDOWN(O4,0)/100</f>
        <v>0.05</v>
      </c>
      <c r="Q4" s="183">
        <f t="shared" ref="Q4:Q7" si="2">O4+P4</f>
        <v>5.8334000000000001</v>
      </c>
    </row>
    <row r="5" spans="1:18" ht="24" customHeight="1" x14ac:dyDescent="0.25">
      <c r="A5" s="158" t="s">
        <v>75</v>
      </c>
      <c r="B5" s="163">
        <f>Saisie!B8</f>
        <v>42750</v>
      </c>
      <c r="C5" s="163" t="str">
        <f>Saisie!C8</f>
        <v>2017/03</v>
      </c>
      <c r="D5" s="165" t="str">
        <f>Saisie!D8</f>
        <v>CDE</v>
      </c>
      <c r="E5" s="35" t="s">
        <v>57</v>
      </c>
      <c r="F5" s="38" t="s">
        <v>52</v>
      </c>
      <c r="G5" s="35" t="s">
        <v>22</v>
      </c>
      <c r="H5" s="36">
        <v>240</v>
      </c>
      <c r="I5" s="36">
        <f>Articles!F3</f>
        <v>0.16000000000000003</v>
      </c>
      <c r="J5" s="36">
        <f t="shared" si="0"/>
        <v>38.400000000000006</v>
      </c>
      <c r="K5" s="187">
        <v>0</v>
      </c>
      <c r="L5" s="180">
        <f t="shared" ref="L5:L7" si="3">J5*K5</f>
        <v>0</v>
      </c>
      <c r="M5" s="181">
        <f t="shared" ref="M5:M7" si="4">J5-L5</f>
        <v>38.400000000000006</v>
      </c>
      <c r="N5" s="181">
        <f t="shared" ref="N5:N7" si="5">M5*0.19</f>
        <v>7.2960000000000012</v>
      </c>
      <c r="O5" s="181">
        <f t="shared" ref="O5:O7" si="6">M5+N5</f>
        <v>45.696000000000005</v>
      </c>
      <c r="P5" s="183">
        <f t="shared" si="1"/>
        <v>0.45</v>
      </c>
      <c r="Q5" s="183">
        <f t="shared" si="2"/>
        <v>46.146000000000008</v>
      </c>
      <c r="R5" s="162"/>
    </row>
    <row r="6" spans="1:18" ht="24" customHeight="1" x14ac:dyDescent="0.25">
      <c r="A6" s="158" t="s">
        <v>76</v>
      </c>
      <c r="B6" s="163">
        <f>Saisie!B12</f>
        <v>42752</v>
      </c>
      <c r="C6" s="163" t="str">
        <f>Saisie!C12</f>
        <v>2017/04</v>
      </c>
      <c r="D6" s="165" t="str">
        <f>Saisie!D12</f>
        <v>DEF</v>
      </c>
      <c r="E6" s="35" t="s">
        <v>40</v>
      </c>
      <c r="F6" s="38" t="s">
        <v>41</v>
      </c>
      <c r="G6" s="35" t="s">
        <v>22</v>
      </c>
      <c r="H6" s="36">
        <v>1</v>
      </c>
      <c r="I6" s="36">
        <f>Articles!E7</f>
        <v>0.45</v>
      </c>
      <c r="J6" s="36">
        <f t="shared" si="0"/>
        <v>0.45</v>
      </c>
      <c r="K6" s="187">
        <v>0.1</v>
      </c>
      <c r="L6" s="180">
        <f t="shared" si="3"/>
        <v>4.5000000000000005E-2</v>
      </c>
      <c r="M6" s="181">
        <f t="shared" si="4"/>
        <v>0.40500000000000003</v>
      </c>
      <c r="N6" s="181">
        <f t="shared" si="5"/>
        <v>7.6950000000000005E-2</v>
      </c>
      <c r="O6" s="181">
        <f t="shared" si="6"/>
        <v>0.48195000000000005</v>
      </c>
      <c r="P6" s="183">
        <f t="shared" si="1"/>
        <v>0</v>
      </c>
      <c r="Q6" s="183">
        <f t="shared" si="2"/>
        <v>0.48195000000000005</v>
      </c>
    </row>
    <row r="7" spans="1:18" ht="24" customHeight="1" x14ac:dyDescent="0.25">
      <c r="A7" s="158" t="s">
        <v>109</v>
      </c>
      <c r="B7" s="163">
        <f>Saisie!B15</f>
        <v>42754</v>
      </c>
      <c r="C7" s="163" t="str">
        <f>Saisie!C15</f>
        <v>2017/05</v>
      </c>
      <c r="D7" s="165" t="str">
        <f>Saisie!D15</f>
        <v>EFG</v>
      </c>
      <c r="E7" s="35" t="s">
        <v>38</v>
      </c>
      <c r="F7" s="38" t="s">
        <v>20</v>
      </c>
      <c r="G7" s="35" t="s">
        <v>22</v>
      </c>
      <c r="H7" s="36">
        <v>320</v>
      </c>
      <c r="I7" s="36">
        <f>Articles!D4</f>
        <v>0.1</v>
      </c>
      <c r="J7" s="36">
        <f t="shared" si="0"/>
        <v>32</v>
      </c>
      <c r="K7" s="187">
        <v>0.05</v>
      </c>
      <c r="L7" s="180">
        <f t="shared" si="3"/>
        <v>1.6</v>
      </c>
      <c r="M7" s="181">
        <f t="shared" si="4"/>
        <v>30.4</v>
      </c>
      <c r="N7" s="181">
        <f t="shared" si="5"/>
        <v>5.7759999999999998</v>
      </c>
      <c r="O7" s="181">
        <f t="shared" si="6"/>
        <v>36.176000000000002</v>
      </c>
      <c r="P7" s="183">
        <f t="shared" si="1"/>
        <v>0.36</v>
      </c>
      <c r="Q7" s="183">
        <f t="shared" si="2"/>
        <v>36.536000000000001</v>
      </c>
    </row>
  </sheetData>
  <mergeCells count="1">
    <mergeCell ref="A1:J1"/>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5</vt:i4>
      </vt:variant>
      <vt:variant>
        <vt:lpstr>Plages nommées</vt:lpstr>
      </vt:variant>
      <vt:variant>
        <vt:i4>3</vt:i4>
      </vt:variant>
    </vt:vector>
  </HeadingPairs>
  <TitlesOfParts>
    <vt:vector size="8" baseType="lpstr">
      <vt:lpstr>Facture</vt:lpstr>
      <vt:lpstr>Saisie</vt:lpstr>
      <vt:lpstr>Clients</vt:lpstr>
      <vt:lpstr>Articles</vt:lpstr>
      <vt:lpstr>Récap,</vt:lpstr>
      <vt:lpstr>Articles</vt:lpstr>
      <vt:lpstr>Clients</vt:lpstr>
      <vt:lpstr>Saisie</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Kamyl BAGHLI</dc:creator>
  <cp:lastModifiedBy>Kamyl BAGHLI</cp:lastModifiedBy>
  <dcterms:created xsi:type="dcterms:W3CDTF">2017-01-17T16:29:12Z</dcterms:created>
  <dcterms:modified xsi:type="dcterms:W3CDTF">2017-01-20T15:07:01Z</dcterms:modified>
</cp:coreProperties>
</file>