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thallah\Desktop\"/>
    </mc:Choice>
  </mc:AlternateContent>
  <xr:revisionPtr revIDLastSave="0" documentId="12_ncr:500000_{8CE272FC-F4C1-4D59-8716-8B4CCC35B02C}" xr6:coauthVersionLast="31" xr6:coauthVersionMax="31" xr10:uidLastSave="{00000000-0000-0000-0000-000000000000}"/>
  <bookViews>
    <workbookView xWindow="120" yWindow="30" windowWidth="13725" windowHeight="12090" tabRatio="810" xr2:uid="{00000000-000D-0000-FFFF-FFFF00000000}"/>
  </bookViews>
  <sheets>
    <sheet name="04" sheetId="34" r:id="rId1"/>
    <sheet name="ART" sheetId="33" r:id="rId2"/>
  </sheets>
  <calcPr calcId="162913" calcMode="manual"/>
</workbook>
</file>

<file path=xl/calcChain.xml><?xml version="1.0" encoding="utf-8"?>
<calcChain xmlns="http://schemas.openxmlformats.org/spreadsheetml/2006/main">
  <c r="H27" i="34" l="1"/>
  <c r="G25" i="34"/>
  <c r="H7" i="34"/>
  <c r="H8" i="34"/>
  <c r="F10" i="34"/>
  <c r="H10" i="34" s="1"/>
  <c r="F9" i="34"/>
  <c r="H9" i="34" s="1"/>
  <c r="F8" i="34"/>
  <c r="F7" i="34"/>
  <c r="F5" i="34"/>
  <c r="H5" i="34" s="1"/>
  <c r="F6" i="34"/>
  <c r="H6" i="34" s="1"/>
  <c r="G29" i="34"/>
  <c r="G28" i="34"/>
  <c r="G27" i="34"/>
  <c r="F29" i="34"/>
  <c r="H29" i="34" s="1"/>
  <c r="F28" i="34"/>
  <c r="H28" i="34" s="1"/>
  <c r="F27" i="34"/>
  <c r="H30" i="34" l="1"/>
  <c r="G5" i="34" l="1"/>
  <c r="G6" i="34"/>
  <c r="G7" i="34"/>
  <c r="G8" i="34"/>
  <c r="G9" i="34"/>
  <c r="G10" i="34"/>
  <c r="G11" i="34"/>
  <c r="G12" i="34"/>
  <c r="G13" i="34"/>
  <c r="G15" i="34"/>
  <c r="G16" i="34"/>
  <c r="G17" i="34"/>
  <c r="G18" i="34"/>
  <c r="G19" i="34"/>
  <c r="G20" i="34"/>
  <c r="G21" i="34"/>
  <c r="G22" i="34"/>
  <c r="G23" i="34"/>
  <c r="G24" i="34"/>
  <c r="F11" i="34"/>
  <c r="H11" i="34" s="1"/>
  <c r="F12" i="34"/>
  <c r="H12" i="34" s="1"/>
  <c r="F13" i="34"/>
  <c r="H13" i="34" s="1"/>
  <c r="F15" i="34"/>
  <c r="H15" i="34" s="1"/>
  <c r="F16" i="34"/>
  <c r="H16" i="34" s="1"/>
  <c r="F17" i="34"/>
  <c r="H17" i="34" s="1"/>
  <c r="F18" i="34"/>
  <c r="H18" i="34" s="1"/>
  <c r="F19" i="34"/>
  <c r="H19" i="34" s="1"/>
  <c r="F20" i="34"/>
  <c r="H20" i="34" s="1"/>
  <c r="F21" i="34"/>
  <c r="H21" i="34" s="1"/>
  <c r="F22" i="34"/>
  <c r="H22" i="34" s="1"/>
  <c r="F23" i="34"/>
  <c r="H23" i="34" s="1"/>
  <c r="F24" i="34"/>
  <c r="H24" i="34" s="1"/>
  <c r="F25" i="34"/>
  <c r="H25" i="34" s="1"/>
  <c r="D6" i="34"/>
  <c r="D7" i="34"/>
  <c r="D8" i="34"/>
  <c r="D9" i="34"/>
  <c r="D10" i="34"/>
  <c r="D11" i="34"/>
  <c r="D12" i="34"/>
  <c r="D13" i="34"/>
  <c r="D15" i="34"/>
  <c r="D16" i="34"/>
  <c r="D17" i="34"/>
  <c r="D18" i="34"/>
  <c r="D19" i="34"/>
  <c r="D20" i="34"/>
  <c r="D21" i="34"/>
  <c r="D22" i="34"/>
  <c r="D23" i="34"/>
  <c r="D24" i="34"/>
  <c r="D25" i="34"/>
  <c r="D27" i="34"/>
  <c r="D28" i="34"/>
  <c r="D29" i="34"/>
  <c r="D5" i="34"/>
  <c r="G10" i="33"/>
  <c r="H14" i="34" l="1"/>
  <c r="H26" i="34"/>
  <c r="G43" i="33"/>
  <c r="G42" i="33"/>
  <c r="G41" i="33"/>
  <c r="G37" i="33"/>
  <c r="G35" i="33"/>
  <c r="G34" i="33"/>
  <c r="G31" i="33"/>
  <c r="G30" i="33"/>
  <c r="G29" i="33"/>
  <c r="G26" i="33"/>
  <c r="G25" i="33"/>
  <c r="G24" i="33"/>
  <c r="G23" i="33"/>
  <c r="G22" i="33"/>
  <c r="G21" i="33"/>
  <c r="G12" i="33"/>
  <c r="G7" i="33" l="1"/>
  <c r="G32" i="33"/>
  <c r="G5" i="33"/>
  <c r="G13" i="33"/>
  <c r="G16" i="33"/>
  <c r="G44" i="33"/>
  <c r="G36" i="33"/>
  <c r="G27" i="33"/>
  <c r="G9" i="33"/>
  <c r="G6" i="33"/>
  <c r="G8" i="33"/>
  <c r="G17" i="33"/>
  <c r="G14" i="33"/>
  <c r="G15" i="33"/>
</calcChain>
</file>

<file path=xl/sharedStrings.xml><?xml version="1.0" encoding="utf-8"?>
<sst xmlns="http://schemas.openxmlformats.org/spreadsheetml/2006/main" count="201" uniqueCount="133">
  <si>
    <t>N°</t>
  </si>
  <si>
    <t>Code</t>
  </si>
  <si>
    <t>Quantité</t>
  </si>
  <si>
    <t>Montant HT</t>
  </si>
  <si>
    <t>C40</t>
  </si>
  <si>
    <t>C3</t>
  </si>
  <si>
    <t>C4</t>
  </si>
  <si>
    <t>C8</t>
  </si>
  <si>
    <t>C6</t>
  </si>
  <si>
    <t>TP</t>
  </si>
  <si>
    <t>Tirage Noir &amp; Blanc / Papier</t>
  </si>
  <si>
    <t>PP0</t>
  </si>
  <si>
    <t>Traçage Couleur / Papier (aucun aplat)</t>
  </si>
  <si>
    <t>PP</t>
  </si>
  <si>
    <t xml:space="preserve">Traçage Noir &amp; Blanc / Papier </t>
  </si>
  <si>
    <t>PC</t>
  </si>
  <si>
    <t>TP0</t>
  </si>
  <si>
    <t xml:space="preserve">Tirage Couleur / Papier (aucun aplat) </t>
  </si>
  <si>
    <t xml:space="preserve">Traçage Noir &amp; Blanc / Calque </t>
  </si>
  <si>
    <t>1-P3XP</t>
  </si>
  <si>
    <t>1-P4XB</t>
  </si>
  <si>
    <t>2-SF1</t>
  </si>
  <si>
    <t>Papier A4 / 080 gr / 500 f. extra blanc Xeropap Bleu</t>
  </si>
  <si>
    <t>4-C3B180</t>
  </si>
  <si>
    <t>4-TN3</t>
  </si>
  <si>
    <t>4-TN4</t>
  </si>
  <si>
    <t>Surligneur Fluo</t>
  </si>
  <si>
    <t>Transparent A3 neutre (feuille)</t>
  </si>
  <si>
    <t>Transparent A4 neutre (feuille)</t>
  </si>
  <si>
    <t>Papier A3 / 080 gr / 500 f. extra blanc Xeropap</t>
  </si>
  <si>
    <t>Couverture A3 Bristol 180 gr / 100 u</t>
  </si>
  <si>
    <t>Désignation</t>
  </si>
  <si>
    <t>C30</t>
  </si>
  <si>
    <t>TC</t>
  </si>
  <si>
    <t xml:space="preserve">Tirage Noir &amp; Blanc / Calque </t>
  </si>
  <si>
    <t>U</t>
  </si>
  <si>
    <t>Copie Couleur A3-R /  Papier (aucun aplat)</t>
  </si>
  <si>
    <t xml:space="preserve">Copie Noir &amp; Blanc A3-R /  Papier </t>
  </si>
  <si>
    <t>Copie Noir &amp; Blanc A4-R /  Papier</t>
  </si>
  <si>
    <t>Copie Noir &amp; Blanc A4-RV /  Papier</t>
  </si>
  <si>
    <t>Copie Couleur A4-R /  Papier (aucun aplat)</t>
  </si>
  <si>
    <t>Copie Noir &amp; Blanc A3-RV /  Papier</t>
  </si>
  <si>
    <t>ML</t>
  </si>
  <si>
    <t>N° Ordre</t>
  </si>
  <si>
    <t>Unité</t>
  </si>
  <si>
    <t>1-P0T150</t>
  </si>
  <si>
    <t>Papier A0 / 080 gr (914 mm x 150 m) Tirage</t>
  </si>
  <si>
    <t>1-P1T150</t>
  </si>
  <si>
    <t>Papier A1 / 080 gr (625 mm x 150 m) Tirage</t>
  </si>
  <si>
    <t>1-P4XR</t>
  </si>
  <si>
    <t>Papier A4 / 080 gr / 500 f. extra blanc Xeropap Rouge</t>
  </si>
  <si>
    <t>2-MTB4</t>
  </si>
  <si>
    <t>Marqueur tableau blanc / 4 u</t>
  </si>
  <si>
    <t>2-SBM</t>
  </si>
  <si>
    <t>Stylo à bille Medium</t>
  </si>
  <si>
    <t>2-SBT</t>
  </si>
  <si>
    <t>Stylo à bille Techno</t>
  </si>
  <si>
    <t>4-C4B180</t>
  </si>
  <si>
    <t>Couverture A4 Bristol 180 gr / 100 u</t>
  </si>
  <si>
    <t>1-P0T175</t>
  </si>
  <si>
    <t>Prix HT Comptoir</t>
  </si>
  <si>
    <t>Prix TTC Comptoir</t>
  </si>
  <si>
    <t>P.U. HT</t>
  </si>
  <si>
    <t>Désignation Article</t>
  </si>
  <si>
    <t>1-PRESTATIONS</t>
  </si>
  <si>
    <t>9-MSI</t>
  </si>
  <si>
    <t>Doc. Maisons individuelles</t>
  </si>
  <si>
    <t>1</t>
  </si>
  <si>
    <t>2</t>
  </si>
  <si>
    <t>3</t>
  </si>
  <si>
    <t>4</t>
  </si>
  <si>
    <t>7</t>
  </si>
  <si>
    <t>10</t>
  </si>
  <si>
    <t>11</t>
  </si>
  <si>
    <t>12</t>
  </si>
  <si>
    <t>13</t>
  </si>
  <si>
    <t>15</t>
  </si>
  <si>
    <t>19</t>
  </si>
  <si>
    <t>24</t>
  </si>
  <si>
    <t>25</t>
  </si>
  <si>
    <t>27</t>
  </si>
  <si>
    <t>37</t>
  </si>
  <si>
    <t>45</t>
  </si>
  <si>
    <t>46</t>
  </si>
  <si>
    <t>49</t>
  </si>
  <si>
    <t>80</t>
  </si>
  <si>
    <t>81</t>
  </si>
  <si>
    <t>83</t>
  </si>
  <si>
    <t>88</t>
  </si>
  <si>
    <t>89</t>
  </si>
  <si>
    <t>90</t>
  </si>
  <si>
    <t>92</t>
  </si>
  <si>
    <t>96</t>
  </si>
  <si>
    <t>98</t>
  </si>
  <si>
    <t>103</t>
  </si>
  <si>
    <t>105</t>
  </si>
  <si>
    <t>106</t>
  </si>
  <si>
    <t>2-BUREAUTIQUE</t>
  </si>
  <si>
    <t>21-PAPIER</t>
  </si>
  <si>
    <t>1-P0P90</t>
  </si>
  <si>
    <t>Papier A0 / 150 gr (914 mm x 50 m) Print</t>
  </si>
  <si>
    <t>Papier A0 / 080 gr (914 mm x 175 m) Tirage</t>
  </si>
  <si>
    <t>22-ENCRE</t>
  </si>
  <si>
    <t>24-COUVERTURE</t>
  </si>
  <si>
    <t>3-DOCUMENTATION</t>
  </si>
  <si>
    <t>31-AMENHIS</t>
  </si>
  <si>
    <t>9-AMN2</t>
  </si>
  <si>
    <t>Doc. Revue "Amenhis" 200</t>
  </si>
  <si>
    <t>9-LOC</t>
  </si>
  <si>
    <t>Doc. Logements collectifs</t>
  </si>
  <si>
    <t>9-LPM</t>
  </si>
  <si>
    <t>Doc. Les Petites Maisons</t>
  </si>
  <si>
    <t>TVA %</t>
  </si>
  <si>
    <t>Jour</t>
  </si>
  <si>
    <t>Taux TVA</t>
  </si>
  <si>
    <t>11-COPIE (Petit Format)</t>
  </si>
  <si>
    <t>13-TIRAGE (Grand Format)</t>
  </si>
  <si>
    <t>TOTAL 01-03-2018</t>
  </si>
  <si>
    <t>TOTAL 03-03-2018</t>
  </si>
  <si>
    <t>TOTAL 04-03-2018</t>
  </si>
  <si>
    <t>=RECHERCHEV(C29;ART!B:E;4;0)</t>
  </si>
  <si>
    <t>=RECHERCHEV(G29;ART!B:F;5;0)</t>
  </si>
  <si>
    <t>=INDEX(ART!E:E;EQUIV(C21;ART!B:B;0))</t>
  </si>
  <si>
    <t>=INDEX(ART!F:F;EQUIV(C21;ART!B:B;0))</t>
  </si>
  <si>
    <t>Résultats faux</t>
  </si>
  <si>
    <t>Il faut les valider un à un pour que ça marche</t>
  </si>
  <si>
    <t>L'incrémentation aussi ne fonctionne pas</t>
  </si>
  <si>
    <t>POURQUOI ?</t>
  </si>
  <si>
    <t>L'incrémentation ne fonctionne pas</t>
  </si>
  <si>
    <t>Colonne F</t>
  </si>
  <si>
    <t>Colonne G</t>
  </si>
  <si>
    <t>Colonne H</t>
  </si>
  <si>
    <t>Laquelle de ces deux formules est meilleure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</si>
</sst>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D_A_-;\-* #,##0.00\ _D_A_-;_-* &quot;-&quot;??\ _D_A_-;_-@_-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indexed="12"/>
      <name val="Arial"/>
      <family val="2"/>
    </font>
    <font>
      <sz val="10"/>
      <color rgb="FF000000"/>
      <name val="Arial"/>
      <family val="2"/>
      <charset val="1"/>
    </font>
    <font>
      <u/>
      <sz val="10"/>
      <color rgb="FF0000FF"/>
      <name val="Arial"/>
      <family val="2"/>
      <charset val="1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color rgb="FF222222"/>
      <name val="Courier New"/>
      <family val="3"/>
    </font>
    <font>
      <sz val="11"/>
      <color rgb="FF303030"/>
      <name val="Calibri"/>
      <family val="2"/>
      <scheme val="minor"/>
    </font>
    <font>
      <sz val="11"/>
      <color rgb="FF22222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6">
    <xf numFmtId="0" fontId="0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2" fillId="0" borderId="0" applyBorder="0" applyProtection="0"/>
    <xf numFmtId="0" fontId="3" fillId="0" borderId="0"/>
    <xf numFmtId="0" fontId="5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8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/>
    <xf numFmtId="4" fontId="0" fillId="0" borderId="2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0" fontId="4" fillId="0" borderId="0" xfId="0" applyFont="1"/>
    <xf numFmtId="49" fontId="0" fillId="0" borderId="0" xfId="0" applyNumberForma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/>
    <xf numFmtId="4" fontId="0" fillId="0" borderId="0" xfId="0" applyNumberFormat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4" fontId="0" fillId="2" borderId="2" xfId="0" applyNumberFormat="1" applyFill="1" applyBorder="1" applyAlignment="1">
      <alignment vertical="center"/>
    </xf>
    <xf numFmtId="0" fontId="0" fillId="0" borderId="0" xfId="0" applyFill="1" applyAlignment="1">
      <alignment horizontal="left" vertical="center" wrapText="1"/>
    </xf>
    <xf numFmtId="0" fontId="14" fillId="9" borderId="0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4" fontId="0" fillId="10" borderId="2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7" borderId="2" xfId="0" applyNumberFormat="1" applyFill="1" applyBorder="1" applyAlignment="1">
      <alignment horizontal="center" vertical="center"/>
    </xf>
    <xf numFmtId="49" fontId="0" fillId="10" borderId="2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vertical="center"/>
    </xf>
    <xf numFmtId="49" fontId="15" fillId="2" borderId="2" xfId="0" applyNumberFormat="1" applyFont="1" applyFill="1" applyBorder="1" applyAlignment="1">
      <alignment vertical="center"/>
    </xf>
    <xf numFmtId="49" fontId="14" fillId="9" borderId="0" xfId="0" applyNumberFormat="1" applyFont="1" applyFill="1" applyBorder="1" applyAlignment="1">
      <alignment vertical="center"/>
    </xf>
    <xf numFmtId="49" fontId="7" fillId="9" borderId="0" xfId="0" applyNumberFormat="1" applyFont="1" applyFill="1" applyBorder="1" applyAlignment="1">
      <alignment vertical="center"/>
    </xf>
    <xf numFmtId="49" fontId="0" fillId="0" borderId="2" xfId="0" applyNumberFormat="1" applyFill="1" applyBorder="1" applyAlignment="1">
      <alignment vertical="center"/>
    </xf>
    <xf numFmtId="49" fontId="7" fillId="7" borderId="2" xfId="0" applyNumberFormat="1" applyFont="1" applyFill="1" applyBorder="1" applyAlignment="1">
      <alignment horizontal="left" vertical="center"/>
    </xf>
    <xf numFmtId="49" fontId="7" fillId="10" borderId="2" xfId="0" applyNumberFormat="1" applyFont="1" applyFill="1" applyBorder="1" applyAlignment="1">
      <alignment horizontal="left" vertical="center"/>
    </xf>
    <xf numFmtId="0" fontId="0" fillId="0" borderId="0" xfId="0" applyAlignment="1">
      <alignment vertical="top" wrapText="1"/>
    </xf>
    <xf numFmtId="49" fontId="7" fillId="4" borderId="3" xfId="0" applyNumberFormat="1" applyFont="1" applyFill="1" applyBorder="1" applyAlignment="1">
      <alignment vertical="top" wrapText="1"/>
    </xf>
    <xf numFmtId="49" fontId="7" fillId="4" borderId="4" xfId="0" applyNumberFormat="1" applyFont="1" applyFill="1" applyBorder="1" applyAlignment="1">
      <alignment vertical="top" wrapText="1"/>
    </xf>
    <xf numFmtId="0" fontId="7" fillId="4" borderId="3" xfId="0" applyFont="1" applyFill="1" applyBorder="1" applyAlignment="1">
      <alignment vertical="top" wrapText="1"/>
    </xf>
    <xf numFmtId="4" fontId="7" fillId="4" borderId="3" xfId="0" applyNumberFormat="1" applyFont="1" applyFill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0" fillId="0" borderId="0" xfId="0" applyFill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6" xfId="0" applyFont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7" fillId="0" borderId="0" xfId="0" applyFont="1"/>
    <xf numFmtId="4" fontId="0" fillId="0" borderId="2" xfId="0" applyNumberFormat="1" applyFill="1" applyBorder="1" applyAlignment="1">
      <alignment horizontal="right" vertical="center" wrapText="1"/>
    </xf>
    <xf numFmtId="49" fontId="14" fillId="9" borderId="2" xfId="0" applyNumberFormat="1" applyFont="1" applyFill="1" applyBorder="1" applyAlignment="1">
      <alignment vertical="center"/>
    </xf>
    <xf numFmtId="49" fontId="7" fillId="9" borderId="2" xfId="0" applyNumberFormat="1" applyFont="1" applyFill="1" applyBorder="1" applyAlignment="1">
      <alignment vertical="center"/>
    </xf>
    <xf numFmtId="0" fontId="14" fillId="9" borderId="2" xfId="0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4" fillId="0" borderId="1" xfId="0" applyFont="1" applyBorder="1" applyAlignment="1">
      <alignment horizontal="left" vertical="top"/>
    </xf>
    <xf numFmtId="4" fontId="4" fillId="0" borderId="1" xfId="0" applyNumberFormat="1" applyFont="1" applyBorder="1" applyAlignment="1">
      <alignment horizontal="left" vertical="top"/>
    </xf>
    <xf numFmtId="4" fontId="0" fillId="0" borderId="0" xfId="0" applyNumberFormat="1" applyAlignment="1">
      <alignment horizontal="left" vertical="top" wrapText="1"/>
    </xf>
    <xf numFmtId="4" fontId="0" fillId="0" borderId="0" xfId="0" applyNumberFormat="1" applyFill="1" applyAlignment="1">
      <alignment horizontal="left" vertical="center" wrapText="1"/>
    </xf>
    <xf numFmtId="4" fontId="14" fillId="9" borderId="0" xfId="0" applyNumberFormat="1" applyFont="1" applyFill="1" applyBorder="1" applyAlignment="1">
      <alignment horizontal="center" vertical="center"/>
    </xf>
    <xf numFmtId="4" fontId="14" fillId="9" borderId="2" xfId="0" applyNumberFormat="1" applyFont="1" applyFill="1" applyBorder="1" applyAlignment="1">
      <alignment horizontal="center" vertical="center"/>
    </xf>
    <xf numFmtId="4" fontId="0" fillId="7" borderId="2" xfId="0" applyNumberForma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vertical="center"/>
    </xf>
    <xf numFmtId="0" fontId="4" fillId="0" borderId="6" xfId="0" applyNumberFormat="1" applyFont="1" applyBorder="1"/>
    <xf numFmtId="4" fontId="4" fillId="0" borderId="6" xfId="0" applyNumberFormat="1" applyFont="1" applyBorder="1"/>
    <xf numFmtId="4" fontId="9" fillId="0" borderId="6" xfId="0" applyNumberFormat="1" applyFont="1" applyFill="1" applyBorder="1" applyAlignment="1">
      <alignment horizontal="right" vertical="center" wrapText="1"/>
    </xf>
    <xf numFmtId="49" fontId="4" fillId="0" borderId="6" xfId="0" applyNumberFormat="1" applyFont="1" applyFill="1" applyBorder="1"/>
    <xf numFmtId="4" fontId="4" fillId="0" borderId="8" xfId="0" applyNumberFormat="1" applyFont="1" applyBorder="1" applyAlignment="1">
      <alignment horizontal="left" vertical="top"/>
    </xf>
    <xf numFmtId="4" fontId="0" fillId="6" borderId="6" xfId="0" applyNumberFormat="1" applyFont="1" applyFill="1" applyBorder="1"/>
    <xf numFmtId="0" fontId="0" fillId="2" borderId="5" xfId="0" applyFont="1" applyFill="1" applyBorder="1"/>
    <xf numFmtId="49" fontId="0" fillId="2" borderId="5" xfId="0" applyNumberFormat="1" applyFont="1" applyFill="1" applyBorder="1" applyAlignment="1">
      <alignment vertical="center"/>
    </xf>
    <xf numFmtId="0" fontId="0" fillId="2" borderId="6" xfId="0" applyFont="1" applyFill="1" applyBorder="1"/>
    <xf numFmtId="4" fontId="0" fillId="2" borderId="5" xfId="0" applyNumberFormat="1" applyFont="1" applyFill="1" applyBorder="1"/>
    <xf numFmtId="4" fontId="0" fillId="2" borderId="6" xfId="0" applyNumberFormat="1" applyFont="1" applyFill="1" applyBorder="1"/>
    <xf numFmtId="49" fontId="0" fillId="2" borderId="6" xfId="0" applyNumberFormat="1" applyFont="1" applyFill="1" applyBorder="1" applyAlignment="1">
      <alignment vertical="center"/>
    </xf>
    <xf numFmtId="4" fontId="13" fillId="2" borderId="6" xfId="0" applyNumberFormat="1" applyFont="1" applyFill="1" applyBorder="1" applyAlignment="1">
      <alignment horizontal="right" vertical="center" wrapText="1"/>
    </xf>
    <xf numFmtId="4" fontId="18" fillId="2" borderId="6" xfId="0" applyNumberFormat="1" applyFont="1" applyFill="1" applyBorder="1"/>
    <xf numFmtId="4" fontId="19" fillId="2" borderId="6" xfId="0" applyNumberFormat="1" applyFont="1" applyFill="1" applyBorder="1"/>
    <xf numFmtId="49" fontId="0" fillId="2" borderId="6" xfId="0" applyNumberFormat="1" applyFont="1" applyFill="1" applyBorder="1"/>
    <xf numFmtId="4" fontId="0" fillId="3" borderId="6" xfId="0" quotePrefix="1" applyNumberFormat="1" applyFont="1" applyFill="1" applyBorder="1"/>
    <xf numFmtId="4" fontId="0" fillId="3" borderId="6" xfId="0" applyNumberFormat="1" applyFont="1" applyFill="1" applyBorder="1"/>
    <xf numFmtId="4" fontId="0" fillId="6" borderId="6" xfId="0" quotePrefix="1" applyNumberFormat="1" applyFont="1" applyFill="1" applyBorder="1"/>
    <xf numFmtId="4" fontId="0" fillId="5" borderId="7" xfId="0" applyNumberFormat="1" applyFont="1" applyFill="1" applyBorder="1"/>
    <xf numFmtId="0" fontId="0" fillId="5" borderId="0" xfId="0" applyFill="1"/>
    <xf numFmtId="0" fontId="4" fillId="5" borderId="0" xfId="0" applyFont="1" applyFill="1"/>
    <xf numFmtId="0" fontId="0" fillId="8" borderId="0" xfId="0" applyFill="1"/>
    <xf numFmtId="4" fontId="0" fillId="5" borderId="6" xfId="0" applyNumberFormat="1" applyFont="1" applyFill="1" applyBorder="1"/>
  </cellXfs>
  <cellStyles count="96">
    <cellStyle name="Lien hypertexte 2" xfId="7" xr:uid="{00000000-0005-0000-0000-000001000000}"/>
    <cellStyle name="Lien hypertexte 3" xfId="5" xr:uid="{00000000-0005-0000-0000-000002000000}"/>
    <cellStyle name="Milliers 2" xfId="26" xr:uid="{00000000-0005-0000-0000-000004000000}"/>
    <cellStyle name="Normal" xfId="0" builtinId="0"/>
    <cellStyle name="Normal 2" xfId="1" xr:uid="{00000000-0005-0000-0000-000006000000}"/>
    <cellStyle name="Normal 2 2" xfId="58" xr:uid="{00000000-0005-0000-0000-000007000000}"/>
    <cellStyle name="Normal 3" xfId="4" xr:uid="{00000000-0005-0000-0000-000008000000}"/>
    <cellStyle name="Normal 3 2" xfId="59" xr:uid="{00000000-0005-0000-0000-000009000000}"/>
    <cellStyle name="Normal 4" xfId="3" xr:uid="{00000000-0005-0000-0000-00000A000000}"/>
    <cellStyle name="Normal 4 2" xfId="60" xr:uid="{00000000-0005-0000-0000-00000B000000}"/>
    <cellStyle name="Normal 5" xfId="2" xr:uid="{00000000-0005-0000-0000-00000C000000}"/>
    <cellStyle name="Normal 5 2" xfId="9" xr:uid="{00000000-0005-0000-0000-00000D000000}"/>
    <cellStyle name="Normal 6" xfId="6" xr:uid="{00000000-0005-0000-0000-00000E000000}"/>
    <cellStyle name="Normal 7" xfId="8" xr:uid="{00000000-0005-0000-0000-00000F000000}"/>
    <cellStyle name="Normal 7 2" xfId="10" xr:uid="{00000000-0005-0000-0000-000010000000}"/>
    <cellStyle name="Normal 7 2 2" xfId="15" xr:uid="{00000000-0005-0000-0000-000011000000}"/>
    <cellStyle name="Normal 7 2 2 2" xfId="40" xr:uid="{00000000-0005-0000-0000-000012000000}"/>
    <cellStyle name="Normal 7 2 2 2 2" xfId="76" xr:uid="{00000000-0005-0000-0000-000013000000}"/>
    <cellStyle name="Normal 7 2 2 3" xfId="51" xr:uid="{00000000-0005-0000-0000-000014000000}"/>
    <cellStyle name="Normal 7 2 2 3 2" xfId="89" xr:uid="{00000000-0005-0000-0000-000015000000}"/>
    <cellStyle name="Normal 7 2 2 4" xfId="65" xr:uid="{00000000-0005-0000-0000-000016000000}"/>
    <cellStyle name="Normal 7 2 2 5" xfId="29" xr:uid="{00000000-0005-0000-0000-000017000000}"/>
    <cellStyle name="Normal 7 2 3" xfId="18" xr:uid="{00000000-0005-0000-0000-000018000000}"/>
    <cellStyle name="Normal 7 2 3 2" xfId="43" xr:uid="{00000000-0005-0000-0000-000019000000}"/>
    <cellStyle name="Normal 7 2 3 2 2" xfId="79" xr:uid="{00000000-0005-0000-0000-00001A000000}"/>
    <cellStyle name="Normal 7 2 3 3" xfId="54" xr:uid="{00000000-0005-0000-0000-00001B000000}"/>
    <cellStyle name="Normal 7 2 3 3 2" xfId="92" xr:uid="{00000000-0005-0000-0000-00001C000000}"/>
    <cellStyle name="Normal 7 2 3 4" xfId="68" xr:uid="{00000000-0005-0000-0000-00001D000000}"/>
    <cellStyle name="Normal 7 2 3 5" xfId="32" xr:uid="{00000000-0005-0000-0000-00001E000000}"/>
    <cellStyle name="Normal 7 2 4" xfId="21" xr:uid="{00000000-0005-0000-0000-00001F000000}"/>
    <cellStyle name="Normal 7 2 4 2" xfId="46" xr:uid="{00000000-0005-0000-0000-000020000000}"/>
    <cellStyle name="Normal 7 2 4 2 2" xfId="82" xr:uid="{00000000-0005-0000-0000-000021000000}"/>
    <cellStyle name="Normal 7 2 4 3" xfId="57" xr:uid="{00000000-0005-0000-0000-000022000000}"/>
    <cellStyle name="Normal 7 2 4 3 2" xfId="95" xr:uid="{00000000-0005-0000-0000-000023000000}"/>
    <cellStyle name="Normal 7 2 4 4" xfId="71" xr:uid="{00000000-0005-0000-0000-000024000000}"/>
    <cellStyle name="Normal 7 2 4 5" xfId="35" xr:uid="{00000000-0005-0000-0000-000025000000}"/>
    <cellStyle name="Normal 7 2 5" xfId="12" xr:uid="{00000000-0005-0000-0000-000026000000}"/>
    <cellStyle name="Normal 7 2 5 2" xfId="48" xr:uid="{00000000-0005-0000-0000-000027000000}"/>
    <cellStyle name="Normal 7 2 5 2 2" xfId="86" xr:uid="{00000000-0005-0000-0000-000028000000}"/>
    <cellStyle name="Normal 7 2 5 3" xfId="73" xr:uid="{00000000-0005-0000-0000-000029000000}"/>
    <cellStyle name="Normal 7 2 5 4" xfId="37" xr:uid="{00000000-0005-0000-0000-00002A000000}"/>
    <cellStyle name="Normal 7 2 6" xfId="25" xr:uid="{00000000-0005-0000-0000-00002B000000}"/>
    <cellStyle name="Normal 7 2 6 2" xfId="84" xr:uid="{00000000-0005-0000-0000-00002C000000}"/>
    <cellStyle name="Normal 7 2 7" xfId="62" xr:uid="{00000000-0005-0000-0000-00002D000000}"/>
    <cellStyle name="Normal 7 3" xfId="14" xr:uid="{00000000-0005-0000-0000-00002E000000}"/>
    <cellStyle name="Normal 7 3 2" xfId="39" xr:uid="{00000000-0005-0000-0000-00002F000000}"/>
    <cellStyle name="Normal 7 3 2 2" xfId="75" xr:uid="{00000000-0005-0000-0000-000030000000}"/>
    <cellStyle name="Normal 7 3 3" xfId="50" xr:uid="{00000000-0005-0000-0000-000031000000}"/>
    <cellStyle name="Normal 7 3 3 2" xfId="88" xr:uid="{00000000-0005-0000-0000-000032000000}"/>
    <cellStyle name="Normal 7 3 4" xfId="64" xr:uid="{00000000-0005-0000-0000-000033000000}"/>
    <cellStyle name="Normal 7 3 5" xfId="28" xr:uid="{00000000-0005-0000-0000-000034000000}"/>
    <cellStyle name="Normal 7 4" xfId="17" xr:uid="{00000000-0005-0000-0000-000035000000}"/>
    <cellStyle name="Normal 7 4 2" xfId="42" xr:uid="{00000000-0005-0000-0000-000036000000}"/>
    <cellStyle name="Normal 7 4 2 2" xfId="78" xr:uid="{00000000-0005-0000-0000-000037000000}"/>
    <cellStyle name="Normal 7 4 3" xfId="53" xr:uid="{00000000-0005-0000-0000-000038000000}"/>
    <cellStyle name="Normal 7 4 3 2" xfId="91" xr:uid="{00000000-0005-0000-0000-000039000000}"/>
    <cellStyle name="Normal 7 4 4" xfId="67" xr:uid="{00000000-0005-0000-0000-00003A000000}"/>
    <cellStyle name="Normal 7 4 5" xfId="31" xr:uid="{00000000-0005-0000-0000-00003B000000}"/>
    <cellStyle name="Normal 7 5" xfId="20" xr:uid="{00000000-0005-0000-0000-00003C000000}"/>
    <cellStyle name="Normal 7 5 2" xfId="45" xr:uid="{00000000-0005-0000-0000-00003D000000}"/>
    <cellStyle name="Normal 7 5 2 2" xfId="81" xr:uid="{00000000-0005-0000-0000-00003E000000}"/>
    <cellStyle name="Normal 7 5 3" xfId="56" xr:uid="{00000000-0005-0000-0000-00003F000000}"/>
    <cellStyle name="Normal 7 5 3 2" xfId="94" xr:uid="{00000000-0005-0000-0000-000040000000}"/>
    <cellStyle name="Normal 7 5 4" xfId="70" xr:uid="{00000000-0005-0000-0000-000041000000}"/>
    <cellStyle name="Normal 7 5 5" xfId="34" xr:uid="{00000000-0005-0000-0000-000042000000}"/>
    <cellStyle name="Normal 7 6" xfId="11" xr:uid="{00000000-0005-0000-0000-000043000000}"/>
    <cellStyle name="Normal 7 6 2" xfId="47" xr:uid="{00000000-0005-0000-0000-000044000000}"/>
    <cellStyle name="Normal 7 6 2 2" xfId="85" xr:uid="{00000000-0005-0000-0000-000045000000}"/>
    <cellStyle name="Normal 7 6 3" xfId="72" xr:uid="{00000000-0005-0000-0000-000046000000}"/>
    <cellStyle name="Normal 7 6 4" xfId="36" xr:uid="{00000000-0005-0000-0000-000047000000}"/>
    <cellStyle name="Normal 7 7" xfId="24" xr:uid="{00000000-0005-0000-0000-000048000000}"/>
    <cellStyle name="Normal 7 7 2" xfId="83" xr:uid="{00000000-0005-0000-0000-000049000000}"/>
    <cellStyle name="Normal 7 8" xfId="61" xr:uid="{00000000-0005-0000-0000-00004A000000}"/>
    <cellStyle name="Normal 8" xfId="13" xr:uid="{00000000-0005-0000-0000-00004B000000}"/>
    <cellStyle name="Normal 8 2" xfId="16" xr:uid="{00000000-0005-0000-0000-00004C000000}"/>
    <cellStyle name="Normal 8 2 2" xfId="41" xr:uid="{00000000-0005-0000-0000-00004D000000}"/>
    <cellStyle name="Normal 8 2 2 2" xfId="77" xr:uid="{00000000-0005-0000-0000-00004E000000}"/>
    <cellStyle name="Normal 8 2 3" xfId="52" xr:uid="{00000000-0005-0000-0000-00004F000000}"/>
    <cellStyle name="Normal 8 2 3 2" xfId="90" xr:uid="{00000000-0005-0000-0000-000050000000}"/>
    <cellStyle name="Normal 8 2 4" xfId="66" xr:uid="{00000000-0005-0000-0000-000051000000}"/>
    <cellStyle name="Normal 8 2 5" xfId="30" xr:uid="{00000000-0005-0000-0000-000052000000}"/>
    <cellStyle name="Normal 8 3" xfId="19" xr:uid="{00000000-0005-0000-0000-000053000000}"/>
    <cellStyle name="Normal 8 3 2" xfId="44" xr:uid="{00000000-0005-0000-0000-000054000000}"/>
    <cellStyle name="Normal 8 3 2 2" xfId="80" xr:uid="{00000000-0005-0000-0000-000055000000}"/>
    <cellStyle name="Normal 8 3 3" xfId="55" xr:uid="{00000000-0005-0000-0000-000056000000}"/>
    <cellStyle name="Normal 8 3 3 2" xfId="93" xr:uid="{00000000-0005-0000-0000-000057000000}"/>
    <cellStyle name="Normal 8 3 4" xfId="69" xr:uid="{00000000-0005-0000-0000-000058000000}"/>
    <cellStyle name="Normal 8 3 5" xfId="33" xr:uid="{00000000-0005-0000-0000-000059000000}"/>
    <cellStyle name="Normal 8 4" xfId="23" xr:uid="{00000000-0005-0000-0000-00005A000000}"/>
    <cellStyle name="Normal 8 4 2" xfId="74" xr:uid="{00000000-0005-0000-0000-00005B000000}"/>
    <cellStyle name="Normal 8 4 3" xfId="38" xr:uid="{00000000-0005-0000-0000-00005C000000}"/>
    <cellStyle name="Normal 8 5" xfId="49" xr:uid="{00000000-0005-0000-0000-00005D000000}"/>
    <cellStyle name="Normal 8 5 2" xfId="87" xr:uid="{00000000-0005-0000-0000-00005E000000}"/>
    <cellStyle name="Normal 8 6" xfId="63" xr:uid="{00000000-0005-0000-0000-00005F000000}"/>
    <cellStyle name="Normal 8 7" xfId="27" xr:uid="{00000000-0005-0000-0000-000060000000}"/>
    <cellStyle name="Normal 9" xfId="22" xr:uid="{00000000-0005-0000-0000-000061000000}"/>
  </cellStyles>
  <dxfs count="15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4" formatCode="#,##0.0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4" formatCode="#,##0.0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4" formatCode="#,##0.0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4" formatCode="#,##0.0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FF"/>
      <color rgb="FF99FF99"/>
      <color rgb="FFCC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26</xdr:row>
      <xdr:rowOff>9525</xdr:rowOff>
    </xdr:from>
    <xdr:to>
      <xdr:col>8</xdr:col>
      <xdr:colOff>704850</xdr:colOff>
      <xdr:row>29</xdr:row>
      <xdr:rowOff>9525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1DDF655B-CEA7-4EAB-A3F3-816FE53BD1E3}"/>
            </a:ext>
          </a:extLst>
        </xdr:cNvPr>
        <xdr:cNvSpPr/>
      </xdr:nvSpPr>
      <xdr:spPr>
        <a:xfrm>
          <a:off x="7791450" y="5343525"/>
          <a:ext cx="171450" cy="571500"/>
        </a:xfrm>
        <a:prstGeom prst="rightBrace">
          <a:avLst/>
        </a:prstGeom>
        <a:ln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533400</xdr:colOff>
      <xdr:row>14</xdr:row>
      <xdr:rowOff>9525</xdr:rowOff>
    </xdr:from>
    <xdr:to>
      <xdr:col>8</xdr:col>
      <xdr:colOff>704850</xdr:colOff>
      <xdr:row>24</xdr:row>
      <xdr:rowOff>171450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426C6784-EC40-4960-A27B-32B8C8A40DD2}"/>
            </a:ext>
          </a:extLst>
        </xdr:cNvPr>
        <xdr:cNvSpPr/>
      </xdr:nvSpPr>
      <xdr:spPr>
        <a:xfrm>
          <a:off x="7791450" y="3057525"/>
          <a:ext cx="171450" cy="2066925"/>
        </a:xfrm>
        <a:prstGeom prst="rightBrace">
          <a:avLst/>
        </a:prstGeom>
        <a:ln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523875</xdr:colOff>
      <xdr:row>4</xdr:row>
      <xdr:rowOff>0</xdr:rowOff>
    </xdr:from>
    <xdr:to>
      <xdr:col>8</xdr:col>
      <xdr:colOff>723900</xdr:colOff>
      <xdr:row>13</xdr:row>
      <xdr:rowOff>0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C505A9CF-B01C-4F5D-88F1-A7B4E87EF22A}"/>
            </a:ext>
          </a:extLst>
        </xdr:cNvPr>
        <xdr:cNvSpPr/>
      </xdr:nvSpPr>
      <xdr:spPr>
        <a:xfrm>
          <a:off x="7781925" y="952500"/>
          <a:ext cx="200025" cy="1714500"/>
        </a:xfrm>
        <a:prstGeom prst="rightBrace">
          <a:avLst/>
        </a:prstGeom>
        <a:ln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33CEC0-C9B7-40A3-9D9D-DB7509330E48}" name="_04" displayName="_04" ref="A4:H30" totalsRowShown="0" headerRowDxfId="14" dataDxfId="13">
  <autoFilter ref="A4:H30" xr:uid="{99C9264D-022B-4EF7-92C4-273955DC1585}"/>
  <sortState ref="A5:G29">
    <sortCondition ref="B4:B29"/>
  </sortState>
  <tableColumns count="8">
    <tableColumn id="1" xr3:uid="{91A1CCBE-F5C2-490B-BACB-AFE0A1E0020F}" name="N°" dataDxfId="12"/>
    <tableColumn id="2" xr3:uid="{84647E7C-BBA1-47C3-BEF4-C41B5E00E0D1}" name="Jour" dataDxfId="11"/>
    <tableColumn id="3" xr3:uid="{48BE0F33-9B2F-423F-8B5F-F27DCDB2BA34}" name="Code" dataDxfId="10"/>
    <tableColumn id="4" xr3:uid="{6144532B-43B6-4075-AE82-8A030A916C3B}" name="Désignation" dataDxfId="9">
      <calculatedColumnFormula>INDEX(ART!C:C,MATCH(C5,ART!B:B,0))</calculatedColumnFormula>
    </tableColumn>
    <tableColumn id="5" xr3:uid="{EBFC590F-7F94-43A5-86F2-09E27DBF2EB7}" name="Quantité" dataDxfId="8"/>
    <tableColumn id="6" xr3:uid="{A588A2E2-0027-47A4-BC18-B4011CB73EB3}" name="P.U. HT" dataDxfId="7">
      <calculatedColumnFormula>INDEX(ART!E:E,MATCH(C5,ART!B:B,0))</calculatedColumnFormula>
    </tableColumn>
    <tableColumn id="7" xr3:uid="{A725F697-B67A-493F-9EE2-457249351C79}" name="TVA %" dataDxfId="6">
      <calculatedColumnFormula>INDEX(ART!F:F,MATCH(C5,ART!B:B,0))</calculatedColumnFormula>
    </tableColumn>
    <tableColumn id="8" xr3:uid="{336F46A9-960E-48B3-B49F-79B757D9C015}" name="Montant HT" dataDxfId="5">
      <calculatedColumnFormula>_04[[#This Row],[P.U. HT]]*_04[[#This Row],[TVA %]]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K30"/>
  <sheetViews>
    <sheetView tabSelected="1" zoomScaleNormal="100" workbookViewId="0">
      <selection activeCell="I32" sqref="I32"/>
    </sheetView>
  </sheetViews>
  <sheetFormatPr baseColWidth="10" defaultRowHeight="15" x14ac:dyDescent="0.25"/>
  <cols>
    <col min="1" max="1" width="5.28515625" style="6" customWidth="1"/>
    <col min="2" max="2" width="5.5703125" style="6" customWidth="1"/>
    <col min="3" max="3" width="9.42578125" style="6" customWidth="1"/>
    <col min="4" max="4" width="47.28515625" style="6" customWidth="1"/>
    <col min="5" max="5" width="10.7109375" style="7" customWidth="1"/>
    <col min="6" max="7" width="9.5703125" style="7" customWidth="1"/>
    <col min="8" max="9" width="11.42578125" style="6"/>
    <col min="10" max="10" width="40.7109375" style="6" customWidth="1"/>
    <col min="11" max="11" width="35.42578125" style="6" customWidth="1"/>
    <col min="12" max="16384" width="11.42578125" style="6"/>
  </cols>
  <sheetData>
    <row r="3" spans="1:10" ht="15" customHeight="1" x14ac:dyDescent="0.25"/>
    <row r="4" spans="1:10" s="41" customFormat="1" ht="30" customHeight="1" x14ac:dyDescent="0.25">
      <c r="A4" s="51" t="s">
        <v>0</v>
      </c>
      <c r="B4" s="40" t="s">
        <v>113</v>
      </c>
      <c r="C4" s="40" t="s">
        <v>1</v>
      </c>
      <c r="D4" s="40" t="s">
        <v>31</v>
      </c>
      <c r="E4" s="53" t="s">
        <v>2</v>
      </c>
      <c r="F4" s="52" t="s">
        <v>62</v>
      </c>
      <c r="G4" s="52" t="s">
        <v>112</v>
      </c>
      <c r="H4" s="63" t="s">
        <v>3</v>
      </c>
    </row>
    <row r="5" spans="1:10" x14ac:dyDescent="0.25">
      <c r="A5" s="65">
        <v>17</v>
      </c>
      <c r="B5" s="65">
        <v>1</v>
      </c>
      <c r="C5" s="66" t="s">
        <v>99</v>
      </c>
      <c r="D5" s="67" t="str">
        <f>INDEX(ART!C:C,MATCH(C5,ART!B:B,0))</f>
        <v>Papier A0 / 150 gr (914 mm x 50 m) Print</v>
      </c>
      <c r="E5" s="68">
        <v>12</v>
      </c>
      <c r="F5" s="71">
        <f>INDEX(ART!E:E,MATCH(C5,ART!B:B,0))</f>
        <v>3647.0588235294117</v>
      </c>
      <c r="G5" s="69">
        <f>INDEX(ART!F:F,MATCH(C5,ART!B:B,0))</f>
        <v>0.19</v>
      </c>
      <c r="H5" s="78">
        <f>_04[[#This Row],[Quantité]]*_04[[#This Row],[P.U. HT]]</f>
        <v>43764.705882352937</v>
      </c>
    </row>
    <row r="6" spans="1:10" x14ac:dyDescent="0.25">
      <c r="A6" s="67">
        <v>18</v>
      </c>
      <c r="B6" s="67">
        <v>1</v>
      </c>
      <c r="C6" s="70" t="s">
        <v>45</v>
      </c>
      <c r="D6" s="67" t="str">
        <f>INDEX(ART!C:C,MATCH(C6,ART!B:B,0))</f>
        <v>Papier A0 / 080 gr (914 mm x 150 m) Tirage</v>
      </c>
      <c r="E6" s="69">
        <v>6</v>
      </c>
      <c r="F6" s="71">
        <f>INDEX(ART!E:E,MATCH(C6,ART!B:B,0))</f>
        <v>3336.1344537815125</v>
      </c>
      <c r="G6" s="71">
        <f>INDEX(ART!F:F,MATCH(C6,ART!B:B,0))</f>
        <v>0.19</v>
      </c>
      <c r="H6" s="78">
        <f>_04[[#This Row],[Quantité]]*_04[[#This Row],[P.U. HT]]</f>
        <v>20016.806722689074</v>
      </c>
    </row>
    <row r="7" spans="1:10" x14ac:dyDescent="0.25">
      <c r="A7" s="67">
        <v>1</v>
      </c>
      <c r="B7" s="67">
        <v>1</v>
      </c>
      <c r="C7" s="70" t="s">
        <v>5</v>
      </c>
      <c r="D7" s="67" t="str">
        <f>INDEX(ART!C:C,MATCH(C7,ART!B:B,0))</f>
        <v xml:space="preserve">Copie Noir &amp; Blanc A3-R /  Papier </v>
      </c>
      <c r="E7" s="69">
        <v>240</v>
      </c>
      <c r="F7" s="71">
        <f>INDEX(ART!E:E,MATCH(C7,ART!B:B,0))</f>
        <v>8.4033613445378155</v>
      </c>
      <c r="G7" s="72">
        <f>INDEX(ART!F:F,MATCH(C7,ART!B:B,0))</f>
        <v>0.19</v>
      </c>
      <c r="H7" s="78">
        <f>_04[[#This Row],[Quantité]]*_04[[#This Row],[P.U. HT]]</f>
        <v>2016.8067226890757</v>
      </c>
      <c r="J7" s="3" t="s">
        <v>131</v>
      </c>
    </row>
    <row r="8" spans="1:10" x14ac:dyDescent="0.25">
      <c r="A8" s="67">
        <v>2</v>
      </c>
      <c r="B8" s="67">
        <v>1</v>
      </c>
      <c r="C8" s="70" t="s">
        <v>32</v>
      </c>
      <c r="D8" s="67" t="str">
        <f>INDEX(ART!C:C,MATCH(C8,ART!B:B,0))</f>
        <v>Copie Couleur A3-R /  Papier (aucun aplat)</v>
      </c>
      <c r="E8" s="69">
        <v>36</v>
      </c>
      <c r="F8" s="71">
        <f>INDEX(ART!E:E,MATCH(C8,ART!B:B,0))</f>
        <v>67.226890756302524</v>
      </c>
      <c r="G8" s="73">
        <f>INDEX(ART!F:F,MATCH(C8,ART!B:B,0))</f>
        <v>0.19</v>
      </c>
      <c r="H8" s="78">
        <f>_04[[#This Row],[Quantité]]*_04[[#This Row],[P.U. HT]]</f>
        <v>2420.1680672268908</v>
      </c>
      <c r="J8" s="79" t="s">
        <v>124</v>
      </c>
    </row>
    <row r="9" spans="1:10" x14ac:dyDescent="0.25">
      <c r="A9" s="67">
        <v>3</v>
      </c>
      <c r="B9" s="67">
        <v>1</v>
      </c>
      <c r="C9" s="70" t="s">
        <v>6</v>
      </c>
      <c r="D9" s="67" t="str">
        <f>INDEX(ART!C:C,MATCH(C9,ART!B:B,0))</f>
        <v>Copie Noir &amp; Blanc A4-R /  Papier</v>
      </c>
      <c r="E9" s="69">
        <v>360</v>
      </c>
      <c r="F9" s="71">
        <f>INDEX(ART!E:E,MATCH(C9,ART!B:B,0))</f>
        <v>4.2016806722689077</v>
      </c>
      <c r="G9" s="72">
        <f>INDEX(ART!F:F,MATCH(C9,ART!B:B,0))</f>
        <v>0.19</v>
      </c>
      <c r="H9" s="78">
        <f>_04[[#This Row],[Quantité]]*_04[[#This Row],[P.U. HT]]</f>
        <v>1512.6050420168067</v>
      </c>
      <c r="J9" s="79" t="s">
        <v>125</v>
      </c>
    </row>
    <row r="10" spans="1:10" x14ac:dyDescent="0.25">
      <c r="A10" s="67">
        <v>5</v>
      </c>
      <c r="B10" s="67">
        <v>1</v>
      </c>
      <c r="C10" s="70" t="s">
        <v>8</v>
      </c>
      <c r="D10" s="67" t="str">
        <f>INDEX(ART!C:C,MATCH(C10,ART!B:B,0))</f>
        <v>Copie Noir &amp; Blanc A3-RV /  Papier</v>
      </c>
      <c r="E10" s="69">
        <v>24</v>
      </c>
      <c r="F10" s="69">
        <f>INDEX(ART!E:E,MATCH(C10,ART!B:B,0))</f>
        <v>16.806722689075631</v>
      </c>
      <c r="G10" s="71">
        <f>INDEX(ART!F:F,MATCH(C10,ART!B:B,0))</f>
        <v>0.19</v>
      </c>
      <c r="H10" s="78">
        <f>_04[[#This Row],[Quantité]]*_04[[#This Row],[P.U. HT]]</f>
        <v>403.36134453781517</v>
      </c>
      <c r="J10" s="79" t="s">
        <v>126</v>
      </c>
    </row>
    <row r="11" spans="1:10" x14ac:dyDescent="0.25">
      <c r="A11" s="67">
        <v>13</v>
      </c>
      <c r="B11" s="67">
        <v>1</v>
      </c>
      <c r="C11" s="70" t="s">
        <v>15</v>
      </c>
      <c r="D11" s="67" t="str">
        <f>INDEX(ART!C:C,MATCH(C11,ART!B:B,0))</f>
        <v xml:space="preserve">Traçage Noir &amp; Blanc / Calque </v>
      </c>
      <c r="E11" s="69">
        <v>3</v>
      </c>
      <c r="F11" s="69">
        <f>INDEX(ART!E:E,MATCH(C11,ART!B:B,0))</f>
        <v>369.74789915966386</v>
      </c>
      <c r="G11" s="71">
        <f>INDEX(ART!F:F,MATCH(C11,ART!B:B,0))</f>
        <v>0.19</v>
      </c>
      <c r="H11" s="78">
        <f>_04[[#This Row],[Quantité]]*_04[[#This Row],[P.U. HT]]</f>
        <v>1109.2436974789916</v>
      </c>
      <c r="J11" s="80" t="s">
        <v>127</v>
      </c>
    </row>
    <row r="12" spans="1:10" x14ac:dyDescent="0.25">
      <c r="A12" s="67">
        <v>10</v>
      </c>
      <c r="B12" s="67">
        <v>1</v>
      </c>
      <c r="C12" s="70" t="s">
        <v>13</v>
      </c>
      <c r="D12" s="67" t="str">
        <f>INDEX(ART!C:C,MATCH(C12,ART!B:B,0))</f>
        <v xml:space="preserve">Traçage Noir &amp; Blanc / Papier </v>
      </c>
      <c r="E12" s="69">
        <v>21</v>
      </c>
      <c r="F12" s="69">
        <f>INDEX(ART!E:E,MATCH(C12,ART!B:B,0))</f>
        <v>226.89075630252103</v>
      </c>
      <c r="G12" s="71">
        <f>INDEX(ART!F:F,MATCH(C12,ART!B:B,0))</f>
        <v>0.19</v>
      </c>
      <c r="H12" s="78">
        <f>_04[[#This Row],[Quantité]]*_04[[#This Row],[P.U. HT]]</f>
        <v>4764.7058823529414</v>
      </c>
    </row>
    <row r="13" spans="1:10" x14ac:dyDescent="0.25">
      <c r="A13" s="67">
        <v>8</v>
      </c>
      <c r="B13" s="67">
        <v>1</v>
      </c>
      <c r="C13" s="70" t="s">
        <v>9</v>
      </c>
      <c r="D13" s="67" t="str">
        <f>INDEX(ART!C:C,MATCH(C13,ART!B:B,0))</f>
        <v>Tirage Noir &amp; Blanc / Papier</v>
      </c>
      <c r="E13" s="69">
        <v>124</v>
      </c>
      <c r="F13" s="69">
        <f>INDEX(ART!E:E,MATCH(C13,ART!B:B,0))</f>
        <v>75.630252100840337</v>
      </c>
      <c r="G13" s="71">
        <f>INDEX(ART!F:F,MATCH(C13,ART!B:B,0))</f>
        <v>0.19</v>
      </c>
      <c r="H13" s="78">
        <f>_04[[#This Row],[Quantité]]*_04[[#This Row],[P.U. HT]]</f>
        <v>9378.1512605042026</v>
      </c>
    </row>
    <row r="14" spans="1:10" s="3" customFormat="1" x14ac:dyDescent="0.25">
      <c r="A14" s="39"/>
      <c r="B14" s="39"/>
      <c r="C14" s="58"/>
      <c r="D14" s="59" t="s">
        <v>117</v>
      </c>
      <c r="E14" s="60"/>
      <c r="F14" s="60"/>
      <c r="G14" s="61"/>
      <c r="H14" s="60">
        <f>SUM(H5:H13)</f>
        <v>85386.554621848714</v>
      </c>
    </row>
    <row r="15" spans="1:10" x14ac:dyDescent="0.25">
      <c r="A15" s="67">
        <v>22</v>
      </c>
      <c r="B15" s="67">
        <v>3</v>
      </c>
      <c r="C15" s="70" t="s">
        <v>20</v>
      </c>
      <c r="D15" s="67" t="str">
        <f>INDEX(ART!C:C,MATCH(C15,ART!B:B,0))</f>
        <v>Papier A4 / 080 gr / 500 f. extra blanc Xeropap Bleu</v>
      </c>
      <c r="E15" s="69">
        <v>45</v>
      </c>
      <c r="F15" s="69">
        <f>INDEX(ART!E:E,MATCH(C15,ART!B:B,0))</f>
        <v>470.58823529411768</v>
      </c>
      <c r="G15" s="71">
        <f>INDEX(ART!F:F,MATCH(C15,ART!B:B,0))</f>
        <v>0.19</v>
      </c>
      <c r="H15" s="82">
        <f>_04[[#This Row],[Quantité]]*_04[[#This Row],[P.U. HT]]</f>
        <v>21176.470588235297</v>
      </c>
    </row>
    <row r="16" spans="1:10" x14ac:dyDescent="0.25">
      <c r="A16" s="67">
        <v>23</v>
      </c>
      <c r="B16" s="67">
        <v>3</v>
      </c>
      <c r="C16" s="70" t="s">
        <v>49</v>
      </c>
      <c r="D16" s="67" t="str">
        <f>INDEX(ART!C:C,MATCH(C16,ART!B:B,0))</f>
        <v>Papier A4 / 080 gr / 500 f. extra blanc Xeropap Rouge</v>
      </c>
      <c r="E16" s="69">
        <v>30</v>
      </c>
      <c r="F16" s="69">
        <f>INDEX(ART!E:E,MATCH(C16,ART!B:B,0))</f>
        <v>504.20168067226894</v>
      </c>
      <c r="G16" s="71">
        <f>INDEX(ART!F:F,MATCH(C16,ART!B:B,0))</f>
        <v>0.19</v>
      </c>
      <c r="H16" s="82">
        <f>_04[[#This Row],[Quantité]]*_04[[#This Row],[P.U. HT]]</f>
        <v>15126.050420168069</v>
      </c>
    </row>
    <row r="17" spans="1:11" x14ac:dyDescent="0.25">
      <c r="A17" s="67">
        <v>27</v>
      </c>
      <c r="B17" s="67">
        <v>3</v>
      </c>
      <c r="C17" s="70" t="s">
        <v>55</v>
      </c>
      <c r="D17" s="67" t="str">
        <f>INDEX(ART!C:C,MATCH(C17,ART!B:B,0))</f>
        <v>Stylo à bille Techno</v>
      </c>
      <c r="E17" s="69">
        <v>200</v>
      </c>
      <c r="F17" s="69">
        <f>INDEX(ART!E:E,MATCH(C17,ART!B:B,0))</f>
        <v>16.806722689075631</v>
      </c>
      <c r="G17" s="71">
        <f>INDEX(ART!F:F,MATCH(C17,ART!B:B,0))</f>
        <v>0.19</v>
      </c>
      <c r="H17" s="82">
        <f>_04[[#This Row],[Quantité]]*_04[[#This Row],[P.U. HT]]</f>
        <v>3361.3445378151264</v>
      </c>
    </row>
    <row r="18" spans="1:11" x14ac:dyDescent="0.25">
      <c r="A18" s="67">
        <v>28</v>
      </c>
      <c r="B18" s="67">
        <v>3</v>
      </c>
      <c r="C18" s="70" t="s">
        <v>21</v>
      </c>
      <c r="D18" s="67" t="str">
        <f>INDEX(ART!C:C,MATCH(C18,ART!B:B,0))</f>
        <v>Surligneur Fluo</v>
      </c>
      <c r="E18" s="69">
        <v>80</v>
      </c>
      <c r="F18" s="69">
        <f>INDEX(ART!E:E,MATCH(C18,ART!B:B,0))</f>
        <v>92.436974789915965</v>
      </c>
      <c r="G18" s="71">
        <f>INDEX(ART!F:F,MATCH(C18,ART!B:B,0))</f>
        <v>0.19</v>
      </c>
      <c r="H18" s="82">
        <f>_04[[#This Row],[Quantité]]*_04[[#This Row],[P.U. HT]]</f>
        <v>7394.957983193277</v>
      </c>
    </row>
    <row r="19" spans="1:11" x14ac:dyDescent="0.25">
      <c r="A19" s="67">
        <v>30</v>
      </c>
      <c r="B19" s="67">
        <v>3</v>
      </c>
      <c r="C19" s="70" t="s">
        <v>23</v>
      </c>
      <c r="D19" s="67" t="str">
        <f>INDEX(ART!C:C,MATCH(C19,ART!B:B,0))</f>
        <v>Couverture A3 Bristol 180 gr / 100 u</v>
      </c>
      <c r="E19" s="69">
        <v>60</v>
      </c>
      <c r="F19" s="69">
        <f>INDEX(ART!E:E,MATCH(C19,ART!B:B,0))</f>
        <v>680.67226890756308</v>
      </c>
      <c r="G19" s="71">
        <f>INDEX(ART!F:F,MATCH(C19,ART!B:B,0))</f>
        <v>0.19</v>
      </c>
      <c r="H19" s="82">
        <f>_04[[#This Row],[Quantité]]*_04[[#This Row],[P.U. HT]]</f>
        <v>40840.336134453784</v>
      </c>
      <c r="J19" s="3" t="s">
        <v>129</v>
      </c>
      <c r="K19" s="3" t="s">
        <v>130</v>
      </c>
    </row>
    <row r="20" spans="1:11" x14ac:dyDescent="0.25">
      <c r="A20" s="67">
        <v>31</v>
      </c>
      <c r="B20" s="67">
        <v>3</v>
      </c>
      <c r="C20" s="74" t="s">
        <v>57</v>
      </c>
      <c r="D20" s="67" t="str">
        <f>INDEX(ART!C:C,MATCH(C20,ART!B:B,0))</f>
        <v>Couverture A4 Bristol 180 gr / 100 u</v>
      </c>
      <c r="E20" s="69">
        <v>60</v>
      </c>
      <c r="F20" s="76">
        <f>INDEX(ART!E:E,MATCH(C20,ART!B:B,0))</f>
        <v>394.9579831932773</v>
      </c>
      <c r="G20" s="64">
        <f>INDEX(ART!F:F,MATCH(C20,ART!B:B,0))</f>
        <v>0.19</v>
      </c>
      <c r="H20" s="82">
        <f>_04[[#This Row],[Quantité]]*_04[[#This Row],[P.U. HT]]</f>
        <v>23697.478991596639</v>
      </c>
      <c r="J20" s="75" t="s">
        <v>122</v>
      </c>
      <c r="K20" s="77" t="s">
        <v>123</v>
      </c>
    </row>
    <row r="21" spans="1:11" x14ac:dyDescent="0.25">
      <c r="A21" s="67">
        <v>37</v>
      </c>
      <c r="B21" s="67">
        <v>3</v>
      </c>
      <c r="C21" s="74" t="s">
        <v>106</v>
      </c>
      <c r="D21" s="67" t="str">
        <f>INDEX(ART!C:C,MATCH(C21,ART!B:B,0))</f>
        <v>Doc. Revue "Amenhis" 200</v>
      </c>
      <c r="E21" s="69">
        <v>10</v>
      </c>
      <c r="F21" s="69">
        <f>INDEX(ART!E:E,MATCH(C21,ART!B:B,0))</f>
        <v>192.66055045871559</v>
      </c>
      <c r="G21" s="71">
        <f>INDEX(ART!F:F,MATCH(C21,ART!B:B,0))</f>
        <v>0.09</v>
      </c>
      <c r="H21" s="82">
        <f>_04[[#This Row],[Quantité]]*_04[[#This Row],[P.U. HT]]</f>
        <v>1926.6055045871558</v>
      </c>
      <c r="J21" s="79" t="s">
        <v>128</v>
      </c>
      <c r="K21" s="79" t="s">
        <v>128</v>
      </c>
    </row>
    <row r="22" spans="1:11" x14ac:dyDescent="0.25">
      <c r="A22" s="67">
        <v>38</v>
      </c>
      <c r="B22" s="67">
        <v>3</v>
      </c>
      <c r="C22" s="74" t="s">
        <v>108</v>
      </c>
      <c r="D22" s="67" t="str">
        <f>INDEX(ART!C:C,MATCH(C22,ART!B:B,0))</f>
        <v>Doc. Logements collectifs</v>
      </c>
      <c r="E22" s="69">
        <v>10</v>
      </c>
      <c r="F22" s="69">
        <f>INDEX(ART!E:E,MATCH(C22,ART!B:B,0))</f>
        <v>2990.8256880733943</v>
      </c>
      <c r="G22" s="71">
        <f>INDEX(ART!F:F,MATCH(C22,ART!B:B,0))</f>
        <v>0.09</v>
      </c>
      <c r="H22" s="82">
        <f>_04[[#This Row],[Quantité]]*_04[[#This Row],[P.U. HT]]</f>
        <v>29908.256880733941</v>
      </c>
    </row>
    <row r="23" spans="1:11" x14ac:dyDescent="0.25">
      <c r="A23" s="67">
        <v>39</v>
      </c>
      <c r="B23" s="67">
        <v>3</v>
      </c>
      <c r="C23" s="74" t="s">
        <v>110</v>
      </c>
      <c r="D23" s="67" t="str">
        <f>INDEX(ART!C:C,MATCH(C23,ART!B:B,0))</f>
        <v>Doc. Les Petites Maisons</v>
      </c>
      <c r="E23" s="69">
        <v>10</v>
      </c>
      <c r="F23" s="69">
        <f>INDEX(ART!E:E,MATCH(C23,ART!B:B,0))</f>
        <v>3743.1192660550455</v>
      </c>
      <c r="G23" s="71">
        <f>INDEX(ART!F:F,MATCH(C23,ART!B:B,0))</f>
        <v>0.09</v>
      </c>
      <c r="H23" s="82">
        <f>_04[[#This Row],[Quantité]]*_04[[#This Row],[P.U. HT]]</f>
        <v>37431.192660550456</v>
      </c>
    </row>
    <row r="24" spans="1:11" x14ac:dyDescent="0.25">
      <c r="A24" s="67">
        <v>40</v>
      </c>
      <c r="B24" s="67">
        <v>3</v>
      </c>
      <c r="C24" s="74" t="s">
        <v>65</v>
      </c>
      <c r="D24" s="67" t="str">
        <f>INDEX(ART!C:C,MATCH(C24,ART!B:B,0))</f>
        <v>Doc. Maisons individuelles</v>
      </c>
      <c r="E24" s="69">
        <v>10</v>
      </c>
      <c r="F24" s="69">
        <f>INDEX(ART!E:E,MATCH(C24,ART!B:B,0))</f>
        <v>2807.339449541284</v>
      </c>
      <c r="G24" s="71">
        <f>INDEX(ART!F:F,MATCH(C24,ART!B:B,0))</f>
        <v>0.09</v>
      </c>
      <c r="H24" s="82">
        <f>_04[[#This Row],[Quantité]]*_04[[#This Row],[P.U. HT]]</f>
        <v>28073.394495412838</v>
      </c>
      <c r="J24" s="81" t="s">
        <v>132</v>
      </c>
      <c r="K24" s="81"/>
    </row>
    <row r="25" spans="1:11" x14ac:dyDescent="0.25">
      <c r="A25" s="67">
        <v>43</v>
      </c>
      <c r="B25" s="67">
        <v>3</v>
      </c>
      <c r="C25" s="67" t="s">
        <v>16</v>
      </c>
      <c r="D25" s="67" t="str">
        <f>INDEX(ART!C:C,MATCH(C25,ART!B:B,0))</f>
        <v xml:space="preserve">Tirage Couleur / Papier (aucun aplat) </v>
      </c>
      <c r="E25" s="69">
        <v>18</v>
      </c>
      <c r="F25" s="69">
        <f>INDEX(ART!E:E,MATCH(C25,ART!B:B,0))</f>
        <v>336.1344537815126</v>
      </c>
      <c r="G25" s="71">
        <f>INDEX(ART!F:F,MATCH(C25,ART!B:B,0))</f>
        <v>0.19</v>
      </c>
      <c r="H25" s="82">
        <f>_04[[#This Row],[Quantité]]*_04[[#This Row],[P.U. HT]]</f>
        <v>6050.4201680672268</v>
      </c>
    </row>
    <row r="26" spans="1:11" s="3" customFormat="1" x14ac:dyDescent="0.25">
      <c r="A26" s="39"/>
      <c r="B26" s="39"/>
      <c r="C26" s="62"/>
      <c r="D26" s="39" t="s">
        <v>118</v>
      </c>
      <c r="E26" s="60"/>
      <c r="F26" s="60"/>
      <c r="G26" s="61"/>
      <c r="H26" s="60">
        <f>SUM(H15:H25)</f>
        <v>214986.50836481381</v>
      </c>
    </row>
    <row r="27" spans="1:11" x14ac:dyDescent="0.25">
      <c r="A27" s="67">
        <v>51</v>
      </c>
      <c r="B27" s="67">
        <v>4</v>
      </c>
      <c r="C27" s="74" t="s">
        <v>4</v>
      </c>
      <c r="D27" s="67" t="str">
        <f>INDEX(ART!C:C,MATCH(C27,ART!B:B,0))</f>
        <v>Copie Couleur A4-R /  Papier (aucun aplat)</v>
      </c>
      <c r="E27" s="69">
        <v>36</v>
      </c>
      <c r="F27" s="69">
        <f>VLOOKUP(C27,ART!B:E,4,0)</f>
        <v>33.613445378151262</v>
      </c>
      <c r="G27" s="69">
        <f>VLOOKUP(C27,ART!B:F,5,0)</f>
        <v>0.19</v>
      </c>
      <c r="H27" s="82">
        <f>_04[[#This Row],[Quantité]]*_04[[#This Row],[P.U. HT]]</f>
        <v>1210.0840336134454</v>
      </c>
      <c r="I27" s="42"/>
      <c r="J27" s="3" t="s">
        <v>129</v>
      </c>
      <c r="K27" s="3" t="s">
        <v>130</v>
      </c>
    </row>
    <row r="28" spans="1:11" x14ac:dyDescent="0.25">
      <c r="A28" s="67">
        <v>54</v>
      </c>
      <c r="B28" s="67">
        <v>4</v>
      </c>
      <c r="C28" s="74" t="s">
        <v>7</v>
      </c>
      <c r="D28" s="67" t="str">
        <f>INDEX(ART!C:C,MATCH(C28,ART!B:B,0))</f>
        <v>Copie Noir &amp; Blanc A4-RV /  Papier</v>
      </c>
      <c r="E28" s="69">
        <v>84</v>
      </c>
      <c r="F28" s="76">
        <f>VLOOKUP(C28,ART!B:E,4,0)</f>
        <v>8.4033613445378155</v>
      </c>
      <c r="G28" s="64">
        <f>VLOOKUP(C28,ART!B:F,5,0)</f>
        <v>0.19</v>
      </c>
      <c r="H28" s="82">
        <f>_04[[#This Row],[Quantité]]*_04[[#This Row],[P.U. HT]]</f>
        <v>705.88235294117646</v>
      </c>
      <c r="J28" s="75" t="s">
        <v>120</v>
      </c>
      <c r="K28" s="77" t="s">
        <v>121</v>
      </c>
    </row>
    <row r="29" spans="1:11" x14ac:dyDescent="0.25">
      <c r="A29" s="67">
        <v>63</v>
      </c>
      <c r="B29" s="67">
        <v>4</v>
      </c>
      <c r="C29" s="74" t="s">
        <v>11</v>
      </c>
      <c r="D29" s="67" t="str">
        <f>INDEX(ART!C:C,MATCH(C29,ART!B:B,0))</f>
        <v>Traçage Couleur / Papier (aucun aplat)</v>
      </c>
      <c r="E29" s="69">
        <v>6</v>
      </c>
      <c r="F29" s="69">
        <f>VLOOKUP(C29,ART!B:E,4,0)</f>
        <v>420.1680672268908</v>
      </c>
      <c r="G29" s="69">
        <f>VLOOKUP(C29,ART!B:F,5,0)</f>
        <v>0.19</v>
      </c>
      <c r="H29" s="82">
        <f>_04[[#This Row],[Quantité]]*_04[[#This Row],[P.U. HT]]</f>
        <v>2521.0084033613448</v>
      </c>
      <c r="J29" s="79" t="s">
        <v>128</v>
      </c>
      <c r="K29" s="79" t="s">
        <v>128</v>
      </c>
    </row>
    <row r="30" spans="1:11" s="3" customFormat="1" x14ac:dyDescent="0.25">
      <c r="A30" s="39"/>
      <c r="B30" s="39"/>
      <c r="C30" s="62"/>
      <c r="D30" s="39" t="s">
        <v>119</v>
      </c>
      <c r="E30" s="60"/>
      <c r="F30" s="60"/>
      <c r="G30" s="61"/>
      <c r="H30" s="60">
        <f>SUM(H27:H29)</f>
        <v>4436.9747899159665</v>
      </c>
    </row>
  </sheetData>
  <conditionalFormatting sqref="D1:D4 D31:D1048576 D21:D25 D6:D19">
    <cfRule type="containsText" dxfId="4" priority="8" operator="containsText" text="Vente">
      <formula>NOT(ISERROR(SEARCH("Vente",D1)))</formula>
    </cfRule>
  </conditionalFormatting>
  <conditionalFormatting sqref="D5">
    <cfRule type="containsText" dxfId="3" priority="7" operator="containsText" text="Vente">
      <formula>NOT(ISERROR(SEARCH("Vente",D5)))</formula>
    </cfRule>
  </conditionalFormatting>
  <conditionalFormatting sqref="G5">
    <cfRule type="containsText" dxfId="2" priority="5" operator="containsText" text="Vente">
      <formula>NOT(ISERROR(SEARCH("Vente",G5)))</formula>
    </cfRule>
  </conditionalFormatting>
  <conditionalFormatting sqref="D26:D30">
    <cfRule type="containsText" dxfId="1" priority="2" operator="containsText" text="Vente">
      <formula>NOT(ISERROR(SEARCH("Vente",D26)))</formula>
    </cfRule>
  </conditionalFormatting>
  <conditionalFormatting sqref="D20">
    <cfRule type="containsText" dxfId="0" priority="1" operator="containsText" text="Vente">
      <formula>NOT(ISERROR(SEARCH("Vente",D20)))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2"/>
  <sheetViews>
    <sheetView workbookViewId="0">
      <pane ySplit="2" topLeftCell="A3" activePane="bottomLeft" state="frozen"/>
      <selection pane="bottomLeft" activeCell="J12" sqref="J12"/>
    </sheetView>
  </sheetViews>
  <sheetFormatPr baseColWidth="10" defaultRowHeight="15" customHeight="1" x14ac:dyDescent="0.25"/>
  <cols>
    <col min="1" max="1" width="6.5703125" style="4" customWidth="1"/>
    <col min="2" max="2" width="12.7109375" style="10" customWidth="1"/>
    <col min="3" max="3" width="45.7109375" style="10" customWidth="1"/>
    <col min="4" max="4" width="6.7109375" style="8" customWidth="1"/>
    <col min="5" max="5" width="12.7109375" style="9" customWidth="1"/>
    <col min="6" max="7" width="11.7109375" style="2" customWidth="1"/>
    <col min="8" max="8" width="11.42578125" style="38"/>
    <col min="9" max="9" width="11.42578125" style="38" customWidth="1"/>
    <col min="10" max="16384" width="11.42578125" style="38"/>
  </cols>
  <sheetData>
    <row r="1" spans="1:7" ht="24" customHeight="1" x14ac:dyDescent="0.25">
      <c r="A1" s="38"/>
      <c r="B1" s="38"/>
      <c r="C1" s="38"/>
      <c r="D1" s="38"/>
      <c r="E1" s="2"/>
    </row>
    <row r="2" spans="1:7" s="30" customFormat="1" ht="30" customHeight="1" x14ac:dyDescent="0.25">
      <c r="A2" s="32" t="s">
        <v>43</v>
      </c>
      <c r="B2" s="32" t="s">
        <v>1</v>
      </c>
      <c r="C2" s="31" t="s">
        <v>63</v>
      </c>
      <c r="D2" s="33" t="s">
        <v>44</v>
      </c>
      <c r="E2" s="34" t="s">
        <v>60</v>
      </c>
      <c r="F2" s="34" t="s">
        <v>114</v>
      </c>
      <c r="G2" s="34" t="s">
        <v>61</v>
      </c>
    </row>
    <row r="3" spans="1:7" s="14" customFormat="1" ht="15" customHeight="1" x14ac:dyDescent="0.25">
      <c r="A3" s="19" t="s">
        <v>67</v>
      </c>
      <c r="B3" s="23"/>
      <c r="C3" s="24" t="s">
        <v>64</v>
      </c>
      <c r="D3" s="12"/>
      <c r="E3" s="13"/>
      <c r="F3" s="54"/>
      <c r="G3" s="54"/>
    </row>
    <row r="4" spans="1:7" s="14" customFormat="1" ht="15" customHeight="1" x14ac:dyDescent="0.25">
      <c r="A4" s="37" t="s">
        <v>68</v>
      </c>
      <c r="B4" s="25"/>
      <c r="C4" s="26" t="s">
        <v>115</v>
      </c>
      <c r="D4" s="15"/>
      <c r="E4" s="55"/>
      <c r="F4" s="55"/>
      <c r="G4" s="55"/>
    </row>
    <row r="5" spans="1:7" s="14" customFormat="1" ht="15" customHeight="1" x14ac:dyDescent="0.25">
      <c r="A5" s="47" t="s">
        <v>69</v>
      </c>
      <c r="B5" s="27" t="s">
        <v>5</v>
      </c>
      <c r="C5" s="27" t="s">
        <v>37</v>
      </c>
      <c r="D5" s="48" t="s">
        <v>35</v>
      </c>
      <c r="E5" s="1">
        <v>8.4033613445378155</v>
      </c>
      <c r="F5" s="43">
        <v>0.19</v>
      </c>
      <c r="G5" s="43">
        <f>E5*1.19</f>
        <v>10</v>
      </c>
    </row>
    <row r="6" spans="1:7" s="14" customFormat="1" ht="15" customHeight="1" x14ac:dyDescent="0.25">
      <c r="A6" s="47" t="s">
        <v>77</v>
      </c>
      <c r="B6" s="27" t="s">
        <v>32</v>
      </c>
      <c r="C6" s="27" t="s">
        <v>36</v>
      </c>
      <c r="D6" s="48" t="s">
        <v>35</v>
      </c>
      <c r="E6" s="1">
        <v>67.226890756302524</v>
      </c>
      <c r="F6" s="43">
        <v>0.19</v>
      </c>
      <c r="G6" s="43">
        <f>E6*1.19</f>
        <v>80</v>
      </c>
    </row>
    <row r="7" spans="1:7" s="14" customFormat="1" ht="15" customHeight="1" x14ac:dyDescent="0.25">
      <c r="A7" s="47" t="s">
        <v>71</v>
      </c>
      <c r="B7" s="27" t="s">
        <v>6</v>
      </c>
      <c r="C7" s="27" t="s">
        <v>38</v>
      </c>
      <c r="D7" s="48" t="s">
        <v>35</v>
      </c>
      <c r="E7" s="1">
        <v>4.2016806722689077</v>
      </c>
      <c r="F7" s="43">
        <v>0.19</v>
      </c>
      <c r="G7" s="43">
        <f t="shared" ref="G7:G10" si="0">E7*1.19</f>
        <v>5</v>
      </c>
    </row>
    <row r="8" spans="1:7" s="14" customFormat="1" ht="15" customHeight="1" x14ac:dyDescent="0.25">
      <c r="A8" s="47" t="s">
        <v>79</v>
      </c>
      <c r="B8" s="27" t="s">
        <v>4</v>
      </c>
      <c r="C8" s="27" t="s">
        <v>40</v>
      </c>
      <c r="D8" s="48" t="s">
        <v>35</v>
      </c>
      <c r="E8" s="1">
        <v>33.613445378151262</v>
      </c>
      <c r="F8" s="43">
        <v>0.19</v>
      </c>
      <c r="G8" s="43">
        <f>E8*1.19</f>
        <v>40</v>
      </c>
    </row>
    <row r="9" spans="1:7" s="14" customFormat="1" ht="15" customHeight="1" x14ac:dyDescent="0.25">
      <c r="A9" s="47" t="s">
        <v>74</v>
      </c>
      <c r="B9" s="27" t="s">
        <v>8</v>
      </c>
      <c r="C9" s="27" t="s">
        <v>41</v>
      </c>
      <c r="D9" s="48" t="s">
        <v>35</v>
      </c>
      <c r="E9" s="1">
        <v>16.806722689075631</v>
      </c>
      <c r="F9" s="43">
        <v>0.19</v>
      </c>
      <c r="G9" s="43">
        <f t="shared" si="0"/>
        <v>20</v>
      </c>
    </row>
    <row r="10" spans="1:7" s="14" customFormat="1" ht="15" customHeight="1" x14ac:dyDescent="0.25">
      <c r="A10" s="47" t="s">
        <v>76</v>
      </c>
      <c r="B10" s="27" t="s">
        <v>7</v>
      </c>
      <c r="C10" s="27" t="s">
        <v>39</v>
      </c>
      <c r="D10" s="48" t="s">
        <v>35</v>
      </c>
      <c r="E10" s="1">
        <v>8.4033613445378155</v>
      </c>
      <c r="F10" s="43">
        <v>0.19</v>
      </c>
      <c r="G10" s="43">
        <f t="shared" si="0"/>
        <v>10</v>
      </c>
    </row>
    <row r="11" spans="1:7" s="14" customFormat="1" ht="15" customHeight="1" x14ac:dyDescent="0.25">
      <c r="A11" s="20" t="s">
        <v>85</v>
      </c>
      <c r="B11" s="44"/>
      <c r="C11" s="45" t="s">
        <v>116</v>
      </c>
      <c r="D11" s="46"/>
      <c r="E11" s="56"/>
      <c r="F11" s="56"/>
      <c r="G11" s="56"/>
    </row>
    <row r="12" spans="1:7" s="14" customFormat="1" ht="15" customHeight="1" x14ac:dyDescent="0.25">
      <c r="A12" s="47" t="s">
        <v>87</v>
      </c>
      <c r="B12" s="27" t="s">
        <v>9</v>
      </c>
      <c r="C12" s="27" t="s">
        <v>10</v>
      </c>
      <c r="D12" s="48" t="s">
        <v>42</v>
      </c>
      <c r="E12" s="1">
        <v>75.630252100840337</v>
      </c>
      <c r="F12" s="43">
        <v>0.19</v>
      </c>
      <c r="G12" s="43">
        <f t="shared" ref="G12" si="1">E12*1.19</f>
        <v>90</v>
      </c>
    </row>
    <row r="13" spans="1:7" s="14" customFormat="1" ht="15" customHeight="1" x14ac:dyDescent="0.25">
      <c r="A13" s="47" t="s">
        <v>88</v>
      </c>
      <c r="B13" s="27" t="s">
        <v>16</v>
      </c>
      <c r="C13" s="27" t="s">
        <v>17</v>
      </c>
      <c r="D13" s="48" t="s">
        <v>42</v>
      </c>
      <c r="E13" s="1">
        <v>336.1344537815126</v>
      </c>
      <c r="F13" s="43">
        <v>0.19</v>
      </c>
      <c r="G13" s="43">
        <f>E13*1.19</f>
        <v>400</v>
      </c>
    </row>
    <row r="14" spans="1:7" s="14" customFormat="1" ht="15" customHeight="1" x14ac:dyDescent="0.25">
      <c r="A14" s="47" t="s">
        <v>93</v>
      </c>
      <c r="B14" s="27" t="s">
        <v>13</v>
      </c>
      <c r="C14" s="27" t="s">
        <v>14</v>
      </c>
      <c r="D14" s="48" t="s">
        <v>42</v>
      </c>
      <c r="E14" s="1">
        <v>226.89075630252103</v>
      </c>
      <c r="F14" s="43">
        <v>0.19</v>
      </c>
      <c r="G14" s="43">
        <f>E14*1.19</f>
        <v>270</v>
      </c>
    </row>
    <row r="15" spans="1:7" s="14" customFormat="1" ht="15" customHeight="1" x14ac:dyDescent="0.25">
      <c r="A15" s="47" t="s">
        <v>94</v>
      </c>
      <c r="B15" s="27" t="s">
        <v>11</v>
      </c>
      <c r="C15" s="27" t="s">
        <v>12</v>
      </c>
      <c r="D15" s="48" t="s">
        <v>42</v>
      </c>
      <c r="E15" s="1">
        <v>420.1680672268908</v>
      </c>
      <c r="F15" s="43">
        <v>0.19</v>
      </c>
      <c r="G15" s="43">
        <f>E15*1.19</f>
        <v>500</v>
      </c>
    </row>
    <row r="16" spans="1:7" s="14" customFormat="1" ht="15" customHeight="1" x14ac:dyDescent="0.25">
      <c r="A16" s="47" t="s">
        <v>86</v>
      </c>
      <c r="B16" s="27" t="s">
        <v>33</v>
      </c>
      <c r="C16" s="27" t="s">
        <v>34</v>
      </c>
      <c r="D16" s="48" t="s">
        <v>42</v>
      </c>
      <c r="E16" s="1">
        <v>184.87394957983193</v>
      </c>
      <c r="F16" s="43">
        <v>0.19</v>
      </c>
      <c r="G16" s="43">
        <f>E16*1.19</f>
        <v>220</v>
      </c>
    </row>
    <row r="17" spans="1:7" s="14" customFormat="1" ht="15" customHeight="1" x14ac:dyDescent="0.25">
      <c r="A17" s="47" t="s">
        <v>92</v>
      </c>
      <c r="B17" s="27" t="s">
        <v>15</v>
      </c>
      <c r="C17" s="27" t="s">
        <v>18</v>
      </c>
      <c r="D17" s="48" t="s">
        <v>42</v>
      </c>
      <c r="E17" s="1">
        <v>369.74789915966386</v>
      </c>
      <c r="F17" s="43">
        <v>0.19</v>
      </c>
      <c r="G17" s="43">
        <f>E17*1.19</f>
        <v>440</v>
      </c>
    </row>
    <row r="18" spans="1:7" s="14" customFormat="1" ht="15" customHeight="1" x14ac:dyDescent="0.25">
      <c r="A18" s="20"/>
      <c r="B18" s="44"/>
      <c r="C18" s="45"/>
      <c r="D18" s="46"/>
      <c r="E18" s="56"/>
      <c r="F18" s="56"/>
      <c r="G18" s="56"/>
    </row>
    <row r="19" spans="1:7" s="14" customFormat="1" ht="15" customHeight="1" x14ac:dyDescent="0.25">
      <c r="A19" s="47" t="s">
        <v>67</v>
      </c>
      <c r="B19" s="27"/>
      <c r="C19" s="49" t="s">
        <v>97</v>
      </c>
      <c r="D19" s="48"/>
      <c r="E19" s="1"/>
      <c r="F19" s="43"/>
      <c r="G19" s="43"/>
    </row>
    <row r="20" spans="1:7" s="14" customFormat="1" ht="15" customHeight="1" x14ac:dyDescent="0.25">
      <c r="A20" s="19" t="s">
        <v>68</v>
      </c>
      <c r="B20" s="21"/>
      <c r="C20" s="28" t="s">
        <v>98</v>
      </c>
      <c r="D20" s="16"/>
      <c r="E20" s="57"/>
      <c r="F20" s="57"/>
      <c r="G20" s="57"/>
    </row>
    <row r="21" spans="1:7" s="14" customFormat="1" ht="15" customHeight="1" x14ac:dyDescent="0.25">
      <c r="A21" s="47" t="s">
        <v>72</v>
      </c>
      <c r="B21" s="27" t="s">
        <v>99</v>
      </c>
      <c r="C21" s="27" t="s">
        <v>100</v>
      </c>
      <c r="D21" s="48" t="s">
        <v>35</v>
      </c>
      <c r="E21" s="1">
        <v>3647.0588235294117</v>
      </c>
      <c r="F21" s="43">
        <v>0.19</v>
      </c>
      <c r="G21" s="43">
        <f t="shared" ref="G21:G26" si="2">E21*1.19</f>
        <v>4340</v>
      </c>
    </row>
    <row r="22" spans="1:7" s="14" customFormat="1" ht="15" customHeight="1" x14ac:dyDescent="0.25">
      <c r="A22" s="47" t="s">
        <v>73</v>
      </c>
      <c r="B22" s="27" t="s">
        <v>45</v>
      </c>
      <c r="C22" s="27" t="s">
        <v>46</v>
      </c>
      <c r="D22" s="48" t="s">
        <v>35</v>
      </c>
      <c r="E22" s="1">
        <v>3336.1344537815125</v>
      </c>
      <c r="F22" s="43">
        <v>0.19</v>
      </c>
      <c r="G22" s="43">
        <f t="shared" si="2"/>
        <v>3969.9999999999995</v>
      </c>
    </row>
    <row r="23" spans="1:7" s="14" customFormat="1" ht="15" customHeight="1" x14ac:dyDescent="0.25">
      <c r="A23" s="47" t="s">
        <v>74</v>
      </c>
      <c r="B23" s="27" t="s">
        <v>59</v>
      </c>
      <c r="C23" s="27" t="s">
        <v>101</v>
      </c>
      <c r="D23" s="48" t="s">
        <v>35</v>
      </c>
      <c r="E23" s="1">
        <v>3857.1428571428573</v>
      </c>
      <c r="F23" s="43">
        <v>0.19</v>
      </c>
      <c r="G23" s="43">
        <f t="shared" si="2"/>
        <v>4590</v>
      </c>
    </row>
    <row r="24" spans="1:7" s="14" customFormat="1" ht="15" customHeight="1" x14ac:dyDescent="0.25">
      <c r="A24" s="47" t="s">
        <v>75</v>
      </c>
      <c r="B24" s="27" t="s">
        <v>47</v>
      </c>
      <c r="C24" s="27" t="s">
        <v>48</v>
      </c>
      <c r="D24" s="48" t="s">
        <v>35</v>
      </c>
      <c r="E24" s="1">
        <v>2512.6050420168067</v>
      </c>
      <c r="F24" s="43">
        <v>0.19</v>
      </c>
      <c r="G24" s="43">
        <f t="shared" si="2"/>
        <v>2990</v>
      </c>
    </row>
    <row r="25" spans="1:7" s="14" customFormat="1" ht="15" customHeight="1" x14ac:dyDescent="0.25">
      <c r="A25" s="47" t="s">
        <v>77</v>
      </c>
      <c r="B25" s="27" t="s">
        <v>19</v>
      </c>
      <c r="C25" s="27" t="s">
        <v>29</v>
      </c>
      <c r="D25" s="48" t="s">
        <v>35</v>
      </c>
      <c r="E25" s="1">
        <v>831.93277310924373</v>
      </c>
      <c r="F25" s="43">
        <v>0.19</v>
      </c>
      <c r="G25" s="43">
        <f t="shared" si="2"/>
        <v>990</v>
      </c>
    </row>
    <row r="26" spans="1:7" s="14" customFormat="1" ht="15" customHeight="1" x14ac:dyDescent="0.25">
      <c r="A26" s="47" t="s">
        <v>78</v>
      </c>
      <c r="B26" s="27" t="s">
        <v>20</v>
      </c>
      <c r="C26" s="27" t="s">
        <v>22</v>
      </c>
      <c r="D26" s="48" t="s">
        <v>35</v>
      </c>
      <c r="E26" s="1">
        <v>470.58823529411768</v>
      </c>
      <c r="F26" s="43">
        <v>0.19</v>
      </c>
      <c r="G26" s="43">
        <f t="shared" si="2"/>
        <v>560</v>
      </c>
    </row>
    <row r="27" spans="1:7" s="14" customFormat="1" ht="15" customHeight="1" x14ac:dyDescent="0.25">
      <c r="A27" s="47" t="s">
        <v>79</v>
      </c>
      <c r="B27" s="27" t="s">
        <v>49</v>
      </c>
      <c r="C27" s="27" t="s">
        <v>50</v>
      </c>
      <c r="D27" s="48" t="s">
        <v>35</v>
      </c>
      <c r="E27" s="1">
        <v>504.20168067226894</v>
      </c>
      <c r="F27" s="43">
        <v>0.19</v>
      </c>
      <c r="G27" s="43">
        <f t="shared" ref="G27:G32" si="3">E27*1.19</f>
        <v>600</v>
      </c>
    </row>
    <row r="28" spans="1:7" s="14" customFormat="1" ht="15" customHeight="1" x14ac:dyDescent="0.25">
      <c r="A28" s="19" t="s">
        <v>80</v>
      </c>
      <c r="B28" s="21"/>
      <c r="C28" s="28" t="s">
        <v>102</v>
      </c>
      <c r="D28" s="16"/>
      <c r="E28" s="57"/>
      <c r="F28" s="57"/>
      <c r="G28" s="57"/>
    </row>
    <row r="29" spans="1:7" s="14" customFormat="1" ht="15" customHeight="1" x14ac:dyDescent="0.25">
      <c r="A29" s="47" t="s">
        <v>81</v>
      </c>
      <c r="B29" s="27" t="s">
        <v>51</v>
      </c>
      <c r="C29" s="27" t="s">
        <v>52</v>
      </c>
      <c r="D29" s="48" t="s">
        <v>35</v>
      </c>
      <c r="E29" s="1">
        <v>386.55462184873949</v>
      </c>
      <c r="F29" s="43">
        <v>0.19</v>
      </c>
      <c r="G29" s="43">
        <f t="shared" si="3"/>
        <v>459.99999999999994</v>
      </c>
    </row>
    <row r="30" spans="1:7" s="14" customFormat="1" ht="15" customHeight="1" x14ac:dyDescent="0.25">
      <c r="A30" s="47" t="s">
        <v>82</v>
      </c>
      <c r="B30" s="27" t="s">
        <v>53</v>
      </c>
      <c r="C30" s="27" t="s">
        <v>54</v>
      </c>
      <c r="D30" s="48" t="s">
        <v>35</v>
      </c>
      <c r="E30" s="1">
        <v>16.806722689075631</v>
      </c>
      <c r="F30" s="43">
        <v>0.19</v>
      </c>
      <c r="G30" s="43">
        <f t="shared" si="3"/>
        <v>20</v>
      </c>
    </row>
    <row r="31" spans="1:7" s="14" customFormat="1" ht="15" customHeight="1" x14ac:dyDescent="0.25">
      <c r="A31" s="47" t="s">
        <v>83</v>
      </c>
      <c r="B31" s="27" t="s">
        <v>55</v>
      </c>
      <c r="C31" s="27" t="s">
        <v>56</v>
      </c>
      <c r="D31" s="48" t="s">
        <v>35</v>
      </c>
      <c r="E31" s="1">
        <v>16.806722689075631</v>
      </c>
      <c r="F31" s="43">
        <v>0.19</v>
      </c>
      <c r="G31" s="43">
        <f t="shared" si="3"/>
        <v>20</v>
      </c>
    </row>
    <row r="32" spans="1:7" s="14" customFormat="1" ht="15" customHeight="1" x14ac:dyDescent="0.25">
      <c r="A32" s="47" t="s">
        <v>84</v>
      </c>
      <c r="B32" s="27" t="s">
        <v>21</v>
      </c>
      <c r="C32" s="27" t="s">
        <v>26</v>
      </c>
      <c r="D32" s="48" t="s">
        <v>35</v>
      </c>
      <c r="E32" s="1">
        <v>92.436974789915965</v>
      </c>
      <c r="F32" s="43">
        <v>0.19</v>
      </c>
      <c r="G32" s="43">
        <f t="shared" si="3"/>
        <v>110</v>
      </c>
    </row>
    <row r="33" spans="1:16" s="11" customFormat="1" ht="15" customHeight="1" x14ac:dyDescent="0.25">
      <c r="A33" s="19" t="s">
        <v>89</v>
      </c>
      <c r="B33" s="21"/>
      <c r="C33" s="28" t="s">
        <v>103</v>
      </c>
      <c r="D33" s="16"/>
      <c r="E33" s="57"/>
      <c r="F33" s="57"/>
      <c r="G33" s="57"/>
    </row>
    <row r="34" spans="1:16" s="36" customFormat="1" ht="15" customHeight="1" x14ac:dyDescent="0.25">
      <c r="A34" s="47" t="s">
        <v>90</v>
      </c>
      <c r="B34" s="27" t="s">
        <v>23</v>
      </c>
      <c r="C34" s="27" t="s">
        <v>30</v>
      </c>
      <c r="D34" s="48" t="s">
        <v>35</v>
      </c>
      <c r="E34" s="1">
        <v>680.67226890756308</v>
      </c>
      <c r="F34" s="43">
        <v>0.19</v>
      </c>
      <c r="G34" s="43">
        <f t="shared" ref="G34:G37" si="4">E34*1.19</f>
        <v>810</v>
      </c>
    </row>
    <row r="35" spans="1:16" s="36" customFormat="1" ht="15" customHeight="1" x14ac:dyDescent="0.25">
      <c r="A35" s="47" t="s">
        <v>91</v>
      </c>
      <c r="B35" s="27" t="s">
        <v>57</v>
      </c>
      <c r="C35" s="27" t="s">
        <v>58</v>
      </c>
      <c r="D35" s="48" t="s">
        <v>35</v>
      </c>
      <c r="E35" s="1">
        <v>394.9579831932773</v>
      </c>
      <c r="F35" s="43">
        <v>0.19</v>
      </c>
      <c r="G35" s="43">
        <f t="shared" si="4"/>
        <v>469.99999999999994</v>
      </c>
    </row>
    <row r="36" spans="1:16" s="14" customFormat="1" ht="15" customHeight="1" x14ac:dyDescent="0.25">
      <c r="A36" s="47" t="s">
        <v>95</v>
      </c>
      <c r="B36" s="27" t="s">
        <v>24</v>
      </c>
      <c r="C36" s="27" t="s">
        <v>27</v>
      </c>
      <c r="D36" s="48" t="s">
        <v>35</v>
      </c>
      <c r="E36" s="1">
        <v>25.210084033613448</v>
      </c>
      <c r="F36" s="43">
        <v>0.19</v>
      </c>
      <c r="G36" s="43">
        <f t="shared" si="4"/>
        <v>30.000000000000004</v>
      </c>
      <c r="H36" s="36"/>
      <c r="I36" s="36"/>
      <c r="J36" s="36"/>
      <c r="K36" s="36"/>
      <c r="L36" s="36"/>
      <c r="M36" s="36"/>
      <c r="N36" s="36"/>
      <c r="O36" s="36"/>
    </row>
    <row r="37" spans="1:16" s="36" customFormat="1" ht="15" customHeight="1" x14ac:dyDescent="0.25">
      <c r="A37" s="47" t="s">
        <v>96</v>
      </c>
      <c r="B37" s="27" t="s">
        <v>25</v>
      </c>
      <c r="C37" s="27" t="s">
        <v>28</v>
      </c>
      <c r="D37" s="48" t="s">
        <v>35</v>
      </c>
      <c r="E37" s="1">
        <v>16.806722689075631</v>
      </c>
      <c r="F37" s="43">
        <v>0.19</v>
      </c>
      <c r="G37" s="43">
        <f t="shared" si="4"/>
        <v>20</v>
      </c>
    </row>
    <row r="38" spans="1:16" s="11" customFormat="1" ht="15" customHeight="1" x14ac:dyDescent="0.25">
      <c r="A38" s="19"/>
      <c r="B38" s="21"/>
      <c r="C38" s="28"/>
      <c r="D38" s="16"/>
      <c r="E38" s="57"/>
      <c r="F38" s="57"/>
      <c r="G38" s="57"/>
    </row>
    <row r="39" spans="1:16" ht="18.75" x14ac:dyDescent="0.25">
      <c r="A39" s="19" t="s">
        <v>67</v>
      </c>
      <c r="B39" s="23"/>
      <c r="C39" s="24" t="s">
        <v>104</v>
      </c>
      <c r="D39" s="12"/>
      <c r="E39" s="13"/>
      <c r="F39" s="43"/>
      <c r="G39" s="43"/>
    </row>
    <row r="40" spans="1:16" x14ac:dyDescent="0.25">
      <c r="A40" s="19" t="s">
        <v>68</v>
      </c>
      <c r="B40" s="22"/>
      <c r="C40" s="29" t="s">
        <v>105</v>
      </c>
      <c r="D40" s="17"/>
      <c r="E40" s="18"/>
      <c r="F40" s="18"/>
      <c r="G40" s="18"/>
    </row>
    <row r="41" spans="1:16" s="5" customFormat="1" x14ac:dyDescent="0.25">
      <c r="A41" s="47" t="s">
        <v>70</v>
      </c>
      <c r="B41" s="50" t="s">
        <v>106</v>
      </c>
      <c r="C41" s="50" t="s">
        <v>107</v>
      </c>
      <c r="D41" s="48" t="s">
        <v>35</v>
      </c>
      <c r="E41" s="1">
        <v>192.66055045871559</v>
      </c>
      <c r="F41" s="43">
        <v>0.09</v>
      </c>
      <c r="G41" s="43">
        <f t="shared" ref="G41:G44" si="5">E41*1.09</f>
        <v>210</v>
      </c>
    </row>
    <row r="42" spans="1:16" s="5" customFormat="1" x14ac:dyDescent="0.25">
      <c r="A42" s="47" t="s">
        <v>73</v>
      </c>
      <c r="B42" s="50" t="s">
        <v>108</v>
      </c>
      <c r="C42" s="50" t="s">
        <v>109</v>
      </c>
      <c r="D42" s="48" t="s">
        <v>35</v>
      </c>
      <c r="E42" s="1">
        <v>2990.8256880733943</v>
      </c>
      <c r="F42" s="43">
        <v>0.09</v>
      </c>
      <c r="G42" s="43">
        <f t="shared" si="5"/>
        <v>3260</v>
      </c>
    </row>
    <row r="43" spans="1:16" s="5" customFormat="1" x14ac:dyDescent="0.25">
      <c r="A43" s="47" t="s">
        <v>74</v>
      </c>
      <c r="B43" s="50" t="s">
        <v>110</v>
      </c>
      <c r="C43" s="50" t="s">
        <v>111</v>
      </c>
      <c r="D43" s="48" t="s">
        <v>35</v>
      </c>
      <c r="E43" s="1">
        <v>3743.1192660550455</v>
      </c>
      <c r="F43" s="43">
        <v>0.09</v>
      </c>
      <c r="G43" s="43">
        <f t="shared" si="5"/>
        <v>4080</v>
      </c>
    </row>
    <row r="44" spans="1:16" s="5" customFormat="1" x14ac:dyDescent="0.25">
      <c r="A44" s="47" t="s">
        <v>75</v>
      </c>
      <c r="B44" s="50" t="s">
        <v>65</v>
      </c>
      <c r="C44" s="50" t="s">
        <v>66</v>
      </c>
      <c r="D44" s="48" t="s">
        <v>35</v>
      </c>
      <c r="E44" s="1">
        <v>2807.339449541284</v>
      </c>
      <c r="F44" s="43">
        <v>0.09</v>
      </c>
      <c r="G44" s="43">
        <f t="shared" si="5"/>
        <v>3060</v>
      </c>
    </row>
    <row r="45" spans="1:16" x14ac:dyDescent="0.25">
      <c r="A45" s="38"/>
      <c r="B45" s="38"/>
      <c r="C45" s="38"/>
      <c r="D45" s="38"/>
      <c r="E45" s="2"/>
      <c r="P45" s="11"/>
    </row>
    <row r="46" spans="1:16" x14ac:dyDescent="0.25">
      <c r="A46" s="38"/>
      <c r="B46" s="38"/>
      <c r="C46" s="38"/>
      <c r="D46" s="38"/>
      <c r="E46" s="2"/>
      <c r="P46" s="11"/>
    </row>
    <row r="47" spans="1:16" x14ac:dyDescent="0.25">
      <c r="A47" s="38"/>
      <c r="B47" s="38"/>
      <c r="C47" s="38"/>
      <c r="D47" s="38"/>
      <c r="E47" s="2"/>
      <c r="P47" s="11"/>
    </row>
    <row r="48" spans="1:16" x14ac:dyDescent="0.25">
      <c r="A48" s="38"/>
      <c r="B48" s="38"/>
      <c r="C48" s="38"/>
      <c r="D48" s="38"/>
      <c r="E48" s="2"/>
      <c r="P48" s="11"/>
    </row>
    <row r="49" spans="1:16" x14ac:dyDescent="0.25">
      <c r="A49" s="38"/>
      <c r="B49" s="38"/>
      <c r="C49" s="38"/>
      <c r="D49" s="38"/>
      <c r="E49" s="2"/>
      <c r="P49" s="11"/>
    </row>
    <row r="50" spans="1:16" x14ac:dyDescent="0.25">
      <c r="A50" s="38"/>
      <c r="B50" s="38"/>
      <c r="C50" s="38"/>
      <c r="D50" s="38"/>
      <c r="E50" s="2"/>
      <c r="P50" s="11"/>
    </row>
    <row r="51" spans="1:16" x14ac:dyDescent="0.25">
      <c r="A51" s="38"/>
      <c r="B51" s="38"/>
      <c r="C51" s="38"/>
      <c r="D51" s="38"/>
      <c r="E51" s="2"/>
      <c r="P51" s="11"/>
    </row>
    <row r="52" spans="1:16" x14ac:dyDescent="0.25">
      <c r="A52" s="38"/>
      <c r="B52" s="38"/>
      <c r="C52" s="38"/>
      <c r="D52" s="38"/>
      <c r="E52" s="2"/>
      <c r="P52" s="11"/>
    </row>
    <row r="53" spans="1:16" x14ac:dyDescent="0.25">
      <c r="A53" s="38"/>
      <c r="B53" s="38"/>
      <c r="C53" s="38"/>
      <c r="D53" s="38"/>
      <c r="E53" s="2"/>
      <c r="P53" s="11"/>
    </row>
    <row r="54" spans="1:16" x14ac:dyDescent="0.25">
      <c r="A54" s="38"/>
      <c r="B54" s="38"/>
      <c r="C54" s="38"/>
      <c r="D54" s="38"/>
      <c r="E54" s="2"/>
      <c r="P54" s="11"/>
    </row>
    <row r="55" spans="1:16" x14ac:dyDescent="0.25">
      <c r="A55" s="38"/>
      <c r="B55" s="38"/>
      <c r="C55" s="38"/>
      <c r="D55" s="38"/>
      <c r="E55" s="2"/>
      <c r="P55" s="11"/>
    </row>
    <row r="56" spans="1:16" x14ac:dyDescent="0.25">
      <c r="A56" s="38"/>
      <c r="B56" s="38"/>
      <c r="C56" s="38"/>
      <c r="D56" s="38"/>
      <c r="E56" s="2"/>
      <c r="P56" s="11"/>
    </row>
    <row r="57" spans="1:16" x14ac:dyDescent="0.25">
      <c r="A57" s="38"/>
      <c r="B57" s="38"/>
      <c r="C57" s="38"/>
      <c r="D57" s="38"/>
      <c r="E57" s="2"/>
      <c r="P57" s="11"/>
    </row>
    <row r="58" spans="1:16" x14ac:dyDescent="0.25">
      <c r="A58" s="38"/>
      <c r="B58" s="38"/>
      <c r="C58" s="38"/>
      <c r="D58" s="38"/>
      <c r="E58" s="2"/>
      <c r="P58" s="11"/>
    </row>
    <row r="59" spans="1:16" x14ac:dyDescent="0.25">
      <c r="A59" s="38"/>
      <c r="B59" s="38"/>
      <c r="C59" s="38"/>
      <c r="D59" s="38"/>
      <c r="E59" s="2"/>
      <c r="P59" s="11"/>
    </row>
    <row r="60" spans="1:16" x14ac:dyDescent="0.25">
      <c r="A60" s="38"/>
      <c r="B60" s="38"/>
      <c r="C60" s="38"/>
      <c r="D60" s="38"/>
      <c r="E60" s="2"/>
      <c r="P60" s="11"/>
    </row>
    <row r="61" spans="1:16" x14ac:dyDescent="0.25">
      <c r="A61" s="38"/>
      <c r="B61" s="38"/>
      <c r="C61" s="38"/>
      <c r="D61" s="38"/>
      <c r="E61" s="2"/>
    </row>
    <row r="62" spans="1:16" x14ac:dyDescent="0.25">
      <c r="A62" s="38"/>
      <c r="B62" s="38"/>
      <c r="C62" s="38"/>
      <c r="D62" s="38"/>
      <c r="E62" s="2"/>
      <c r="P62" s="11"/>
    </row>
    <row r="63" spans="1:16" x14ac:dyDescent="0.25">
      <c r="A63" s="38"/>
      <c r="B63" s="38"/>
      <c r="C63" s="38"/>
      <c r="D63" s="38"/>
      <c r="E63" s="2"/>
      <c r="P63" s="11"/>
    </row>
    <row r="64" spans="1:16" x14ac:dyDescent="0.25">
      <c r="A64" s="38"/>
      <c r="B64" s="38"/>
      <c r="C64" s="38"/>
      <c r="D64" s="38"/>
      <c r="E64" s="2"/>
      <c r="P64" s="11"/>
    </row>
    <row r="65" spans="1:16" x14ac:dyDescent="0.25">
      <c r="A65" s="38"/>
      <c r="B65" s="38"/>
      <c r="C65" s="38"/>
      <c r="D65" s="38"/>
      <c r="E65" s="2"/>
      <c r="P65" s="11"/>
    </row>
    <row r="66" spans="1:16" x14ac:dyDescent="0.25">
      <c r="A66" s="38"/>
      <c r="B66" s="38"/>
      <c r="C66" s="38"/>
      <c r="D66" s="38"/>
      <c r="E66" s="2"/>
      <c r="P66" s="11"/>
    </row>
    <row r="67" spans="1:16" x14ac:dyDescent="0.25">
      <c r="A67" s="38"/>
      <c r="B67" s="38"/>
      <c r="C67" s="38"/>
      <c r="D67" s="38"/>
      <c r="E67" s="2"/>
      <c r="P67" s="11"/>
    </row>
    <row r="68" spans="1:16" x14ac:dyDescent="0.25">
      <c r="A68" s="38"/>
      <c r="B68" s="38"/>
      <c r="C68" s="38"/>
      <c r="D68" s="38"/>
      <c r="E68" s="2"/>
      <c r="P68" s="11"/>
    </row>
    <row r="69" spans="1:16" x14ac:dyDescent="0.25">
      <c r="A69" s="38"/>
      <c r="B69" s="38"/>
      <c r="C69" s="38"/>
      <c r="D69" s="38"/>
      <c r="E69" s="2"/>
      <c r="P69" s="11"/>
    </row>
    <row r="70" spans="1:16" x14ac:dyDescent="0.25">
      <c r="A70" s="38"/>
      <c r="B70" s="38"/>
      <c r="C70" s="38"/>
      <c r="D70" s="38"/>
      <c r="E70" s="2"/>
      <c r="P70" s="11"/>
    </row>
    <row r="71" spans="1:16" x14ac:dyDescent="0.25">
      <c r="A71" s="38"/>
      <c r="B71" s="38"/>
      <c r="C71" s="38"/>
      <c r="D71" s="38"/>
      <c r="E71" s="2"/>
      <c r="P71" s="11"/>
    </row>
    <row r="72" spans="1:16" x14ac:dyDescent="0.25">
      <c r="A72" s="38"/>
      <c r="B72" s="38"/>
      <c r="C72" s="38"/>
      <c r="D72" s="38"/>
      <c r="E72" s="2"/>
      <c r="P72" s="14"/>
    </row>
    <row r="73" spans="1:16" x14ac:dyDescent="0.25">
      <c r="A73" s="38"/>
      <c r="B73" s="38"/>
      <c r="C73" s="38"/>
      <c r="D73" s="38"/>
      <c r="E73" s="2"/>
      <c r="P73" s="11"/>
    </row>
    <row r="74" spans="1:16" x14ac:dyDescent="0.25">
      <c r="A74" s="38"/>
      <c r="B74" s="38"/>
      <c r="C74" s="38"/>
      <c r="D74" s="38"/>
      <c r="E74" s="2"/>
      <c r="P74" s="11"/>
    </row>
    <row r="75" spans="1:16" x14ac:dyDescent="0.25">
      <c r="A75" s="38"/>
      <c r="B75" s="38"/>
      <c r="C75" s="38"/>
      <c r="D75" s="38"/>
      <c r="E75" s="2"/>
      <c r="P75" s="11"/>
    </row>
    <row r="76" spans="1:16" x14ac:dyDescent="0.25">
      <c r="A76" s="38"/>
      <c r="B76" s="38"/>
      <c r="C76" s="38"/>
      <c r="D76" s="38"/>
      <c r="E76" s="2"/>
      <c r="P76" s="11"/>
    </row>
    <row r="77" spans="1:16" x14ac:dyDescent="0.25">
      <c r="A77" s="38"/>
      <c r="B77" s="38"/>
      <c r="C77" s="38"/>
      <c r="D77" s="38"/>
      <c r="E77" s="2"/>
      <c r="P77" s="11"/>
    </row>
    <row r="78" spans="1:16" x14ac:dyDescent="0.25">
      <c r="A78" s="38"/>
      <c r="B78" s="38"/>
      <c r="C78" s="38"/>
      <c r="D78" s="38"/>
      <c r="E78" s="2"/>
      <c r="P78" s="11"/>
    </row>
    <row r="79" spans="1:16" x14ac:dyDescent="0.25">
      <c r="A79" s="38"/>
      <c r="B79" s="38"/>
      <c r="C79" s="38"/>
      <c r="D79" s="38"/>
      <c r="E79" s="2"/>
      <c r="P79" s="11"/>
    </row>
    <row r="80" spans="1:16" x14ac:dyDescent="0.25">
      <c r="A80" s="38"/>
      <c r="B80" s="38"/>
      <c r="C80" s="38"/>
      <c r="D80" s="38"/>
      <c r="E80" s="2"/>
      <c r="P80" s="11"/>
    </row>
    <row r="81" spans="1:16" x14ac:dyDescent="0.25">
      <c r="A81" s="38"/>
      <c r="B81" s="38"/>
      <c r="C81" s="38"/>
      <c r="D81" s="38"/>
      <c r="E81" s="2"/>
      <c r="P81" s="11"/>
    </row>
    <row r="82" spans="1:16" x14ac:dyDescent="0.25">
      <c r="A82" s="38"/>
      <c r="B82" s="38"/>
      <c r="C82" s="38"/>
      <c r="D82" s="38"/>
      <c r="E82" s="2"/>
      <c r="P82" s="11"/>
    </row>
    <row r="83" spans="1:16" x14ac:dyDescent="0.25">
      <c r="A83" s="38"/>
      <c r="B83" s="38"/>
      <c r="C83" s="38"/>
      <c r="D83" s="38"/>
      <c r="E83" s="2"/>
      <c r="P83" s="11"/>
    </row>
    <row r="84" spans="1:16" x14ac:dyDescent="0.25">
      <c r="A84" s="38"/>
      <c r="B84" s="38"/>
      <c r="C84" s="38"/>
      <c r="D84" s="38"/>
      <c r="E84" s="2"/>
      <c r="P84" s="11"/>
    </row>
    <row r="85" spans="1:16" x14ac:dyDescent="0.25">
      <c r="A85" s="38"/>
      <c r="B85" s="38"/>
      <c r="C85" s="38"/>
      <c r="D85" s="38"/>
      <c r="E85" s="2"/>
      <c r="P85" s="11"/>
    </row>
    <row r="86" spans="1:16" x14ac:dyDescent="0.25">
      <c r="A86" s="38"/>
      <c r="B86" s="38"/>
      <c r="C86" s="38"/>
      <c r="D86" s="38"/>
      <c r="E86" s="2"/>
      <c r="P86" s="11"/>
    </row>
    <row r="87" spans="1:16" x14ac:dyDescent="0.25">
      <c r="A87" s="38"/>
      <c r="B87" s="38"/>
      <c r="C87" s="38"/>
      <c r="D87" s="38"/>
      <c r="E87" s="2"/>
      <c r="P87" s="11"/>
    </row>
    <row r="88" spans="1:16" x14ac:dyDescent="0.25">
      <c r="A88" s="38"/>
      <c r="B88" s="38"/>
      <c r="C88" s="38"/>
      <c r="D88" s="38"/>
      <c r="E88" s="2"/>
      <c r="P88" s="11"/>
    </row>
    <row r="89" spans="1:16" x14ac:dyDescent="0.25">
      <c r="A89" s="38"/>
      <c r="B89" s="38"/>
      <c r="C89" s="38"/>
      <c r="D89" s="38"/>
      <c r="E89" s="2"/>
      <c r="P89" s="11"/>
    </row>
    <row r="90" spans="1:16" x14ac:dyDescent="0.25">
      <c r="A90" s="38"/>
      <c r="B90" s="38"/>
      <c r="C90" s="38"/>
      <c r="D90" s="38"/>
      <c r="E90" s="2"/>
      <c r="P90" s="14"/>
    </row>
    <row r="91" spans="1:16" x14ac:dyDescent="0.25">
      <c r="A91" s="38"/>
      <c r="B91" s="38"/>
      <c r="C91" s="38"/>
      <c r="D91" s="38"/>
      <c r="E91" s="2"/>
      <c r="P91" s="11"/>
    </row>
    <row r="92" spans="1:16" x14ac:dyDescent="0.25">
      <c r="A92" s="38"/>
      <c r="B92" s="38"/>
      <c r="C92" s="38"/>
      <c r="D92" s="38"/>
      <c r="E92" s="2"/>
      <c r="P92" s="11"/>
    </row>
    <row r="93" spans="1:16" x14ac:dyDescent="0.25">
      <c r="A93" s="38"/>
      <c r="B93" s="38"/>
      <c r="C93" s="38"/>
      <c r="D93" s="38"/>
      <c r="E93" s="2"/>
      <c r="P93" s="11"/>
    </row>
    <row r="94" spans="1:16" x14ac:dyDescent="0.25">
      <c r="A94" s="38"/>
      <c r="B94" s="38"/>
      <c r="C94" s="38"/>
      <c r="D94" s="38"/>
      <c r="E94" s="2"/>
      <c r="P94" s="11"/>
    </row>
    <row r="95" spans="1:16" x14ac:dyDescent="0.25">
      <c r="A95" s="38"/>
      <c r="B95" s="38"/>
      <c r="C95" s="38"/>
      <c r="D95" s="38"/>
      <c r="E95" s="2"/>
      <c r="P95" s="11"/>
    </row>
    <row r="96" spans="1:16" x14ac:dyDescent="0.25">
      <c r="A96" s="38"/>
      <c r="B96" s="38"/>
      <c r="C96" s="38"/>
      <c r="D96" s="38"/>
      <c r="E96" s="2"/>
      <c r="P96" s="11"/>
    </row>
    <row r="97" spans="1:16" x14ac:dyDescent="0.25">
      <c r="A97" s="38"/>
      <c r="B97" s="38"/>
      <c r="C97" s="38"/>
      <c r="D97" s="38"/>
      <c r="E97" s="2"/>
      <c r="P97" s="11"/>
    </row>
    <row r="98" spans="1:16" x14ac:dyDescent="0.25">
      <c r="A98" s="38"/>
      <c r="B98" s="38"/>
      <c r="C98" s="38"/>
      <c r="D98" s="38"/>
      <c r="E98" s="2"/>
      <c r="P98" s="11"/>
    </row>
    <row r="99" spans="1:16" x14ac:dyDescent="0.25">
      <c r="A99" s="38"/>
      <c r="B99" s="38"/>
      <c r="C99" s="38"/>
      <c r="D99" s="38"/>
      <c r="E99" s="2"/>
      <c r="P99" s="11"/>
    </row>
    <row r="100" spans="1:16" x14ac:dyDescent="0.25">
      <c r="A100" s="38"/>
      <c r="B100" s="38"/>
      <c r="C100" s="38"/>
      <c r="D100" s="38"/>
      <c r="E100" s="2"/>
      <c r="P100" s="11"/>
    </row>
    <row r="101" spans="1:16" x14ac:dyDescent="0.25">
      <c r="A101" s="38"/>
      <c r="B101" s="38"/>
      <c r="C101" s="38"/>
      <c r="D101" s="38"/>
      <c r="E101" s="2"/>
      <c r="P101" s="11"/>
    </row>
    <row r="102" spans="1:16" x14ac:dyDescent="0.25">
      <c r="A102" s="38"/>
      <c r="B102" s="38"/>
      <c r="C102" s="38"/>
      <c r="D102" s="38"/>
      <c r="E102" s="2"/>
      <c r="P102" s="11"/>
    </row>
    <row r="103" spans="1:16" x14ac:dyDescent="0.25">
      <c r="A103" s="38"/>
      <c r="B103" s="38"/>
      <c r="C103" s="38"/>
      <c r="D103" s="38"/>
      <c r="E103" s="2"/>
      <c r="P103" s="11"/>
    </row>
    <row r="104" spans="1:16" x14ac:dyDescent="0.25">
      <c r="A104" s="38"/>
      <c r="B104" s="38"/>
      <c r="C104" s="38"/>
      <c r="D104" s="38"/>
      <c r="E104" s="2"/>
      <c r="P104" s="11"/>
    </row>
    <row r="105" spans="1:16" x14ac:dyDescent="0.25">
      <c r="A105" s="38"/>
      <c r="B105" s="38"/>
      <c r="C105" s="38"/>
      <c r="D105" s="38"/>
      <c r="E105" s="2"/>
      <c r="P105" s="11"/>
    </row>
    <row r="106" spans="1:16" x14ac:dyDescent="0.25">
      <c r="A106" s="38"/>
      <c r="B106" s="38"/>
      <c r="C106" s="38"/>
      <c r="D106" s="38"/>
      <c r="E106" s="2"/>
      <c r="P106" s="11"/>
    </row>
    <row r="107" spans="1:16" x14ac:dyDescent="0.25">
      <c r="A107" s="38"/>
      <c r="B107" s="38"/>
      <c r="C107" s="38"/>
      <c r="D107" s="38"/>
      <c r="E107" s="2"/>
      <c r="P107" s="11"/>
    </row>
    <row r="108" spans="1:16" x14ac:dyDescent="0.25">
      <c r="A108" s="38"/>
      <c r="B108" s="38"/>
      <c r="C108" s="38"/>
      <c r="D108" s="38"/>
      <c r="E108" s="2"/>
      <c r="P108" s="11"/>
    </row>
    <row r="109" spans="1:16" x14ac:dyDescent="0.25">
      <c r="A109" s="38"/>
      <c r="B109" s="38"/>
      <c r="C109" s="38"/>
      <c r="D109" s="38"/>
      <c r="E109" s="2"/>
      <c r="P109" s="11"/>
    </row>
    <row r="110" spans="1:16" x14ac:dyDescent="0.25">
      <c r="A110" s="38"/>
      <c r="B110" s="38"/>
      <c r="C110" s="38"/>
      <c r="D110" s="38"/>
      <c r="E110" s="2"/>
      <c r="P110" s="11"/>
    </row>
    <row r="111" spans="1:16" x14ac:dyDescent="0.25">
      <c r="A111" s="38"/>
      <c r="B111" s="38"/>
      <c r="C111" s="38"/>
      <c r="D111" s="38"/>
      <c r="E111" s="2"/>
      <c r="P111" s="11"/>
    </row>
    <row r="112" spans="1:16" x14ac:dyDescent="0.25">
      <c r="A112" s="38"/>
      <c r="B112" s="38"/>
      <c r="C112" s="38"/>
      <c r="D112" s="38"/>
      <c r="E112" s="2"/>
      <c r="P112" s="11"/>
    </row>
    <row r="113" spans="1:16" x14ac:dyDescent="0.25">
      <c r="A113" s="38"/>
      <c r="B113" s="38"/>
      <c r="C113" s="38"/>
      <c r="D113" s="38"/>
      <c r="E113" s="2"/>
      <c r="P113" s="11"/>
    </row>
    <row r="114" spans="1:16" x14ac:dyDescent="0.25">
      <c r="A114" s="38"/>
      <c r="B114" s="38"/>
      <c r="C114" s="38"/>
      <c r="D114" s="38"/>
      <c r="E114" s="2"/>
      <c r="P114" s="11"/>
    </row>
    <row r="115" spans="1:16" x14ac:dyDescent="0.25">
      <c r="A115" s="38"/>
      <c r="B115" s="38"/>
      <c r="C115" s="38"/>
      <c r="D115" s="38"/>
      <c r="E115" s="2"/>
      <c r="P115" s="11"/>
    </row>
    <row r="116" spans="1:16" x14ac:dyDescent="0.25">
      <c r="A116" s="38"/>
      <c r="B116" s="38"/>
      <c r="C116" s="38"/>
      <c r="D116" s="38"/>
      <c r="E116" s="2"/>
      <c r="P116" s="11"/>
    </row>
    <row r="117" spans="1:16" x14ac:dyDescent="0.25">
      <c r="A117" s="38"/>
      <c r="B117" s="38"/>
      <c r="C117" s="38"/>
      <c r="D117" s="38"/>
      <c r="E117" s="2"/>
      <c r="P117" s="11"/>
    </row>
    <row r="118" spans="1:16" x14ac:dyDescent="0.25">
      <c r="A118" s="38"/>
      <c r="B118" s="38"/>
      <c r="C118" s="38"/>
      <c r="D118" s="38"/>
      <c r="E118" s="2"/>
      <c r="P118" s="11"/>
    </row>
    <row r="119" spans="1:16" x14ac:dyDescent="0.25">
      <c r="A119" s="38"/>
      <c r="B119" s="38"/>
      <c r="C119" s="38"/>
      <c r="D119" s="38"/>
      <c r="E119" s="2"/>
      <c r="P119" s="11"/>
    </row>
    <row r="120" spans="1:16" x14ac:dyDescent="0.25">
      <c r="A120" s="38"/>
      <c r="B120" s="38"/>
      <c r="C120" s="38"/>
      <c r="D120" s="38"/>
      <c r="E120" s="2"/>
      <c r="P120" s="11"/>
    </row>
    <row r="121" spans="1:16" x14ac:dyDescent="0.25">
      <c r="A121" s="38"/>
      <c r="B121" s="38"/>
      <c r="C121" s="38"/>
      <c r="D121" s="38"/>
      <c r="E121" s="2"/>
      <c r="P121" s="11"/>
    </row>
    <row r="122" spans="1:16" x14ac:dyDescent="0.25">
      <c r="A122" s="38"/>
      <c r="B122" s="38"/>
      <c r="C122" s="38"/>
      <c r="D122" s="38"/>
      <c r="E122" s="2"/>
      <c r="P122" s="11"/>
    </row>
    <row r="123" spans="1:16" x14ac:dyDescent="0.25">
      <c r="A123" s="38"/>
      <c r="B123" s="38"/>
      <c r="C123" s="38"/>
      <c r="D123" s="38"/>
      <c r="E123" s="2"/>
      <c r="P123" s="11"/>
    </row>
    <row r="124" spans="1:16" x14ac:dyDescent="0.25">
      <c r="A124" s="38"/>
      <c r="B124" s="38"/>
      <c r="C124" s="38"/>
      <c r="D124" s="38"/>
      <c r="E124" s="2"/>
      <c r="P124" s="11"/>
    </row>
    <row r="125" spans="1:16" x14ac:dyDescent="0.25">
      <c r="A125" s="38"/>
      <c r="B125" s="38"/>
      <c r="C125" s="38"/>
      <c r="D125" s="38"/>
      <c r="E125" s="2"/>
      <c r="P125" s="11"/>
    </row>
    <row r="126" spans="1:16" x14ac:dyDescent="0.25">
      <c r="A126" s="38"/>
      <c r="B126" s="38"/>
      <c r="C126" s="38"/>
      <c r="D126" s="38"/>
      <c r="E126" s="2"/>
      <c r="P126" s="11"/>
    </row>
    <row r="127" spans="1:16" x14ac:dyDescent="0.25">
      <c r="A127" s="38"/>
      <c r="B127" s="38"/>
      <c r="C127" s="38"/>
      <c r="D127" s="38"/>
      <c r="E127" s="2"/>
      <c r="P127" s="11"/>
    </row>
    <row r="128" spans="1:16" x14ac:dyDescent="0.25">
      <c r="A128" s="38"/>
      <c r="B128" s="38"/>
      <c r="C128" s="38"/>
      <c r="D128" s="38"/>
      <c r="E128" s="2"/>
      <c r="P128" s="11"/>
    </row>
    <row r="129" spans="1:16" x14ac:dyDescent="0.25">
      <c r="A129" s="38"/>
      <c r="B129" s="38"/>
      <c r="C129" s="38"/>
      <c r="D129" s="38"/>
      <c r="E129" s="2"/>
      <c r="P129" s="11"/>
    </row>
    <row r="130" spans="1:16" x14ac:dyDescent="0.25">
      <c r="A130" s="38"/>
      <c r="B130" s="38"/>
      <c r="C130" s="38"/>
      <c r="D130" s="38"/>
      <c r="E130" s="2"/>
      <c r="P130" s="11"/>
    </row>
    <row r="131" spans="1:16" x14ac:dyDescent="0.25">
      <c r="A131" s="38"/>
      <c r="B131" s="38"/>
      <c r="C131" s="38"/>
      <c r="D131" s="38"/>
      <c r="E131" s="2"/>
      <c r="P131" s="11"/>
    </row>
    <row r="132" spans="1:16" x14ac:dyDescent="0.25">
      <c r="A132" s="38"/>
      <c r="B132" s="38"/>
      <c r="C132" s="38"/>
      <c r="D132" s="38"/>
      <c r="E132" s="2"/>
      <c r="P132" s="11"/>
    </row>
    <row r="133" spans="1:16" x14ac:dyDescent="0.25">
      <c r="A133" s="38"/>
      <c r="B133" s="38"/>
      <c r="C133" s="38"/>
      <c r="D133" s="38"/>
      <c r="E133" s="2"/>
      <c r="P133" s="11"/>
    </row>
    <row r="134" spans="1:16" x14ac:dyDescent="0.25">
      <c r="A134" s="38"/>
      <c r="B134" s="38"/>
      <c r="C134" s="38"/>
      <c r="D134" s="38"/>
      <c r="E134" s="2"/>
      <c r="P134" s="11"/>
    </row>
    <row r="135" spans="1:16" x14ac:dyDescent="0.25">
      <c r="A135" s="38"/>
      <c r="B135" s="38"/>
      <c r="C135" s="38"/>
      <c r="D135" s="38"/>
      <c r="E135" s="2"/>
      <c r="P135" s="11"/>
    </row>
    <row r="136" spans="1:16" x14ac:dyDescent="0.25">
      <c r="A136" s="38"/>
      <c r="B136" s="38"/>
      <c r="C136" s="38"/>
      <c r="D136" s="38"/>
      <c r="E136" s="2"/>
      <c r="P136" s="11"/>
    </row>
    <row r="137" spans="1:16" x14ac:dyDescent="0.25">
      <c r="A137" s="38"/>
      <c r="B137" s="38"/>
      <c r="C137" s="38"/>
      <c r="D137" s="38"/>
      <c r="E137" s="2"/>
      <c r="P137" s="11"/>
    </row>
    <row r="138" spans="1:16" x14ac:dyDescent="0.25">
      <c r="A138" s="38"/>
      <c r="B138" s="38"/>
      <c r="C138" s="38"/>
      <c r="D138" s="38"/>
      <c r="E138" s="2"/>
      <c r="P138" s="11"/>
    </row>
    <row r="139" spans="1:16" x14ac:dyDescent="0.25">
      <c r="A139" s="38"/>
      <c r="B139" s="38"/>
      <c r="C139" s="38"/>
      <c r="D139" s="38"/>
      <c r="E139" s="2"/>
      <c r="P139" s="11"/>
    </row>
    <row r="140" spans="1:16" x14ac:dyDescent="0.25">
      <c r="A140" s="38"/>
      <c r="B140" s="38"/>
      <c r="C140" s="38"/>
      <c r="D140" s="38"/>
      <c r="E140" s="2"/>
      <c r="P140" s="11"/>
    </row>
    <row r="141" spans="1:16" x14ac:dyDescent="0.25">
      <c r="A141" s="38"/>
      <c r="B141" s="38"/>
      <c r="C141" s="38"/>
      <c r="D141" s="38"/>
      <c r="E141" s="2"/>
      <c r="P141" s="11"/>
    </row>
    <row r="142" spans="1:16" x14ac:dyDescent="0.25">
      <c r="A142" s="38"/>
      <c r="B142" s="38"/>
      <c r="C142" s="38"/>
      <c r="D142" s="38"/>
      <c r="E142" s="2"/>
      <c r="P142" s="11"/>
    </row>
    <row r="143" spans="1:16" x14ac:dyDescent="0.25">
      <c r="A143" s="38"/>
      <c r="B143" s="38"/>
      <c r="C143" s="38"/>
      <c r="D143" s="38"/>
      <c r="E143" s="2"/>
      <c r="P143" s="11"/>
    </row>
    <row r="144" spans="1:16" x14ac:dyDescent="0.25">
      <c r="A144" s="38"/>
      <c r="B144" s="38"/>
      <c r="C144" s="38"/>
      <c r="D144" s="38"/>
      <c r="E144" s="2"/>
      <c r="P144" s="11"/>
    </row>
    <row r="145" spans="1:16" x14ac:dyDescent="0.25">
      <c r="A145" s="38"/>
      <c r="B145" s="38"/>
      <c r="C145" s="38"/>
      <c r="D145" s="38"/>
      <c r="E145" s="2"/>
      <c r="P145" s="11"/>
    </row>
    <row r="146" spans="1:16" x14ac:dyDescent="0.25">
      <c r="A146" s="38"/>
      <c r="B146" s="38"/>
      <c r="C146" s="38"/>
      <c r="D146" s="38"/>
      <c r="E146" s="2"/>
      <c r="P146" s="11"/>
    </row>
    <row r="147" spans="1:16" x14ac:dyDescent="0.25">
      <c r="A147" s="38"/>
      <c r="B147" s="38"/>
      <c r="C147" s="38"/>
      <c r="D147" s="38"/>
      <c r="E147" s="2"/>
      <c r="P147" s="11"/>
    </row>
    <row r="148" spans="1:16" x14ac:dyDescent="0.25">
      <c r="A148" s="38"/>
      <c r="B148" s="38"/>
      <c r="C148" s="38"/>
      <c r="D148" s="38"/>
      <c r="E148" s="2"/>
      <c r="P148" s="11"/>
    </row>
    <row r="149" spans="1:16" x14ac:dyDescent="0.25">
      <c r="A149" s="38"/>
      <c r="B149" s="38"/>
      <c r="C149" s="38"/>
      <c r="D149" s="38"/>
      <c r="E149" s="2"/>
      <c r="P149" s="11"/>
    </row>
    <row r="150" spans="1:16" x14ac:dyDescent="0.25">
      <c r="A150" s="38"/>
      <c r="B150" s="38"/>
      <c r="C150" s="38"/>
      <c r="D150" s="38"/>
      <c r="E150" s="2"/>
      <c r="P150" s="11"/>
    </row>
    <row r="151" spans="1:16" x14ac:dyDescent="0.25">
      <c r="A151" s="38"/>
      <c r="B151" s="38"/>
      <c r="C151" s="38"/>
      <c r="D151" s="38"/>
      <c r="E151" s="2"/>
      <c r="P151" s="11"/>
    </row>
    <row r="152" spans="1:16" x14ac:dyDescent="0.25">
      <c r="A152" s="38"/>
      <c r="B152" s="38"/>
      <c r="C152" s="38"/>
      <c r="D152" s="38"/>
      <c r="E152" s="2"/>
      <c r="P152" s="11"/>
    </row>
    <row r="153" spans="1:16" x14ac:dyDescent="0.25">
      <c r="A153" s="38"/>
      <c r="B153" s="38"/>
      <c r="C153" s="38"/>
      <c r="D153" s="38"/>
      <c r="E153" s="2"/>
      <c r="P153" s="11"/>
    </row>
    <row r="154" spans="1:16" x14ac:dyDescent="0.25">
      <c r="A154" s="38"/>
      <c r="B154" s="38"/>
      <c r="C154" s="38"/>
      <c r="D154" s="38"/>
      <c r="E154" s="2"/>
    </row>
    <row r="155" spans="1:16" x14ac:dyDescent="0.25">
      <c r="A155" s="38"/>
      <c r="B155" s="38"/>
      <c r="C155" s="38"/>
      <c r="D155" s="38"/>
      <c r="E155" s="2"/>
      <c r="P155" s="14"/>
    </row>
    <row r="156" spans="1:16" x14ac:dyDescent="0.25">
      <c r="A156" s="38"/>
      <c r="B156" s="38"/>
      <c r="C156" s="38"/>
      <c r="D156" s="38"/>
      <c r="E156" s="2"/>
    </row>
    <row r="157" spans="1:16" x14ac:dyDescent="0.25">
      <c r="A157" s="38"/>
      <c r="B157" s="38"/>
      <c r="C157" s="38"/>
      <c r="D157" s="38"/>
      <c r="E157" s="2"/>
    </row>
    <row r="158" spans="1:16" x14ac:dyDescent="0.25">
      <c r="A158" s="38"/>
      <c r="B158" s="38"/>
      <c r="C158" s="38"/>
      <c r="D158" s="38"/>
      <c r="E158" s="2"/>
    </row>
    <row r="159" spans="1:16" x14ac:dyDescent="0.25">
      <c r="A159" s="38"/>
      <c r="B159" s="38"/>
      <c r="C159" s="38"/>
      <c r="D159" s="38"/>
      <c r="E159" s="2"/>
    </row>
    <row r="160" spans="1:16" x14ac:dyDescent="0.25">
      <c r="A160" s="38"/>
      <c r="B160" s="38"/>
      <c r="C160" s="38"/>
      <c r="D160" s="38"/>
      <c r="E160" s="2"/>
    </row>
    <row r="161" spans="1:5" x14ac:dyDescent="0.25">
      <c r="A161" s="38"/>
      <c r="B161" s="38"/>
      <c r="C161" s="38"/>
      <c r="D161" s="38"/>
      <c r="E161" s="2"/>
    </row>
    <row r="162" spans="1:5" x14ac:dyDescent="0.25">
      <c r="A162" s="38"/>
      <c r="B162" s="38"/>
      <c r="C162" s="38"/>
      <c r="D162" s="38"/>
      <c r="E162" s="2"/>
    </row>
    <row r="163" spans="1:5" x14ac:dyDescent="0.25">
      <c r="A163" s="38"/>
      <c r="B163" s="38"/>
      <c r="C163" s="38"/>
      <c r="D163" s="38"/>
      <c r="E163" s="2"/>
    </row>
    <row r="164" spans="1:5" x14ac:dyDescent="0.25">
      <c r="A164" s="38"/>
      <c r="B164" s="38"/>
      <c r="C164" s="38"/>
      <c r="D164" s="38"/>
      <c r="E164" s="2"/>
    </row>
    <row r="165" spans="1:5" x14ac:dyDescent="0.25">
      <c r="A165" s="38"/>
      <c r="B165" s="38"/>
      <c r="C165" s="38"/>
      <c r="D165" s="38"/>
      <c r="E165" s="2"/>
    </row>
    <row r="166" spans="1:5" x14ac:dyDescent="0.25">
      <c r="A166" s="38"/>
      <c r="B166" s="38"/>
      <c r="C166" s="38"/>
      <c r="D166" s="38"/>
      <c r="E166" s="2"/>
    </row>
    <row r="167" spans="1:5" x14ac:dyDescent="0.25">
      <c r="A167" s="38"/>
      <c r="B167" s="38"/>
      <c r="C167" s="38"/>
      <c r="D167" s="38"/>
      <c r="E167" s="2"/>
    </row>
    <row r="168" spans="1:5" x14ac:dyDescent="0.25">
      <c r="A168" s="38"/>
      <c r="B168" s="38"/>
      <c r="C168" s="38"/>
      <c r="D168" s="38"/>
      <c r="E168" s="2"/>
    </row>
    <row r="169" spans="1:5" x14ac:dyDescent="0.25">
      <c r="A169" s="38"/>
      <c r="B169" s="38"/>
      <c r="C169" s="38"/>
      <c r="D169" s="38"/>
      <c r="E169" s="2"/>
    </row>
    <row r="170" spans="1:5" x14ac:dyDescent="0.25">
      <c r="A170" s="38"/>
      <c r="B170" s="38"/>
      <c r="C170" s="38"/>
      <c r="D170" s="38"/>
      <c r="E170" s="2"/>
    </row>
    <row r="171" spans="1:5" x14ac:dyDescent="0.25">
      <c r="A171" s="38"/>
      <c r="B171" s="38"/>
      <c r="C171" s="38"/>
      <c r="D171" s="38"/>
      <c r="E171" s="2"/>
    </row>
    <row r="172" spans="1:5" x14ac:dyDescent="0.25">
      <c r="A172" s="38"/>
      <c r="B172" s="38"/>
      <c r="C172" s="38"/>
      <c r="D172" s="38"/>
      <c r="E172" s="2"/>
    </row>
    <row r="173" spans="1:5" x14ac:dyDescent="0.25">
      <c r="A173" s="38"/>
      <c r="B173" s="38"/>
      <c r="C173" s="38"/>
      <c r="D173" s="38"/>
      <c r="E173" s="2"/>
    </row>
    <row r="174" spans="1:5" x14ac:dyDescent="0.25">
      <c r="A174" s="38"/>
      <c r="B174" s="38"/>
      <c r="C174" s="38"/>
      <c r="D174" s="38"/>
      <c r="E174" s="2"/>
    </row>
    <row r="175" spans="1:5" x14ac:dyDescent="0.25">
      <c r="A175" s="38"/>
      <c r="B175" s="38"/>
      <c r="C175" s="38"/>
      <c r="D175" s="38"/>
      <c r="E175" s="2"/>
    </row>
    <row r="176" spans="1:5" x14ac:dyDescent="0.25">
      <c r="A176" s="38"/>
      <c r="B176" s="38"/>
      <c r="C176" s="38"/>
      <c r="D176" s="38"/>
      <c r="E176" s="2"/>
    </row>
    <row r="177" spans="1:16" x14ac:dyDescent="0.25">
      <c r="A177" s="38"/>
      <c r="B177" s="38"/>
      <c r="C177" s="38"/>
      <c r="D177" s="38"/>
      <c r="E177" s="2"/>
    </row>
    <row r="178" spans="1:16" x14ac:dyDescent="0.25">
      <c r="A178" s="38"/>
      <c r="B178" s="38"/>
      <c r="C178" s="38"/>
      <c r="D178" s="38"/>
      <c r="E178" s="2"/>
    </row>
    <row r="179" spans="1:16" x14ac:dyDescent="0.25">
      <c r="A179" s="38"/>
      <c r="B179" s="38"/>
      <c r="C179" s="38"/>
      <c r="D179" s="38"/>
      <c r="E179" s="2"/>
    </row>
    <row r="180" spans="1:16" x14ac:dyDescent="0.25">
      <c r="A180" s="38"/>
      <c r="B180" s="38"/>
      <c r="C180" s="38"/>
      <c r="D180" s="38"/>
      <c r="E180" s="2"/>
    </row>
    <row r="181" spans="1:16" x14ac:dyDescent="0.25">
      <c r="A181" s="38"/>
      <c r="B181" s="38"/>
      <c r="C181" s="38"/>
      <c r="D181" s="38"/>
      <c r="E181" s="2"/>
    </row>
    <row r="182" spans="1:16" x14ac:dyDescent="0.25">
      <c r="A182" s="38"/>
      <c r="B182" s="38"/>
      <c r="C182" s="38"/>
      <c r="D182" s="38"/>
      <c r="E182" s="2"/>
    </row>
    <row r="183" spans="1:16" x14ac:dyDescent="0.25">
      <c r="A183" s="38"/>
      <c r="B183" s="38"/>
      <c r="C183" s="38"/>
      <c r="D183" s="38"/>
      <c r="E183" s="2"/>
      <c r="P183" s="14"/>
    </row>
    <row r="184" spans="1:16" x14ac:dyDescent="0.25">
      <c r="A184" s="38"/>
      <c r="B184" s="38"/>
      <c r="C184" s="38"/>
      <c r="D184" s="38"/>
      <c r="E184" s="2"/>
    </row>
    <row r="185" spans="1:16" x14ac:dyDescent="0.25">
      <c r="A185" s="38"/>
      <c r="B185" s="38"/>
      <c r="C185" s="38"/>
      <c r="D185" s="38"/>
      <c r="E185" s="2"/>
    </row>
    <row r="186" spans="1:16" x14ac:dyDescent="0.25">
      <c r="A186" s="38"/>
      <c r="B186" s="38"/>
      <c r="C186" s="38"/>
      <c r="D186" s="38"/>
      <c r="E186" s="2"/>
    </row>
    <row r="187" spans="1:16" x14ac:dyDescent="0.25">
      <c r="A187" s="38"/>
      <c r="B187" s="38"/>
      <c r="C187" s="38"/>
      <c r="D187" s="38"/>
      <c r="E187" s="2"/>
    </row>
    <row r="188" spans="1:16" x14ac:dyDescent="0.25">
      <c r="A188" s="38"/>
      <c r="B188" s="38"/>
      <c r="C188" s="38"/>
      <c r="D188" s="38"/>
      <c r="E188" s="2"/>
    </row>
    <row r="189" spans="1:16" x14ac:dyDescent="0.25">
      <c r="A189" s="38"/>
      <c r="B189" s="38"/>
      <c r="C189" s="38"/>
      <c r="D189" s="38"/>
      <c r="E189" s="2"/>
    </row>
    <row r="190" spans="1:16" x14ac:dyDescent="0.25">
      <c r="A190" s="38"/>
      <c r="B190" s="38"/>
      <c r="C190" s="38"/>
      <c r="D190" s="38"/>
      <c r="E190" s="2"/>
    </row>
    <row r="191" spans="1:16" x14ac:dyDescent="0.25">
      <c r="A191" s="38"/>
      <c r="B191" s="38"/>
      <c r="C191" s="38"/>
      <c r="D191" s="38"/>
      <c r="E191" s="2"/>
    </row>
    <row r="192" spans="1:16" x14ac:dyDescent="0.25">
      <c r="A192" s="38"/>
      <c r="B192" s="38"/>
      <c r="C192" s="38"/>
      <c r="D192" s="38"/>
      <c r="E192" s="2"/>
    </row>
    <row r="193" spans="1:16" x14ac:dyDescent="0.25">
      <c r="A193" s="38"/>
      <c r="B193" s="38"/>
      <c r="C193" s="38"/>
      <c r="D193" s="38"/>
      <c r="E193" s="2"/>
      <c r="P193" s="14"/>
    </row>
    <row r="194" spans="1:16" x14ac:dyDescent="0.25">
      <c r="A194" s="38"/>
      <c r="B194" s="38"/>
      <c r="C194" s="38"/>
      <c r="D194" s="38"/>
      <c r="E194" s="2"/>
    </row>
    <row r="195" spans="1:16" x14ac:dyDescent="0.25">
      <c r="A195" s="38"/>
      <c r="B195" s="38"/>
      <c r="C195" s="38"/>
      <c r="D195" s="38"/>
      <c r="E195" s="2"/>
    </row>
    <row r="196" spans="1:16" x14ac:dyDescent="0.25">
      <c r="A196" s="38"/>
      <c r="B196" s="38"/>
      <c r="C196" s="38"/>
      <c r="D196" s="38"/>
      <c r="E196" s="2"/>
    </row>
    <row r="197" spans="1:16" x14ac:dyDescent="0.25">
      <c r="A197" s="38"/>
      <c r="B197" s="38"/>
      <c r="C197" s="38"/>
      <c r="D197" s="38"/>
      <c r="E197" s="2"/>
    </row>
    <row r="198" spans="1:16" x14ac:dyDescent="0.25">
      <c r="A198" s="38"/>
      <c r="B198" s="38"/>
      <c r="C198" s="38"/>
      <c r="D198" s="38"/>
      <c r="E198" s="2"/>
    </row>
    <row r="199" spans="1:16" x14ac:dyDescent="0.25">
      <c r="A199" s="38"/>
      <c r="B199" s="38"/>
      <c r="C199" s="38"/>
      <c r="D199" s="38"/>
      <c r="E199" s="2"/>
    </row>
    <row r="200" spans="1:16" x14ac:dyDescent="0.25">
      <c r="A200" s="38"/>
      <c r="B200" s="38"/>
      <c r="C200" s="38"/>
      <c r="D200" s="38"/>
      <c r="E200" s="2"/>
    </row>
    <row r="201" spans="1:16" x14ac:dyDescent="0.25">
      <c r="A201" s="38"/>
      <c r="B201" s="38"/>
      <c r="C201" s="38"/>
      <c r="D201" s="38"/>
      <c r="E201" s="2"/>
    </row>
    <row r="202" spans="1:16" x14ac:dyDescent="0.25">
      <c r="A202" s="38"/>
      <c r="B202" s="38"/>
      <c r="C202" s="38"/>
      <c r="D202" s="38"/>
      <c r="E202" s="2"/>
    </row>
    <row r="203" spans="1:16" x14ac:dyDescent="0.25">
      <c r="A203" s="38"/>
      <c r="B203" s="38"/>
      <c r="C203" s="38"/>
      <c r="D203" s="38"/>
      <c r="E203" s="2"/>
    </row>
    <row r="204" spans="1:16" x14ac:dyDescent="0.25">
      <c r="A204" s="38"/>
      <c r="B204" s="38"/>
      <c r="C204" s="38"/>
      <c r="D204" s="38"/>
      <c r="E204" s="2"/>
    </row>
    <row r="205" spans="1:16" x14ac:dyDescent="0.25">
      <c r="A205" s="38"/>
      <c r="B205" s="38"/>
      <c r="C205" s="38"/>
      <c r="D205" s="38"/>
      <c r="E205" s="2"/>
    </row>
    <row r="206" spans="1:16" x14ac:dyDescent="0.25">
      <c r="A206" s="38"/>
      <c r="B206" s="38"/>
      <c r="C206" s="38"/>
      <c r="D206" s="38"/>
      <c r="E206" s="2"/>
    </row>
    <row r="207" spans="1:16" x14ac:dyDescent="0.25">
      <c r="A207" s="38"/>
      <c r="B207" s="38"/>
      <c r="C207" s="38"/>
      <c r="D207" s="38"/>
      <c r="E207" s="2"/>
    </row>
    <row r="208" spans="1:16" x14ac:dyDescent="0.25">
      <c r="A208" s="38"/>
      <c r="B208" s="38"/>
      <c r="C208" s="38"/>
      <c r="D208" s="38"/>
      <c r="E208" s="2"/>
    </row>
    <row r="209" spans="1:5" x14ac:dyDescent="0.25">
      <c r="A209" s="38"/>
      <c r="B209" s="38"/>
      <c r="C209" s="38"/>
      <c r="D209" s="38"/>
      <c r="E209" s="2"/>
    </row>
    <row r="210" spans="1:5" x14ac:dyDescent="0.25">
      <c r="A210" s="38"/>
      <c r="B210" s="38"/>
      <c r="C210" s="38"/>
      <c r="D210" s="38"/>
      <c r="E210" s="2"/>
    </row>
    <row r="211" spans="1:5" x14ac:dyDescent="0.25">
      <c r="A211" s="38"/>
      <c r="B211" s="38"/>
      <c r="C211" s="38"/>
      <c r="D211" s="38"/>
      <c r="E211" s="2"/>
    </row>
    <row r="212" spans="1:5" x14ac:dyDescent="0.25">
      <c r="A212" s="38"/>
      <c r="B212" s="38"/>
      <c r="C212" s="38"/>
      <c r="D212" s="38"/>
      <c r="E212" s="2"/>
    </row>
    <row r="213" spans="1:5" x14ac:dyDescent="0.25">
      <c r="A213" s="38"/>
      <c r="B213" s="38"/>
      <c r="C213" s="38"/>
      <c r="D213" s="38"/>
      <c r="E213" s="2"/>
    </row>
    <row r="214" spans="1:5" x14ac:dyDescent="0.25">
      <c r="A214" s="38"/>
      <c r="B214" s="38"/>
      <c r="C214" s="38"/>
      <c r="D214" s="38"/>
      <c r="E214" s="2"/>
    </row>
    <row r="215" spans="1:5" x14ac:dyDescent="0.25">
      <c r="A215" s="38"/>
      <c r="B215" s="38"/>
      <c r="C215" s="38"/>
      <c r="D215" s="38"/>
      <c r="E215" s="2"/>
    </row>
    <row r="216" spans="1:5" x14ac:dyDescent="0.25">
      <c r="A216" s="38"/>
      <c r="B216" s="38"/>
      <c r="C216" s="38"/>
      <c r="D216" s="38"/>
      <c r="E216" s="2"/>
    </row>
    <row r="217" spans="1:5" x14ac:dyDescent="0.25">
      <c r="A217" s="38"/>
      <c r="B217" s="38"/>
      <c r="C217" s="38"/>
      <c r="D217" s="38"/>
      <c r="E217" s="2"/>
    </row>
    <row r="218" spans="1:5" x14ac:dyDescent="0.25">
      <c r="A218" s="38"/>
      <c r="B218" s="38"/>
      <c r="C218" s="38"/>
      <c r="D218" s="38"/>
      <c r="E218" s="2"/>
    </row>
    <row r="219" spans="1:5" x14ac:dyDescent="0.25">
      <c r="A219" s="38"/>
      <c r="B219" s="38"/>
      <c r="C219" s="38"/>
      <c r="D219" s="38"/>
      <c r="E219" s="2"/>
    </row>
    <row r="220" spans="1:5" x14ac:dyDescent="0.25">
      <c r="A220" s="38"/>
      <c r="B220" s="38"/>
      <c r="C220" s="38"/>
      <c r="D220" s="38"/>
      <c r="E220" s="2"/>
    </row>
    <row r="221" spans="1:5" x14ac:dyDescent="0.25">
      <c r="A221" s="38"/>
      <c r="B221" s="38"/>
      <c r="C221" s="38"/>
      <c r="D221" s="38"/>
      <c r="E221" s="2"/>
    </row>
    <row r="222" spans="1:5" x14ac:dyDescent="0.25">
      <c r="A222" s="38"/>
      <c r="B222" s="38"/>
      <c r="C222" s="38"/>
      <c r="D222" s="38"/>
      <c r="E222" s="2"/>
    </row>
    <row r="223" spans="1:5" x14ac:dyDescent="0.25">
      <c r="A223" s="38"/>
      <c r="B223" s="38"/>
      <c r="C223" s="38"/>
      <c r="D223" s="38"/>
      <c r="E223" s="2"/>
    </row>
    <row r="224" spans="1:5" x14ac:dyDescent="0.25">
      <c r="A224" s="38"/>
      <c r="B224" s="38"/>
      <c r="C224" s="38"/>
      <c r="D224" s="38"/>
      <c r="E224" s="2"/>
    </row>
    <row r="225" spans="1:5" x14ac:dyDescent="0.25">
      <c r="A225" s="38"/>
      <c r="B225" s="38"/>
      <c r="C225" s="38"/>
      <c r="D225" s="38"/>
      <c r="E225" s="2"/>
    </row>
    <row r="226" spans="1:5" x14ac:dyDescent="0.25">
      <c r="A226" s="38"/>
      <c r="B226" s="38"/>
      <c r="C226" s="38"/>
      <c r="D226" s="38"/>
      <c r="E226" s="2"/>
    </row>
    <row r="227" spans="1:5" x14ac:dyDescent="0.25">
      <c r="A227" s="38"/>
      <c r="B227" s="38"/>
      <c r="C227" s="38"/>
      <c r="D227" s="38"/>
      <c r="E227" s="2"/>
    </row>
    <row r="228" spans="1:5" x14ac:dyDescent="0.25">
      <c r="A228" s="38"/>
      <c r="B228" s="38"/>
      <c r="C228" s="38"/>
      <c r="D228" s="38"/>
      <c r="E228" s="2"/>
    </row>
    <row r="229" spans="1:5" x14ac:dyDescent="0.25">
      <c r="A229" s="38"/>
      <c r="B229" s="38"/>
      <c r="C229" s="38"/>
      <c r="D229" s="38"/>
      <c r="E229" s="2"/>
    </row>
    <row r="230" spans="1:5" x14ac:dyDescent="0.25">
      <c r="A230" s="38"/>
      <c r="B230" s="38"/>
      <c r="C230" s="38"/>
      <c r="D230" s="38"/>
      <c r="E230" s="2"/>
    </row>
    <row r="231" spans="1:5" x14ac:dyDescent="0.25">
      <c r="A231" s="38"/>
      <c r="B231" s="38"/>
      <c r="C231" s="38"/>
      <c r="D231" s="38"/>
      <c r="E231" s="2"/>
    </row>
    <row r="232" spans="1:5" x14ac:dyDescent="0.25">
      <c r="A232" s="38"/>
      <c r="B232" s="38"/>
      <c r="C232" s="38"/>
      <c r="D232" s="38"/>
      <c r="E232" s="2"/>
    </row>
    <row r="233" spans="1:5" x14ac:dyDescent="0.25">
      <c r="A233" s="38"/>
      <c r="B233" s="38"/>
      <c r="C233" s="38"/>
      <c r="D233" s="38"/>
      <c r="E233" s="2"/>
    </row>
    <row r="234" spans="1:5" x14ac:dyDescent="0.25">
      <c r="A234" s="38"/>
      <c r="B234" s="38"/>
      <c r="C234" s="38"/>
      <c r="D234" s="38"/>
      <c r="E234" s="2"/>
    </row>
    <row r="235" spans="1:5" x14ac:dyDescent="0.25">
      <c r="A235" s="38"/>
      <c r="B235" s="38"/>
      <c r="C235" s="38"/>
      <c r="D235" s="38"/>
      <c r="E235" s="2"/>
    </row>
    <row r="236" spans="1:5" x14ac:dyDescent="0.25">
      <c r="A236" s="38"/>
      <c r="B236" s="38"/>
      <c r="C236" s="38"/>
      <c r="D236" s="38"/>
      <c r="E236" s="2"/>
    </row>
    <row r="237" spans="1:5" x14ac:dyDescent="0.25">
      <c r="A237" s="38"/>
      <c r="B237" s="38"/>
      <c r="C237" s="38"/>
      <c r="D237" s="38"/>
      <c r="E237" s="2"/>
    </row>
    <row r="238" spans="1:5" x14ac:dyDescent="0.25">
      <c r="A238" s="38"/>
      <c r="B238" s="38"/>
      <c r="C238" s="38"/>
      <c r="D238" s="38"/>
      <c r="E238" s="2"/>
    </row>
    <row r="239" spans="1:5" x14ac:dyDescent="0.25">
      <c r="A239" s="38"/>
      <c r="B239" s="38"/>
      <c r="C239" s="38"/>
      <c r="D239" s="38"/>
      <c r="E239" s="2"/>
    </row>
    <row r="240" spans="1:5" x14ac:dyDescent="0.25">
      <c r="A240" s="38"/>
      <c r="B240" s="38"/>
      <c r="C240" s="38"/>
      <c r="D240" s="38"/>
      <c r="E240" s="2"/>
    </row>
    <row r="241" spans="1:16" x14ac:dyDescent="0.25">
      <c r="A241" s="38"/>
      <c r="B241" s="38"/>
      <c r="C241" s="38"/>
      <c r="D241" s="38"/>
      <c r="E241" s="2"/>
    </row>
    <row r="242" spans="1:16" x14ac:dyDescent="0.25">
      <c r="A242" s="38"/>
      <c r="B242" s="38"/>
      <c r="C242" s="38"/>
      <c r="D242" s="38"/>
      <c r="E242" s="2"/>
    </row>
    <row r="243" spans="1:16" x14ac:dyDescent="0.25">
      <c r="A243" s="38"/>
      <c r="B243" s="38"/>
      <c r="C243" s="38"/>
      <c r="D243" s="38"/>
      <c r="E243" s="2"/>
    </row>
    <row r="244" spans="1:16" x14ac:dyDescent="0.25">
      <c r="A244" s="38"/>
      <c r="B244" s="38"/>
      <c r="C244" s="38"/>
      <c r="D244" s="38"/>
      <c r="E244" s="2"/>
    </row>
    <row r="245" spans="1:16" x14ac:dyDescent="0.25">
      <c r="A245" s="38"/>
      <c r="B245" s="38"/>
      <c r="C245" s="38"/>
      <c r="D245" s="38"/>
      <c r="E245" s="2"/>
      <c r="P245" s="14"/>
    </row>
    <row r="246" spans="1:16" x14ac:dyDescent="0.25">
      <c r="A246" s="38"/>
      <c r="B246" s="38"/>
      <c r="C246" s="38"/>
      <c r="D246" s="38"/>
      <c r="E246" s="2"/>
    </row>
    <row r="247" spans="1:16" x14ac:dyDescent="0.25">
      <c r="A247" s="38"/>
      <c r="B247" s="38"/>
      <c r="C247" s="38"/>
      <c r="D247" s="38"/>
      <c r="E247" s="2"/>
    </row>
    <row r="248" spans="1:16" x14ac:dyDescent="0.25">
      <c r="A248" s="38"/>
      <c r="B248" s="38"/>
      <c r="C248" s="38"/>
      <c r="D248" s="38"/>
      <c r="E248" s="2"/>
      <c r="P248" s="14"/>
    </row>
    <row r="249" spans="1:16" x14ac:dyDescent="0.25">
      <c r="A249" s="38"/>
      <c r="B249" s="38"/>
      <c r="C249" s="38"/>
      <c r="D249" s="38"/>
      <c r="E249" s="2"/>
      <c r="P249" s="14"/>
    </row>
    <row r="250" spans="1:16" x14ac:dyDescent="0.25">
      <c r="A250" s="38"/>
      <c r="B250" s="38"/>
      <c r="C250" s="38"/>
      <c r="D250" s="38"/>
      <c r="E250" s="2"/>
    </row>
    <row r="251" spans="1:16" x14ac:dyDescent="0.25">
      <c r="A251" s="38"/>
      <c r="B251" s="38"/>
      <c r="C251" s="38"/>
      <c r="D251" s="38"/>
      <c r="E251" s="2"/>
      <c r="P251" s="30"/>
    </row>
    <row r="252" spans="1:16" x14ac:dyDescent="0.25">
      <c r="A252" s="38"/>
      <c r="B252" s="38"/>
      <c r="C252" s="38"/>
      <c r="D252" s="38"/>
      <c r="E252" s="2"/>
    </row>
    <row r="253" spans="1:16" x14ac:dyDescent="0.25">
      <c r="A253" s="38"/>
      <c r="B253" s="38"/>
      <c r="C253" s="38"/>
      <c r="D253" s="38"/>
      <c r="E253" s="2"/>
    </row>
    <row r="254" spans="1:16" x14ac:dyDescent="0.25">
      <c r="A254" s="38"/>
      <c r="B254" s="38"/>
      <c r="C254" s="38"/>
      <c r="D254" s="38"/>
      <c r="E254" s="2"/>
    </row>
    <row r="255" spans="1:16" x14ac:dyDescent="0.25">
      <c r="A255" s="38"/>
      <c r="B255" s="38"/>
      <c r="C255" s="38"/>
      <c r="D255" s="38"/>
      <c r="E255" s="2"/>
    </row>
    <row r="256" spans="1:16" x14ac:dyDescent="0.25">
      <c r="A256" s="38"/>
      <c r="B256" s="38"/>
      <c r="C256" s="38"/>
      <c r="D256" s="38"/>
      <c r="E256" s="2"/>
    </row>
    <row r="257" spans="1:16" x14ac:dyDescent="0.25">
      <c r="A257" s="38"/>
      <c r="B257" s="38"/>
      <c r="C257" s="38"/>
      <c r="D257" s="38"/>
      <c r="E257" s="2"/>
    </row>
    <row r="258" spans="1:16" x14ac:dyDescent="0.25">
      <c r="A258" s="38"/>
      <c r="B258" s="38"/>
      <c r="C258" s="38"/>
      <c r="D258" s="38"/>
      <c r="E258" s="2"/>
    </row>
    <row r="259" spans="1:16" x14ac:dyDescent="0.25">
      <c r="A259" s="38"/>
      <c r="B259" s="38"/>
      <c r="C259" s="38"/>
      <c r="D259" s="38"/>
      <c r="E259" s="2"/>
    </row>
    <row r="260" spans="1:16" x14ac:dyDescent="0.25">
      <c r="A260" s="38"/>
      <c r="B260" s="38"/>
      <c r="C260" s="38"/>
      <c r="D260" s="38"/>
      <c r="E260" s="2"/>
    </row>
    <row r="261" spans="1:16" x14ac:dyDescent="0.25">
      <c r="A261" s="38"/>
      <c r="B261" s="38"/>
      <c r="C261" s="38"/>
      <c r="D261" s="38"/>
      <c r="E261" s="2"/>
    </row>
    <row r="262" spans="1:16" x14ac:dyDescent="0.25">
      <c r="A262" s="38"/>
      <c r="B262" s="38"/>
      <c r="C262" s="38"/>
      <c r="D262" s="38"/>
      <c r="E262" s="2"/>
    </row>
    <row r="263" spans="1:16" x14ac:dyDescent="0.25">
      <c r="A263" s="38"/>
      <c r="B263" s="38"/>
      <c r="C263" s="38"/>
      <c r="D263" s="38"/>
      <c r="E263" s="2"/>
      <c r="P263" s="14"/>
    </row>
    <row r="264" spans="1:16" x14ac:dyDescent="0.25">
      <c r="A264" s="38"/>
      <c r="B264" s="38"/>
      <c r="C264" s="38"/>
      <c r="D264" s="38"/>
      <c r="E264" s="2"/>
    </row>
    <row r="265" spans="1:16" x14ac:dyDescent="0.25">
      <c r="A265" s="38"/>
      <c r="B265" s="38"/>
      <c r="C265" s="38"/>
      <c r="D265" s="38"/>
      <c r="E265" s="2"/>
    </row>
    <row r="266" spans="1:16" x14ac:dyDescent="0.25">
      <c r="A266" s="38"/>
      <c r="B266" s="38"/>
      <c r="C266" s="38"/>
      <c r="D266" s="38"/>
      <c r="E266" s="2"/>
    </row>
    <row r="267" spans="1:16" x14ac:dyDescent="0.25">
      <c r="A267" s="38"/>
      <c r="B267" s="38"/>
      <c r="C267" s="38"/>
      <c r="D267" s="38"/>
      <c r="E267" s="2"/>
    </row>
    <row r="268" spans="1:16" x14ac:dyDescent="0.25">
      <c r="A268" s="38"/>
      <c r="B268" s="38"/>
      <c r="C268" s="38"/>
      <c r="D268" s="38"/>
      <c r="E268" s="2"/>
    </row>
    <row r="269" spans="1:16" x14ac:dyDescent="0.25">
      <c r="A269" s="38"/>
      <c r="B269" s="38"/>
      <c r="C269" s="38"/>
      <c r="D269" s="38"/>
      <c r="E269" s="2"/>
    </row>
    <row r="270" spans="1:16" x14ac:dyDescent="0.25">
      <c r="A270" s="38"/>
      <c r="B270" s="38"/>
      <c r="C270" s="38"/>
      <c r="D270" s="38"/>
      <c r="E270" s="2"/>
    </row>
    <row r="271" spans="1:16" x14ac:dyDescent="0.25">
      <c r="A271" s="38"/>
      <c r="B271" s="38"/>
      <c r="C271" s="38"/>
      <c r="D271" s="38"/>
      <c r="E271" s="2"/>
    </row>
    <row r="272" spans="1:16" x14ac:dyDescent="0.25">
      <c r="A272" s="38"/>
      <c r="B272" s="38"/>
      <c r="C272" s="38"/>
      <c r="D272" s="38"/>
      <c r="E272" s="2"/>
    </row>
    <row r="273" spans="1:16" x14ac:dyDescent="0.25">
      <c r="A273" s="38"/>
      <c r="B273" s="38"/>
      <c r="C273" s="38"/>
      <c r="D273" s="38"/>
      <c r="E273" s="2"/>
      <c r="P273" s="14"/>
    </row>
    <row r="274" spans="1:16" x14ac:dyDescent="0.25">
      <c r="A274" s="38"/>
      <c r="B274" s="38"/>
      <c r="C274" s="38"/>
      <c r="D274" s="38"/>
      <c r="E274" s="2"/>
      <c r="P274" s="14"/>
    </row>
    <row r="275" spans="1:16" x14ac:dyDescent="0.25">
      <c r="A275" s="38"/>
      <c r="B275" s="38"/>
      <c r="C275" s="38"/>
      <c r="D275" s="38"/>
      <c r="E275" s="2"/>
      <c r="P275" s="14"/>
    </row>
    <row r="276" spans="1:16" x14ac:dyDescent="0.25">
      <c r="A276" s="38"/>
      <c r="B276" s="38"/>
      <c r="C276" s="38"/>
      <c r="D276" s="38"/>
      <c r="E276" s="2"/>
      <c r="P276" s="11"/>
    </row>
    <row r="277" spans="1:16" x14ac:dyDescent="0.25">
      <c r="A277" s="38"/>
      <c r="B277" s="38"/>
      <c r="C277" s="38"/>
      <c r="D277" s="38"/>
      <c r="E277" s="2"/>
      <c r="P277" s="11"/>
    </row>
    <row r="278" spans="1:16" x14ac:dyDescent="0.25">
      <c r="A278" s="38"/>
      <c r="B278" s="38"/>
      <c r="C278" s="38"/>
      <c r="D278" s="38"/>
      <c r="E278" s="2"/>
      <c r="P278" s="11"/>
    </row>
    <row r="279" spans="1:16" x14ac:dyDescent="0.25">
      <c r="A279" s="38"/>
      <c r="B279" s="38"/>
      <c r="C279" s="38"/>
      <c r="D279" s="38"/>
      <c r="E279" s="2"/>
      <c r="P279" s="11"/>
    </row>
    <row r="280" spans="1:16" x14ac:dyDescent="0.25">
      <c r="A280" s="38"/>
      <c r="B280" s="38"/>
      <c r="C280" s="38"/>
      <c r="D280" s="38"/>
      <c r="E280" s="2"/>
      <c r="P280" s="36"/>
    </row>
    <row r="281" spans="1:16" x14ac:dyDescent="0.25">
      <c r="A281" s="38"/>
      <c r="B281" s="38"/>
      <c r="C281" s="38"/>
      <c r="D281" s="38"/>
      <c r="E281" s="2"/>
      <c r="P281" s="35"/>
    </row>
    <row r="282" spans="1:16" x14ac:dyDescent="0.25">
      <c r="A282" s="38"/>
      <c r="B282" s="38"/>
      <c r="C282" s="38"/>
      <c r="D282" s="38"/>
      <c r="E282" s="2"/>
      <c r="P282" s="11"/>
    </row>
    <row r="283" spans="1:16" x14ac:dyDescent="0.25">
      <c r="A283" s="38"/>
      <c r="B283" s="38"/>
      <c r="C283" s="38"/>
      <c r="D283" s="38"/>
      <c r="E283" s="2"/>
      <c r="P283" s="11"/>
    </row>
    <row r="284" spans="1:16" x14ac:dyDescent="0.25">
      <c r="A284" s="38"/>
      <c r="B284" s="38"/>
      <c r="C284" s="38"/>
      <c r="D284" s="38"/>
      <c r="E284" s="2"/>
      <c r="P284" s="11"/>
    </row>
    <row r="285" spans="1:16" x14ac:dyDescent="0.25">
      <c r="A285" s="38"/>
      <c r="B285" s="38"/>
      <c r="C285" s="38"/>
      <c r="D285" s="38"/>
      <c r="E285" s="2"/>
      <c r="P285" s="11"/>
    </row>
    <row r="286" spans="1:16" x14ac:dyDescent="0.25">
      <c r="A286" s="38"/>
      <c r="B286" s="38"/>
      <c r="C286" s="38"/>
      <c r="D286" s="38"/>
      <c r="E286" s="2"/>
      <c r="P286" s="11"/>
    </row>
    <row r="287" spans="1:16" x14ac:dyDescent="0.25">
      <c r="A287" s="38"/>
      <c r="B287" s="38"/>
      <c r="C287" s="38"/>
      <c r="D287" s="38"/>
      <c r="E287" s="2"/>
      <c r="P287" s="11"/>
    </row>
    <row r="288" spans="1:16" x14ac:dyDescent="0.25">
      <c r="A288" s="38"/>
      <c r="B288" s="38"/>
      <c r="C288" s="38"/>
      <c r="D288" s="38"/>
      <c r="E288" s="2"/>
      <c r="P288" s="11"/>
    </row>
    <row r="289" spans="1:16" x14ac:dyDescent="0.25">
      <c r="A289" s="38"/>
      <c r="B289" s="38"/>
      <c r="C289" s="38"/>
      <c r="D289" s="38"/>
      <c r="E289" s="2"/>
      <c r="P289" s="11"/>
    </row>
    <row r="290" spans="1:16" x14ac:dyDescent="0.25">
      <c r="A290" s="38"/>
      <c r="B290" s="38"/>
      <c r="C290" s="38"/>
      <c r="D290" s="38"/>
      <c r="E290" s="2"/>
      <c r="P290" s="11"/>
    </row>
    <row r="291" spans="1:16" x14ac:dyDescent="0.25">
      <c r="A291" s="38"/>
      <c r="B291" s="38"/>
      <c r="C291" s="38"/>
      <c r="D291" s="38"/>
      <c r="E291" s="2"/>
      <c r="P291" s="11"/>
    </row>
    <row r="292" spans="1:16" x14ac:dyDescent="0.25">
      <c r="A292" s="38"/>
      <c r="B292" s="38"/>
      <c r="C292" s="38"/>
      <c r="D292" s="38"/>
      <c r="E292" s="2"/>
      <c r="P292" s="11"/>
    </row>
    <row r="293" spans="1:16" x14ac:dyDescent="0.25">
      <c r="A293" s="38"/>
      <c r="B293" s="38"/>
      <c r="C293" s="38"/>
      <c r="D293" s="38"/>
      <c r="E293" s="2"/>
      <c r="P293" s="11"/>
    </row>
    <row r="294" spans="1:16" x14ac:dyDescent="0.25">
      <c r="A294" s="38"/>
      <c r="B294" s="38"/>
      <c r="C294" s="38"/>
      <c r="D294" s="38"/>
      <c r="E294" s="2"/>
      <c r="P294" s="11"/>
    </row>
    <row r="295" spans="1:16" x14ac:dyDescent="0.25">
      <c r="A295" s="38"/>
      <c r="B295" s="38"/>
      <c r="C295" s="38"/>
      <c r="D295" s="38"/>
      <c r="E295" s="2"/>
      <c r="P295" s="11"/>
    </row>
    <row r="296" spans="1:16" x14ac:dyDescent="0.25">
      <c r="A296" s="38"/>
      <c r="B296" s="38"/>
      <c r="C296" s="38"/>
      <c r="D296" s="38"/>
      <c r="E296" s="2"/>
      <c r="P296" s="11"/>
    </row>
    <row r="297" spans="1:16" x14ac:dyDescent="0.25">
      <c r="A297" s="38"/>
      <c r="B297" s="38"/>
      <c r="C297" s="38"/>
      <c r="D297" s="38"/>
      <c r="E297" s="2"/>
      <c r="P297" s="11"/>
    </row>
    <row r="298" spans="1:16" x14ac:dyDescent="0.25">
      <c r="A298" s="38"/>
      <c r="B298" s="38"/>
      <c r="C298" s="38"/>
      <c r="D298" s="38"/>
      <c r="E298" s="2"/>
      <c r="P298" s="11"/>
    </row>
    <row r="299" spans="1:16" x14ac:dyDescent="0.25">
      <c r="A299" s="38"/>
      <c r="B299" s="38"/>
      <c r="C299" s="38"/>
      <c r="D299" s="38"/>
      <c r="E299" s="2"/>
      <c r="P299" s="11"/>
    </row>
    <row r="300" spans="1:16" x14ac:dyDescent="0.25">
      <c r="A300" s="38"/>
      <c r="B300" s="38"/>
      <c r="C300" s="38"/>
      <c r="D300" s="38"/>
      <c r="E300" s="2"/>
      <c r="P300" s="11"/>
    </row>
    <row r="301" spans="1:16" x14ac:dyDescent="0.25">
      <c r="A301" s="38"/>
      <c r="B301" s="38"/>
      <c r="C301" s="38"/>
      <c r="D301" s="38"/>
      <c r="E301" s="2"/>
      <c r="P301" s="11"/>
    </row>
    <row r="302" spans="1:16" x14ac:dyDescent="0.25">
      <c r="A302" s="38"/>
      <c r="B302" s="38"/>
      <c r="C302" s="38"/>
      <c r="D302" s="38"/>
      <c r="E302" s="2"/>
      <c r="P302" s="11"/>
    </row>
    <row r="303" spans="1:16" x14ac:dyDescent="0.25">
      <c r="A303" s="38"/>
      <c r="B303" s="38"/>
      <c r="C303" s="38"/>
      <c r="D303" s="38"/>
      <c r="E303" s="2"/>
      <c r="P303" s="14"/>
    </row>
    <row r="304" spans="1:16" x14ac:dyDescent="0.25">
      <c r="A304" s="38"/>
      <c r="B304" s="38"/>
      <c r="C304" s="38"/>
      <c r="D304" s="38"/>
      <c r="E304" s="2"/>
    </row>
    <row r="305" spans="1:16" x14ac:dyDescent="0.25">
      <c r="A305" s="38"/>
      <c r="B305" s="38"/>
      <c r="C305" s="38"/>
      <c r="D305" s="38"/>
      <c r="E305" s="2"/>
    </row>
    <row r="306" spans="1:16" x14ac:dyDescent="0.25">
      <c r="A306" s="38"/>
      <c r="B306" s="38"/>
      <c r="C306" s="38"/>
      <c r="D306" s="38"/>
      <c r="E306" s="2"/>
    </row>
    <row r="307" spans="1:16" x14ac:dyDescent="0.25">
      <c r="A307" s="38"/>
      <c r="B307" s="38"/>
      <c r="C307" s="38"/>
      <c r="D307" s="38"/>
      <c r="E307" s="2"/>
    </row>
    <row r="308" spans="1:16" x14ac:dyDescent="0.25">
      <c r="A308" s="38"/>
      <c r="B308" s="38"/>
      <c r="C308" s="38"/>
      <c r="D308" s="38"/>
      <c r="E308" s="2"/>
    </row>
    <row r="309" spans="1:16" x14ac:dyDescent="0.25">
      <c r="A309" s="38"/>
      <c r="B309" s="38"/>
      <c r="C309" s="38"/>
      <c r="D309" s="38"/>
      <c r="E309" s="2"/>
    </row>
    <row r="310" spans="1:16" x14ac:dyDescent="0.25">
      <c r="A310" s="38"/>
      <c r="B310" s="38"/>
      <c r="C310" s="38"/>
      <c r="D310" s="38"/>
      <c r="E310" s="2"/>
    </row>
    <row r="311" spans="1:16" x14ac:dyDescent="0.25">
      <c r="A311" s="38"/>
      <c r="B311" s="38"/>
      <c r="C311" s="38"/>
      <c r="D311" s="38"/>
      <c r="E311" s="2"/>
    </row>
    <row r="312" spans="1:16" x14ac:dyDescent="0.25">
      <c r="A312" s="38"/>
      <c r="B312" s="38"/>
      <c r="C312" s="38"/>
      <c r="D312" s="38"/>
      <c r="E312" s="2"/>
    </row>
    <row r="313" spans="1:16" x14ac:dyDescent="0.25">
      <c r="A313" s="38"/>
      <c r="B313" s="38"/>
      <c r="C313" s="38"/>
      <c r="D313" s="38"/>
      <c r="E313" s="2"/>
    </row>
    <row r="314" spans="1:16" x14ac:dyDescent="0.25">
      <c r="A314" s="38"/>
      <c r="B314" s="38"/>
      <c r="C314" s="38"/>
      <c r="D314" s="38"/>
      <c r="E314" s="2"/>
    </row>
    <row r="315" spans="1:16" x14ac:dyDescent="0.25">
      <c r="A315" s="38"/>
      <c r="B315" s="38"/>
      <c r="C315" s="38"/>
      <c r="D315" s="38"/>
      <c r="E315" s="2"/>
    </row>
    <row r="316" spans="1:16" x14ac:dyDescent="0.25">
      <c r="A316" s="38"/>
      <c r="B316" s="38"/>
      <c r="C316" s="38"/>
      <c r="D316" s="38"/>
      <c r="E316" s="2"/>
      <c r="P316" s="14"/>
    </row>
    <row r="317" spans="1:16" ht="15" customHeight="1" x14ac:dyDescent="0.25">
      <c r="A317" s="38"/>
      <c r="B317" s="38"/>
      <c r="C317" s="38"/>
      <c r="D317" s="38"/>
      <c r="E317" s="2"/>
    </row>
    <row r="318" spans="1:16" ht="15" customHeight="1" x14ac:dyDescent="0.25">
      <c r="A318" s="38"/>
      <c r="B318" s="38"/>
      <c r="C318" s="38"/>
      <c r="D318" s="38"/>
      <c r="E318" s="2"/>
    </row>
    <row r="319" spans="1:16" ht="15" customHeight="1" x14ac:dyDescent="0.25">
      <c r="A319" s="38"/>
      <c r="B319" s="38"/>
      <c r="C319" s="38"/>
      <c r="D319" s="38"/>
      <c r="E319" s="2"/>
    </row>
    <row r="320" spans="1:16" ht="15" customHeight="1" x14ac:dyDescent="0.25">
      <c r="A320" s="38"/>
      <c r="B320" s="38"/>
      <c r="C320" s="38"/>
      <c r="D320" s="38"/>
      <c r="E320" s="2"/>
    </row>
    <row r="321" spans="1:5" ht="15" customHeight="1" x14ac:dyDescent="0.25">
      <c r="A321" s="38"/>
      <c r="B321" s="38"/>
      <c r="C321" s="38"/>
      <c r="D321" s="38"/>
      <c r="E321" s="2"/>
    </row>
    <row r="322" spans="1:5" ht="15" customHeight="1" x14ac:dyDescent="0.25">
      <c r="A322" s="38"/>
      <c r="B322" s="38"/>
      <c r="C322" s="38"/>
      <c r="D322" s="38"/>
      <c r="E322" s="2"/>
    </row>
    <row r="323" spans="1:5" ht="15" customHeight="1" x14ac:dyDescent="0.25">
      <c r="A323" s="38"/>
      <c r="B323" s="38"/>
      <c r="C323" s="38"/>
      <c r="D323" s="38"/>
      <c r="E323" s="2"/>
    </row>
    <row r="324" spans="1:5" ht="15" customHeight="1" x14ac:dyDescent="0.25">
      <c r="A324" s="38"/>
      <c r="B324" s="38"/>
      <c r="C324" s="38"/>
      <c r="D324" s="38"/>
      <c r="E324" s="2"/>
    </row>
    <row r="325" spans="1:5" ht="15" customHeight="1" x14ac:dyDescent="0.25">
      <c r="A325" s="38"/>
      <c r="B325" s="38"/>
      <c r="C325" s="38"/>
      <c r="D325" s="38"/>
      <c r="E325" s="2"/>
    </row>
    <row r="326" spans="1:5" ht="15" customHeight="1" x14ac:dyDescent="0.25">
      <c r="A326" s="38"/>
      <c r="B326" s="38"/>
      <c r="C326" s="38"/>
      <c r="D326" s="38"/>
      <c r="E326" s="2"/>
    </row>
    <row r="327" spans="1:5" ht="15" customHeight="1" x14ac:dyDescent="0.25">
      <c r="A327" s="38"/>
      <c r="B327" s="38"/>
      <c r="C327" s="38"/>
      <c r="D327" s="38"/>
      <c r="E327" s="2"/>
    </row>
    <row r="328" spans="1:5" ht="15" customHeight="1" x14ac:dyDescent="0.25">
      <c r="A328" s="38"/>
      <c r="B328" s="38"/>
      <c r="C328" s="38"/>
      <c r="D328" s="38"/>
      <c r="E328" s="2"/>
    </row>
    <row r="329" spans="1:5" ht="15" customHeight="1" x14ac:dyDescent="0.25">
      <c r="A329" s="38"/>
      <c r="B329" s="38"/>
      <c r="C329" s="38"/>
      <c r="D329" s="38"/>
      <c r="E329" s="2"/>
    </row>
    <row r="330" spans="1:5" ht="15" customHeight="1" x14ac:dyDescent="0.25">
      <c r="A330" s="38"/>
      <c r="B330" s="38"/>
      <c r="C330" s="38"/>
      <c r="D330" s="38"/>
      <c r="E330" s="2"/>
    </row>
    <row r="331" spans="1:5" ht="15" customHeight="1" x14ac:dyDescent="0.25">
      <c r="A331" s="38"/>
      <c r="B331" s="38"/>
      <c r="C331" s="38"/>
      <c r="D331" s="38"/>
      <c r="E331" s="2"/>
    </row>
    <row r="332" spans="1:5" ht="15" customHeight="1" x14ac:dyDescent="0.25">
      <c r="A332" s="38"/>
      <c r="B332" s="38"/>
      <c r="C332" s="38"/>
      <c r="D332" s="38"/>
      <c r="E332" s="2"/>
    </row>
    <row r="333" spans="1:5" ht="15" customHeight="1" x14ac:dyDescent="0.25">
      <c r="A333" s="38"/>
      <c r="B333" s="38"/>
      <c r="C333" s="38"/>
      <c r="D333" s="38"/>
      <c r="E333" s="2"/>
    </row>
    <row r="334" spans="1:5" ht="15" customHeight="1" x14ac:dyDescent="0.25">
      <c r="A334" s="38"/>
      <c r="B334" s="38"/>
      <c r="C334" s="38"/>
      <c r="D334" s="38"/>
      <c r="E334" s="2"/>
    </row>
    <row r="335" spans="1:5" ht="15" customHeight="1" x14ac:dyDescent="0.25">
      <c r="A335" s="38"/>
      <c r="B335" s="38"/>
      <c r="C335" s="38"/>
      <c r="D335" s="38"/>
      <c r="E335" s="2"/>
    </row>
    <row r="336" spans="1:5" ht="15" customHeight="1" x14ac:dyDescent="0.25">
      <c r="A336" s="38"/>
      <c r="B336" s="38"/>
      <c r="C336" s="38"/>
      <c r="D336" s="38"/>
      <c r="E336" s="2"/>
    </row>
    <row r="337" spans="1:5" ht="15" customHeight="1" x14ac:dyDescent="0.25">
      <c r="A337" s="38"/>
      <c r="B337" s="38"/>
      <c r="C337" s="38"/>
      <c r="D337" s="38"/>
      <c r="E337" s="2"/>
    </row>
    <row r="338" spans="1:5" ht="15" customHeight="1" x14ac:dyDescent="0.25">
      <c r="A338" s="38"/>
      <c r="B338" s="38"/>
      <c r="C338" s="38"/>
      <c r="D338" s="38"/>
      <c r="E338" s="2"/>
    </row>
    <row r="339" spans="1:5" ht="15" customHeight="1" x14ac:dyDescent="0.25">
      <c r="A339" s="38"/>
      <c r="B339" s="38"/>
      <c r="C339" s="38"/>
      <c r="D339" s="38"/>
      <c r="E339" s="2"/>
    </row>
    <row r="340" spans="1:5" ht="15" customHeight="1" x14ac:dyDescent="0.25">
      <c r="A340" s="38"/>
      <c r="B340" s="38"/>
      <c r="C340" s="38"/>
      <c r="D340" s="38"/>
      <c r="E340" s="2"/>
    </row>
    <row r="341" spans="1:5" ht="15" customHeight="1" x14ac:dyDescent="0.25">
      <c r="A341" s="38"/>
      <c r="B341" s="38"/>
      <c r="C341" s="38"/>
      <c r="D341" s="38"/>
      <c r="E341" s="2"/>
    </row>
    <row r="342" spans="1:5" ht="15" customHeight="1" x14ac:dyDescent="0.25">
      <c r="A342" s="38"/>
      <c r="B342" s="38"/>
      <c r="C342" s="38"/>
      <c r="D342" s="38"/>
      <c r="E342" s="2"/>
    </row>
    <row r="343" spans="1:5" ht="15" customHeight="1" x14ac:dyDescent="0.25">
      <c r="A343" s="38"/>
      <c r="B343" s="38"/>
      <c r="C343" s="38"/>
      <c r="D343" s="38"/>
      <c r="E343" s="2"/>
    </row>
    <row r="344" spans="1:5" ht="15" customHeight="1" x14ac:dyDescent="0.25">
      <c r="A344" s="38"/>
      <c r="B344" s="38"/>
      <c r="C344" s="38"/>
      <c r="D344" s="38"/>
      <c r="E344" s="2"/>
    </row>
    <row r="345" spans="1:5" ht="15" customHeight="1" x14ac:dyDescent="0.25">
      <c r="A345" s="38"/>
      <c r="B345" s="38"/>
      <c r="C345" s="38"/>
      <c r="D345" s="38"/>
      <c r="E345" s="2"/>
    </row>
    <row r="346" spans="1:5" ht="15" customHeight="1" x14ac:dyDescent="0.25">
      <c r="A346" s="38"/>
      <c r="B346" s="38"/>
      <c r="C346" s="38"/>
      <c r="D346" s="38"/>
      <c r="E346" s="2"/>
    </row>
    <row r="347" spans="1:5" ht="15" customHeight="1" x14ac:dyDescent="0.25">
      <c r="A347" s="38"/>
      <c r="B347" s="38"/>
      <c r="C347" s="38"/>
      <c r="D347" s="38"/>
      <c r="E347" s="2"/>
    </row>
    <row r="348" spans="1:5" ht="15" customHeight="1" x14ac:dyDescent="0.25">
      <c r="A348" s="38"/>
      <c r="B348" s="38"/>
      <c r="C348" s="38"/>
      <c r="D348" s="38"/>
      <c r="E348" s="2"/>
    </row>
    <row r="349" spans="1:5" ht="15" customHeight="1" x14ac:dyDescent="0.25">
      <c r="A349" s="38"/>
      <c r="B349" s="38"/>
      <c r="C349" s="38"/>
      <c r="D349" s="38"/>
      <c r="E349" s="2"/>
    </row>
    <row r="350" spans="1:5" ht="15" customHeight="1" x14ac:dyDescent="0.25">
      <c r="A350" s="38"/>
      <c r="B350" s="38"/>
      <c r="C350" s="38"/>
      <c r="D350" s="38"/>
      <c r="E350" s="2"/>
    </row>
    <row r="351" spans="1:5" ht="15" customHeight="1" x14ac:dyDescent="0.25">
      <c r="A351" s="38"/>
      <c r="B351" s="38"/>
      <c r="C351" s="38"/>
      <c r="D351" s="38"/>
      <c r="E351" s="2"/>
    </row>
    <row r="352" spans="1:5" ht="15" customHeight="1" x14ac:dyDescent="0.25">
      <c r="A352" s="38"/>
      <c r="B352" s="38"/>
      <c r="C352" s="38"/>
      <c r="D352" s="38"/>
      <c r="E352" s="2"/>
    </row>
    <row r="353" spans="1:5" ht="15" customHeight="1" x14ac:dyDescent="0.25">
      <c r="A353" s="38"/>
      <c r="B353" s="38"/>
      <c r="C353" s="38"/>
      <c r="D353" s="38"/>
      <c r="E353" s="2"/>
    </row>
    <row r="354" spans="1:5" ht="15" customHeight="1" x14ac:dyDescent="0.25">
      <c r="A354" s="38"/>
      <c r="B354" s="38"/>
      <c r="C354" s="38"/>
      <c r="D354" s="38"/>
      <c r="E354" s="2"/>
    </row>
    <row r="355" spans="1:5" ht="15" customHeight="1" x14ac:dyDescent="0.25">
      <c r="A355" s="38"/>
      <c r="B355" s="38"/>
      <c r="C355" s="38"/>
      <c r="D355" s="38"/>
      <c r="E355" s="2"/>
    </row>
    <row r="356" spans="1:5" ht="15" customHeight="1" x14ac:dyDescent="0.25">
      <c r="A356" s="38"/>
      <c r="B356" s="38"/>
      <c r="C356" s="38"/>
      <c r="D356" s="38"/>
      <c r="E356" s="2"/>
    </row>
    <row r="357" spans="1:5" ht="15" customHeight="1" x14ac:dyDescent="0.25">
      <c r="A357" s="38"/>
      <c r="B357" s="38"/>
      <c r="C357" s="38"/>
      <c r="D357" s="38"/>
      <c r="E357" s="2"/>
    </row>
    <row r="358" spans="1:5" ht="15" customHeight="1" x14ac:dyDescent="0.25">
      <c r="A358" s="38"/>
      <c r="B358" s="38"/>
      <c r="C358" s="38"/>
      <c r="D358" s="38"/>
      <c r="E358" s="2"/>
    </row>
    <row r="359" spans="1:5" ht="15" customHeight="1" x14ac:dyDescent="0.25">
      <c r="A359" s="38"/>
      <c r="B359" s="38"/>
      <c r="C359" s="38"/>
      <c r="D359" s="38"/>
      <c r="E359" s="2"/>
    </row>
    <row r="360" spans="1:5" ht="15" customHeight="1" x14ac:dyDescent="0.25">
      <c r="A360" s="38"/>
      <c r="B360" s="38"/>
      <c r="C360" s="38"/>
      <c r="D360" s="38"/>
      <c r="E360" s="2"/>
    </row>
    <row r="361" spans="1:5" ht="15" customHeight="1" x14ac:dyDescent="0.25">
      <c r="A361" s="38"/>
      <c r="B361" s="38"/>
      <c r="C361" s="38"/>
      <c r="D361" s="38"/>
      <c r="E361" s="2"/>
    </row>
    <row r="362" spans="1:5" ht="15" customHeight="1" x14ac:dyDescent="0.25">
      <c r="A362" s="38"/>
      <c r="B362" s="38"/>
      <c r="C362" s="38"/>
      <c r="D362" s="38"/>
      <c r="E362" s="2"/>
    </row>
    <row r="363" spans="1:5" ht="15" customHeight="1" x14ac:dyDescent="0.25">
      <c r="A363" s="38"/>
      <c r="B363" s="38"/>
      <c r="C363" s="38"/>
      <c r="D363" s="38"/>
      <c r="E363" s="2"/>
    </row>
    <row r="364" spans="1:5" ht="15" customHeight="1" x14ac:dyDescent="0.25">
      <c r="A364" s="38"/>
      <c r="B364" s="38"/>
      <c r="C364" s="38"/>
      <c r="D364" s="38"/>
      <c r="E364" s="2"/>
    </row>
    <row r="365" spans="1:5" ht="15" customHeight="1" x14ac:dyDescent="0.25">
      <c r="A365" s="38"/>
      <c r="B365" s="38"/>
      <c r="C365" s="38"/>
      <c r="D365" s="38"/>
      <c r="E365" s="2"/>
    </row>
    <row r="366" spans="1:5" ht="15" customHeight="1" x14ac:dyDescent="0.25">
      <c r="A366" s="38"/>
      <c r="B366" s="38"/>
      <c r="C366" s="38"/>
      <c r="D366" s="38"/>
      <c r="E366" s="2"/>
    </row>
    <row r="367" spans="1:5" ht="15" customHeight="1" x14ac:dyDescent="0.25">
      <c r="A367" s="38"/>
      <c r="B367" s="38"/>
      <c r="C367" s="38"/>
      <c r="D367" s="38"/>
      <c r="E367" s="2"/>
    </row>
    <row r="368" spans="1:5" ht="15" customHeight="1" x14ac:dyDescent="0.25">
      <c r="A368" s="38"/>
      <c r="B368" s="38"/>
      <c r="C368" s="38"/>
      <c r="D368" s="38"/>
      <c r="E368" s="2"/>
    </row>
    <row r="369" spans="1:5" ht="15" customHeight="1" x14ac:dyDescent="0.25">
      <c r="A369" s="38"/>
      <c r="B369" s="38"/>
      <c r="C369" s="38"/>
      <c r="D369" s="38"/>
      <c r="E369" s="2"/>
    </row>
    <row r="370" spans="1:5" ht="15" customHeight="1" x14ac:dyDescent="0.25">
      <c r="A370" s="38"/>
      <c r="B370" s="38"/>
      <c r="C370" s="38"/>
      <c r="D370" s="38"/>
      <c r="E370" s="2"/>
    </row>
    <row r="371" spans="1:5" ht="15" customHeight="1" x14ac:dyDescent="0.25">
      <c r="A371" s="38"/>
      <c r="B371" s="38"/>
      <c r="C371" s="38"/>
      <c r="D371" s="38"/>
      <c r="E371" s="2"/>
    </row>
    <row r="372" spans="1:5" ht="15" customHeight="1" x14ac:dyDescent="0.25">
      <c r="A372" s="38"/>
      <c r="B372" s="38"/>
      <c r="C372" s="38"/>
      <c r="D372" s="38"/>
      <c r="E372" s="2"/>
    </row>
    <row r="373" spans="1:5" ht="15" customHeight="1" x14ac:dyDescent="0.25">
      <c r="A373" s="38"/>
      <c r="B373" s="38"/>
      <c r="C373" s="38"/>
      <c r="D373" s="38"/>
      <c r="E373" s="2"/>
    </row>
    <row r="374" spans="1:5" ht="15" customHeight="1" x14ac:dyDescent="0.25">
      <c r="A374" s="38"/>
      <c r="B374" s="38"/>
      <c r="C374" s="38"/>
      <c r="D374" s="38"/>
      <c r="E374" s="2"/>
    </row>
    <row r="375" spans="1:5" ht="15" customHeight="1" x14ac:dyDescent="0.25">
      <c r="A375" s="38"/>
      <c r="B375" s="38"/>
      <c r="C375" s="38"/>
      <c r="D375" s="38"/>
      <c r="E375" s="2"/>
    </row>
    <row r="376" spans="1:5" ht="15" customHeight="1" x14ac:dyDescent="0.25">
      <c r="A376" s="38"/>
      <c r="B376" s="38"/>
      <c r="C376" s="38"/>
      <c r="D376" s="38"/>
      <c r="E376" s="2"/>
    </row>
    <row r="377" spans="1:5" ht="15" customHeight="1" x14ac:dyDescent="0.25">
      <c r="A377" s="38"/>
      <c r="B377" s="38"/>
      <c r="C377" s="38"/>
      <c r="D377" s="38"/>
      <c r="E377" s="2"/>
    </row>
    <row r="378" spans="1:5" ht="15" customHeight="1" x14ac:dyDescent="0.25">
      <c r="A378" s="38"/>
      <c r="B378" s="38"/>
      <c r="C378" s="38"/>
      <c r="D378" s="38"/>
      <c r="E378" s="2"/>
    </row>
    <row r="379" spans="1:5" ht="15" customHeight="1" x14ac:dyDescent="0.25">
      <c r="A379" s="38"/>
      <c r="B379" s="38"/>
      <c r="C379" s="38"/>
      <c r="D379" s="38"/>
      <c r="E379" s="2"/>
    </row>
    <row r="380" spans="1:5" ht="15" customHeight="1" x14ac:dyDescent="0.25">
      <c r="A380" s="38"/>
      <c r="B380" s="38"/>
      <c r="C380" s="38"/>
      <c r="D380" s="38"/>
      <c r="E380" s="2"/>
    </row>
    <row r="381" spans="1:5" ht="15" customHeight="1" x14ac:dyDescent="0.25">
      <c r="A381" s="38"/>
      <c r="B381" s="38"/>
      <c r="C381" s="38"/>
      <c r="D381" s="38"/>
      <c r="E381" s="2"/>
    </row>
    <row r="382" spans="1:5" ht="15" customHeight="1" x14ac:dyDescent="0.25">
      <c r="A382" s="38"/>
      <c r="B382" s="38"/>
      <c r="C382" s="38"/>
      <c r="D382" s="38"/>
      <c r="E382" s="2"/>
    </row>
    <row r="383" spans="1:5" ht="15" customHeight="1" x14ac:dyDescent="0.25">
      <c r="A383" s="38"/>
      <c r="B383" s="38"/>
      <c r="C383" s="38"/>
      <c r="D383" s="38"/>
      <c r="E383" s="2"/>
    </row>
    <row r="384" spans="1:5" ht="15" customHeight="1" x14ac:dyDescent="0.25">
      <c r="A384" s="38"/>
      <c r="B384" s="38"/>
      <c r="C384" s="38"/>
      <c r="D384" s="38"/>
      <c r="E384" s="2"/>
    </row>
    <row r="385" spans="1:5" ht="15" customHeight="1" x14ac:dyDescent="0.25">
      <c r="A385" s="38"/>
      <c r="B385" s="38"/>
      <c r="C385" s="38"/>
      <c r="D385" s="38"/>
      <c r="E385" s="2"/>
    </row>
    <row r="386" spans="1:5" ht="15" customHeight="1" x14ac:dyDescent="0.25">
      <c r="A386" s="38"/>
      <c r="B386" s="38"/>
      <c r="C386" s="38"/>
      <c r="D386" s="38"/>
      <c r="E386" s="2"/>
    </row>
    <row r="387" spans="1:5" ht="15" customHeight="1" x14ac:dyDescent="0.25">
      <c r="A387" s="38"/>
      <c r="B387" s="38"/>
      <c r="C387" s="38"/>
      <c r="D387" s="38"/>
      <c r="E387" s="2"/>
    </row>
    <row r="388" spans="1:5" ht="15" customHeight="1" x14ac:dyDescent="0.25">
      <c r="A388" s="38"/>
      <c r="B388" s="38"/>
      <c r="C388" s="38"/>
      <c r="D388" s="38"/>
      <c r="E388" s="2"/>
    </row>
    <row r="389" spans="1:5" ht="15" customHeight="1" x14ac:dyDescent="0.25">
      <c r="A389" s="38"/>
      <c r="B389" s="38"/>
      <c r="C389" s="38"/>
      <c r="D389" s="38"/>
      <c r="E389" s="2"/>
    </row>
    <row r="390" spans="1:5" ht="15" customHeight="1" x14ac:dyDescent="0.25">
      <c r="A390" s="38"/>
      <c r="B390" s="38"/>
      <c r="C390" s="38"/>
      <c r="D390" s="38"/>
      <c r="E390" s="2"/>
    </row>
    <row r="391" spans="1:5" ht="15" customHeight="1" x14ac:dyDescent="0.25">
      <c r="A391" s="38"/>
      <c r="B391" s="38"/>
      <c r="C391" s="38"/>
      <c r="D391" s="38"/>
      <c r="E391" s="2"/>
    </row>
    <row r="392" spans="1:5" ht="15" customHeight="1" x14ac:dyDescent="0.25">
      <c r="A392" s="38"/>
      <c r="B392" s="38"/>
      <c r="C392" s="38"/>
      <c r="D392" s="38"/>
      <c r="E392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04</vt:lpstr>
      <vt:lpstr>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Fathallah</cp:lastModifiedBy>
  <cp:lastPrinted>2018-02-10T10:32:18Z</cp:lastPrinted>
  <dcterms:created xsi:type="dcterms:W3CDTF">2017-02-28T14:38:30Z</dcterms:created>
  <dcterms:modified xsi:type="dcterms:W3CDTF">2018-04-26T12:47:31Z</dcterms:modified>
</cp:coreProperties>
</file>