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P48\2-copyfen\2_copyfen_2017\"/>
    </mc:Choice>
  </mc:AlternateContent>
  <bookViews>
    <workbookView xWindow="0" yWindow="0" windowWidth="17970" windowHeight="7065"/>
  </bookViews>
  <sheets>
    <sheet name="Saisie" sheetId="1" r:id="rId1"/>
    <sheet name="Report" sheetId="2" r:id="rId2"/>
  </sheets>
  <externalReferences>
    <externalReference r:id="rId3"/>
  </externalReferences>
  <definedNames>
    <definedName name="L_Articles">[1]ART!$C:$C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J10" i="1"/>
  <c r="K10" i="1"/>
  <c r="N10" i="1"/>
  <c r="R10" i="1"/>
  <c r="G11" i="1"/>
  <c r="J11" i="1"/>
  <c r="K11" i="1"/>
  <c r="N11" i="1"/>
  <c r="R11" i="1" s="1"/>
  <c r="G12" i="1"/>
  <c r="J12" i="1"/>
  <c r="K12" i="1"/>
  <c r="N12" i="1"/>
  <c r="R12" i="1"/>
  <c r="K9" i="1" l="1"/>
  <c r="J9" i="1"/>
  <c r="G9" i="1"/>
  <c r="K8" i="1"/>
  <c r="J8" i="1"/>
  <c r="G8" i="1"/>
  <c r="S7" i="1"/>
  <c r="S10" i="1" s="1"/>
  <c r="K7" i="1"/>
  <c r="J7" i="1"/>
  <c r="G7" i="1"/>
  <c r="S6" i="1"/>
  <c r="S9" i="1" s="1"/>
  <c r="S12" i="1" s="1"/>
  <c r="T12" i="1" s="1"/>
  <c r="U12" i="1" s="1"/>
  <c r="K6" i="1"/>
  <c r="J6" i="1"/>
  <c r="G6" i="1"/>
  <c r="D6" i="1"/>
  <c r="D7" i="1" s="1"/>
  <c r="D8" i="1" s="1"/>
  <c r="D9" i="1" s="1"/>
  <c r="D10" i="1" s="1"/>
  <c r="D11" i="1" s="1"/>
  <c r="D12" i="1" s="1"/>
  <c r="B6" i="1"/>
  <c r="B7" i="1" s="1"/>
  <c r="B8" i="1" s="1"/>
  <c r="B9" i="1" s="1"/>
  <c r="B10" i="1" s="1"/>
  <c r="B11" i="1" s="1"/>
  <c r="B12" i="1" s="1"/>
  <c r="N6" i="1"/>
  <c r="R6" i="1" s="1"/>
  <c r="K5" i="1"/>
  <c r="J5" i="1"/>
  <c r="T10" i="1" l="1"/>
  <c r="U10" i="1" s="1"/>
  <c r="S5" i="1"/>
  <c r="S8" i="1" s="1"/>
  <c r="S11" i="1" s="1"/>
  <c r="T11" i="1" s="1"/>
  <c r="U11" i="1" s="1"/>
  <c r="T6" i="1"/>
  <c r="U6" i="1" s="1"/>
  <c r="A7" i="1"/>
  <c r="O6" i="1"/>
  <c r="O5" i="1" s="1"/>
  <c r="P6" i="1"/>
  <c r="P7" i="1" s="1"/>
  <c r="P8" i="1" s="1"/>
  <c r="P9" i="1" s="1"/>
  <c r="P10" i="1" s="1"/>
  <c r="P11" i="1" s="1"/>
  <c r="P12" i="1" s="1"/>
  <c r="O7" i="1" l="1"/>
  <c r="A8" i="1"/>
  <c r="N7" i="1"/>
  <c r="R7" i="1" l="1"/>
  <c r="T7" i="1" s="1"/>
  <c r="U7" i="1" s="1"/>
  <c r="O8" i="1"/>
  <c r="A9" i="1"/>
  <c r="A10" i="1" s="1"/>
  <c r="N8" i="1"/>
  <c r="A11" i="1" l="1"/>
  <c r="O10" i="1"/>
  <c r="R8" i="1"/>
  <c r="T8" i="1" s="1"/>
  <c r="U8" i="1" s="1"/>
  <c r="O9" i="1"/>
  <c r="N9" i="1"/>
  <c r="A12" i="1" l="1"/>
  <c r="O12" i="1" s="1"/>
  <c r="O11" i="1"/>
  <c r="R9" i="1"/>
  <c r="T9" i="1" l="1"/>
  <c r="U9" i="1" s="1"/>
  <c r="N5" i="1" l="1"/>
  <c r="R5" i="1" s="1"/>
  <c r="T5" i="1" s="1"/>
  <c r="U5" i="1" s="1"/>
</calcChain>
</file>

<file path=xl/comments1.xml><?xml version="1.0" encoding="utf-8"?>
<comments xmlns="http://schemas.openxmlformats.org/spreadsheetml/2006/main">
  <authors>
    <author>Didier FOURGEOT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comments2.xml><?xml version="1.0" encoding="utf-8"?>
<comments xmlns="http://schemas.openxmlformats.org/spreadsheetml/2006/main">
  <authors>
    <author>Didier FOURGEOT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10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16" authorId="0" shapeId="0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sharedStrings.xml><?xml version="1.0" encoding="utf-8"?>
<sst xmlns="http://schemas.openxmlformats.org/spreadsheetml/2006/main" count="130" uniqueCount="62">
  <si>
    <t>SAISIE</t>
  </si>
  <si>
    <t>COMPTOIR</t>
  </si>
  <si>
    <t>N° Ordre</t>
  </si>
  <si>
    <t>Réf. Mois</t>
  </si>
  <si>
    <t>Date</t>
  </si>
  <si>
    <t>N°  Fiche</t>
  </si>
  <si>
    <t>N° Fiche</t>
  </si>
  <si>
    <t>Client</t>
  </si>
  <si>
    <t>Réf. Art.</t>
  </si>
  <si>
    <t>N° Art.</t>
  </si>
  <si>
    <t>Code Article</t>
  </si>
  <si>
    <t>Désignation Article</t>
  </si>
  <si>
    <t>Unité</t>
  </si>
  <si>
    <t>Quantité</t>
  </si>
  <si>
    <t>Prix Unité HT</t>
  </si>
  <si>
    <t>Montant HT Brut</t>
  </si>
  <si>
    <t>Indice</t>
  </si>
  <si>
    <t>Remise %</t>
  </si>
  <si>
    <t>Remise Montant</t>
  </si>
  <si>
    <t>Montant HT Net</t>
  </si>
  <si>
    <t>Taux TVA</t>
  </si>
  <si>
    <t xml:space="preserve">Montant TVA </t>
  </si>
  <si>
    <t>Montant TTC</t>
  </si>
  <si>
    <t>C</t>
  </si>
  <si>
    <t>1</t>
  </si>
  <si>
    <t>C3</t>
  </si>
  <si>
    <t>2</t>
  </si>
  <si>
    <t>TP</t>
  </si>
  <si>
    <t>3</t>
  </si>
  <si>
    <t>PP</t>
  </si>
  <si>
    <t>4</t>
  </si>
  <si>
    <t>C4</t>
  </si>
  <si>
    <t>6</t>
  </si>
  <si>
    <t>1-P4XB</t>
  </si>
  <si>
    <t>7</t>
  </si>
  <si>
    <t>C8</t>
  </si>
  <si>
    <t>8</t>
  </si>
  <si>
    <t>9</t>
  </si>
  <si>
    <t>10</t>
  </si>
  <si>
    <t>N3</t>
  </si>
  <si>
    <t>12</t>
  </si>
  <si>
    <t xml:space="preserve">  COMPTOIR SAISIE</t>
  </si>
  <si>
    <t>03</t>
  </si>
  <si>
    <t>REPORT</t>
  </si>
  <si>
    <t>I4</t>
  </si>
  <si>
    <t>NP</t>
  </si>
  <si>
    <t>Transfert de la fiche 104 de la feuille "Saisie" en ligne 18</t>
  </si>
  <si>
    <t>Fiche 104 (Lignes 5 à 9) à transférer dans feuille "Report" à la suite des transferts déjà faits</t>
  </si>
  <si>
    <t>(Faut-il un bouton de transfert ?)</t>
  </si>
  <si>
    <t>Montant HT  Brut</t>
  </si>
  <si>
    <t/>
  </si>
  <si>
    <t xml:space="preserve">Copie Noir &amp; Blanc A3-R /  Papier </t>
  </si>
  <si>
    <t>U</t>
  </si>
  <si>
    <t>Tirage Noir &amp; Blanc / Papier</t>
  </si>
  <si>
    <t>ML</t>
  </si>
  <si>
    <t xml:space="preserve">Traçage Noir &amp; Blanc / Papier </t>
  </si>
  <si>
    <t>Copie Noir &amp; Blanc A4-R /  Papier</t>
  </si>
  <si>
    <t>Papier A4 / 080 gr / 500 f. extra blanc Xeropap Bleu</t>
  </si>
  <si>
    <t>Copie Noir &amp; Blanc A4-RV /  Papier</t>
  </si>
  <si>
    <t>Numérisation Noir &amp; Blanc A3 à plat</t>
  </si>
  <si>
    <t>5</t>
  </si>
  <si>
    <t>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</si>
</sst>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D_A_-;\-* #,##0.00\ _D_A_-;_-* &quot;-&quot;??\ _D_A_-;_-@_-"/>
    <numFmt numFmtId="164" formatCode="d/m;@"/>
    <numFmt numFmtId="165" formatCode="dd/mm/yy;@"/>
  </numFmts>
  <fonts count="3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36"/>
      <color theme="0"/>
      <name val="Arial"/>
      <family val="2"/>
    </font>
    <font>
      <b/>
      <sz val="10"/>
      <name val="Arial"/>
      <family val="2"/>
    </font>
    <font>
      <sz val="9"/>
      <name val="Courier New"/>
      <family val="3"/>
    </font>
    <font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111111"/>
      <name val="Courier New"/>
      <family val="3"/>
    </font>
    <font>
      <sz val="9"/>
      <color rgb="FF111111"/>
      <name val="Calibri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color theme="0" tint="-0.34998626667073579"/>
      <name val="Arial"/>
      <family val="2"/>
    </font>
    <font>
      <sz val="10"/>
      <color rgb="FFFF0000"/>
      <name val="Arial"/>
      <family val="2"/>
    </font>
    <font>
      <b/>
      <sz val="9"/>
      <color indexed="81"/>
      <name val="Tahoma"/>
      <family val="2"/>
    </font>
    <font>
      <sz val="10"/>
      <name val="Courier New"/>
      <family val="3"/>
    </font>
    <font>
      <sz val="9"/>
      <color theme="0"/>
      <name val="Courier New"/>
      <family val="3"/>
    </font>
    <font>
      <sz val="9"/>
      <color theme="0"/>
      <name val="Calibri"/>
      <family val="2"/>
    </font>
    <font>
      <sz val="10"/>
      <color theme="0"/>
      <name val="Courier New"/>
      <family val="3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sz val="9"/>
      <color rgb="FFFF0000"/>
      <name val="Courier New"/>
      <family val="3"/>
    </font>
    <font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indexed="64"/>
      </left>
      <right style="hair">
        <color theme="0"/>
      </right>
      <top/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71">
    <xf numFmtId="0" fontId="0" fillId="0" borderId="0" xfId="0"/>
    <xf numFmtId="0" fontId="10" fillId="0" borderId="0" xfId="0" applyFont="1" applyAlignment="1" applyProtection="1">
      <alignment vertical="center"/>
      <protection locked="0" hidden="1"/>
    </xf>
    <xf numFmtId="0" fontId="11" fillId="0" borderId="0" xfId="0" applyFont="1" applyAlignment="1" applyProtection="1">
      <alignment vertical="center"/>
      <protection locked="0" hidden="1"/>
    </xf>
    <xf numFmtId="0" fontId="14" fillId="2" borderId="3" xfId="0" applyFont="1" applyFill="1" applyBorder="1" applyAlignment="1" applyProtection="1">
      <alignment horizontal="left" vertical="top" wrapText="1"/>
      <protection locked="0" hidden="1"/>
    </xf>
    <xf numFmtId="0" fontId="14" fillId="2" borderId="4" xfId="0" applyFont="1" applyFill="1" applyBorder="1" applyAlignment="1" applyProtection="1">
      <alignment horizontal="left" vertical="top" wrapText="1"/>
      <protection hidden="1"/>
    </xf>
    <xf numFmtId="0" fontId="15" fillId="2" borderId="5" xfId="0" applyFont="1" applyFill="1" applyBorder="1" applyAlignment="1" applyProtection="1">
      <alignment horizontal="left" vertical="top" wrapText="1"/>
      <protection locked="0" hidden="1"/>
    </xf>
    <xf numFmtId="0" fontId="14" fillId="2" borderId="5" xfId="0" applyNumberFormat="1" applyFont="1" applyFill="1" applyBorder="1" applyAlignment="1" applyProtection="1">
      <alignment horizontal="left" vertical="top" wrapText="1"/>
      <protection hidden="1"/>
    </xf>
    <xf numFmtId="0" fontId="14" fillId="2" borderId="5" xfId="0" applyNumberFormat="1" applyFont="1" applyFill="1" applyBorder="1" applyAlignment="1" applyProtection="1">
      <alignment horizontal="left" vertical="top" wrapText="1"/>
      <protection locked="0" hidden="1"/>
    </xf>
    <xf numFmtId="0" fontId="14" fillId="2" borderId="4" xfId="0" applyFont="1" applyFill="1" applyBorder="1" applyAlignment="1" applyProtection="1">
      <alignment horizontal="left" vertical="top" wrapText="1"/>
      <protection locked="0" hidden="1"/>
    </xf>
    <xf numFmtId="0" fontId="14" fillId="2" borderId="5" xfId="0" applyFont="1" applyFill="1" applyBorder="1" applyAlignment="1" applyProtection="1">
      <alignment horizontal="left" vertical="top" wrapText="1"/>
      <protection locked="0" hidden="1"/>
    </xf>
    <xf numFmtId="0" fontId="14" fillId="2" borderId="5" xfId="0" applyFont="1" applyFill="1" applyBorder="1" applyAlignment="1" applyProtection="1">
      <alignment horizontal="left" vertical="top" wrapText="1"/>
      <protection hidden="1"/>
    </xf>
    <xf numFmtId="4" fontId="14" fillId="2" borderId="5" xfId="0" applyNumberFormat="1" applyFont="1" applyFill="1" applyBorder="1" applyAlignment="1" applyProtection="1">
      <alignment horizontal="left" vertical="top" wrapText="1"/>
      <protection hidden="1"/>
    </xf>
    <xf numFmtId="9" fontId="14" fillId="2" borderId="5" xfId="0" applyNumberFormat="1" applyFont="1" applyFill="1" applyBorder="1" applyAlignment="1" applyProtection="1">
      <alignment horizontal="left" vertical="top" wrapText="1"/>
      <protection hidden="1"/>
    </xf>
    <xf numFmtId="0" fontId="10" fillId="0" borderId="0" xfId="0" applyFont="1" applyAlignment="1" applyProtection="1">
      <alignment horizontal="left" vertical="top"/>
      <protection locked="0" hidden="1"/>
    </xf>
    <xf numFmtId="0" fontId="11" fillId="3" borderId="1" xfId="0" applyNumberFormat="1" applyFont="1" applyFill="1" applyBorder="1" applyAlignment="1" applyProtection="1">
      <alignment horizontal="center" vertical="center"/>
      <protection locked="0" hidden="1"/>
    </xf>
    <xf numFmtId="165" fontId="17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8" fillId="3" borderId="6" xfId="1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6" xfId="0" applyNumberFormat="1" applyFont="1" applyFill="1" applyBorder="1" applyAlignment="1" applyProtection="1">
      <alignment vertical="center" wrapText="1"/>
      <protection locked="0"/>
    </xf>
    <xf numFmtId="49" fontId="16" fillId="3" borderId="6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9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7" fillId="3" borderId="6" xfId="0" applyNumberFormat="1" applyFont="1" applyFill="1" applyBorder="1" applyAlignment="1" applyProtection="1">
      <alignment horizontal="left" vertical="center" wrapText="1"/>
      <protection locked="0" hidden="1"/>
    </xf>
    <xf numFmtId="0" fontId="7" fillId="3" borderId="6" xfId="0" applyNumberFormat="1" applyFont="1" applyFill="1" applyBorder="1" applyAlignment="1" applyProtection="1">
      <alignment horizontal="center" vertical="center" wrapText="1"/>
      <protection hidden="1"/>
    </xf>
    <xf numFmtId="4" fontId="5" fillId="3" borderId="6" xfId="0" applyNumberFormat="1" applyFont="1" applyFill="1" applyBorder="1" applyAlignment="1" applyProtection="1">
      <alignment horizontal="right" vertical="center" wrapText="1"/>
      <protection hidden="1"/>
    </xf>
    <xf numFmtId="4" fontId="7" fillId="3" borderId="6" xfId="0" applyNumberFormat="1" applyFont="1" applyFill="1" applyBorder="1" applyAlignment="1" applyProtection="1">
      <alignment horizontal="right" vertical="center" wrapText="1"/>
      <protection hidden="1"/>
    </xf>
    <xf numFmtId="4" fontId="5" fillId="3" borderId="1" xfId="0" applyNumberFormat="1" applyFont="1" applyFill="1" applyBorder="1" applyAlignment="1" applyProtection="1">
      <alignment horizontal="right" vertical="center" wrapText="1"/>
      <protection hidden="1"/>
    </xf>
    <xf numFmtId="0" fontId="5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10" fontId="5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4" fontId="5" fillId="3" borderId="6" xfId="0" applyNumberFormat="1" applyFont="1" applyFill="1" applyBorder="1" applyAlignment="1" applyProtection="1">
      <alignment horizontal="right" vertical="center" wrapText="1"/>
      <protection locked="0" hidden="1"/>
    </xf>
    <xf numFmtId="9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8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0" fillId="0" borderId="0" xfId="0" applyFont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locked="0" hidden="1"/>
    </xf>
    <xf numFmtId="0" fontId="10" fillId="0" borderId="0" xfId="0" applyNumberFormat="1" applyFont="1" applyAlignment="1" applyProtection="1">
      <alignment vertical="center"/>
      <protection hidden="1"/>
    </xf>
    <xf numFmtId="0" fontId="21" fillId="0" borderId="0" xfId="0" applyNumberFormat="1" applyFont="1" applyAlignment="1" applyProtection="1">
      <alignment vertical="center"/>
      <protection locked="0" hidden="1"/>
    </xf>
    <xf numFmtId="0" fontId="7" fillId="0" borderId="0" xfId="0" applyNumberFormat="1" applyFont="1" applyAlignment="1" applyProtection="1">
      <alignment vertical="center"/>
      <protection locked="0" hidden="1"/>
    </xf>
    <xf numFmtId="0" fontId="10" fillId="0" borderId="0" xfId="0" applyFont="1" applyAlignment="1" applyProtection="1">
      <alignment horizontal="left" vertical="center"/>
      <protection locked="0" hidden="1"/>
    </xf>
    <xf numFmtId="4" fontId="10" fillId="0" borderId="0" xfId="0" applyNumberFormat="1" applyFont="1" applyAlignment="1" applyProtection="1">
      <alignment horizontal="right" vertical="center"/>
      <protection hidden="1"/>
    </xf>
    <xf numFmtId="0" fontId="10" fillId="0" borderId="0" xfId="0" applyNumberFormat="1" applyFont="1" applyAlignment="1" applyProtection="1">
      <alignment horizontal="center" vertical="center"/>
      <protection locked="0" hidden="1"/>
    </xf>
    <xf numFmtId="0" fontId="10" fillId="0" borderId="0" xfId="0" applyFont="1" applyAlignment="1" applyProtection="1">
      <alignment horizontal="center" vertical="center"/>
      <protection locked="0" hidden="1"/>
    </xf>
    <xf numFmtId="9" fontId="10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protection locked="0" hidden="1"/>
    </xf>
    <xf numFmtId="0" fontId="24" fillId="3" borderId="0" xfId="0" quotePrefix="1" applyFont="1" applyFill="1" applyBorder="1" applyAlignment="1" applyProtection="1">
      <protection locked="0" hidden="1"/>
    </xf>
    <xf numFmtId="0" fontId="14" fillId="2" borderId="3" xfId="0" applyFont="1" applyFill="1" applyBorder="1" applyAlignment="1" applyProtection="1">
      <alignment vertical="top" wrapText="1"/>
      <protection locked="0" hidden="1"/>
    </xf>
    <xf numFmtId="0" fontId="14" fillId="2" borderId="4" xfId="0" applyFont="1" applyFill="1" applyBorder="1" applyAlignment="1" applyProtection="1">
      <alignment vertical="top" wrapText="1"/>
      <protection locked="0" hidden="1"/>
    </xf>
    <xf numFmtId="0" fontId="14" fillId="2" borderId="4" xfId="0" applyFont="1" applyFill="1" applyBorder="1" applyAlignment="1" applyProtection="1">
      <alignment vertical="top" wrapText="1"/>
      <protection hidden="1"/>
    </xf>
    <xf numFmtId="0" fontId="14" fillId="2" borderId="5" xfId="0" applyNumberFormat="1" applyFont="1" applyFill="1" applyBorder="1" applyAlignment="1" applyProtection="1">
      <alignment vertical="top" wrapText="1"/>
      <protection hidden="1"/>
    </xf>
    <xf numFmtId="0" fontId="14" fillId="2" borderId="5" xfId="0" applyFont="1" applyFill="1" applyBorder="1" applyAlignment="1" applyProtection="1">
      <alignment vertical="top" wrapText="1"/>
      <protection hidden="1"/>
    </xf>
    <xf numFmtId="4" fontId="14" fillId="2" borderId="5" xfId="0" applyNumberFormat="1" applyFont="1" applyFill="1" applyBorder="1" applyAlignment="1" applyProtection="1">
      <alignment vertical="top" wrapText="1"/>
      <protection hidden="1"/>
    </xf>
    <xf numFmtId="0" fontId="14" fillId="2" borderId="5" xfId="0" applyNumberFormat="1" applyFont="1" applyFill="1" applyBorder="1" applyAlignment="1" applyProtection="1">
      <alignment vertical="top" wrapText="1"/>
      <protection locked="0" hidden="1"/>
    </xf>
    <xf numFmtId="0" fontId="14" fillId="2" borderId="5" xfId="0" applyFont="1" applyFill="1" applyBorder="1" applyAlignment="1" applyProtection="1">
      <alignment horizontal="center" vertical="top" wrapText="1"/>
      <protection locked="0" hidden="1"/>
    </xf>
    <xf numFmtId="9" fontId="14" fillId="2" borderId="5" xfId="0" applyNumberFormat="1" applyFont="1" applyFill="1" applyBorder="1" applyAlignment="1" applyProtection="1">
      <alignment vertical="top" wrapText="1"/>
      <protection hidden="1"/>
    </xf>
    <xf numFmtId="0" fontId="14" fillId="2" borderId="5" xfId="0" applyFont="1" applyFill="1" applyBorder="1" applyAlignment="1" applyProtection="1">
      <alignment vertical="top" wrapText="1"/>
      <protection locked="0" hidden="1"/>
    </xf>
    <xf numFmtId="0" fontId="17" fillId="0" borderId="0" xfId="0" applyFont="1" applyAlignment="1" applyProtection="1">
      <protection locked="0" hidden="1"/>
    </xf>
    <xf numFmtId="0" fontId="21" fillId="0" borderId="0" xfId="0" applyNumberFormat="1" applyFont="1" applyAlignment="1" applyProtection="1">
      <protection locked="0" hidden="1"/>
    </xf>
    <xf numFmtId="0" fontId="7" fillId="0" borderId="0" xfId="0" applyNumberFormat="1" applyFont="1" applyAlignment="1" applyProtection="1">
      <protection locked="0" hidden="1"/>
    </xf>
    <xf numFmtId="0" fontId="15" fillId="0" borderId="0" xfId="0" applyFont="1" applyAlignment="1" applyProtection="1">
      <alignment horizontal="left"/>
      <protection locked="0" hidden="1"/>
    </xf>
    <xf numFmtId="0" fontId="7" fillId="0" borderId="0" xfId="0" applyFont="1" applyAlignment="1" applyProtection="1">
      <protection hidden="1"/>
    </xf>
    <xf numFmtId="0" fontId="4" fillId="2" borderId="7" xfId="2" applyFont="1" applyFill="1" applyBorder="1" applyAlignment="1" applyProtection="1">
      <alignment horizontal="center" vertical="center"/>
    </xf>
    <xf numFmtId="0" fontId="5" fillId="3" borderId="0" xfId="0" applyNumberFormat="1" applyFont="1" applyFill="1" applyBorder="1" applyAlignment="1" applyProtection="1">
      <alignment vertical="center" wrapText="1"/>
      <protection hidden="1"/>
    </xf>
    <xf numFmtId="0" fontId="8" fillId="3" borderId="8" xfId="0" applyFont="1" applyFill="1" applyBorder="1" applyAlignment="1" applyProtection="1">
      <alignment vertical="center"/>
      <protection locked="0" hidden="1"/>
    </xf>
    <xf numFmtId="0" fontId="7" fillId="3" borderId="0" xfId="0" applyNumberFormat="1" applyFont="1" applyFill="1" applyBorder="1" applyAlignment="1" applyProtection="1">
      <alignment vertical="center" wrapText="1"/>
      <protection hidden="1"/>
    </xf>
    <xf numFmtId="0" fontId="5" fillId="3" borderId="0" xfId="0" quotePrefix="1" applyNumberFormat="1" applyFont="1" applyFill="1" applyBorder="1" applyAlignment="1" applyProtection="1">
      <alignment vertical="center"/>
      <protection locked="0" hidden="1"/>
    </xf>
    <xf numFmtId="0" fontId="6" fillId="3" borderId="0" xfId="0" quotePrefix="1" applyNumberFormat="1" applyFont="1" applyFill="1" applyBorder="1" applyAlignment="1" applyProtection="1">
      <alignment vertical="center"/>
      <protection locked="0" hidden="1"/>
    </xf>
    <xf numFmtId="0" fontId="9" fillId="3" borderId="0" xfId="0" applyFont="1" applyFill="1" applyBorder="1" applyAlignment="1" applyProtection="1">
      <alignment horizontal="center" vertical="center"/>
      <protection locked="0" hidden="1"/>
    </xf>
    <xf numFmtId="0" fontId="5" fillId="3" borderId="0" xfId="0" applyNumberFormat="1" applyFont="1" applyFill="1" applyBorder="1" applyAlignment="1" applyProtection="1">
      <alignment vertical="center"/>
    </xf>
    <xf numFmtId="4" fontId="5" fillId="3" borderId="0" xfId="0" applyNumberFormat="1" applyFont="1" applyFill="1" applyBorder="1" applyAlignment="1" applyProtection="1">
      <alignment horizontal="right" vertical="center" wrapText="1"/>
      <protection hidden="1"/>
    </xf>
    <xf numFmtId="0" fontId="7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7" fillId="3" borderId="0" xfId="0" applyFont="1" applyFill="1" applyBorder="1" applyAlignment="1" applyProtection="1">
      <alignment horizontal="center" vertical="center" wrapText="1"/>
      <protection locked="0" hidden="1"/>
    </xf>
    <xf numFmtId="0" fontId="7" fillId="3" borderId="0" xfId="0" applyFont="1" applyFill="1" applyBorder="1" applyAlignment="1" applyProtection="1">
      <alignment vertical="center" wrapText="1"/>
      <protection locked="0" hidden="1"/>
    </xf>
    <xf numFmtId="0" fontId="12" fillId="3" borderId="0" xfId="0" quotePrefix="1" applyFont="1" applyFill="1" applyBorder="1" applyAlignment="1" applyProtection="1">
      <alignment vertical="center"/>
      <protection locked="0" hidden="1"/>
    </xf>
    <xf numFmtId="0" fontId="11" fillId="3" borderId="0" xfId="0" applyNumberFormat="1" applyFont="1" applyFill="1" applyBorder="1" applyAlignment="1" applyProtection="1">
      <alignment horizontal="center" vertical="center"/>
      <protection locked="0" hidden="1"/>
    </xf>
    <xf numFmtId="164" fontId="16" fillId="3" borderId="0" xfId="0" applyNumberFormat="1" applyFont="1" applyFill="1" applyBorder="1" applyAlignment="1" applyProtection="1">
      <alignment horizontal="center" vertical="center" wrapText="1"/>
      <protection hidden="1"/>
    </xf>
    <xf numFmtId="165" fontId="17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18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49" fontId="16" fillId="3" borderId="0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9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7" fillId="3" borderId="0" xfId="0" applyNumberFormat="1" applyFont="1" applyFill="1" applyBorder="1" applyAlignment="1" applyProtection="1">
      <alignment horizontal="left" vertical="center" wrapText="1"/>
      <protection locked="0" hidden="1"/>
    </xf>
    <xf numFmtId="0" fontId="7" fillId="3" borderId="0" xfId="0" applyNumberFormat="1" applyFont="1" applyFill="1" applyBorder="1" applyAlignment="1" applyProtection="1">
      <alignment horizontal="center" vertical="center" wrapText="1"/>
      <protection hidden="1"/>
    </xf>
    <xf numFmtId="4" fontId="7" fillId="3" borderId="0" xfId="0" applyNumberFormat="1" applyFont="1" applyFill="1" applyBorder="1" applyAlignment="1" applyProtection="1">
      <alignment horizontal="right" vertical="center" wrapText="1"/>
      <protection hidden="1"/>
    </xf>
    <xf numFmtId="0" fontId="5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10" fontId="5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4" fontId="5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9" fontId="5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13" fillId="3" borderId="0" xfId="0" quotePrefix="1" applyFont="1" applyFill="1" applyBorder="1" applyAlignment="1" applyProtection="1">
      <alignment vertical="center"/>
      <protection locked="0" hidden="1"/>
    </xf>
    <xf numFmtId="0" fontId="14" fillId="3" borderId="0" xfId="0" quotePrefix="1" applyFont="1" applyFill="1" applyBorder="1" applyAlignment="1" applyProtection="1">
      <alignment vertical="center"/>
      <protection locked="0" hidden="1"/>
    </xf>
    <xf numFmtId="49" fontId="5" fillId="3" borderId="0" xfId="0" applyNumberFormat="1" applyFont="1" applyFill="1" applyBorder="1" applyAlignment="1">
      <alignment horizontal="left" vertical="center" wrapText="1"/>
    </xf>
    <xf numFmtId="0" fontId="7" fillId="3" borderId="0" xfId="0" applyNumberFormat="1" applyFont="1" applyFill="1" applyBorder="1" applyAlignment="1">
      <alignment horizontal="left" vertical="center" wrapText="1"/>
    </xf>
    <xf numFmtId="0" fontId="14" fillId="3" borderId="0" xfId="0" applyFont="1" applyFill="1" applyBorder="1" applyAlignment="1" applyProtection="1">
      <alignment horizontal="left" vertical="center" wrapText="1"/>
      <protection locked="0" hidden="1"/>
    </xf>
    <xf numFmtId="4" fontId="14" fillId="3" borderId="0" xfId="0" applyNumberFormat="1" applyFont="1" applyFill="1" applyBorder="1" applyAlignment="1" applyProtection="1">
      <alignment horizontal="left" vertical="center"/>
      <protection locked="0" hidden="1"/>
    </xf>
    <xf numFmtId="4" fontId="11" fillId="3" borderId="0" xfId="0" applyNumberFormat="1" applyFont="1" applyFill="1" applyBorder="1" applyAlignment="1" applyProtection="1">
      <alignment vertical="center"/>
      <protection locked="0" hidden="1"/>
    </xf>
    <xf numFmtId="4" fontId="11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0" fontId="10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10" fontId="7" fillId="3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0" fillId="3" borderId="0" xfId="0" applyFont="1" applyFill="1" applyBorder="1" applyAlignment="1" applyProtection="1">
      <alignment horizontal="center" vertical="center" wrapText="1"/>
      <protection locked="0" hidden="1"/>
    </xf>
    <xf numFmtId="4" fontId="14" fillId="3" borderId="0" xfId="0" applyNumberFormat="1" applyFont="1" applyFill="1" applyBorder="1" applyAlignment="1" applyProtection="1">
      <alignment horizontal="right" vertical="center" wrapText="1"/>
      <protection locked="0" hidden="1"/>
    </xf>
    <xf numFmtId="0" fontId="10" fillId="3" borderId="0" xfId="0" applyFont="1" applyFill="1" applyBorder="1" applyAlignment="1" applyProtection="1">
      <alignment vertical="center"/>
      <protection locked="0" hidden="1"/>
    </xf>
    <xf numFmtId="0" fontId="11" fillId="3" borderId="0" xfId="0" applyFont="1" applyFill="1" applyBorder="1" applyAlignment="1" applyProtection="1">
      <alignment vertical="center"/>
      <protection locked="0" hidden="1"/>
    </xf>
    <xf numFmtId="0" fontId="5" fillId="3" borderId="9" xfId="0" applyNumberFormat="1" applyFont="1" applyFill="1" applyBorder="1" applyAlignment="1" applyProtection="1">
      <alignment wrapText="1"/>
      <protection hidden="1"/>
    </xf>
    <xf numFmtId="0" fontId="23" fillId="3" borderId="9" xfId="0" quotePrefix="1" applyFont="1" applyFill="1" applyBorder="1" applyAlignment="1" applyProtection="1">
      <protection locked="0" hidden="1"/>
    </xf>
    <xf numFmtId="0" fontId="7" fillId="3" borderId="10" xfId="0" applyNumberFormat="1" applyFont="1" applyFill="1" applyBorder="1" applyAlignment="1" applyProtection="1">
      <alignment wrapText="1"/>
      <protection hidden="1"/>
    </xf>
    <xf numFmtId="0" fontId="5" fillId="3" borderId="0" xfId="0" quotePrefix="1" applyNumberFormat="1" applyFont="1" applyFill="1" applyBorder="1" applyAlignment="1" applyProtection="1">
      <protection locked="0" hidden="1"/>
    </xf>
    <xf numFmtId="0" fontId="6" fillId="3" borderId="0" xfId="0" quotePrefix="1" applyNumberFormat="1" applyFont="1" applyFill="1" applyBorder="1" applyAlignment="1" applyProtection="1">
      <protection locked="0" hidden="1"/>
    </xf>
    <xf numFmtId="0" fontId="5" fillId="3" borderId="0" xfId="0" applyNumberFormat="1" applyFont="1" applyFill="1" applyBorder="1" applyAlignment="1" applyProtection="1">
      <alignment wrapText="1"/>
      <protection hidden="1"/>
    </xf>
    <xf numFmtId="4" fontId="5" fillId="3" borderId="0" xfId="0" applyNumberFormat="1" applyFont="1" applyFill="1" applyBorder="1" applyAlignment="1" applyProtection="1">
      <alignment horizontal="right" wrapText="1"/>
      <protection hidden="1"/>
    </xf>
    <xf numFmtId="0" fontId="7" fillId="3" borderId="0" xfId="0" applyNumberFormat="1" applyFont="1" applyFill="1" applyBorder="1" applyAlignment="1" applyProtection="1">
      <alignment horizontal="center" wrapText="1"/>
      <protection locked="0" hidden="1"/>
    </xf>
    <xf numFmtId="0" fontId="7" fillId="3" borderId="0" xfId="0" applyFont="1" applyFill="1" applyBorder="1" applyAlignment="1" applyProtection="1">
      <alignment horizontal="center" wrapText="1"/>
      <protection locked="0" hidden="1"/>
    </xf>
    <xf numFmtId="0" fontId="7" fillId="3" borderId="0" xfId="0" applyFont="1" applyFill="1" applyBorder="1" applyAlignment="1" applyProtection="1">
      <alignment wrapText="1"/>
      <protection locked="0" hidden="1"/>
    </xf>
    <xf numFmtId="0" fontId="11" fillId="3" borderId="0" xfId="0" applyNumberFormat="1" applyFont="1" applyFill="1" applyBorder="1" applyAlignment="1" applyProtection="1">
      <alignment horizontal="center"/>
      <protection locked="0" hidden="1"/>
    </xf>
    <xf numFmtId="49" fontId="16" fillId="3" borderId="0" xfId="0" applyNumberFormat="1" applyFont="1" applyFill="1" applyBorder="1" applyAlignment="1" applyProtection="1">
      <alignment horizontal="center" wrapText="1"/>
      <protection hidden="1"/>
    </xf>
    <xf numFmtId="165" fontId="21" fillId="3" borderId="0" xfId="0" applyNumberFormat="1" applyFont="1" applyFill="1" applyBorder="1" applyAlignment="1" applyProtection="1">
      <alignment horizontal="center" wrapText="1"/>
      <protection locked="0" hidden="1"/>
    </xf>
    <xf numFmtId="0" fontId="18" fillId="3" borderId="0" xfId="0" applyNumberFormat="1" applyFont="1" applyFill="1" applyBorder="1" applyAlignment="1" applyProtection="1">
      <alignment horizontal="center" wrapText="1"/>
      <protection hidden="1"/>
    </xf>
    <xf numFmtId="0" fontId="29" fillId="3" borderId="0" xfId="0" applyNumberFormat="1" applyFont="1" applyFill="1" applyBorder="1" applyAlignment="1">
      <alignment horizontal="center" wrapText="1"/>
    </xf>
    <xf numFmtId="0" fontId="7" fillId="3" borderId="0" xfId="0" applyNumberFormat="1" applyFont="1" applyFill="1" applyBorder="1" applyAlignment="1" applyProtection="1">
      <alignment horizontal="left" wrapText="1"/>
      <protection locked="0" hidden="1"/>
    </xf>
    <xf numFmtId="0" fontId="7" fillId="3" borderId="0" xfId="0" applyNumberFormat="1" applyFont="1" applyFill="1" applyBorder="1" applyAlignment="1" applyProtection="1">
      <alignment horizontal="center" wrapText="1"/>
      <protection hidden="1"/>
    </xf>
    <xf numFmtId="4" fontId="7" fillId="3" borderId="0" xfId="0" applyNumberFormat="1" applyFont="1" applyFill="1" applyBorder="1" applyAlignment="1" applyProtection="1">
      <alignment horizontal="right" wrapText="1"/>
      <protection hidden="1"/>
    </xf>
    <xf numFmtId="4" fontId="19" fillId="3" borderId="0" xfId="0" applyNumberFormat="1" applyFont="1" applyFill="1" applyBorder="1" applyAlignment="1" applyProtection="1">
      <alignment horizontal="right" wrapText="1"/>
      <protection hidden="1"/>
    </xf>
    <xf numFmtId="0" fontId="5" fillId="3" borderId="0" xfId="0" applyNumberFormat="1" applyFont="1" applyFill="1" applyBorder="1" applyAlignment="1" applyProtection="1">
      <alignment horizontal="center" wrapText="1"/>
      <protection locked="0" hidden="1"/>
    </xf>
    <xf numFmtId="10" fontId="18" fillId="3" borderId="0" xfId="0" applyNumberFormat="1" applyFont="1" applyFill="1" applyBorder="1" applyAlignment="1" applyProtection="1">
      <alignment horizontal="center" wrapText="1"/>
      <protection locked="0" hidden="1"/>
    </xf>
    <xf numFmtId="4" fontId="18" fillId="3" borderId="0" xfId="0" applyNumberFormat="1" applyFont="1" applyFill="1" applyBorder="1" applyAlignment="1" applyProtection="1">
      <alignment horizontal="right" wrapText="1"/>
      <protection hidden="1"/>
    </xf>
    <xf numFmtId="9" fontId="5" fillId="3" borderId="0" xfId="0" applyNumberFormat="1" applyFont="1" applyFill="1" applyBorder="1" applyAlignment="1" applyProtection="1">
      <alignment horizontal="center" wrapText="1"/>
      <protection hidden="1"/>
    </xf>
    <xf numFmtId="0" fontId="25" fillId="3" borderId="0" xfId="0" quotePrefix="1" applyFont="1" applyFill="1" applyBorder="1" applyAlignment="1" applyProtection="1">
      <protection locked="0" hidden="1"/>
    </xf>
    <xf numFmtId="0" fontId="26" fillId="3" borderId="0" xfId="0" quotePrefix="1" applyFont="1" applyFill="1" applyBorder="1" applyAlignment="1" applyProtection="1">
      <protection locked="0" hidden="1"/>
    </xf>
    <xf numFmtId="0" fontId="24" fillId="3" borderId="0" xfId="0" quotePrefix="1" applyNumberFormat="1" applyFont="1" applyFill="1" applyBorder="1" applyAlignment="1" applyProtection="1">
      <protection locked="0" hidden="1"/>
    </xf>
    <xf numFmtId="0" fontId="14" fillId="3" borderId="0" xfId="0" quotePrefix="1" applyFont="1" applyFill="1" applyBorder="1" applyAlignment="1" applyProtection="1">
      <alignment vertical="center" wrapText="1"/>
      <protection locked="0" hidden="1"/>
    </xf>
    <xf numFmtId="0" fontId="14" fillId="3" borderId="0" xfId="0" applyFont="1" applyFill="1" applyBorder="1" applyAlignment="1" applyProtection="1">
      <alignment horizontal="left" wrapText="1"/>
      <protection locked="0" hidden="1"/>
    </xf>
    <xf numFmtId="4" fontId="14" fillId="3" borderId="0" xfId="0" applyNumberFormat="1" applyFont="1" applyFill="1" applyBorder="1" applyAlignment="1" applyProtection="1">
      <alignment horizontal="center" vertical="center"/>
      <protection locked="0" hidden="1"/>
    </xf>
    <xf numFmtId="4" fontId="14" fillId="3" borderId="0" xfId="0" applyNumberFormat="1" applyFont="1" applyFill="1" applyBorder="1" applyAlignment="1" applyProtection="1">
      <protection locked="0" hidden="1"/>
    </xf>
    <xf numFmtId="4" fontId="14" fillId="3" borderId="0" xfId="0" applyNumberFormat="1" applyFont="1" applyFill="1" applyBorder="1" applyAlignment="1" applyProtection="1">
      <alignment horizontal="right" wrapText="1"/>
      <protection locked="0" hidden="1"/>
    </xf>
    <xf numFmtId="0" fontId="15" fillId="3" borderId="0" xfId="0" applyNumberFormat="1" applyFont="1" applyFill="1" applyBorder="1" applyAlignment="1" applyProtection="1">
      <alignment horizontal="center" wrapText="1"/>
      <protection locked="0" hidden="1"/>
    </xf>
    <xf numFmtId="10" fontId="15" fillId="3" borderId="0" xfId="0" applyNumberFormat="1" applyFont="1" applyFill="1" applyBorder="1" applyAlignment="1" applyProtection="1">
      <alignment horizontal="center" wrapText="1"/>
      <protection locked="0" hidden="1"/>
    </xf>
    <xf numFmtId="0" fontId="15" fillId="3" borderId="0" xfId="0" applyFont="1" applyFill="1" applyBorder="1" applyAlignment="1" applyProtection="1">
      <alignment horizontal="center" wrapText="1"/>
      <protection locked="0" hidden="1"/>
    </xf>
    <xf numFmtId="0" fontId="11" fillId="3" borderId="0" xfId="0" applyFont="1" applyFill="1" applyBorder="1" applyAlignment="1" applyProtection="1">
      <protection locked="0" hidden="1"/>
    </xf>
    <xf numFmtId="0" fontId="28" fillId="3" borderId="0" xfId="0" applyNumberFormat="1" applyFont="1" applyFill="1" applyBorder="1" applyAlignment="1">
      <alignment horizontal="center" wrapText="1"/>
    </xf>
    <xf numFmtId="0" fontId="28" fillId="3" borderId="0" xfId="0" applyNumberFormat="1" applyFont="1" applyFill="1" applyBorder="1" applyAlignment="1">
      <alignment wrapText="1"/>
    </xf>
    <xf numFmtId="4" fontId="28" fillId="3" borderId="0" xfId="0" applyNumberFormat="1" applyFont="1" applyFill="1" applyBorder="1" applyAlignment="1">
      <alignment horizontal="right" wrapText="1"/>
    </xf>
    <xf numFmtId="4" fontId="27" fillId="3" borderId="0" xfId="0" applyNumberFormat="1" applyFont="1" applyFill="1" applyBorder="1" applyAlignment="1" applyProtection="1">
      <alignment horizontal="right" wrapText="1"/>
      <protection hidden="1"/>
    </xf>
    <xf numFmtId="0" fontId="8" fillId="3" borderId="9" xfId="0" applyNumberFormat="1" applyFont="1" applyFill="1" applyBorder="1" applyAlignment="1" applyProtection="1">
      <alignment vertical="center"/>
      <protection hidden="1"/>
    </xf>
    <xf numFmtId="0" fontId="19" fillId="3" borderId="11" xfId="0" applyFont="1" applyFill="1" applyBorder="1" applyAlignment="1"/>
    <xf numFmtId="0" fontId="31" fillId="3" borderId="0" xfId="0" quotePrefix="1" applyNumberFormat="1" applyFont="1" applyFill="1" applyBorder="1" applyAlignment="1" applyProtection="1">
      <alignment vertical="center"/>
      <protection locked="0" hidden="1"/>
    </xf>
    <xf numFmtId="0" fontId="30" fillId="3" borderId="0" xfId="0" applyFont="1" applyFill="1" applyBorder="1" applyAlignment="1" applyProtection="1">
      <alignment horizontal="left" vertical="center"/>
      <protection locked="0" hidden="1"/>
    </xf>
    <xf numFmtId="0" fontId="11" fillId="4" borderId="1" xfId="0" applyNumberFormat="1" applyFont="1" applyFill="1" applyBorder="1" applyAlignment="1" applyProtection="1">
      <alignment horizontal="center" vertical="center"/>
      <protection locked="0" hidden="1"/>
    </xf>
    <xf numFmtId="0" fontId="20" fillId="4" borderId="6" xfId="0" applyNumberFormat="1" applyFont="1" applyFill="1" applyBorder="1" applyAlignment="1" applyProtection="1">
      <alignment horizontal="center" vertical="center" wrapText="1"/>
      <protection hidden="1"/>
    </xf>
    <xf numFmtId="165" fontId="17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5" fillId="4" borderId="6" xfId="0" applyNumberFormat="1" applyFont="1" applyFill="1" applyBorder="1" applyAlignment="1" applyProtection="1">
      <alignment vertical="center" wrapText="1"/>
      <protection locked="0" hidden="1"/>
    </xf>
    <xf numFmtId="0" fontId="7" fillId="4" borderId="6" xfId="0" applyNumberFormat="1" applyFont="1" applyFill="1" applyBorder="1" applyAlignment="1" applyProtection="1">
      <alignment horizontal="center" vertical="center" wrapText="1"/>
      <protection hidden="1"/>
    </xf>
    <xf numFmtId="49" fontId="7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49" fontId="5" fillId="4" borderId="6" xfId="0" applyNumberFormat="1" applyFont="1" applyFill="1" applyBorder="1" applyAlignment="1" applyProtection="1">
      <alignment horizontal="left" vertical="center" wrapText="1"/>
      <protection locked="0" hidden="1"/>
    </xf>
    <xf numFmtId="0" fontId="7" fillId="4" borderId="6" xfId="0" applyNumberFormat="1" applyFont="1" applyFill="1" applyBorder="1" applyAlignment="1" applyProtection="1">
      <alignment horizontal="left" vertical="center" wrapText="1"/>
      <protection locked="0" hidden="1"/>
    </xf>
    <xf numFmtId="4" fontId="7" fillId="4" borderId="6" xfId="0" applyNumberFormat="1" applyFont="1" applyFill="1" applyBorder="1" applyAlignment="1" applyProtection="1">
      <alignment horizontal="right" vertical="center" wrapText="1"/>
      <protection hidden="1"/>
    </xf>
    <xf numFmtId="10" fontId="7" fillId="4" borderId="6" xfId="0" applyNumberFormat="1" applyFont="1" applyFill="1" applyBorder="1" applyAlignment="1" applyProtection="1">
      <alignment horizontal="center" vertical="center" wrapText="1"/>
    </xf>
    <xf numFmtId="4" fontId="7" fillId="4" borderId="6" xfId="0" applyNumberFormat="1" applyFont="1" applyFill="1" applyBorder="1" applyAlignment="1" applyProtection="1">
      <alignment horizontal="right" vertical="center" wrapText="1"/>
      <protection locked="0" hidden="1"/>
    </xf>
    <xf numFmtId="9" fontId="7" fillId="4" borderId="6" xfId="0" applyNumberFormat="1" applyFont="1" applyFill="1" applyBorder="1" applyAlignment="1" applyProtection="1">
      <alignment horizontal="center" vertical="center" wrapText="1"/>
      <protection hidden="1"/>
    </xf>
    <xf numFmtId="49" fontId="5" fillId="4" borderId="2" xfId="0" applyNumberFormat="1" applyFont="1" applyFill="1" applyBorder="1" applyAlignment="1" applyProtection="1">
      <alignment horizontal="left" vertical="center" wrapText="1"/>
      <protection locked="0" hidden="1"/>
    </xf>
    <xf numFmtId="0" fontId="32" fillId="0" borderId="0" xfId="0" applyFont="1" applyAlignment="1" applyProtection="1">
      <alignment vertical="center"/>
      <protection locked="0" hidden="1"/>
    </xf>
    <xf numFmtId="0" fontId="1" fillId="0" borderId="0" xfId="0" applyFont="1" applyAlignment="1" applyProtection="1">
      <protection locked="0" hidden="1"/>
    </xf>
    <xf numFmtId="0" fontId="1" fillId="3" borderId="0" xfId="0" applyFont="1" applyFill="1" applyBorder="1" applyAlignment="1" applyProtection="1">
      <protection locked="0" hidden="1"/>
    </xf>
    <xf numFmtId="0" fontId="1" fillId="0" borderId="0" xfId="0" applyFont="1" applyAlignment="1" applyProtection="1">
      <alignment vertical="top"/>
      <protection locked="0" hidden="1"/>
    </xf>
    <xf numFmtId="0" fontId="1" fillId="0" borderId="0" xfId="0" applyFont="1" applyAlignment="1" applyProtection="1">
      <alignment vertical="center"/>
      <protection locked="0" hidden="1"/>
    </xf>
    <xf numFmtId="0" fontId="1" fillId="0" borderId="0" xfId="0" applyFont="1" applyAlignment="1" applyProtection="1">
      <protection hidden="1"/>
    </xf>
    <xf numFmtId="0" fontId="1" fillId="0" borderId="0" xfId="0" applyNumberFormat="1" applyFont="1" applyAlignment="1" applyProtection="1">
      <protection hidden="1"/>
    </xf>
    <xf numFmtId="0" fontId="1" fillId="0" borderId="0" xfId="0" applyFont="1" applyAlignment="1" applyProtection="1">
      <alignment horizontal="left"/>
      <protection locked="0" hidden="1"/>
    </xf>
    <xf numFmtId="4" fontId="1" fillId="0" borderId="0" xfId="0" applyNumberFormat="1" applyFont="1" applyAlignment="1" applyProtection="1">
      <alignment horizontal="right"/>
      <protection hidden="1"/>
    </xf>
    <xf numFmtId="0" fontId="1" fillId="0" borderId="0" xfId="0" applyNumberFormat="1" applyFont="1" applyAlignment="1" applyProtection="1">
      <alignment horizontal="center"/>
      <protection locked="0" hidden="1"/>
    </xf>
    <xf numFmtId="0" fontId="1" fillId="0" borderId="0" xfId="0" applyFont="1" applyAlignment="1" applyProtection="1">
      <alignment horizontal="center"/>
      <protection locked="0" hidden="1"/>
    </xf>
    <xf numFmtId="9" fontId="1" fillId="0" borderId="0" xfId="0" applyNumberFormat="1" applyFont="1" applyAlignment="1" applyProtection="1">
      <alignment horizontal="center"/>
      <protection hidden="1"/>
    </xf>
  </cellXfs>
  <cellStyles count="3">
    <cellStyle name="Lien hypertexte" xfId="2" builtinId="8"/>
    <cellStyle name="Milliers" xfId="1" builtinId="3"/>
    <cellStyle name="Normal" xfId="0" builtinId="0"/>
  </cellStyles>
  <dxfs count="46"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horizontal="right"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1" hidden="1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7" tint="0.79998168889431442"/>
        </patternFill>
      </fill>
      <alignment vertical="bottom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1"/>
        </patternFill>
      </fill>
      <alignment horizontal="general" vertical="top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horizontal="right"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justifyLastLine="0" shrinkToFit="0" readingOrder="0"/>
      <protection locked="0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920752</xdr:colOff>
      <xdr:row>1</xdr:row>
      <xdr:rowOff>105833</xdr:rowOff>
    </xdr:from>
    <xdr:to>
      <xdr:col>4</xdr:col>
      <xdr:colOff>1280584</xdr:colOff>
      <xdr:row>1</xdr:row>
      <xdr:rowOff>214758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616202" y="486833"/>
          <a:ext cx="7407" cy="10892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42333</xdr:colOff>
      <xdr:row>1</xdr:row>
      <xdr:rowOff>84667</xdr:rowOff>
    </xdr:from>
    <xdr:to>
      <xdr:col>10</xdr:col>
      <xdr:colOff>366333</xdr:colOff>
      <xdr:row>1</xdr:row>
      <xdr:rowOff>192667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443508" y="465667"/>
          <a:ext cx="324000" cy="108000"/>
        </a:xfrm>
        <a:prstGeom prst="lef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1449915</xdr:colOff>
      <xdr:row>1</xdr:row>
      <xdr:rowOff>95251</xdr:rowOff>
    </xdr:from>
    <xdr:to>
      <xdr:col>5</xdr:col>
      <xdr:colOff>1773915</xdr:colOff>
      <xdr:row>1</xdr:row>
      <xdr:rowOff>203251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907490" y="476251"/>
          <a:ext cx="324000" cy="108000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28575</xdr:colOff>
      <xdr:row>17</xdr:row>
      <xdr:rowOff>152400</xdr:rowOff>
    </xdr:from>
    <xdr:to>
      <xdr:col>21</xdr:col>
      <xdr:colOff>647700</xdr:colOff>
      <xdr:row>17</xdr:row>
      <xdr:rowOff>152400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>
          <a:off x="12592050" y="4343400"/>
          <a:ext cx="619125" cy="0"/>
        </a:xfrm>
        <a:prstGeom prst="straightConnector1">
          <a:avLst/>
        </a:prstGeom>
        <a:ln w="57150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42333</xdr:colOff>
      <xdr:row>1</xdr:row>
      <xdr:rowOff>84667</xdr:rowOff>
    </xdr:from>
    <xdr:to>
      <xdr:col>10</xdr:col>
      <xdr:colOff>366333</xdr:colOff>
      <xdr:row>1</xdr:row>
      <xdr:rowOff>192667</xdr:rowOff>
    </xdr:to>
    <xdr:sp macro="" textlink="">
      <xdr:nvSpPr>
        <xdr:cNvPr id="5" name="Flèche gau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557433" y="465667"/>
          <a:ext cx="324000" cy="108000"/>
        </a:xfrm>
        <a:prstGeom prst="lef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1449915</xdr:colOff>
      <xdr:row>1</xdr:row>
      <xdr:rowOff>95251</xdr:rowOff>
    </xdr:from>
    <xdr:to>
      <xdr:col>5</xdr:col>
      <xdr:colOff>1773915</xdr:colOff>
      <xdr:row>1</xdr:row>
      <xdr:rowOff>203251</xdr:rowOff>
    </xdr:to>
    <xdr:sp macro="" textlink="">
      <xdr:nvSpPr>
        <xdr:cNvPr id="7" name="Flèche droi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2954865" y="476251"/>
          <a:ext cx="150" cy="108000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28575</xdr:colOff>
      <xdr:row>17</xdr:row>
      <xdr:rowOff>152400</xdr:rowOff>
    </xdr:from>
    <xdr:to>
      <xdr:col>21</xdr:col>
      <xdr:colOff>647700</xdr:colOff>
      <xdr:row>17</xdr:row>
      <xdr:rowOff>152400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 flipH="1">
          <a:off x="12830175" y="4343400"/>
          <a:ext cx="619125" cy="0"/>
        </a:xfrm>
        <a:prstGeom prst="straightConnector1">
          <a:avLst/>
        </a:prstGeom>
        <a:ln w="57150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352425</xdr:colOff>
      <xdr:row>3</xdr:row>
      <xdr:rowOff>76200</xdr:rowOff>
    </xdr:from>
    <xdr:to>
      <xdr:col>23</xdr:col>
      <xdr:colOff>628650</xdr:colOff>
      <xdr:row>3</xdr:row>
      <xdr:rowOff>371475</xdr:rowOff>
    </xdr:to>
    <xdr:sp macro="[0]!Report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3268325" y="914400"/>
          <a:ext cx="175260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TRANSFERT DES DONNÉES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-copyfen\2_copyfen_2017\2017_Compta-17.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SAI"/>
      <sheetName val="CTS"/>
      <sheetName val="CTR"/>
      <sheetName val="VTS"/>
      <sheetName val="VTR"/>
      <sheetName val="VTT"/>
      <sheetName val="VTJ"/>
      <sheetName val="ACS"/>
      <sheetName val="ACR"/>
      <sheetName val="ACT"/>
      <sheetName val="ACB"/>
      <sheetName val="CLT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ESP"/>
      <sheetName val="TRS"/>
      <sheetName val="SAR"/>
      <sheetName val="SCL"/>
      <sheetName val="COM"/>
      <sheetName val="BIL"/>
      <sheetName val="PRF"/>
      <sheetName val="BH0"/>
      <sheetName val="BV0"/>
      <sheetName val="BV1"/>
      <sheetName val="BV2"/>
      <sheetName val="FT1"/>
      <sheetName val="FT2"/>
      <sheetName val="FT3"/>
      <sheetName val="FRM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Produits"/>
      <sheetName val="Prestations"/>
      <sheetName val="Adres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B1" t="str">
            <v xml:space="preserve">  ARTICLES</v>
          </cell>
        </row>
        <row r="3">
          <cell r="H3" t="str">
            <v>VENTE</v>
          </cell>
        </row>
        <row r="4">
          <cell r="B4" t="str">
            <v>Code</v>
          </cell>
          <cell r="C4" t="str">
            <v>Désignation Article</v>
          </cell>
          <cell r="D4" t="str">
            <v>Unité</v>
          </cell>
          <cell r="H4" t="str">
            <v>TVA</v>
          </cell>
          <cell r="M4" t="str">
            <v>N° Code Barre Réf. Article</v>
          </cell>
        </row>
        <row r="5">
          <cell r="C5" t="str">
            <v>1-PRESTATIONS</v>
          </cell>
        </row>
        <row r="6">
          <cell r="C6" t="str">
            <v>11-COPIE (Petit Format Noir &amp; Blanc)</v>
          </cell>
        </row>
        <row r="7">
          <cell r="B7" t="str">
            <v>C3</v>
          </cell>
          <cell r="C7" t="str">
            <v xml:space="preserve">Copie Noir &amp; Blanc A3-R /  Papier </v>
          </cell>
          <cell r="D7" t="str">
            <v>U</v>
          </cell>
          <cell r="H7">
            <v>0.19</v>
          </cell>
        </row>
        <row r="8">
          <cell r="B8" t="str">
            <v>C3S</v>
          </cell>
          <cell r="C8" t="str">
            <v xml:space="preserve">Copie Noir &amp; Blanc A3-R /  Papier / Spéciale </v>
          </cell>
          <cell r="D8" t="str">
            <v>U</v>
          </cell>
          <cell r="H8">
            <v>0.19</v>
          </cell>
        </row>
        <row r="9">
          <cell r="B9" t="str">
            <v>C3B</v>
          </cell>
          <cell r="C9" t="str">
            <v>Copie Noir &amp; Blanc A3-R / Bristol</v>
          </cell>
          <cell r="D9" t="str">
            <v>U</v>
          </cell>
          <cell r="H9">
            <v>0.19</v>
          </cell>
        </row>
        <row r="10">
          <cell r="B10" t="str">
            <v>C3C</v>
          </cell>
          <cell r="C10" t="str">
            <v>Copie Noir &amp; Blanc A3-R / Calque</v>
          </cell>
          <cell r="D10" t="str">
            <v>U</v>
          </cell>
          <cell r="H10">
            <v>0.19</v>
          </cell>
        </row>
        <row r="11">
          <cell r="B11" t="str">
            <v>C6</v>
          </cell>
          <cell r="C11" t="str">
            <v>Copie Noir &amp; Blanc A3-RV /  Papier</v>
          </cell>
          <cell r="D11" t="str">
            <v>U</v>
          </cell>
          <cell r="H11">
            <v>0.19</v>
          </cell>
        </row>
        <row r="12">
          <cell r="B12" t="str">
            <v>C6S</v>
          </cell>
          <cell r="C12" t="str">
            <v xml:space="preserve">Copie Noir &amp; Blanc A3-RV /  Papier / Spéciale </v>
          </cell>
          <cell r="D12" t="str">
            <v>U</v>
          </cell>
          <cell r="H12">
            <v>0.19</v>
          </cell>
        </row>
        <row r="13">
          <cell r="B13" t="str">
            <v>C6B</v>
          </cell>
          <cell r="C13" t="str">
            <v>Copie Noir &amp; Blanc A3-RV / Bristol</v>
          </cell>
          <cell r="D13" t="str">
            <v>U</v>
          </cell>
          <cell r="H13">
            <v>0.19</v>
          </cell>
        </row>
        <row r="14">
          <cell r="B14" t="str">
            <v>C4</v>
          </cell>
          <cell r="C14" t="str">
            <v>Copie Noir &amp; Blanc A4-R /  Papier</v>
          </cell>
          <cell r="D14" t="str">
            <v>U</v>
          </cell>
          <cell r="H14">
            <v>0.19</v>
          </cell>
        </row>
        <row r="15">
          <cell r="B15" t="str">
            <v>C4S</v>
          </cell>
          <cell r="C15" t="str">
            <v>Copie Noir &amp; Blanc A4-R /  Papier / Spéciale</v>
          </cell>
          <cell r="D15" t="str">
            <v>U</v>
          </cell>
          <cell r="H15">
            <v>0.19</v>
          </cell>
        </row>
        <row r="16">
          <cell r="B16" t="str">
            <v>C4B</v>
          </cell>
          <cell r="C16" t="str">
            <v>Copie Noir &amp; Blanc A4-R / Bristol</v>
          </cell>
          <cell r="D16" t="str">
            <v>U</v>
          </cell>
          <cell r="H16">
            <v>0.19</v>
          </cell>
        </row>
        <row r="17">
          <cell r="B17" t="str">
            <v>C4C</v>
          </cell>
          <cell r="C17" t="str">
            <v>Copie Noir &amp; Blanc A4-R / Calque</v>
          </cell>
          <cell r="D17" t="str">
            <v>U</v>
          </cell>
          <cell r="H17">
            <v>0.19</v>
          </cell>
        </row>
        <row r="18">
          <cell r="B18" t="str">
            <v>C4TC</v>
          </cell>
          <cell r="C18" t="str">
            <v xml:space="preserve">Copie Noir &amp; Blanc A4-R / Tirage Cachet + Agrafage </v>
          </cell>
          <cell r="D18" t="str">
            <v>U</v>
          </cell>
          <cell r="H18">
            <v>0.19</v>
          </cell>
        </row>
        <row r="19">
          <cell r="B19" t="str">
            <v>C8</v>
          </cell>
          <cell r="C19" t="str">
            <v>Copie Noir &amp; Blanc A4-RV /  Papier</v>
          </cell>
          <cell r="D19" t="str">
            <v>U</v>
          </cell>
          <cell r="H19">
            <v>0.19</v>
          </cell>
        </row>
        <row r="20">
          <cell r="B20" t="str">
            <v>C8S</v>
          </cell>
          <cell r="C20" t="str">
            <v xml:space="preserve">Copie Noir &amp; Blanc A4-RV /  Papier / Spéciale </v>
          </cell>
          <cell r="D20" t="str">
            <v>U</v>
          </cell>
          <cell r="H20">
            <v>0.19</v>
          </cell>
        </row>
        <row r="21">
          <cell r="B21" t="str">
            <v>C8B</v>
          </cell>
          <cell r="C21" t="str">
            <v>Copie Noir &amp; Blanc A4-RV / Bristol</v>
          </cell>
          <cell r="D21" t="str">
            <v>U</v>
          </cell>
          <cell r="H21">
            <v>0.19</v>
          </cell>
        </row>
        <row r="22">
          <cell r="C22" t="str">
            <v>11-COPIE (Petit Format Couleur)</v>
          </cell>
        </row>
        <row r="23">
          <cell r="B23" t="str">
            <v>C30</v>
          </cell>
          <cell r="C23" t="str">
            <v>Copie Couleur A3-R /  Papier (aucun aplat)</v>
          </cell>
          <cell r="D23" t="str">
            <v>U</v>
          </cell>
          <cell r="H23">
            <v>0.19</v>
          </cell>
        </row>
        <row r="24">
          <cell r="B24" t="str">
            <v>C31</v>
          </cell>
          <cell r="C24" t="str">
            <v>Copie Couleur A3-R /  Papier (avec aplats)</v>
          </cell>
          <cell r="D24" t="str">
            <v>U</v>
          </cell>
          <cell r="H24">
            <v>0.19</v>
          </cell>
        </row>
        <row r="25">
          <cell r="B25" t="str">
            <v>C32</v>
          </cell>
          <cell r="C25" t="str">
            <v>Copie Couleur A3-R /  Papier (tout aplat)</v>
          </cell>
          <cell r="D25" t="str">
            <v>U</v>
          </cell>
          <cell r="H25">
            <v>0.19</v>
          </cell>
        </row>
        <row r="26">
          <cell r="B26" t="str">
            <v>C30B</v>
          </cell>
          <cell r="C26" t="str">
            <v>Copie Couleur A3-R / Bristol (aucun aplat)</v>
          </cell>
          <cell r="D26" t="str">
            <v>U</v>
          </cell>
          <cell r="H26">
            <v>0.19</v>
          </cell>
        </row>
        <row r="27">
          <cell r="B27" t="str">
            <v>C31B</v>
          </cell>
          <cell r="C27" t="str">
            <v>Copie Couleur A3-R / Bristol (avec aplats)</v>
          </cell>
          <cell r="D27" t="str">
            <v>U</v>
          </cell>
          <cell r="H27">
            <v>0.19</v>
          </cell>
        </row>
        <row r="28">
          <cell r="B28" t="str">
            <v>C32B</v>
          </cell>
          <cell r="C28" t="str">
            <v>Copie Couleur A3-R / Bristol (tout aplat)</v>
          </cell>
          <cell r="D28" t="str">
            <v>U</v>
          </cell>
          <cell r="H28">
            <v>0.19</v>
          </cell>
        </row>
        <row r="29">
          <cell r="B29" t="str">
            <v>C60</v>
          </cell>
          <cell r="C29" t="str">
            <v xml:space="preserve">Copie Couleur A3-RV /  Papier (aucun aplat) </v>
          </cell>
          <cell r="D29" t="str">
            <v>U</v>
          </cell>
          <cell r="H29">
            <v>0.19</v>
          </cell>
        </row>
        <row r="30">
          <cell r="B30" t="str">
            <v>C61</v>
          </cell>
          <cell r="C30" t="str">
            <v>Copie Couleur A3-RV / Bristol (avec aplats)</v>
          </cell>
          <cell r="D30" t="str">
            <v>U</v>
          </cell>
          <cell r="H30">
            <v>0.19</v>
          </cell>
        </row>
        <row r="31">
          <cell r="B31" t="str">
            <v>C62</v>
          </cell>
          <cell r="C31" t="str">
            <v>Copie Couleur A3-RV /  Papier (tout aplat)</v>
          </cell>
          <cell r="D31" t="str">
            <v>U</v>
          </cell>
          <cell r="H31">
            <v>0.19</v>
          </cell>
        </row>
        <row r="32">
          <cell r="B32" t="str">
            <v>C60B</v>
          </cell>
          <cell r="C32" t="str">
            <v>Copie Couleur A3-RV / Bristol (aucun aplat)</v>
          </cell>
          <cell r="D32" t="str">
            <v>U</v>
          </cell>
          <cell r="H32">
            <v>0.19</v>
          </cell>
        </row>
        <row r="33">
          <cell r="B33" t="str">
            <v>C61B</v>
          </cell>
          <cell r="C33" t="str">
            <v>Copie Couleur A3-RV / Bristol (avec aplats)</v>
          </cell>
          <cell r="D33" t="str">
            <v>U</v>
          </cell>
          <cell r="H33">
            <v>0.19</v>
          </cell>
        </row>
        <row r="34">
          <cell r="B34" t="str">
            <v>C62B</v>
          </cell>
          <cell r="C34" t="str">
            <v>Copie Couleur A3-RV / Bristol (tout aplat)</v>
          </cell>
          <cell r="D34" t="str">
            <v>U</v>
          </cell>
          <cell r="H34">
            <v>0.19</v>
          </cell>
        </row>
        <row r="35">
          <cell r="B35" t="str">
            <v>C40</v>
          </cell>
          <cell r="C35" t="str">
            <v>Copie Couleur A4-R /  Papier (aucun aplat)</v>
          </cell>
          <cell r="D35" t="str">
            <v>U</v>
          </cell>
          <cell r="H35">
            <v>0.19</v>
          </cell>
        </row>
        <row r="36">
          <cell r="B36" t="str">
            <v>C41</v>
          </cell>
          <cell r="C36" t="str">
            <v>Copie Couleur A4-R /  Papier (avec aplats)</v>
          </cell>
          <cell r="D36" t="str">
            <v>U</v>
          </cell>
          <cell r="H36">
            <v>0.19</v>
          </cell>
        </row>
        <row r="37">
          <cell r="B37" t="str">
            <v>C42</v>
          </cell>
          <cell r="C37" t="str">
            <v>Copie Couleur A4-R /  Papier (tout aplat)</v>
          </cell>
          <cell r="D37" t="str">
            <v>U</v>
          </cell>
          <cell r="H37">
            <v>0.19</v>
          </cell>
        </row>
        <row r="38">
          <cell r="B38" t="str">
            <v>C40B</v>
          </cell>
          <cell r="C38" t="str">
            <v>Copie Couleur A4-R / Bristol (aucun aplat)</v>
          </cell>
          <cell r="D38" t="str">
            <v>U</v>
          </cell>
          <cell r="H38">
            <v>0.19</v>
          </cell>
        </row>
        <row r="39">
          <cell r="B39" t="str">
            <v>C41B</v>
          </cell>
          <cell r="C39" t="str">
            <v>Copie Couleur A4-R / Bristol (avec aplats)</v>
          </cell>
          <cell r="D39" t="str">
            <v>U</v>
          </cell>
          <cell r="H39">
            <v>0.19</v>
          </cell>
        </row>
        <row r="40">
          <cell r="B40" t="str">
            <v>C42B</v>
          </cell>
          <cell r="C40" t="str">
            <v>Copie Couleur A4-R / Bristol (tout aplat)</v>
          </cell>
          <cell r="D40" t="str">
            <v>U</v>
          </cell>
          <cell r="H40">
            <v>0.19</v>
          </cell>
        </row>
        <row r="41">
          <cell r="B41" t="str">
            <v>C80</v>
          </cell>
          <cell r="C41" t="str">
            <v>Copie Couleur A4-RV /  Papier (aucun aplat)</v>
          </cell>
          <cell r="D41" t="str">
            <v>U</v>
          </cell>
          <cell r="H41">
            <v>0.19</v>
          </cell>
        </row>
        <row r="42">
          <cell r="B42" t="str">
            <v>C81</v>
          </cell>
          <cell r="C42" t="str">
            <v>Copie Couleur A4-RV /  Papier (avec aplats)</v>
          </cell>
          <cell r="D42" t="str">
            <v>U</v>
          </cell>
          <cell r="H42">
            <v>0.19</v>
          </cell>
        </row>
        <row r="43">
          <cell r="B43" t="str">
            <v>C82</v>
          </cell>
          <cell r="C43" t="str">
            <v>Copie Couleur A4-RV /  Papier (tout aplat)</v>
          </cell>
          <cell r="D43" t="str">
            <v>U</v>
          </cell>
          <cell r="H43">
            <v>0.19</v>
          </cell>
        </row>
        <row r="44">
          <cell r="B44" t="str">
            <v>C80B</v>
          </cell>
          <cell r="C44" t="str">
            <v>Copie Couleur A4-RV / Bristol (aucun aplat)</v>
          </cell>
          <cell r="D44" t="str">
            <v>U</v>
          </cell>
          <cell r="H44">
            <v>0.19</v>
          </cell>
        </row>
        <row r="45">
          <cell r="B45" t="str">
            <v>C81B</v>
          </cell>
          <cell r="C45" t="str">
            <v>Copie Couleur A4-RV / Bristol (avec aplats)</v>
          </cell>
          <cell r="D45" t="str">
            <v>U</v>
          </cell>
          <cell r="H45">
            <v>0.19</v>
          </cell>
        </row>
        <row r="46">
          <cell r="B46" t="str">
            <v>C82B</v>
          </cell>
          <cell r="C46" t="str">
            <v>Copie Couleur A4-RV / Bristol (tout aplat)</v>
          </cell>
          <cell r="D46" t="str">
            <v>U</v>
          </cell>
          <cell r="H46">
            <v>0.19</v>
          </cell>
        </row>
        <row r="47">
          <cell r="C47" t="str">
            <v>12-IMPRESSION (Petit Format Noir &amp; Blanc)</v>
          </cell>
        </row>
        <row r="48">
          <cell r="B48" t="str">
            <v>I3</v>
          </cell>
          <cell r="C48" t="str">
            <v>Impression Noir &amp; Blanc A3-R /  Papier</v>
          </cell>
          <cell r="D48" t="str">
            <v>U</v>
          </cell>
          <cell r="H48">
            <v>0.19</v>
          </cell>
        </row>
        <row r="49">
          <cell r="B49" t="str">
            <v>I3B</v>
          </cell>
          <cell r="C49" t="str">
            <v>Impression Noir &amp; Blanc A3-R / Bristol</v>
          </cell>
          <cell r="D49" t="str">
            <v>U</v>
          </cell>
          <cell r="H49">
            <v>0.19</v>
          </cell>
        </row>
        <row r="50">
          <cell r="B50" t="str">
            <v>I3C</v>
          </cell>
          <cell r="C50" t="str">
            <v>Impression Noir &amp; Blanc A3-R / Calque</v>
          </cell>
          <cell r="D50" t="str">
            <v>U</v>
          </cell>
          <cell r="H50">
            <v>0.19</v>
          </cell>
        </row>
        <row r="51">
          <cell r="B51" t="str">
            <v>I6</v>
          </cell>
          <cell r="C51" t="str">
            <v>Impression Noir &amp; Blanc A3-RV /  Papier</v>
          </cell>
          <cell r="D51" t="str">
            <v>U</v>
          </cell>
          <cell r="H51">
            <v>0.19</v>
          </cell>
        </row>
        <row r="52">
          <cell r="B52" t="str">
            <v>I6B</v>
          </cell>
          <cell r="C52" t="str">
            <v>Impression Noir &amp; Blanc A3-RV / Bristol</v>
          </cell>
          <cell r="D52" t="str">
            <v>U</v>
          </cell>
          <cell r="H52">
            <v>0.19</v>
          </cell>
        </row>
        <row r="53">
          <cell r="B53" t="str">
            <v>I4</v>
          </cell>
          <cell r="C53" t="str">
            <v>Impression Noir &amp; Blanc A4-R /  Papier</v>
          </cell>
          <cell r="D53" t="str">
            <v>U</v>
          </cell>
          <cell r="H53">
            <v>0.19</v>
          </cell>
        </row>
        <row r="54">
          <cell r="B54" t="str">
            <v>I4B</v>
          </cell>
          <cell r="C54" t="str">
            <v>Impression Noir &amp; Blanc A4-R / Bristol</v>
          </cell>
          <cell r="D54" t="str">
            <v>U</v>
          </cell>
          <cell r="H54">
            <v>0.19</v>
          </cell>
        </row>
        <row r="55">
          <cell r="B55" t="str">
            <v>I4C</v>
          </cell>
          <cell r="C55" t="str">
            <v>Impression Noir &amp; Blanc A4-R / Calque</v>
          </cell>
          <cell r="D55" t="str">
            <v>U</v>
          </cell>
          <cell r="H55">
            <v>0.19</v>
          </cell>
        </row>
        <row r="56">
          <cell r="B56" t="str">
            <v>I8</v>
          </cell>
          <cell r="C56" t="str">
            <v>Impression Noir &amp; Blanc A4-RV /  Papier</v>
          </cell>
          <cell r="D56" t="str">
            <v>U</v>
          </cell>
          <cell r="H56">
            <v>0.19</v>
          </cell>
        </row>
        <row r="57">
          <cell r="B57" t="str">
            <v>I8B</v>
          </cell>
          <cell r="C57" t="str">
            <v>Impression Noir &amp; Blanc A4-RV / Bristol</v>
          </cell>
          <cell r="D57" t="str">
            <v>U</v>
          </cell>
          <cell r="H57">
            <v>0.19</v>
          </cell>
        </row>
        <row r="58">
          <cell r="C58" t="str">
            <v>12-IMPRESSION (Petit Format Couleur)</v>
          </cell>
        </row>
        <row r="59">
          <cell r="B59" t="str">
            <v>I30</v>
          </cell>
          <cell r="C59" t="str">
            <v>Impression Couleur A3-R /  Papier (aucun aplat)</v>
          </cell>
          <cell r="D59" t="str">
            <v>U</v>
          </cell>
          <cell r="H59">
            <v>0.19</v>
          </cell>
        </row>
        <row r="60">
          <cell r="B60" t="str">
            <v>I31</v>
          </cell>
          <cell r="C60" t="str">
            <v>Impression Couleur A3-R /  Papier (avec aplats)</v>
          </cell>
          <cell r="D60" t="str">
            <v>U</v>
          </cell>
          <cell r="H60">
            <v>0.19</v>
          </cell>
        </row>
        <row r="61">
          <cell r="B61" t="str">
            <v>I32</v>
          </cell>
          <cell r="C61" t="str">
            <v>Impression Couleur A3-R /  Papier (tout aplat)</v>
          </cell>
          <cell r="D61" t="str">
            <v>U</v>
          </cell>
          <cell r="H61">
            <v>0.19</v>
          </cell>
        </row>
        <row r="62">
          <cell r="B62" t="str">
            <v>I30B</v>
          </cell>
          <cell r="C62" t="str">
            <v>Impression Couleur A3-R / Bristol (aucun aplat)</v>
          </cell>
          <cell r="D62" t="str">
            <v>U</v>
          </cell>
          <cell r="H62">
            <v>0.19</v>
          </cell>
        </row>
        <row r="63">
          <cell r="B63" t="str">
            <v>I31B</v>
          </cell>
          <cell r="C63" t="str">
            <v>Impression Couleur A3-R / Bristol (avec aplats)</v>
          </cell>
          <cell r="D63" t="str">
            <v>U</v>
          </cell>
          <cell r="H63">
            <v>0.19</v>
          </cell>
        </row>
        <row r="64">
          <cell r="B64" t="str">
            <v>I32B</v>
          </cell>
          <cell r="C64" t="str">
            <v>Impression Couleur A3-R / Bristol (tout aplat)</v>
          </cell>
          <cell r="D64" t="str">
            <v>U</v>
          </cell>
          <cell r="H64">
            <v>0.19</v>
          </cell>
        </row>
        <row r="65">
          <cell r="B65" t="str">
            <v>I60</v>
          </cell>
          <cell r="C65" t="str">
            <v>Impression Couleur A3-RV /  Papier (aucun aplat)</v>
          </cell>
          <cell r="D65" t="str">
            <v>U</v>
          </cell>
          <cell r="H65">
            <v>0.19</v>
          </cell>
        </row>
        <row r="66">
          <cell r="B66" t="str">
            <v>I61</v>
          </cell>
          <cell r="C66" t="str">
            <v>Impression Couleur A3-RV /  Papier (avec aplats)</v>
          </cell>
          <cell r="D66" t="str">
            <v>U</v>
          </cell>
          <cell r="H66">
            <v>0.19</v>
          </cell>
        </row>
        <row r="67">
          <cell r="B67" t="str">
            <v>I62</v>
          </cell>
          <cell r="C67" t="str">
            <v>Impression Couleur A3-RV /  Papier (tout aplat)</v>
          </cell>
          <cell r="D67" t="str">
            <v>U</v>
          </cell>
          <cell r="H67">
            <v>0.19</v>
          </cell>
        </row>
        <row r="68">
          <cell r="B68" t="str">
            <v>I60B</v>
          </cell>
          <cell r="C68" t="str">
            <v>Impression Couleur A3-RV / Bristol (aucun aplat)</v>
          </cell>
          <cell r="D68" t="str">
            <v>U</v>
          </cell>
          <cell r="H68">
            <v>0.19</v>
          </cell>
        </row>
        <row r="69">
          <cell r="B69" t="str">
            <v>I61B</v>
          </cell>
          <cell r="C69" t="str">
            <v>Impression Couleur A3-RV / Bristol (avec aplats)</v>
          </cell>
          <cell r="D69" t="str">
            <v>U</v>
          </cell>
          <cell r="H69">
            <v>0.19</v>
          </cell>
        </row>
        <row r="70">
          <cell r="B70" t="str">
            <v>I62B</v>
          </cell>
          <cell r="C70" t="str">
            <v>Impression Couleur A3-RV / Bristol (tout aplat)</v>
          </cell>
          <cell r="D70" t="str">
            <v>U</v>
          </cell>
          <cell r="H70">
            <v>0.19</v>
          </cell>
        </row>
        <row r="71">
          <cell r="B71" t="str">
            <v>I40</v>
          </cell>
          <cell r="C71" t="str">
            <v>Impression Couleur A4-R /  Papier (aucun aplat)</v>
          </cell>
          <cell r="D71" t="str">
            <v>U</v>
          </cell>
          <cell r="H71">
            <v>0.19</v>
          </cell>
        </row>
        <row r="72">
          <cell r="B72" t="str">
            <v>I41</v>
          </cell>
          <cell r="C72" t="str">
            <v>Impression Couleur A4-R /  Papier (avec aplats)</v>
          </cell>
          <cell r="D72" t="str">
            <v>U</v>
          </cell>
          <cell r="H72">
            <v>0.19</v>
          </cell>
        </row>
        <row r="73">
          <cell r="B73" t="str">
            <v>I42</v>
          </cell>
          <cell r="C73" t="str">
            <v>Impression Couleur A4-R /  Papier (tout aplat)</v>
          </cell>
          <cell r="D73" t="str">
            <v>U</v>
          </cell>
          <cell r="H73">
            <v>0.19</v>
          </cell>
        </row>
        <row r="74">
          <cell r="B74" t="str">
            <v>I40B</v>
          </cell>
          <cell r="C74" t="str">
            <v>Impression Couleur A4-R / Bristol (aucun aplat)</v>
          </cell>
          <cell r="D74" t="str">
            <v>U</v>
          </cell>
          <cell r="H74">
            <v>0.19</v>
          </cell>
        </row>
        <row r="75">
          <cell r="B75" t="str">
            <v>I41B</v>
          </cell>
          <cell r="C75" t="str">
            <v>Impression Couleur A4-R / Bristol (avec aplats)</v>
          </cell>
          <cell r="D75" t="str">
            <v>U</v>
          </cell>
          <cell r="H75">
            <v>0.19</v>
          </cell>
        </row>
        <row r="76">
          <cell r="B76" t="str">
            <v>I42B</v>
          </cell>
          <cell r="C76" t="str">
            <v>Impression Couleur A4-R / Bristol (tout aplat)</v>
          </cell>
          <cell r="D76" t="str">
            <v>U</v>
          </cell>
          <cell r="H76">
            <v>0.19</v>
          </cell>
        </row>
        <row r="77">
          <cell r="B77" t="str">
            <v>I80</v>
          </cell>
          <cell r="C77" t="str">
            <v>Impression Couleur A4-RV /  Papier (aucun aplat)</v>
          </cell>
          <cell r="D77" t="str">
            <v>U</v>
          </cell>
          <cell r="H77">
            <v>0.19</v>
          </cell>
        </row>
        <row r="78">
          <cell r="B78" t="str">
            <v>I81</v>
          </cell>
          <cell r="C78" t="str">
            <v>Impression Couleur A4-RV /  Papier (avec aplats)</v>
          </cell>
          <cell r="D78" t="str">
            <v>U</v>
          </cell>
          <cell r="H78">
            <v>0.19</v>
          </cell>
        </row>
        <row r="79">
          <cell r="B79" t="str">
            <v>I82</v>
          </cell>
          <cell r="C79" t="str">
            <v>Impression Couleur A4-RV /  Papier (tout aplat)</v>
          </cell>
          <cell r="D79" t="str">
            <v>U</v>
          </cell>
          <cell r="H79">
            <v>0.19</v>
          </cell>
        </row>
        <row r="80">
          <cell r="B80" t="str">
            <v>I80B</v>
          </cell>
          <cell r="C80" t="str">
            <v>Impression Couleur A4-RV / Bristol (aucun aplat)</v>
          </cell>
          <cell r="D80" t="str">
            <v>U</v>
          </cell>
          <cell r="H80">
            <v>0.19</v>
          </cell>
        </row>
        <row r="81">
          <cell r="B81" t="str">
            <v>I81B</v>
          </cell>
          <cell r="C81" t="str">
            <v>Impression Couleur A4-RV / Bristol (avec aplats)</v>
          </cell>
          <cell r="D81" t="str">
            <v>U</v>
          </cell>
          <cell r="H81">
            <v>0.19</v>
          </cell>
        </row>
        <row r="82">
          <cell r="B82" t="str">
            <v>I82B</v>
          </cell>
          <cell r="C82" t="str">
            <v>Impression Couleur A4-RV / Bristol (tout aplat)</v>
          </cell>
          <cell r="D82" t="str">
            <v>U</v>
          </cell>
          <cell r="H82">
            <v>0.19</v>
          </cell>
        </row>
        <row r="83">
          <cell r="C83" t="str">
            <v>13-TIRAGE (Grand Format Noir &amp; Blanc)</v>
          </cell>
        </row>
        <row r="84">
          <cell r="B84" t="str">
            <v>TC</v>
          </cell>
          <cell r="C84" t="str">
            <v xml:space="preserve">Tirage Noir &amp; Blanc / Calque </v>
          </cell>
          <cell r="D84" t="str">
            <v>ML</v>
          </cell>
          <cell r="H84">
            <v>0.19</v>
          </cell>
        </row>
        <row r="85">
          <cell r="B85" t="str">
            <v>TCS</v>
          </cell>
          <cell r="C85" t="str">
            <v>Tirage Noir &amp; Blanc Spécial / Calque (avec aplats)</v>
          </cell>
          <cell r="D85" t="str">
            <v>ML</v>
          </cell>
          <cell r="H85">
            <v>0.19</v>
          </cell>
        </row>
        <row r="86">
          <cell r="B86" t="str">
            <v>TP</v>
          </cell>
          <cell r="C86" t="str">
            <v>Tirage Noir &amp; Blanc / Papier</v>
          </cell>
          <cell r="D86" t="str">
            <v>ML</v>
          </cell>
          <cell r="H86">
            <v>0.19</v>
          </cell>
        </row>
        <row r="87">
          <cell r="B87" t="str">
            <v>TPA0</v>
          </cell>
          <cell r="C87" t="str">
            <v>Tirage Noir &amp; Blanc / Format A0</v>
          </cell>
          <cell r="D87" t="str">
            <v>U</v>
          </cell>
          <cell r="H87">
            <v>0.19</v>
          </cell>
        </row>
        <row r="88">
          <cell r="B88" t="str">
            <v>TPA1</v>
          </cell>
          <cell r="C88" t="str">
            <v>Tirage Noir &amp; Blanc / Format A1</v>
          </cell>
          <cell r="D88" t="str">
            <v>U</v>
          </cell>
          <cell r="H88">
            <v>0.19</v>
          </cell>
        </row>
        <row r="89">
          <cell r="B89" t="str">
            <v>TPRV</v>
          </cell>
          <cell r="C89" t="str">
            <v xml:space="preserve">Tirage Noir &amp; Blanc Recto Verso / Papier </v>
          </cell>
          <cell r="D89" t="str">
            <v>ML</v>
          </cell>
          <cell r="H89">
            <v>0.19</v>
          </cell>
        </row>
        <row r="90">
          <cell r="C90" t="str">
            <v>13-TIRAGE (Grand Format Couleur)</v>
          </cell>
        </row>
        <row r="91">
          <cell r="B91" t="str">
            <v>TP0</v>
          </cell>
          <cell r="C91" t="str">
            <v xml:space="preserve">Tirage Couleur / Papier (aucun aplat) </v>
          </cell>
          <cell r="D91" t="str">
            <v>ML</v>
          </cell>
          <cell r="H91">
            <v>0.19</v>
          </cell>
        </row>
        <row r="92">
          <cell r="B92" t="str">
            <v>TP0A0</v>
          </cell>
          <cell r="C92" t="str">
            <v xml:space="preserve">Tirage Couleur / Papier A0 (aucun aplat) </v>
          </cell>
          <cell r="D92" t="str">
            <v>U</v>
          </cell>
          <cell r="H92">
            <v>0.19</v>
          </cell>
        </row>
        <row r="93">
          <cell r="B93" t="str">
            <v>TP0A1</v>
          </cell>
          <cell r="C93" t="str">
            <v xml:space="preserve">Tirage Couleur / Papier A1 (aucun aplat) </v>
          </cell>
          <cell r="D93" t="str">
            <v>U</v>
          </cell>
          <cell r="H93">
            <v>0.19</v>
          </cell>
        </row>
        <row r="94">
          <cell r="B94" t="str">
            <v>TP1</v>
          </cell>
          <cell r="C94" t="str">
            <v>Tirage Couleur / Papier (avec aplats)</v>
          </cell>
          <cell r="D94" t="str">
            <v>ML</v>
          </cell>
          <cell r="H94">
            <v>0.19</v>
          </cell>
        </row>
        <row r="95">
          <cell r="B95" t="str">
            <v>TP2</v>
          </cell>
          <cell r="C95" t="str">
            <v>Tirage Couleur / Papier (tout aplat)</v>
          </cell>
          <cell r="D95" t="str">
            <v>ML</v>
          </cell>
          <cell r="H95">
            <v>0.19</v>
          </cell>
        </row>
        <row r="96">
          <cell r="B96" t="str">
            <v>TPF</v>
          </cell>
          <cell r="C96" t="str">
            <v xml:space="preserve">Tirage Couleur / Polyester Film </v>
          </cell>
          <cell r="D96" t="str">
            <v>ML</v>
          </cell>
          <cell r="H96">
            <v>0.19</v>
          </cell>
        </row>
        <row r="97">
          <cell r="B97" t="str">
            <v>TPP</v>
          </cell>
          <cell r="C97" t="str">
            <v>Tirage Couleur / Papier Photo</v>
          </cell>
          <cell r="D97" t="str">
            <v>ML</v>
          </cell>
          <cell r="H97">
            <v>0.19</v>
          </cell>
        </row>
        <row r="98">
          <cell r="C98" t="str">
            <v>14-TRACAGE (Grand Format Noir &amp; Blanc)</v>
          </cell>
        </row>
        <row r="99">
          <cell r="B99" t="str">
            <v>PC</v>
          </cell>
          <cell r="C99" t="str">
            <v xml:space="preserve">Traçage Noir &amp; Blanc / Calque </v>
          </cell>
          <cell r="D99" t="str">
            <v>ML</v>
          </cell>
          <cell r="H99">
            <v>0.19</v>
          </cell>
        </row>
        <row r="100">
          <cell r="B100" t="str">
            <v>PCS</v>
          </cell>
          <cell r="C100" t="str">
            <v>Traçage Noir &amp; Blanc Spécial / Calque (avec aplats)</v>
          </cell>
          <cell r="D100" t="str">
            <v>ML</v>
          </cell>
          <cell r="H100">
            <v>0.19</v>
          </cell>
        </row>
        <row r="101">
          <cell r="B101" t="str">
            <v>PP</v>
          </cell>
          <cell r="C101" t="str">
            <v xml:space="preserve">Traçage Noir &amp; Blanc / Papier </v>
          </cell>
          <cell r="D101" t="str">
            <v>ML</v>
          </cell>
          <cell r="H101">
            <v>0.19</v>
          </cell>
        </row>
        <row r="102">
          <cell r="B102" t="str">
            <v>PPA0</v>
          </cell>
          <cell r="C102" t="str">
            <v xml:space="preserve">Traçage Noir &amp; Blanc / Papier A0 </v>
          </cell>
          <cell r="D102" t="str">
            <v>U</v>
          </cell>
          <cell r="H102">
            <v>0.19</v>
          </cell>
        </row>
        <row r="103">
          <cell r="B103" t="str">
            <v>PPA1</v>
          </cell>
          <cell r="C103" t="str">
            <v>Traçage Noir &amp; Blanc / Papier A1</v>
          </cell>
          <cell r="D103" t="str">
            <v>U</v>
          </cell>
          <cell r="H103">
            <v>0.19</v>
          </cell>
        </row>
        <row r="104">
          <cell r="B104" t="str">
            <v>PPS</v>
          </cell>
          <cell r="C104" t="str">
            <v>Traçage Noir &amp; Blanc Spécial /  Papier (avec aplats)</v>
          </cell>
          <cell r="D104" t="str">
            <v>ML</v>
          </cell>
          <cell r="H104">
            <v>0.19</v>
          </cell>
        </row>
        <row r="105">
          <cell r="C105" t="str">
            <v>14-TRACAGE (Grand Format Couleur)</v>
          </cell>
        </row>
        <row r="106">
          <cell r="B106" t="str">
            <v>PP0</v>
          </cell>
          <cell r="C106" t="str">
            <v>Traçage Couleur / Papier (aucun aplat)</v>
          </cell>
          <cell r="D106" t="str">
            <v>ML</v>
          </cell>
          <cell r="H106">
            <v>0.19</v>
          </cell>
        </row>
        <row r="107">
          <cell r="B107" t="str">
            <v>PP0A0</v>
          </cell>
          <cell r="C107" t="str">
            <v>Traçage Couleur / Papier A0 (aucun aplat)</v>
          </cell>
          <cell r="D107" t="str">
            <v>U</v>
          </cell>
          <cell r="H107">
            <v>0.19</v>
          </cell>
        </row>
        <row r="108">
          <cell r="B108" t="str">
            <v>PP1</v>
          </cell>
          <cell r="C108" t="str">
            <v>Traçage Couleur / Papier (avec aplats)</v>
          </cell>
          <cell r="D108" t="str">
            <v>ML</v>
          </cell>
          <cell r="H108">
            <v>0.19</v>
          </cell>
        </row>
        <row r="109">
          <cell r="B109" t="str">
            <v>PP1A0</v>
          </cell>
          <cell r="C109" t="str">
            <v>Traçage Couleur / Papier A0 (avec aplats)</v>
          </cell>
          <cell r="D109" t="str">
            <v>U</v>
          </cell>
          <cell r="H109">
            <v>0.19</v>
          </cell>
        </row>
        <row r="110">
          <cell r="B110" t="str">
            <v>PP2</v>
          </cell>
          <cell r="C110" t="str">
            <v>Traçage Couleur / Papier (tout aplat)</v>
          </cell>
          <cell r="D110" t="str">
            <v>ML</v>
          </cell>
          <cell r="H110">
            <v>0.19</v>
          </cell>
        </row>
        <row r="111">
          <cell r="B111" t="str">
            <v>PP2A0</v>
          </cell>
          <cell r="C111" t="str">
            <v>Traçage Couleur / Papier A0 (tout aplat)</v>
          </cell>
          <cell r="D111" t="str">
            <v>U</v>
          </cell>
          <cell r="H111">
            <v>0.19</v>
          </cell>
        </row>
        <row r="112">
          <cell r="B112" t="str">
            <v>PPF</v>
          </cell>
          <cell r="C112" t="str">
            <v>Traçage Couleur / Polyester film</v>
          </cell>
          <cell r="D112" t="str">
            <v>ML</v>
          </cell>
          <cell r="H112">
            <v>0.19</v>
          </cell>
        </row>
        <row r="113">
          <cell r="B113" t="str">
            <v>PPP</v>
          </cell>
          <cell r="C113" t="str">
            <v>Traçage Couleur / Papier Photo</v>
          </cell>
          <cell r="D113" t="str">
            <v>ML</v>
          </cell>
          <cell r="H113">
            <v>0.19</v>
          </cell>
        </row>
        <row r="114">
          <cell r="C114" t="str">
            <v>15-NUMERISATION (Noir &amp; Blanc)</v>
          </cell>
        </row>
        <row r="115">
          <cell r="B115" t="str">
            <v>N3</v>
          </cell>
          <cell r="C115" t="str">
            <v>Numérisation Noir &amp; Blanc A3 à plat</v>
          </cell>
          <cell r="D115" t="str">
            <v>U</v>
          </cell>
          <cell r="H115">
            <v>0.19</v>
          </cell>
        </row>
        <row r="116">
          <cell r="B116" t="str">
            <v>N4</v>
          </cell>
          <cell r="C116" t="str">
            <v>Numérisation Noir &amp; Blanc A4 à plat</v>
          </cell>
          <cell r="D116" t="str">
            <v>U</v>
          </cell>
          <cell r="H116">
            <v>0.19</v>
          </cell>
        </row>
        <row r="117">
          <cell r="B117" t="str">
            <v>NP</v>
          </cell>
          <cell r="C117" t="str">
            <v>Numérisation Noir &amp; Blanc de plan ou carte</v>
          </cell>
          <cell r="D117" t="str">
            <v>ML</v>
          </cell>
          <cell r="H117">
            <v>0.19</v>
          </cell>
        </row>
        <row r="118">
          <cell r="C118" t="str">
            <v>15-NUMERISATION (Couleur)</v>
          </cell>
        </row>
        <row r="119">
          <cell r="B119" t="str">
            <v>N30</v>
          </cell>
          <cell r="C119" t="str">
            <v>Numérisation Couleur A3 à plat</v>
          </cell>
          <cell r="D119" t="str">
            <v>U</v>
          </cell>
          <cell r="H119">
            <v>0.19</v>
          </cell>
        </row>
        <row r="120">
          <cell r="B120" t="str">
            <v>N40</v>
          </cell>
          <cell r="C120" t="str">
            <v>Numérisation Couleur A4 à plat</v>
          </cell>
          <cell r="D120" t="str">
            <v>U</v>
          </cell>
          <cell r="H120">
            <v>0.19</v>
          </cell>
        </row>
        <row r="121">
          <cell r="B121" t="str">
            <v>NP0</v>
          </cell>
          <cell r="C121" t="str">
            <v>Numérisation Couleur de plan ou carte</v>
          </cell>
          <cell r="D121" t="str">
            <v>ML</v>
          </cell>
          <cell r="H121">
            <v>0.19</v>
          </cell>
        </row>
        <row r="122">
          <cell r="C122" t="str">
            <v>16-FACONNAGE (Reliure)</v>
          </cell>
        </row>
        <row r="123">
          <cell r="B123" t="str">
            <v>R3B1</v>
          </cell>
          <cell r="C123" t="str">
            <v>Reliure  A3 Baguette n° 03 à 06 + Transparent + Bristol</v>
          </cell>
          <cell r="D123" t="str">
            <v>U</v>
          </cell>
          <cell r="H123">
            <v>0.19</v>
          </cell>
        </row>
        <row r="124">
          <cell r="B124" t="str">
            <v>R3B2</v>
          </cell>
          <cell r="C124" t="str">
            <v>Reliure  A3 Baguette n° 08 à 16 + Transparent + Bristol</v>
          </cell>
          <cell r="D124" t="str">
            <v>U</v>
          </cell>
          <cell r="H124">
            <v>0.19</v>
          </cell>
        </row>
        <row r="125">
          <cell r="B125" t="str">
            <v>R3S1</v>
          </cell>
          <cell r="C125" t="str">
            <v>Reliure  A3 Spirale n° 06 à 19 + Transparent + Bristol</v>
          </cell>
          <cell r="D125" t="str">
            <v>U</v>
          </cell>
          <cell r="H125">
            <v>0.19</v>
          </cell>
        </row>
        <row r="126">
          <cell r="B126" t="str">
            <v>R3S2</v>
          </cell>
          <cell r="C126" t="str">
            <v>Reliure  A3 Spirale n° 22 à 51 + Transparent + Bristol</v>
          </cell>
          <cell r="D126" t="str">
            <v>U</v>
          </cell>
          <cell r="H126">
            <v>0.19</v>
          </cell>
        </row>
        <row r="127">
          <cell r="B127" t="str">
            <v>R4B1</v>
          </cell>
          <cell r="C127" t="str">
            <v>Reliure  A4 Baguette n° 03 à 06 + Transparent + Bristol</v>
          </cell>
          <cell r="D127" t="str">
            <v>U</v>
          </cell>
          <cell r="H127">
            <v>0.19</v>
          </cell>
        </row>
        <row r="128">
          <cell r="B128" t="str">
            <v>R4B2</v>
          </cell>
          <cell r="C128" t="str">
            <v>Reliure  A4 Baguette n° 08 à 16 + Transparent + Bristol</v>
          </cell>
          <cell r="D128" t="str">
            <v>U</v>
          </cell>
          <cell r="H128">
            <v>0.19</v>
          </cell>
        </row>
        <row r="129">
          <cell r="B129" t="str">
            <v>R4M</v>
          </cell>
          <cell r="C129" t="str">
            <v>Reliure  A4 Spirale métal + Transparent + Bristol</v>
          </cell>
          <cell r="D129" t="str">
            <v>U</v>
          </cell>
          <cell r="H129">
            <v>0.19</v>
          </cell>
        </row>
        <row r="130">
          <cell r="B130" t="str">
            <v>R4P</v>
          </cell>
          <cell r="C130" t="str">
            <v>Reliure  A4 Baguette press + Transparent + Bristol</v>
          </cell>
          <cell r="D130" t="str">
            <v>U</v>
          </cell>
          <cell r="H130">
            <v>0.19</v>
          </cell>
        </row>
        <row r="131">
          <cell r="B131" t="str">
            <v>R4S1</v>
          </cell>
          <cell r="C131" t="str">
            <v>Reliure  A4 Spirale n° 06 à 19 + Transparent + Bristol</v>
          </cell>
          <cell r="D131" t="str">
            <v>U</v>
          </cell>
          <cell r="H131">
            <v>0.19</v>
          </cell>
        </row>
        <row r="132">
          <cell r="B132" t="str">
            <v>R4S2</v>
          </cell>
          <cell r="C132" t="str">
            <v>Reliure  A4 Spirale n° 22 à 51 + Transparent + Bristol</v>
          </cell>
          <cell r="D132" t="str">
            <v>U</v>
          </cell>
          <cell r="H132">
            <v>0.19</v>
          </cell>
        </row>
        <row r="133">
          <cell r="B133" t="str">
            <v>R4T</v>
          </cell>
          <cell r="C133" t="str">
            <v xml:space="preserve">Reliure  A4 Thermique </v>
          </cell>
          <cell r="D133" t="str">
            <v>U</v>
          </cell>
          <cell r="H133">
            <v>0.19</v>
          </cell>
        </row>
        <row r="134">
          <cell r="B134" t="str">
            <v>RB1</v>
          </cell>
          <cell r="C134" t="str">
            <v>Reliure Baguette plastique n° 03 à 06 + insertion feuilles</v>
          </cell>
          <cell r="D134" t="str">
            <v>U</v>
          </cell>
          <cell r="H134">
            <v>0.19</v>
          </cell>
        </row>
        <row r="135">
          <cell r="B135" t="str">
            <v>RB2</v>
          </cell>
          <cell r="C135" t="str">
            <v>Reliure Baguette plastique n° 08 à 16 + insertion feuilles</v>
          </cell>
          <cell r="D135" t="str">
            <v>U</v>
          </cell>
          <cell r="H135">
            <v>0.19</v>
          </cell>
        </row>
        <row r="136">
          <cell r="B136" t="str">
            <v>RS1</v>
          </cell>
          <cell r="C136" t="str">
            <v>Reliure Spirale plas. n° 06 à 19 + perfo. / inser. feuilles</v>
          </cell>
          <cell r="D136" t="str">
            <v>U</v>
          </cell>
          <cell r="H136">
            <v>0.19</v>
          </cell>
        </row>
        <row r="137">
          <cell r="B137" t="str">
            <v>RS2</v>
          </cell>
          <cell r="C137" t="str">
            <v>Reliure Spirale plas. n° 22 à 51 + perfo. / inser. feuilles</v>
          </cell>
          <cell r="D137" t="str">
            <v>U</v>
          </cell>
          <cell r="H137">
            <v>0.19</v>
          </cell>
        </row>
        <row r="138">
          <cell r="C138" t="str">
            <v>16-FACONNAGE (Manipulation)</v>
          </cell>
        </row>
        <row r="139">
          <cell r="B139" t="str">
            <v>AGG</v>
          </cell>
          <cell r="C139" t="str">
            <v>Agrafage document (agrafes GM) 101 f et +</v>
          </cell>
          <cell r="D139" t="str">
            <v>U</v>
          </cell>
          <cell r="H139">
            <v>0.19</v>
          </cell>
        </row>
        <row r="140">
          <cell r="B140" t="str">
            <v>AGM</v>
          </cell>
          <cell r="C140" t="str">
            <v>Agrafage document (agrafes MM) 20 à 100 f</v>
          </cell>
          <cell r="D140" t="str">
            <v>U</v>
          </cell>
          <cell r="H140">
            <v>0.19</v>
          </cell>
        </row>
        <row r="141">
          <cell r="B141" t="str">
            <v>AGP</v>
          </cell>
          <cell r="C141" t="str">
            <v>Agrafage document (agrafes PM) - de 20 f</v>
          </cell>
          <cell r="D141" t="str">
            <v>U</v>
          </cell>
          <cell r="H141">
            <v>0.19</v>
          </cell>
        </row>
        <row r="142">
          <cell r="B142" t="str">
            <v>DEC</v>
          </cell>
          <cell r="C142" t="str">
            <v>Découpe feuille A4</v>
          </cell>
          <cell r="D142" t="str">
            <v>U</v>
          </cell>
          <cell r="H142">
            <v>0.19</v>
          </cell>
        </row>
        <row r="143">
          <cell r="B143" t="str">
            <v>DEG</v>
          </cell>
          <cell r="C143" t="str">
            <v xml:space="preserve">Dégrafage, décollage documents </v>
          </cell>
          <cell r="D143" t="str">
            <v>U</v>
          </cell>
          <cell r="H143">
            <v>0.19</v>
          </cell>
        </row>
        <row r="144">
          <cell r="B144" t="str">
            <v>INS</v>
          </cell>
          <cell r="C144" t="str">
            <v>Insertion feuilles (spirale, classeur, chrono, pochette)</v>
          </cell>
          <cell r="D144" t="str">
            <v>U</v>
          </cell>
          <cell r="H144">
            <v>0.19</v>
          </cell>
        </row>
        <row r="145">
          <cell r="B145" t="str">
            <v>MAN</v>
          </cell>
          <cell r="C145" t="str">
            <v>Manipulation Originaux</v>
          </cell>
          <cell r="D145" t="str">
            <v>U</v>
          </cell>
          <cell r="H145">
            <v>0.19</v>
          </cell>
        </row>
        <row r="146">
          <cell r="B146" t="str">
            <v>MEF</v>
          </cell>
          <cell r="C146" t="str">
            <v>Mise en forme documents</v>
          </cell>
          <cell r="D146" t="str">
            <v>U</v>
          </cell>
          <cell r="H146">
            <v>0.19</v>
          </cell>
        </row>
        <row r="147">
          <cell r="B147" t="str">
            <v>PER</v>
          </cell>
          <cell r="C147" t="str">
            <v>Perforation feuilles (spirale, classeur, chrono)</v>
          </cell>
          <cell r="D147" t="str">
            <v>U</v>
          </cell>
          <cell r="H147">
            <v>0.19</v>
          </cell>
        </row>
        <row r="148">
          <cell r="B148" t="str">
            <v>PIN</v>
          </cell>
          <cell r="C148" t="str">
            <v>Perforation feuilles et insertion classeur</v>
          </cell>
          <cell r="D148" t="str">
            <v>U</v>
          </cell>
          <cell r="H148">
            <v>0.19</v>
          </cell>
        </row>
        <row r="149">
          <cell r="B149" t="str">
            <v>PL3</v>
          </cell>
          <cell r="C149" t="str">
            <v>Plastification à chaud A3</v>
          </cell>
          <cell r="D149" t="str">
            <v>U</v>
          </cell>
          <cell r="H149">
            <v>0.19</v>
          </cell>
        </row>
        <row r="150">
          <cell r="B150" t="str">
            <v>PL4</v>
          </cell>
          <cell r="C150" t="str">
            <v>Plastification à chaud A4</v>
          </cell>
          <cell r="D150" t="str">
            <v>U</v>
          </cell>
          <cell r="H150">
            <v>0.19</v>
          </cell>
        </row>
        <row r="151">
          <cell r="B151" t="str">
            <v>PL5</v>
          </cell>
          <cell r="C151" t="str">
            <v>Plastification à chaud A5 et moins</v>
          </cell>
          <cell r="D151" t="str">
            <v>U</v>
          </cell>
          <cell r="H151">
            <v>0.19</v>
          </cell>
        </row>
        <row r="152">
          <cell r="B152" t="str">
            <v>PLI</v>
          </cell>
          <cell r="C152" t="str">
            <v>Pliage de plan au format A4</v>
          </cell>
          <cell r="D152" t="str">
            <v>ML</v>
          </cell>
          <cell r="H152">
            <v>0.19</v>
          </cell>
        </row>
        <row r="153">
          <cell r="C153" t="str">
            <v>17-AUTRES PRESTATIONS (Gravure)</v>
          </cell>
        </row>
        <row r="154">
          <cell r="B154" t="str">
            <v>GCD</v>
          </cell>
          <cell r="C154" t="str">
            <v>Gravure de fichiers sur CD</v>
          </cell>
          <cell r="D154" t="str">
            <v>U</v>
          </cell>
          <cell r="H154">
            <v>0.19</v>
          </cell>
        </row>
        <row r="155">
          <cell r="B155" t="str">
            <v>GVD</v>
          </cell>
          <cell r="C155" t="str">
            <v>Gravure de fichiers sur DVD</v>
          </cell>
          <cell r="D155" t="str">
            <v>U</v>
          </cell>
          <cell r="H155">
            <v>0.19</v>
          </cell>
        </row>
        <row r="156">
          <cell r="B156" t="str">
            <v>GSF</v>
          </cell>
          <cell r="C156" t="str">
            <v>Gravure de fichiers sur support fourni</v>
          </cell>
          <cell r="D156" t="str">
            <v>U</v>
          </cell>
          <cell r="H156">
            <v>0.19</v>
          </cell>
        </row>
        <row r="157">
          <cell r="C157" t="str">
            <v>17-AUTRES PRESTATIONS (Cartes de visite)</v>
          </cell>
        </row>
        <row r="158">
          <cell r="B158" t="str">
            <v>CVM</v>
          </cell>
          <cell r="C158" t="str">
            <v>Mise en page maquette carte de visite</v>
          </cell>
          <cell r="D158" t="str">
            <v>U</v>
          </cell>
          <cell r="H158">
            <v>0.19</v>
          </cell>
        </row>
        <row r="159">
          <cell r="B159" t="str">
            <v>CVR</v>
          </cell>
          <cell r="C159" t="str">
            <v>Carte de Visite / Recto / Papier Couché Mat 300gr.</v>
          </cell>
          <cell r="D159" t="str">
            <v>U</v>
          </cell>
          <cell r="H159">
            <v>0.19</v>
          </cell>
        </row>
        <row r="160">
          <cell r="B160" t="str">
            <v>CVRV</v>
          </cell>
          <cell r="C160" t="str">
            <v>Carte de Visite / Recto Verso / Papier Couché Mat 300gr.</v>
          </cell>
          <cell r="D160" t="str">
            <v>U</v>
          </cell>
          <cell r="H160">
            <v>0.19</v>
          </cell>
        </row>
        <row r="161">
          <cell r="C161" t="str">
            <v>17-AUTRES PRESTATIONS (Assistance Micro)</v>
          </cell>
        </row>
        <row r="162">
          <cell r="B162" t="str">
            <v>MANF</v>
          </cell>
          <cell r="C162" t="str">
            <v>Manipulation fichier (cadrage, cartouche, échelle...)</v>
          </cell>
          <cell r="D162" t="str">
            <v>MIN</v>
          </cell>
          <cell r="H162">
            <v>0.19</v>
          </cell>
        </row>
        <row r="163">
          <cell r="B163" t="str">
            <v>MANL</v>
          </cell>
          <cell r="C163" t="str">
            <v>Manipulation logiciel (autocad, photoshop...)</v>
          </cell>
          <cell r="D163" t="str">
            <v>MIN</v>
          </cell>
          <cell r="H163">
            <v>0.19</v>
          </cell>
        </row>
        <row r="164">
          <cell r="B164" t="str">
            <v>MANS</v>
          </cell>
          <cell r="C164" t="str">
            <v>Manipulation support (retouche...)</v>
          </cell>
          <cell r="D164" t="str">
            <v>MIN</v>
          </cell>
          <cell r="H164">
            <v>0.19</v>
          </cell>
        </row>
        <row r="165">
          <cell r="B165" t="str">
            <v>MAND</v>
          </cell>
          <cell r="C165" t="str">
            <v>Divers</v>
          </cell>
          <cell r="D165" t="str">
            <v>F</v>
          </cell>
          <cell r="H165">
            <v>0.19</v>
          </cell>
        </row>
        <row r="166">
          <cell r="C166" t="str">
            <v>17-AUTRES PRESTATIONS (Autres)</v>
          </cell>
        </row>
        <row r="167">
          <cell r="B167" t="str">
            <v>IET</v>
          </cell>
          <cell r="C167" t="str">
            <v>Impression et découpe étiquettes adhésives</v>
          </cell>
          <cell r="D167" t="str">
            <v>U</v>
          </cell>
          <cell r="H167">
            <v>0.19</v>
          </cell>
        </row>
        <row r="168">
          <cell r="B168" t="str">
            <v>TRP</v>
          </cell>
          <cell r="C168" t="str">
            <v>Tirage de plans</v>
          </cell>
          <cell r="D168" t="str">
            <v>ML</v>
          </cell>
        </row>
        <row r="169">
          <cell r="B169" t="str">
            <v>DOC</v>
          </cell>
          <cell r="C169" t="str">
            <v>Documentation</v>
          </cell>
          <cell r="D169" t="str">
            <v>U</v>
          </cell>
        </row>
        <row r="171">
          <cell r="C171" t="str">
            <v>2-BUREAUTIQUE</v>
          </cell>
        </row>
        <row r="172">
          <cell r="C172" t="str">
            <v>21-PAPIER</v>
          </cell>
        </row>
        <row r="173">
          <cell r="B173" t="str">
            <v>1-C0M</v>
          </cell>
          <cell r="C173" t="str">
            <v xml:space="preserve">Calque A0 / 90 gr (métrage) </v>
          </cell>
          <cell r="D173" t="str">
            <v>U</v>
          </cell>
          <cell r="H173">
            <v>0.19</v>
          </cell>
        </row>
        <row r="174">
          <cell r="B174" t="str">
            <v>1-C0P50</v>
          </cell>
          <cell r="C174" t="str">
            <v>Calque A0 / 90 gr (914 mm x 50 m) Print</v>
          </cell>
          <cell r="D174" t="str">
            <v>U</v>
          </cell>
          <cell r="H174">
            <v>0.19</v>
          </cell>
        </row>
        <row r="175">
          <cell r="B175" t="str">
            <v>1-C0T100</v>
          </cell>
          <cell r="C175" t="str">
            <v xml:space="preserve">Calque A0 / 90 gr (914 mm x 100 m) Tirage </v>
          </cell>
          <cell r="D175" t="str">
            <v>U</v>
          </cell>
          <cell r="H175">
            <v>0.19</v>
          </cell>
        </row>
        <row r="176">
          <cell r="B176" t="str">
            <v>1-P0F30</v>
          </cell>
          <cell r="C176" t="str">
            <v>Papier A0 / 180 gr (914 mm x 30 m) Photo</v>
          </cell>
          <cell r="D176" t="str">
            <v>U</v>
          </cell>
          <cell r="H176">
            <v>0.19</v>
          </cell>
        </row>
        <row r="177">
          <cell r="B177" t="str">
            <v>1-P0M</v>
          </cell>
          <cell r="C177" t="str">
            <v>Papier A0 / 080 gr Métrage</v>
          </cell>
          <cell r="D177" t="str">
            <v>U</v>
          </cell>
          <cell r="H177">
            <v>0.19</v>
          </cell>
        </row>
        <row r="178">
          <cell r="B178" t="str">
            <v>1-P0P120</v>
          </cell>
          <cell r="C178" t="str">
            <v>Papier A0 / 080 gr (914 mm x 120 m) Print</v>
          </cell>
          <cell r="D178" t="str">
            <v>U</v>
          </cell>
          <cell r="H178">
            <v>0.19</v>
          </cell>
        </row>
        <row r="179">
          <cell r="B179" t="str">
            <v>1-P0P50</v>
          </cell>
          <cell r="C179" t="str">
            <v>Papier A0 / 080 gr (900 mm x 90 m) Print</v>
          </cell>
          <cell r="D179" t="str">
            <v>U</v>
          </cell>
          <cell r="H179">
            <v>0.19</v>
          </cell>
        </row>
        <row r="180">
          <cell r="B180" t="str">
            <v>1-P0P90</v>
          </cell>
          <cell r="C180" t="str">
            <v>Papier A0 / 150 gr (914 mm x 50 m) Print</v>
          </cell>
          <cell r="D180" t="str">
            <v>U</v>
          </cell>
          <cell r="H180">
            <v>0.19</v>
          </cell>
        </row>
        <row r="181">
          <cell r="B181" t="str">
            <v>1-P0T150</v>
          </cell>
          <cell r="C181" t="str">
            <v>Papier A0 / 080 gr (914 mm x 150 m) Tirage</v>
          </cell>
          <cell r="D181" t="str">
            <v>U</v>
          </cell>
          <cell r="H181">
            <v>0.19</v>
          </cell>
        </row>
        <row r="182">
          <cell r="B182" t="str">
            <v>1-P0T175</v>
          </cell>
          <cell r="C182" t="str">
            <v>Papier A0 / 080 gr (914 mm x 175 m) Tirage</v>
          </cell>
          <cell r="D182" t="str">
            <v>U</v>
          </cell>
          <cell r="H182">
            <v>0.19</v>
          </cell>
          <cell r="M182" t="str">
            <v>8713878024413</v>
          </cell>
        </row>
        <row r="183">
          <cell r="B183" t="str">
            <v>1-P1T150</v>
          </cell>
          <cell r="C183" t="str">
            <v>Papier A1 / 080 gr (625 mm x 150 m) Tirage</v>
          </cell>
          <cell r="D183" t="str">
            <v>U</v>
          </cell>
          <cell r="H183">
            <v>0.19</v>
          </cell>
        </row>
        <row r="184">
          <cell r="B184" t="str">
            <v>1-P1T175</v>
          </cell>
          <cell r="C184" t="str">
            <v>Papier A1 / 075 gr (625 mm x 175 m) Tirage</v>
          </cell>
          <cell r="D184" t="str">
            <v>U</v>
          </cell>
          <cell r="H184">
            <v>0.19</v>
          </cell>
          <cell r="M184" t="str">
            <v>8713878024598</v>
          </cell>
        </row>
        <row r="185">
          <cell r="B185" t="str">
            <v>1-P2T150</v>
          </cell>
          <cell r="C185" t="str">
            <v xml:space="preserve">Papier A2 / 080 gr (420 mm x 150 m) Tirage </v>
          </cell>
          <cell r="D185" t="str">
            <v>U</v>
          </cell>
          <cell r="H185">
            <v>0.19</v>
          </cell>
        </row>
        <row r="186">
          <cell r="B186" t="str">
            <v>1-P2T175</v>
          </cell>
          <cell r="C186" t="str">
            <v xml:space="preserve">Papier A2 / 075 gr (420 mm x 175 m) Tirage </v>
          </cell>
          <cell r="D186" t="str">
            <v>U</v>
          </cell>
          <cell r="H186">
            <v>0.19</v>
          </cell>
          <cell r="M186" t="str">
            <v>8713878028510</v>
          </cell>
        </row>
        <row r="187">
          <cell r="B187" t="str">
            <v>1-P3FB</v>
          </cell>
          <cell r="C187" t="str">
            <v>Papier A3 / 080 gr / 500 f. extra blanc Fabs</v>
          </cell>
          <cell r="D187" t="str">
            <v>U</v>
          </cell>
          <cell r="H187">
            <v>0.19</v>
          </cell>
        </row>
        <row r="188">
          <cell r="B188" t="str">
            <v>1-P3RG</v>
          </cell>
          <cell r="C188" t="str">
            <v>Papier A3 / 080 gr / 500 f. extra blanc Ramos Golden</v>
          </cell>
          <cell r="D188" t="str">
            <v>U</v>
          </cell>
          <cell r="H188">
            <v>0.19</v>
          </cell>
        </row>
        <row r="189">
          <cell r="B189" t="str">
            <v>1-P3XP</v>
          </cell>
          <cell r="C189" t="str">
            <v>Papier A3 / 080 gr / 500 f. extra blanc Xeropap</v>
          </cell>
          <cell r="D189" t="str">
            <v>U</v>
          </cell>
          <cell r="H189">
            <v>0.19</v>
          </cell>
        </row>
        <row r="190">
          <cell r="B190" t="str">
            <v>1-P4C250</v>
          </cell>
          <cell r="C190" t="str">
            <v>Papier A4 Couleur Offset / 250 f.</v>
          </cell>
          <cell r="D190" t="str">
            <v>U</v>
          </cell>
          <cell r="H190">
            <v>0.19</v>
          </cell>
          <cell r="M190" t="str">
            <v>6130610850826</v>
          </cell>
        </row>
        <row r="191">
          <cell r="B191" t="str">
            <v>1-P4C500</v>
          </cell>
          <cell r="C191" t="str">
            <v>Papier A4 Couleur Offset / 500 f.</v>
          </cell>
          <cell r="D191" t="str">
            <v>U</v>
          </cell>
          <cell r="H191">
            <v>0.19</v>
          </cell>
          <cell r="M191" t="str">
            <v>6130610850826</v>
          </cell>
        </row>
        <row r="192">
          <cell r="B192" t="str">
            <v>1-P4TR</v>
          </cell>
          <cell r="C192" t="str">
            <v>Papier A4 / 080 gr / 500 f. extra blanc Topram</v>
          </cell>
          <cell r="D192" t="str">
            <v>U</v>
          </cell>
          <cell r="H192">
            <v>0.19</v>
          </cell>
        </row>
        <row r="193">
          <cell r="B193" t="str">
            <v>1-P4XB</v>
          </cell>
          <cell r="C193" t="str">
            <v>Papier A4 / 080 gr / 500 f. extra blanc Xeropap Bleu</v>
          </cell>
          <cell r="D193" t="str">
            <v>U</v>
          </cell>
          <cell r="H193">
            <v>0.19</v>
          </cell>
        </row>
        <row r="194">
          <cell r="B194" t="str">
            <v>1-P4XR</v>
          </cell>
          <cell r="C194" t="str">
            <v>Papier A4 / 080 gr / 500 f. extra blanc Xeropap Rouge</v>
          </cell>
          <cell r="D194" t="str">
            <v>U</v>
          </cell>
          <cell r="H194">
            <v>0.19</v>
          </cell>
        </row>
        <row r="195">
          <cell r="B195" t="str">
            <v>1-PC4</v>
          </cell>
          <cell r="C195" t="str">
            <v>Planchette à clip A4</v>
          </cell>
          <cell r="D195" t="str">
            <v>U</v>
          </cell>
          <cell r="H195">
            <v>0.19</v>
          </cell>
          <cell r="M195" t="str">
            <v>6130610920505</v>
          </cell>
        </row>
        <row r="196">
          <cell r="C196" t="str">
            <v>22-ENCRE</v>
          </cell>
        </row>
        <row r="197">
          <cell r="B197" t="str">
            <v>2-CN</v>
          </cell>
          <cell r="C197" t="str">
            <v>Crayon Noir avec gomme</v>
          </cell>
          <cell r="D197" t="str">
            <v>U</v>
          </cell>
          <cell r="H197">
            <v>0.19</v>
          </cell>
          <cell r="M197" t="str">
            <v>8901324014310</v>
          </cell>
        </row>
        <row r="198">
          <cell r="B198" t="str">
            <v>2-CN10</v>
          </cell>
          <cell r="C198" t="str">
            <v>Crayons Noirs / 10 u + Gomme + Taille cayon</v>
          </cell>
          <cell r="D198" t="str">
            <v>U</v>
          </cell>
          <cell r="H198">
            <v>0.19</v>
          </cell>
          <cell r="M198" t="str">
            <v>8901324210026</v>
          </cell>
        </row>
        <row r="199">
          <cell r="B199" t="str">
            <v>2-FPCD</v>
          </cell>
          <cell r="C199" t="str">
            <v>Feutre permanent CD</v>
          </cell>
          <cell r="D199" t="str">
            <v>U</v>
          </cell>
          <cell r="H199">
            <v>0.19</v>
          </cell>
          <cell r="M199" t="str">
            <v>6251592000075</v>
          </cell>
        </row>
        <row r="200">
          <cell r="B200" t="str">
            <v>2-MHBN</v>
          </cell>
          <cell r="C200" t="str">
            <v>Mines 0,5 HB N</v>
          </cell>
          <cell r="D200" t="str">
            <v>U</v>
          </cell>
          <cell r="H200">
            <v>0.19</v>
          </cell>
          <cell r="M200" t="str">
            <v>8901324010411</v>
          </cell>
        </row>
        <row r="201">
          <cell r="B201" t="str">
            <v>2-MHS</v>
          </cell>
          <cell r="C201" t="str">
            <v>Mines 0,5 HB Staedtler</v>
          </cell>
          <cell r="D201" t="str">
            <v>U</v>
          </cell>
          <cell r="H201">
            <v>0.19</v>
          </cell>
        </row>
        <row r="202">
          <cell r="B202" t="str">
            <v>2-MS133</v>
          </cell>
          <cell r="C202" t="str">
            <v xml:space="preserve">Marqueur Schneider 133 </v>
          </cell>
          <cell r="D202" t="str">
            <v>U</v>
          </cell>
          <cell r="H202">
            <v>0.19</v>
          </cell>
          <cell r="M202" t="str">
            <v>4004675006554</v>
          </cell>
        </row>
        <row r="203">
          <cell r="B203" t="str">
            <v>2-MTB4</v>
          </cell>
          <cell r="C203" t="str">
            <v>Marqueur tableau blanc / 4 u</v>
          </cell>
          <cell r="D203" t="str">
            <v>U</v>
          </cell>
          <cell r="H203">
            <v>0.19</v>
          </cell>
          <cell r="M203" t="str">
            <v>4004675011732</v>
          </cell>
        </row>
        <row r="204">
          <cell r="B204" t="str">
            <v>2-PM</v>
          </cell>
          <cell r="C204" t="str">
            <v>Porte mine 0.5</v>
          </cell>
          <cell r="D204" t="str">
            <v>U</v>
          </cell>
          <cell r="H204">
            <v>0.19</v>
          </cell>
        </row>
        <row r="205">
          <cell r="B205" t="str">
            <v>2-PMS</v>
          </cell>
          <cell r="C205" t="str">
            <v>Porte mine 0.5 Staedtler</v>
          </cell>
          <cell r="D205" t="str">
            <v>U</v>
          </cell>
          <cell r="H205">
            <v>0.19</v>
          </cell>
        </row>
        <row r="206">
          <cell r="B206" t="str">
            <v>2-S224</v>
          </cell>
          <cell r="C206" t="str">
            <v>Stylo Schneider 224</v>
          </cell>
          <cell r="D206" t="str">
            <v>U</v>
          </cell>
          <cell r="H206">
            <v>0.19</v>
          </cell>
          <cell r="M206" t="str">
            <v>4004675112033</v>
          </cell>
        </row>
        <row r="207">
          <cell r="B207" t="str">
            <v>2-S621</v>
          </cell>
          <cell r="C207" t="str">
            <v xml:space="preserve">Stylo à bille 621 </v>
          </cell>
          <cell r="D207" t="str">
            <v>U</v>
          </cell>
          <cell r="H207">
            <v>0.19</v>
          </cell>
          <cell r="M207" t="str">
            <v>8901324013252</v>
          </cell>
        </row>
        <row r="208">
          <cell r="B208" t="str">
            <v>2-S857</v>
          </cell>
          <cell r="C208" t="str">
            <v xml:space="preserve">Stylo Topball 857 </v>
          </cell>
          <cell r="D208" t="str">
            <v>U</v>
          </cell>
          <cell r="H208">
            <v>0.19</v>
          </cell>
        </row>
        <row r="209">
          <cell r="B209" t="str">
            <v>2-S967</v>
          </cell>
          <cell r="C209" t="str">
            <v>Stylo Topliner 967</v>
          </cell>
          <cell r="D209" t="str">
            <v>U</v>
          </cell>
          <cell r="H209">
            <v>0.19</v>
          </cell>
        </row>
        <row r="210">
          <cell r="B210" t="str">
            <v>2-SBF</v>
          </cell>
          <cell r="C210" t="str">
            <v>Stylo à bille Fave</v>
          </cell>
          <cell r="D210" t="str">
            <v>U</v>
          </cell>
          <cell r="H210">
            <v>0.19</v>
          </cell>
          <cell r="M210" t="str">
            <v>4004675069313</v>
          </cell>
        </row>
        <row r="211">
          <cell r="B211" t="str">
            <v>2-SBM</v>
          </cell>
          <cell r="C211" t="str">
            <v>Stylo à bille Medium</v>
          </cell>
          <cell r="D211" t="str">
            <v>U</v>
          </cell>
          <cell r="H211">
            <v>0.19</v>
          </cell>
          <cell r="M211" t="str">
            <v>8901324010572</v>
          </cell>
        </row>
        <row r="212">
          <cell r="B212" t="str">
            <v>2-SBT</v>
          </cell>
          <cell r="C212" t="str">
            <v>Stylo à bille Techno</v>
          </cell>
          <cell r="D212" t="str">
            <v>U</v>
          </cell>
          <cell r="H212">
            <v>0.19</v>
          </cell>
          <cell r="M212" t="str">
            <v>6132004711386</v>
          </cell>
        </row>
        <row r="213">
          <cell r="B213" t="str">
            <v>2-SBTT</v>
          </cell>
          <cell r="C213" t="str">
            <v>Stylo à bille Techno Transparent</v>
          </cell>
          <cell r="D213" t="str">
            <v>U</v>
          </cell>
          <cell r="H213">
            <v>0.19</v>
          </cell>
          <cell r="M213" t="str">
            <v>6132004711195</v>
          </cell>
        </row>
        <row r="214">
          <cell r="B214" t="str">
            <v>2-SF</v>
          </cell>
          <cell r="C214" t="str">
            <v>Stylo à bille Fabs</v>
          </cell>
          <cell r="D214" t="str">
            <v>U</v>
          </cell>
          <cell r="H214">
            <v>0.19</v>
          </cell>
          <cell r="M214" t="str">
            <v>6130610115031</v>
          </cell>
        </row>
        <row r="215">
          <cell r="B215" t="str">
            <v>2-SF1</v>
          </cell>
          <cell r="C215" t="str">
            <v>Surligneur Fluo</v>
          </cell>
          <cell r="D215" t="str">
            <v>U</v>
          </cell>
          <cell r="H215">
            <v>0.19</v>
          </cell>
          <cell r="M215" t="str">
            <v>4004675015051</v>
          </cell>
        </row>
        <row r="216">
          <cell r="B216" t="str">
            <v>2-SFS4</v>
          </cell>
          <cell r="C216" t="str">
            <v>Surligneurs Fluo Schneider / 4u</v>
          </cell>
          <cell r="D216" t="str">
            <v>U</v>
          </cell>
          <cell r="H216">
            <v>0.19</v>
          </cell>
          <cell r="M216" t="str">
            <v>4004675015006</v>
          </cell>
        </row>
        <row r="217">
          <cell r="B217" t="str">
            <v>2-SG6</v>
          </cell>
          <cell r="C217" t="str">
            <v>Stylo gel 0,6 mm</v>
          </cell>
          <cell r="D217" t="str">
            <v>U</v>
          </cell>
          <cell r="H217">
            <v>0.19</v>
          </cell>
          <cell r="M217" t="str">
            <v>8901324014129</v>
          </cell>
        </row>
        <row r="218">
          <cell r="B218" t="str">
            <v>2-SK15</v>
          </cell>
          <cell r="C218" t="str">
            <v>Stylo à bille K15</v>
          </cell>
          <cell r="D218" t="str">
            <v>U</v>
          </cell>
          <cell r="H218">
            <v>0.19</v>
          </cell>
          <cell r="M218" t="str">
            <v>4004675130839</v>
          </cell>
        </row>
        <row r="219">
          <cell r="B219" t="str">
            <v>2-SPG</v>
          </cell>
          <cell r="C219" t="str">
            <v>Stylo à pointe 1 mm Grippo</v>
          </cell>
          <cell r="D219" t="str">
            <v>U</v>
          </cell>
          <cell r="H219">
            <v>0.19</v>
          </cell>
          <cell r="M219" t="str">
            <v>8901324010572</v>
          </cell>
        </row>
        <row r="220">
          <cell r="B220" t="str">
            <v>2-STF</v>
          </cell>
          <cell r="C220" t="str">
            <v>Surligneur Techno fluo</v>
          </cell>
          <cell r="D220" t="str">
            <v>U</v>
          </cell>
          <cell r="H220">
            <v>0.19</v>
          </cell>
          <cell r="M220" t="str">
            <v>6951202832811</v>
          </cell>
        </row>
        <row r="221">
          <cell r="C221" t="str">
            <v>23-RELIURE</v>
          </cell>
        </row>
        <row r="222">
          <cell r="B222" t="str">
            <v>3-RBP03</v>
          </cell>
          <cell r="C222" t="str">
            <v>Reliure : Baguette plastique n° 03</v>
          </cell>
          <cell r="D222" t="str">
            <v>U</v>
          </cell>
          <cell r="H222">
            <v>0.19</v>
          </cell>
        </row>
        <row r="223">
          <cell r="B223" t="str">
            <v>3-RBP04</v>
          </cell>
          <cell r="C223" t="str">
            <v>Reliure : Baguette plastique n° 04</v>
          </cell>
          <cell r="D223" t="str">
            <v>U</v>
          </cell>
          <cell r="H223">
            <v>0.19</v>
          </cell>
        </row>
        <row r="224">
          <cell r="B224" t="str">
            <v>3-RBP06</v>
          </cell>
          <cell r="C224" t="str">
            <v>Reliure : Baguette plastique n° 06</v>
          </cell>
          <cell r="D224" t="str">
            <v>U</v>
          </cell>
          <cell r="H224">
            <v>0.19</v>
          </cell>
        </row>
        <row r="225">
          <cell r="B225" t="str">
            <v>3-RBP08</v>
          </cell>
          <cell r="C225" t="str">
            <v>Reliure : Baguette plastique n° 08</v>
          </cell>
          <cell r="D225" t="str">
            <v>U</v>
          </cell>
          <cell r="H225">
            <v>0.19</v>
          </cell>
        </row>
        <row r="226">
          <cell r="B226" t="str">
            <v>3-RBP10</v>
          </cell>
          <cell r="C226" t="str">
            <v>Reliure : Baguette plastique n° 10</v>
          </cell>
          <cell r="D226" t="str">
            <v>U</v>
          </cell>
          <cell r="H226">
            <v>0.19</v>
          </cell>
        </row>
        <row r="227">
          <cell r="B227" t="str">
            <v>3-RBP12</v>
          </cell>
          <cell r="C227" t="str">
            <v>Reliure : Baguette plastique n° 12_x000D_</v>
          </cell>
          <cell r="D227" t="str">
            <v>U</v>
          </cell>
          <cell r="H227">
            <v>0.19</v>
          </cell>
        </row>
        <row r="228">
          <cell r="B228" t="str">
            <v>3-RBP14</v>
          </cell>
          <cell r="C228" t="str">
            <v>Reliure : Baguette plastique n° 14</v>
          </cell>
          <cell r="D228" t="str">
            <v>U</v>
          </cell>
          <cell r="H228">
            <v>0.19</v>
          </cell>
        </row>
        <row r="229">
          <cell r="B229" t="str">
            <v>3-RBP16</v>
          </cell>
          <cell r="C229" t="str">
            <v>Reliure : Baguette plastique n° 16</v>
          </cell>
          <cell r="D229" t="str">
            <v>U</v>
          </cell>
          <cell r="H229">
            <v>0.19</v>
          </cell>
        </row>
        <row r="230">
          <cell r="B230" t="str">
            <v>3-RBP18</v>
          </cell>
          <cell r="C230" t="str">
            <v>Reliure : Baguette plastique n° 18</v>
          </cell>
          <cell r="D230" t="str">
            <v>U</v>
          </cell>
          <cell r="H230">
            <v>0.19</v>
          </cell>
        </row>
        <row r="231">
          <cell r="B231" t="str">
            <v>3-RBPR</v>
          </cell>
          <cell r="C231" t="str">
            <v>Reliure : Baguette plastique perforée</v>
          </cell>
          <cell r="D231" t="str">
            <v>U</v>
          </cell>
          <cell r="H231">
            <v>0.19</v>
          </cell>
        </row>
        <row r="232">
          <cell r="B232" t="str">
            <v>3-RBR05</v>
          </cell>
          <cell r="C232" t="str">
            <v>Reliure : Baguette press n° 05.0</v>
          </cell>
          <cell r="D232" t="str">
            <v>U</v>
          </cell>
          <cell r="H232">
            <v>0.19</v>
          </cell>
        </row>
        <row r="233">
          <cell r="B233" t="str">
            <v>3-RBR07</v>
          </cell>
          <cell r="C233" t="str">
            <v>Reliure : Baguette press n° 07.5</v>
          </cell>
          <cell r="D233" t="str">
            <v>U</v>
          </cell>
          <cell r="H233">
            <v>0.19</v>
          </cell>
        </row>
        <row r="234">
          <cell r="B234" t="str">
            <v>3-RBR10</v>
          </cell>
          <cell r="C234" t="str">
            <v>Reliure : Baguette press n° 10.0</v>
          </cell>
          <cell r="D234" t="str">
            <v>U</v>
          </cell>
          <cell r="H234">
            <v>0.19</v>
          </cell>
        </row>
        <row r="235">
          <cell r="B235" t="str">
            <v>3-RP5</v>
          </cell>
          <cell r="C235" t="str">
            <v>Reliure : Pack / 5 u</v>
          </cell>
          <cell r="D235" t="str">
            <v>U</v>
          </cell>
          <cell r="H235">
            <v>0.19</v>
          </cell>
        </row>
        <row r="236">
          <cell r="B236" t="str">
            <v>3-RSM04</v>
          </cell>
          <cell r="C236" t="str">
            <v>Reliure : Spirale métallique n° 04</v>
          </cell>
          <cell r="D236" t="str">
            <v>U</v>
          </cell>
          <cell r="H236">
            <v>0.19</v>
          </cell>
        </row>
        <row r="237">
          <cell r="B237" t="str">
            <v>3-RSM08</v>
          </cell>
          <cell r="C237" t="str">
            <v xml:space="preserve">Reliure : Spirale métallique n° 08 </v>
          </cell>
          <cell r="D237" t="str">
            <v>U</v>
          </cell>
          <cell r="H237">
            <v>0.19</v>
          </cell>
        </row>
        <row r="238">
          <cell r="B238" t="str">
            <v>3-RSM11</v>
          </cell>
          <cell r="C238" t="str">
            <v>Reliure : Spirale métallique n° 11</v>
          </cell>
          <cell r="D238" t="str">
            <v>U</v>
          </cell>
          <cell r="H238">
            <v>0.19</v>
          </cell>
        </row>
        <row r="239">
          <cell r="B239" t="str">
            <v>3-RSM14</v>
          </cell>
          <cell r="C239" t="str">
            <v>Reliure : Spirale métallique n° 14</v>
          </cell>
          <cell r="D239" t="str">
            <v>U</v>
          </cell>
          <cell r="H239">
            <v>0.19</v>
          </cell>
        </row>
        <row r="240">
          <cell r="B240" t="str">
            <v>3-RSP06</v>
          </cell>
          <cell r="C240" t="str">
            <v>Reliure : Spirale plastique n° 06</v>
          </cell>
          <cell r="D240" t="str">
            <v>U</v>
          </cell>
          <cell r="H240">
            <v>0.19</v>
          </cell>
        </row>
        <row r="241">
          <cell r="B241" t="str">
            <v>3-RSP08</v>
          </cell>
          <cell r="C241" t="str">
            <v>Reliure : Spirale plastique n° 08</v>
          </cell>
          <cell r="D241" t="str">
            <v>U</v>
          </cell>
          <cell r="H241">
            <v>0.19</v>
          </cell>
        </row>
        <row r="242">
          <cell r="B242" t="str">
            <v>3-RSP10</v>
          </cell>
          <cell r="C242" t="str">
            <v>Reliure : Spirale plastique n° 10</v>
          </cell>
          <cell r="D242" t="str">
            <v>U</v>
          </cell>
          <cell r="H242">
            <v>0.19</v>
          </cell>
        </row>
        <row r="243">
          <cell r="B243" t="str">
            <v>3-RSP12</v>
          </cell>
          <cell r="C243" t="str">
            <v>Reliure : Spirale plastique n° 12</v>
          </cell>
          <cell r="D243" t="str">
            <v>U</v>
          </cell>
          <cell r="H243">
            <v>0.19</v>
          </cell>
        </row>
        <row r="244">
          <cell r="B244" t="str">
            <v>3-RSP14</v>
          </cell>
          <cell r="C244" t="str">
            <v>Reliure : Spirale plastique n° 14</v>
          </cell>
          <cell r="D244" t="str">
            <v>U</v>
          </cell>
          <cell r="H244">
            <v>0.19</v>
          </cell>
        </row>
        <row r="245">
          <cell r="B245" t="str">
            <v>3-RSP16</v>
          </cell>
          <cell r="C245" t="str">
            <v>Reliure : Spirale plastique n° 16</v>
          </cell>
          <cell r="D245" t="str">
            <v>U</v>
          </cell>
          <cell r="H245">
            <v>0.19</v>
          </cell>
        </row>
        <row r="246">
          <cell r="B246" t="str">
            <v>3-RSP19</v>
          </cell>
          <cell r="C246" t="str">
            <v>Reliure : Spirale plastique n° 19</v>
          </cell>
          <cell r="D246" t="str">
            <v>U</v>
          </cell>
          <cell r="H246">
            <v>0.19</v>
          </cell>
        </row>
        <row r="247">
          <cell r="B247" t="str">
            <v>3-RSP22</v>
          </cell>
          <cell r="C247" t="str">
            <v>Reliure : Spirale plastique n° 22</v>
          </cell>
          <cell r="D247" t="str">
            <v>U</v>
          </cell>
          <cell r="H247">
            <v>0.19</v>
          </cell>
        </row>
        <row r="248">
          <cell r="B248" t="str">
            <v>3-RSP25</v>
          </cell>
          <cell r="C248" t="str">
            <v xml:space="preserve">Reliure : Spirale plastique n° 25 </v>
          </cell>
          <cell r="D248" t="str">
            <v>U</v>
          </cell>
          <cell r="H248">
            <v>0.19</v>
          </cell>
        </row>
        <row r="249">
          <cell r="B249" t="str">
            <v>3-RSP28</v>
          </cell>
          <cell r="C249" t="str">
            <v>Reliure : Spirale plastique n° 28</v>
          </cell>
          <cell r="D249" t="str">
            <v>U</v>
          </cell>
          <cell r="H249">
            <v>0.19</v>
          </cell>
        </row>
        <row r="250">
          <cell r="B250" t="str">
            <v>3-RSP32</v>
          </cell>
          <cell r="C250" t="str">
            <v>Reliure : Spirale plastique n° 32</v>
          </cell>
          <cell r="D250" t="str">
            <v>U</v>
          </cell>
          <cell r="H250">
            <v>0.19</v>
          </cell>
        </row>
        <row r="251">
          <cell r="B251" t="str">
            <v>3-RSP38</v>
          </cell>
          <cell r="C251" t="str">
            <v>Reliure : Spirale plastique n° 38</v>
          </cell>
          <cell r="D251" t="str">
            <v>U</v>
          </cell>
          <cell r="H251">
            <v>0.19</v>
          </cell>
        </row>
        <row r="252">
          <cell r="B252" t="str">
            <v>3-RSP45</v>
          </cell>
          <cell r="C252" t="str">
            <v>Reliure : Spirale plastique n° 45</v>
          </cell>
          <cell r="D252" t="str">
            <v>U</v>
          </cell>
          <cell r="H252">
            <v>0.19</v>
          </cell>
        </row>
        <row r="253">
          <cell r="B253" t="str">
            <v>3-RSP51</v>
          </cell>
          <cell r="C253" t="str">
            <v>Reliure : Spirale plastique n° 51</v>
          </cell>
          <cell r="D253" t="str">
            <v>U</v>
          </cell>
          <cell r="H253">
            <v>0.19</v>
          </cell>
        </row>
        <row r="254">
          <cell r="C254" t="str">
            <v>24-COUVERTURE</v>
          </cell>
        </row>
        <row r="255">
          <cell r="B255" t="str">
            <v>4-C3B180</v>
          </cell>
          <cell r="C255" t="str">
            <v>Couverture A3 Bristol 180 gr / 100 u</v>
          </cell>
          <cell r="D255" t="str">
            <v>U</v>
          </cell>
          <cell r="H255">
            <v>0.19</v>
          </cell>
        </row>
        <row r="256">
          <cell r="B256" t="str">
            <v>4-C3B200</v>
          </cell>
          <cell r="C256" t="str">
            <v>Couverture A3 Bristol 200 gr / 100 u</v>
          </cell>
          <cell r="D256" t="str">
            <v>U</v>
          </cell>
          <cell r="H256">
            <v>0.19</v>
          </cell>
        </row>
        <row r="257">
          <cell r="B257" t="str">
            <v>4-C4B180</v>
          </cell>
          <cell r="C257" t="str">
            <v>Couverture A4 Bristol 180 gr / 100 u</v>
          </cell>
          <cell r="D257" t="str">
            <v>U</v>
          </cell>
          <cell r="H257">
            <v>0.19</v>
          </cell>
        </row>
        <row r="258">
          <cell r="B258" t="str">
            <v>4-C4B200</v>
          </cell>
          <cell r="C258" t="str">
            <v>Couverture A4 Bristol 200 gr / 100 u</v>
          </cell>
          <cell r="D258" t="str">
            <v>U</v>
          </cell>
          <cell r="H258">
            <v>0.19</v>
          </cell>
          <cell r="M258" t="str">
            <v>6130610202007</v>
          </cell>
        </row>
        <row r="259">
          <cell r="B259" t="str">
            <v>4-C4G250</v>
          </cell>
          <cell r="C259" t="str">
            <v>Couverture A4 Grain de Cuir 250 gr / 100 u</v>
          </cell>
          <cell r="D259" t="str">
            <v>U</v>
          </cell>
          <cell r="H259">
            <v>0.19</v>
          </cell>
          <cell r="M259" t="str">
            <v>6927955390021</v>
          </cell>
        </row>
        <row r="260">
          <cell r="B260" t="str">
            <v>4-C4G300</v>
          </cell>
          <cell r="C260" t="str">
            <v>Couverture A4 Grain de Cuir 300 gr / 100 u</v>
          </cell>
          <cell r="D260" t="str">
            <v>U</v>
          </cell>
          <cell r="H260">
            <v>0.19</v>
          </cell>
          <cell r="M260" t="str">
            <v>5019577210724</v>
          </cell>
        </row>
        <row r="261">
          <cell r="B261" t="str">
            <v>4-CB3</v>
          </cell>
          <cell r="C261" t="str">
            <v>Couverture A3 bristol (feuille)</v>
          </cell>
          <cell r="D261" t="str">
            <v>U</v>
          </cell>
          <cell r="H261">
            <v>0.19</v>
          </cell>
        </row>
        <row r="262">
          <cell r="B262" t="str">
            <v>4-CB4</v>
          </cell>
          <cell r="C262" t="str">
            <v>Couverture A4 bristol (feuille)</v>
          </cell>
          <cell r="D262" t="str">
            <v>U</v>
          </cell>
          <cell r="H262">
            <v>0.19</v>
          </cell>
        </row>
        <row r="263">
          <cell r="B263" t="str">
            <v>4-CGC</v>
          </cell>
          <cell r="C263" t="str">
            <v>Couverture A4 grain de cuir (feuille)</v>
          </cell>
          <cell r="D263" t="str">
            <v>U</v>
          </cell>
          <cell r="H263">
            <v>0.19</v>
          </cell>
        </row>
        <row r="264">
          <cell r="B264" t="str">
            <v>4-FPA3</v>
          </cell>
          <cell r="C264" t="str">
            <v>Film de Plastification A3 / 100 u</v>
          </cell>
          <cell r="D264" t="str">
            <v>U</v>
          </cell>
          <cell r="H264">
            <v>0.19</v>
          </cell>
        </row>
        <row r="265">
          <cell r="B265" t="str">
            <v>4-FPA4</v>
          </cell>
          <cell r="C265" t="str">
            <v>Film de Plastification A4 / 100 u</v>
          </cell>
          <cell r="D265" t="str">
            <v>U</v>
          </cell>
          <cell r="H265">
            <v>0.19</v>
          </cell>
        </row>
        <row r="266">
          <cell r="B266" t="str">
            <v>4-FPA5</v>
          </cell>
          <cell r="C266" t="str">
            <v>Film de Plastification A5 / 100 u</v>
          </cell>
          <cell r="D266" t="str">
            <v>U</v>
          </cell>
          <cell r="H266">
            <v>0.19</v>
          </cell>
        </row>
        <row r="267">
          <cell r="B267" t="str">
            <v>4-T3N100</v>
          </cell>
          <cell r="C267" t="str">
            <v>Transparent A3 Neutre / 100 u</v>
          </cell>
          <cell r="D267" t="str">
            <v>U</v>
          </cell>
          <cell r="H267">
            <v>0.19</v>
          </cell>
          <cell r="M267" t="str">
            <v>8717201011125</v>
          </cell>
        </row>
        <row r="268">
          <cell r="B268" t="str">
            <v>4-T4C100</v>
          </cell>
          <cell r="C268" t="str">
            <v>Transparent A4 Couleur / 100 u</v>
          </cell>
          <cell r="D268" t="str">
            <v>U</v>
          </cell>
          <cell r="H268">
            <v>0.19</v>
          </cell>
          <cell r="M268" t="str">
            <v>6927955390021</v>
          </cell>
        </row>
        <row r="269">
          <cell r="B269" t="str">
            <v>4-T4N100</v>
          </cell>
          <cell r="C269" t="str">
            <v>Transparent A4 Neutre / 100 u</v>
          </cell>
          <cell r="D269" t="str">
            <v>U</v>
          </cell>
          <cell r="H269">
            <v>0.19</v>
          </cell>
          <cell r="M269" t="str">
            <v>8717201011132</v>
          </cell>
        </row>
        <row r="270">
          <cell r="B270" t="str">
            <v>4-TN3</v>
          </cell>
          <cell r="C270" t="str">
            <v>Transparent A3 neutre (feuille)</v>
          </cell>
          <cell r="D270" t="str">
            <v>U</v>
          </cell>
          <cell r="H270">
            <v>0.19</v>
          </cell>
        </row>
        <row r="271">
          <cell r="B271" t="str">
            <v>4-TN4</v>
          </cell>
          <cell r="C271" t="str">
            <v>Transparent A4 neutre (feuille)</v>
          </cell>
          <cell r="D271" t="str">
            <v>U</v>
          </cell>
          <cell r="H271">
            <v>0.19</v>
          </cell>
        </row>
        <row r="272">
          <cell r="C272" t="str">
            <v>25-CLASSEMENT</v>
          </cell>
        </row>
        <row r="273">
          <cell r="B273" t="str">
            <v>5-AR10</v>
          </cell>
          <cell r="C273" t="str">
            <v>Album rigide 010 pochettes (20 vues)</v>
          </cell>
          <cell r="D273" t="str">
            <v>U</v>
          </cell>
          <cell r="H273">
            <v>0.19</v>
          </cell>
          <cell r="M273" t="str">
            <v>6926032305002</v>
          </cell>
        </row>
        <row r="274">
          <cell r="B274" t="str">
            <v>5-AR100</v>
          </cell>
          <cell r="C274" t="str">
            <v>Album rigide 100 pochettes (200 vues)</v>
          </cell>
          <cell r="D274" t="str">
            <v>U</v>
          </cell>
          <cell r="H274">
            <v>0.19</v>
          </cell>
          <cell r="M274" t="str">
            <v>6926032305064</v>
          </cell>
        </row>
        <row r="275">
          <cell r="B275" t="str">
            <v>5-AR20</v>
          </cell>
          <cell r="C275" t="str">
            <v>Album rigide 020 pochettes (40 vues)</v>
          </cell>
          <cell r="D275" t="str">
            <v>U</v>
          </cell>
          <cell r="H275">
            <v>0.19</v>
          </cell>
          <cell r="M275" t="str">
            <v>6926032305019</v>
          </cell>
        </row>
        <row r="276">
          <cell r="B276" t="str">
            <v>5-AR30</v>
          </cell>
          <cell r="C276" t="str">
            <v>Album rigide 030 pochettes (60 vues)</v>
          </cell>
          <cell r="D276" t="str">
            <v>U</v>
          </cell>
          <cell r="H276">
            <v>0.19</v>
          </cell>
          <cell r="M276" t="str">
            <v>6926032305026</v>
          </cell>
        </row>
        <row r="277">
          <cell r="B277" t="str">
            <v>5-AR40</v>
          </cell>
          <cell r="C277" t="str">
            <v>Album rigide 040 pochettes (80 vues)</v>
          </cell>
          <cell r="D277" t="str">
            <v>U</v>
          </cell>
          <cell r="H277">
            <v>0.19</v>
          </cell>
          <cell r="M277" t="str">
            <v>6926032305033</v>
          </cell>
        </row>
        <row r="278">
          <cell r="B278" t="str">
            <v>5-AR60</v>
          </cell>
          <cell r="C278" t="str">
            <v>Album rigide 060 pochettes (120 vues)</v>
          </cell>
          <cell r="D278" t="str">
            <v>U</v>
          </cell>
          <cell r="H278">
            <v>0.19</v>
          </cell>
          <cell r="M278" t="str">
            <v>6926032305040</v>
          </cell>
        </row>
        <row r="279">
          <cell r="B279" t="str">
            <v>5-AR80</v>
          </cell>
          <cell r="C279" t="str">
            <v>Album rigide 080 pochettes (160 vues)</v>
          </cell>
          <cell r="D279" t="str">
            <v>U</v>
          </cell>
          <cell r="H279">
            <v>0.19</v>
          </cell>
          <cell r="M279" t="str">
            <v>6926032305057</v>
          </cell>
        </row>
        <row r="280">
          <cell r="B280" t="str">
            <v>5-BC35</v>
          </cell>
          <cell r="C280" t="str">
            <v>Boite de classement en PP D.35</v>
          </cell>
          <cell r="D280" t="str">
            <v>U</v>
          </cell>
          <cell r="H280">
            <v>0.19</v>
          </cell>
          <cell r="M280" t="str">
            <v>6926032312550</v>
          </cell>
        </row>
        <row r="281">
          <cell r="B281" t="str">
            <v>5-BC55</v>
          </cell>
          <cell r="C281" t="str">
            <v>Boite de classement en PP Dos 55</v>
          </cell>
          <cell r="D281" t="str">
            <v>U</v>
          </cell>
          <cell r="H281">
            <v>0.19</v>
          </cell>
          <cell r="M281" t="str">
            <v>6918730016205</v>
          </cell>
        </row>
        <row r="282">
          <cell r="B282" t="str">
            <v>5-CCC25</v>
          </cell>
          <cell r="C282" t="str">
            <v>Chemise de classement en carte lustrée D.25</v>
          </cell>
          <cell r="D282" t="str">
            <v>U</v>
          </cell>
          <cell r="H282">
            <v>0.19</v>
          </cell>
          <cell r="M282" t="str">
            <v>6130610282535</v>
          </cell>
        </row>
        <row r="283">
          <cell r="B283" t="str">
            <v>5-CCC40</v>
          </cell>
          <cell r="C283" t="str">
            <v>Chemise de classement en carte lustrée D.40</v>
          </cell>
          <cell r="D283" t="str">
            <v>U</v>
          </cell>
          <cell r="H283">
            <v>0.19</v>
          </cell>
          <cell r="M283" t="str">
            <v>6130610284003</v>
          </cell>
        </row>
        <row r="284">
          <cell r="B284" t="str">
            <v>5-CCC60</v>
          </cell>
          <cell r="C284" t="str">
            <v>Chemise de classement en carte lustrée D.60</v>
          </cell>
          <cell r="D284" t="str">
            <v>U</v>
          </cell>
          <cell r="H284">
            <v>0.19</v>
          </cell>
          <cell r="M284" t="str">
            <v>6130610286007</v>
          </cell>
        </row>
        <row r="285">
          <cell r="B285" t="str">
            <v>5-CCP25</v>
          </cell>
          <cell r="C285" t="str">
            <v>Chemise de classement PP classique D.25</v>
          </cell>
          <cell r="D285" t="str">
            <v>U</v>
          </cell>
          <cell r="H285">
            <v>0.19</v>
          </cell>
          <cell r="M285" t="str">
            <v>6936107282510</v>
          </cell>
        </row>
        <row r="286">
          <cell r="B286" t="str">
            <v>5-CCP40</v>
          </cell>
          <cell r="C286" t="str">
            <v>Chemise de classement PP classique D.40</v>
          </cell>
          <cell r="D286" t="str">
            <v>U</v>
          </cell>
          <cell r="H286">
            <v>0.19</v>
          </cell>
          <cell r="M286" t="str">
            <v>6936107284019</v>
          </cell>
        </row>
        <row r="287">
          <cell r="B287" t="str">
            <v>5-CCU</v>
          </cell>
          <cell r="C287" t="str">
            <v>Classeur en carton uni</v>
          </cell>
          <cell r="D287" t="str">
            <v>U</v>
          </cell>
          <cell r="H287">
            <v>0.19</v>
          </cell>
          <cell r="M287" t="str">
            <v>6130449064128</v>
          </cell>
        </row>
        <row r="288">
          <cell r="B288" t="str">
            <v>5-CD100</v>
          </cell>
          <cell r="C288" t="str">
            <v>Chemise dossier 180 grs / 100 u</v>
          </cell>
          <cell r="D288" t="str">
            <v>U</v>
          </cell>
          <cell r="H288">
            <v>0.19</v>
          </cell>
        </row>
        <row r="289">
          <cell r="B289" t="str">
            <v>5-CD125</v>
          </cell>
          <cell r="C289" t="str">
            <v>Chemise dossier 180 grs / 125 u</v>
          </cell>
          <cell r="D289" t="str">
            <v>U</v>
          </cell>
          <cell r="H289">
            <v>0.19</v>
          </cell>
        </row>
        <row r="290">
          <cell r="B290" t="str">
            <v>5-CD200</v>
          </cell>
          <cell r="C290" t="str">
            <v>Chemise dossier 180 grs / 200 u</v>
          </cell>
          <cell r="D290" t="str">
            <v>U</v>
          </cell>
          <cell r="H290">
            <v>0.19</v>
          </cell>
        </row>
        <row r="291">
          <cell r="B291" t="str">
            <v>5-CDP10</v>
          </cell>
          <cell r="C291" t="str">
            <v>Chemise dossier pliée / 10 u</v>
          </cell>
          <cell r="D291" t="str">
            <v>U</v>
          </cell>
          <cell r="H291">
            <v>0.19</v>
          </cell>
          <cell r="M291" t="str">
            <v>6130449080609</v>
          </cell>
        </row>
        <row r="292">
          <cell r="B292" t="str">
            <v>5-CDS</v>
          </cell>
          <cell r="C292" t="str">
            <v>Chemise dossier simple</v>
          </cell>
          <cell r="D292" t="str">
            <v>U</v>
          </cell>
          <cell r="H292">
            <v>0.19</v>
          </cell>
        </row>
        <row r="293">
          <cell r="B293" t="str">
            <v>5-CH50C</v>
          </cell>
          <cell r="C293" t="str">
            <v>Chrono en PVC D.50 CV</v>
          </cell>
          <cell r="D293" t="str">
            <v>U</v>
          </cell>
          <cell r="H293">
            <v>0.19</v>
          </cell>
        </row>
        <row r="294">
          <cell r="B294" t="str">
            <v>5-CH50F</v>
          </cell>
          <cell r="C294" t="str">
            <v>Chrono en PVC D.50 Fabs</v>
          </cell>
          <cell r="D294" t="str">
            <v>U</v>
          </cell>
          <cell r="H294">
            <v>0.19</v>
          </cell>
          <cell r="M294" t="str">
            <v>6130610715040</v>
          </cell>
        </row>
        <row r="295">
          <cell r="B295" t="str">
            <v>5-CHA3</v>
          </cell>
          <cell r="C295" t="str">
            <v xml:space="preserve">Chrono en PVC A3 </v>
          </cell>
          <cell r="D295" t="str">
            <v>U</v>
          </cell>
          <cell r="H295">
            <v>0.19</v>
          </cell>
        </row>
        <row r="296">
          <cell r="B296" t="str">
            <v>5-CHC70</v>
          </cell>
          <cell r="C296" t="str">
            <v>Chrono en Carton D.70</v>
          </cell>
          <cell r="D296" t="str">
            <v>U</v>
          </cell>
          <cell r="H296">
            <v>0.19</v>
          </cell>
          <cell r="M296" t="str">
            <v>6130610717006</v>
          </cell>
        </row>
        <row r="297">
          <cell r="B297" t="str">
            <v>5-CHP70</v>
          </cell>
          <cell r="C297" t="str">
            <v>Chrono en PVC D.70</v>
          </cell>
          <cell r="D297" t="str">
            <v>U</v>
          </cell>
          <cell r="H297">
            <v>0.19</v>
          </cell>
          <cell r="M297" t="str">
            <v>6130610717518</v>
          </cell>
        </row>
        <row r="298">
          <cell r="B298" t="str">
            <v>5-CHP75</v>
          </cell>
          <cell r="C298" t="str">
            <v>Chrono pelliculé D.75</v>
          </cell>
          <cell r="D298" t="str">
            <v>U</v>
          </cell>
          <cell r="H298">
            <v>0.19</v>
          </cell>
        </row>
        <row r="299">
          <cell r="B299" t="str">
            <v>5-CHPR</v>
          </cell>
          <cell r="C299" t="str">
            <v>Chrono en PVC Prestige</v>
          </cell>
          <cell r="D299" t="str">
            <v>U</v>
          </cell>
          <cell r="H299">
            <v>0.19</v>
          </cell>
          <cell r="M299" t="str">
            <v>6130610737059</v>
          </cell>
        </row>
        <row r="300">
          <cell r="B300" t="str">
            <v>5-CP100</v>
          </cell>
          <cell r="C300" t="str">
            <v>Classeur personnalisable D.100</v>
          </cell>
          <cell r="D300" t="str">
            <v>U</v>
          </cell>
          <cell r="H300">
            <v>0.19</v>
          </cell>
          <cell r="M300" t="str">
            <v>6926032302391</v>
          </cell>
        </row>
        <row r="301">
          <cell r="B301" t="str">
            <v>5-CP115</v>
          </cell>
          <cell r="C301" t="str">
            <v>Classeur personnalisable D.115</v>
          </cell>
          <cell r="D301" t="str">
            <v>U</v>
          </cell>
          <cell r="H301">
            <v>0.19</v>
          </cell>
          <cell r="M301" t="str">
            <v>6918730020240</v>
          </cell>
        </row>
        <row r="302">
          <cell r="B302" t="str">
            <v>5-CP25</v>
          </cell>
          <cell r="C302" t="str">
            <v>Classeur personnalisable D.25</v>
          </cell>
          <cell r="D302" t="str">
            <v>U</v>
          </cell>
          <cell r="H302">
            <v>0.19</v>
          </cell>
          <cell r="M302" t="str">
            <v>5701216497008</v>
          </cell>
        </row>
        <row r="303">
          <cell r="B303" t="str">
            <v>5-CP30</v>
          </cell>
          <cell r="C303" t="str">
            <v>Classeur personnalisable D.30</v>
          </cell>
          <cell r="D303" t="str">
            <v>U</v>
          </cell>
          <cell r="H303">
            <v>0.19</v>
          </cell>
          <cell r="M303" t="str">
            <v>9636543122001</v>
          </cell>
        </row>
        <row r="304">
          <cell r="B304" t="str">
            <v>5-CP40</v>
          </cell>
          <cell r="C304" t="str">
            <v>Classeur personnalisable D.40</v>
          </cell>
          <cell r="D304" t="str">
            <v>U</v>
          </cell>
          <cell r="H304">
            <v>0.19</v>
          </cell>
          <cell r="M304" t="str">
            <v>6926032302148</v>
          </cell>
        </row>
        <row r="305">
          <cell r="B305" t="str">
            <v>5-CP45</v>
          </cell>
          <cell r="C305" t="str">
            <v>Classeur personnalisable D.45</v>
          </cell>
          <cell r="D305" t="str">
            <v>U</v>
          </cell>
          <cell r="H305">
            <v>0.19</v>
          </cell>
        </row>
        <row r="306">
          <cell r="B306" t="str">
            <v>5-CP50</v>
          </cell>
          <cell r="C306" t="str">
            <v>Classeur personnalisable D.50</v>
          </cell>
          <cell r="D306" t="str">
            <v>U</v>
          </cell>
          <cell r="H306">
            <v>0.19</v>
          </cell>
          <cell r="M306" t="str">
            <v>6926032214496</v>
          </cell>
        </row>
        <row r="307">
          <cell r="B307" t="str">
            <v>5-CP60</v>
          </cell>
          <cell r="C307" t="str">
            <v>Classeur personnalisable D.60</v>
          </cell>
          <cell r="D307" t="str">
            <v>U</v>
          </cell>
          <cell r="H307">
            <v>0.19</v>
          </cell>
          <cell r="M307" t="str">
            <v>6926032302308</v>
          </cell>
        </row>
        <row r="308">
          <cell r="B308" t="str">
            <v>5-CP60C</v>
          </cell>
          <cell r="C308" t="str">
            <v>Classeur personnalisable D.60 Couleur</v>
          </cell>
          <cell r="D308" t="str">
            <v>U</v>
          </cell>
          <cell r="H308">
            <v>0.19</v>
          </cell>
        </row>
        <row r="309">
          <cell r="B309" t="str">
            <v>5-CP80</v>
          </cell>
          <cell r="C309" t="str">
            <v>Classeur personnalisable D.80</v>
          </cell>
          <cell r="D309" t="str">
            <v>U</v>
          </cell>
          <cell r="H309">
            <v>0.19</v>
          </cell>
          <cell r="M309" t="str">
            <v>6926032302360</v>
          </cell>
        </row>
        <row r="310">
          <cell r="B310" t="str">
            <v>5-CPL</v>
          </cell>
          <cell r="C310" t="str">
            <v>Chemise de présentation à lamelle</v>
          </cell>
          <cell r="D310" t="str">
            <v>U</v>
          </cell>
          <cell r="H310">
            <v>0.19</v>
          </cell>
        </row>
        <row r="311">
          <cell r="B311" t="str">
            <v>5-CRCE</v>
          </cell>
          <cell r="C311" t="str">
            <v>Chemise à rabats cartonnée avec élastiques</v>
          </cell>
          <cell r="D311" t="str">
            <v>U</v>
          </cell>
          <cell r="H311">
            <v>0.19</v>
          </cell>
          <cell r="M311" t="str">
            <v>6130610681529</v>
          </cell>
        </row>
        <row r="312">
          <cell r="B312" t="str">
            <v>5-CRPE</v>
          </cell>
          <cell r="C312" t="str">
            <v>Chemise à rabats plastique avec élastiques</v>
          </cell>
          <cell r="D312" t="str">
            <v>U</v>
          </cell>
          <cell r="H312">
            <v>0.19</v>
          </cell>
          <cell r="M312" t="str">
            <v>6130610681543</v>
          </cell>
        </row>
        <row r="313">
          <cell r="B313" t="str">
            <v>5-CRR</v>
          </cell>
          <cell r="C313" t="str">
            <v>Chemise à rabats en rigidex avec élastiques</v>
          </cell>
          <cell r="D313" t="str">
            <v>U</v>
          </cell>
          <cell r="H313">
            <v>0.19</v>
          </cell>
        </row>
        <row r="314">
          <cell r="B314" t="str">
            <v>5-I312</v>
          </cell>
          <cell r="C314" t="str">
            <v xml:space="preserve">Intercalaire A3 / 12 positions </v>
          </cell>
          <cell r="D314" t="str">
            <v>U</v>
          </cell>
          <cell r="H314">
            <v>0.19</v>
          </cell>
          <cell r="M314" t="str">
            <v>6130449120404</v>
          </cell>
        </row>
        <row r="315">
          <cell r="B315" t="str">
            <v>5-IB12</v>
          </cell>
          <cell r="C315" t="str">
            <v>Intercalaire bristol 12 positions</v>
          </cell>
          <cell r="D315" t="str">
            <v>U</v>
          </cell>
          <cell r="H315">
            <v>0.19</v>
          </cell>
          <cell r="M315" t="str">
            <v>6130449120206</v>
          </cell>
        </row>
        <row r="316">
          <cell r="B316" t="str">
            <v>5-IN06</v>
          </cell>
          <cell r="C316" t="str">
            <v>Intercalaire numérique 1-6</v>
          </cell>
          <cell r="D316" t="str">
            <v>U</v>
          </cell>
          <cell r="H316">
            <v>0.19</v>
          </cell>
        </row>
        <row r="317">
          <cell r="B317" t="str">
            <v>5-IN12</v>
          </cell>
          <cell r="C317" t="str">
            <v>Intercalaire numérique 1-12</v>
          </cell>
          <cell r="D317" t="str">
            <v>U</v>
          </cell>
          <cell r="H317">
            <v>0.19</v>
          </cell>
          <cell r="M317" t="str">
            <v>6926032319450</v>
          </cell>
        </row>
        <row r="318">
          <cell r="B318" t="str">
            <v>5-IN31</v>
          </cell>
          <cell r="C318" t="str">
            <v xml:space="preserve">Intercalaire numérique 1-31 </v>
          </cell>
          <cell r="D318" t="str">
            <v>U</v>
          </cell>
          <cell r="H318">
            <v>0.19</v>
          </cell>
          <cell r="M318" t="str">
            <v>6926032319443</v>
          </cell>
        </row>
        <row r="319">
          <cell r="B319" t="str">
            <v>5-IP06</v>
          </cell>
          <cell r="C319" t="str">
            <v xml:space="preserve">Intercalaire PP 06 positions </v>
          </cell>
          <cell r="D319" t="str">
            <v>U</v>
          </cell>
          <cell r="H319">
            <v>0.19</v>
          </cell>
          <cell r="M319" t="str">
            <v>6926032372264</v>
          </cell>
        </row>
        <row r="320">
          <cell r="B320" t="str">
            <v>5-IP10</v>
          </cell>
          <cell r="C320" t="str">
            <v>Intercalaire PP 10 positions</v>
          </cell>
          <cell r="D320" t="str">
            <v>U</v>
          </cell>
          <cell r="H320">
            <v>0.19</v>
          </cell>
          <cell r="M320" t="str">
            <v>6926032319467</v>
          </cell>
        </row>
        <row r="321">
          <cell r="B321" t="str">
            <v>5-IP12</v>
          </cell>
          <cell r="C321" t="str">
            <v>Intercalaire PP 12 positions</v>
          </cell>
          <cell r="D321" t="str">
            <v>U</v>
          </cell>
          <cell r="H321">
            <v>0.19</v>
          </cell>
        </row>
        <row r="322">
          <cell r="B322" t="str">
            <v>5-IPAZ</v>
          </cell>
          <cell r="C322" t="str">
            <v>Intercalaire alphabétique A-Z</v>
          </cell>
          <cell r="D322" t="str">
            <v>U</v>
          </cell>
          <cell r="H322">
            <v>0.19</v>
          </cell>
          <cell r="M322" t="str">
            <v>6926032372288</v>
          </cell>
        </row>
        <row r="323">
          <cell r="B323" t="str">
            <v>5-IPC4</v>
          </cell>
          <cell r="C323" t="str">
            <v xml:space="preserve">Intercalaire Papier Couleur A4 </v>
          </cell>
          <cell r="D323" t="str">
            <v>U</v>
          </cell>
          <cell r="H323">
            <v>0.19</v>
          </cell>
        </row>
        <row r="324">
          <cell r="B324" t="str">
            <v>5-PCC</v>
          </cell>
          <cell r="C324" t="str">
            <v>Pochette coin carton</v>
          </cell>
          <cell r="D324" t="str">
            <v>U</v>
          </cell>
          <cell r="H324">
            <v>0.19</v>
          </cell>
        </row>
        <row r="325">
          <cell r="B325" t="str">
            <v>5-PCV160</v>
          </cell>
          <cell r="C325" t="str">
            <v>Porte cartes de visite / 160 u</v>
          </cell>
          <cell r="D325" t="str">
            <v>U</v>
          </cell>
          <cell r="H325">
            <v>0.19</v>
          </cell>
          <cell r="M325" t="str">
            <v>6926032315674</v>
          </cell>
        </row>
        <row r="326">
          <cell r="B326" t="str">
            <v>5-PCV192</v>
          </cell>
          <cell r="C326" t="str">
            <v>Porte cartes de visite / 192 u</v>
          </cell>
          <cell r="D326" t="str">
            <v>U</v>
          </cell>
          <cell r="H326">
            <v>0.19</v>
          </cell>
          <cell r="M326" t="str">
            <v>6933537991487</v>
          </cell>
        </row>
        <row r="327">
          <cell r="B327" t="str">
            <v>5-PCV240</v>
          </cell>
          <cell r="C327" t="str">
            <v>Porte cartes de visite / 240 u</v>
          </cell>
          <cell r="D327" t="str">
            <v>U</v>
          </cell>
          <cell r="H327">
            <v>0.19</v>
          </cell>
          <cell r="M327" t="str">
            <v>6926032316107</v>
          </cell>
        </row>
        <row r="328">
          <cell r="B328" t="str">
            <v>5-PCV360</v>
          </cell>
          <cell r="C328" t="str">
            <v>Porte cartes de visite 360 u</v>
          </cell>
          <cell r="D328" t="str">
            <v>U</v>
          </cell>
          <cell r="H328">
            <v>0.19</v>
          </cell>
          <cell r="M328" t="str">
            <v>6926032316114</v>
          </cell>
        </row>
        <row r="329">
          <cell r="B329" t="str">
            <v>5-PPC25</v>
          </cell>
          <cell r="C329" t="str">
            <v>Pochette perforée A4 couleur / 25 u</v>
          </cell>
          <cell r="D329" t="str">
            <v>U</v>
          </cell>
          <cell r="H329">
            <v>0.19</v>
          </cell>
          <cell r="M329" t="str">
            <v>3135250106879</v>
          </cell>
        </row>
        <row r="330">
          <cell r="B330" t="str">
            <v>5-PPCU</v>
          </cell>
          <cell r="C330" t="str">
            <v>Pochette perforée A4 couleur</v>
          </cell>
          <cell r="D330" t="str">
            <v>U</v>
          </cell>
          <cell r="H330">
            <v>0.19</v>
          </cell>
        </row>
        <row r="331">
          <cell r="B331" t="str">
            <v>5-PPF</v>
          </cell>
          <cell r="C331" t="str">
            <v xml:space="preserve">Pochette perforée photos </v>
          </cell>
          <cell r="D331" t="str">
            <v>U</v>
          </cell>
          <cell r="H331">
            <v>0.19</v>
          </cell>
        </row>
        <row r="332">
          <cell r="B332" t="str">
            <v>5-PPN100</v>
          </cell>
          <cell r="C332" t="str">
            <v>Pochette perforée A4  neutre / 100 u</v>
          </cell>
          <cell r="D332" t="str">
            <v>U</v>
          </cell>
          <cell r="H332">
            <v>0.19</v>
          </cell>
          <cell r="M332" t="str">
            <v>6970183400086</v>
          </cell>
        </row>
        <row r="333">
          <cell r="B333" t="str">
            <v>5-PPNU</v>
          </cell>
          <cell r="C333" t="str">
            <v xml:space="preserve">Pochette perforée A4 neutre </v>
          </cell>
          <cell r="D333" t="str">
            <v>U</v>
          </cell>
          <cell r="H333">
            <v>0.19</v>
          </cell>
        </row>
        <row r="334">
          <cell r="B334" t="str">
            <v>5-PTB</v>
          </cell>
          <cell r="C334" t="str">
            <v>Pochette transparente en PP avec bouton</v>
          </cell>
          <cell r="D334" t="str">
            <v>U</v>
          </cell>
          <cell r="H334">
            <v>0.19</v>
          </cell>
          <cell r="M334" t="str">
            <v>6926032317692</v>
          </cell>
        </row>
        <row r="335">
          <cell r="B335" t="str">
            <v>5-PTS</v>
          </cell>
          <cell r="C335" t="str">
            <v>Pochette transparente en PP et scrach</v>
          </cell>
          <cell r="D335" t="str">
            <v>U</v>
          </cell>
          <cell r="H335">
            <v>0.19</v>
          </cell>
        </row>
        <row r="336">
          <cell r="B336" t="str">
            <v>5-SC250</v>
          </cell>
          <cell r="C336" t="str">
            <v>Sous Chemise 60 gr / 250 u</v>
          </cell>
          <cell r="D336" t="str">
            <v>U</v>
          </cell>
          <cell r="H336">
            <v>0.19</v>
          </cell>
        </row>
        <row r="337">
          <cell r="B337" t="str">
            <v>5-SC500</v>
          </cell>
          <cell r="C337" t="str">
            <v>Sous Chemise 60 gr / 500 u</v>
          </cell>
          <cell r="D337" t="str">
            <v>U</v>
          </cell>
          <cell r="H337">
            <v>0.19</v>
          </cell>
        </row>
        <row r="338">
          <cell r="B338" t="str">
            <v>5-SCS</v>
          </cell>
          <cell r="C338" t="str">
            <v>Sous chemise simple</v>
          </cell>
          <cell r="D338" t="str">
            <v>U</v>
          </cell>
          <cell r="H338">
            <v>0.19</v>
          </cell>
        </row>
        <row r="339">
          <cell r="C339" t="str">
            <v>26-RANGEMENT</v>
          </cell>
        </row>
        <row r="340">
          <cell r="B340" t="str">
            <v>6-BAC15</v>
          </cell>
          <cell r="C340" t="str">
            <v>Boite d'archives en carte pelliculé Dos 15cm</v>
          </cell>
          <cell r="D340" t="str">
            <v>U</v>
          </cell>
          <cell r="H340">
            <v>0.19</v>
          </cell>
          <cell r="M340" t="str">
            <v>6130610389159</v>
          </cell>
        </row>
        <row r="341">
          <cell r="B341" t="str">
            <v>6-BAC20</v>
          </cell>
          <cell r="C341" t="str">
            <v>Boite d'archives en carton pelliculé Dos 20cm</v>
          </cell>
          <cell r="D341" t="str">
            <v>U</v>
          </cell>
          <cell r="H341">
            <v>0.19</v>
          </cell>
        </row>
        <row r="342">
          <cell r="B342" t="str">
            <v>6-BACC</v>
          </cell>
          <cell r="C342" t="str">
            <v>Boite d'archives en carton couleur</v>
          </cell>
          <cell r="D342" t="str">
            <v>U</v>
          </cell>
          <cell r="H342">
            <v>0.19</v>
          </cell>
          <cell r="M342" t="str">
            <v>6130610381092</v>
          </cell>
        </row>
        <row r="343">
          <cell r="B343" t="str">
            <v>6-BACL</v>
          </cell>
          <cell r="C343" t="str">
            <v>Boite d'archives en carte lustrée</v>
          </cell>
          <cell r="D343" t="str">
            <v>U</v>
          </cell>
          <cell r="H343">
            <v>0.19</v>
          </cell>
          <cell r="M343" t="str">
            <v>6130610389517</v>
          </cell>
        </row>
        <row r="344">
          <cell r="B344" t="str">
            <v>6-BACO</v>
          </cell>
          <cell r="C344" t="str">
            <v>Boite d'archives en carton ondulé</v>
          </cell>
          <cell r="D344" t="str">
            <v>U</v>
          </cell>
          <cell r="H344">
            <v>0.19</v>
          </cell>
          <cell r="M344" t="str">
            <v>6130610381023</v>
          </cell>
        </row>
        <row r="345">
          <cell r="B345" t="str">
            <v>6-BACO15</v>
          </cell>
          <cell r="C345" t="str">
            <v>Boîte d'archives en carton ondulé Dos 15cm</v>
          </cell>
          <cell r="D345" t="str">
            <v>U</v>
          </cell>
          <cell r="H345">
            <v>0.19</v>
          </cell>
        </row>
        <row r="346">
          <cell r="B346" t="str">
            <v>6-BACP15</v>
          </cell>
          <cell r="C346" t="str">
            <v>Boite d'archives en carton pelliculé Dos 15cm</v>
          </cell>
          <cell r="D346" t="str">
            <v>U</v>
          </cell>
          <cell r="H346">
            <v>0.19</v>
          </cell>
          <cell r="M346" t="str">
            <v>3815700</v>
          </cell>
        </row>
        <row r="347">
          <cell r="B347" t="str">
            <v>6-BACR</v>
          </cell>
          <cell r="C347" t="str">
            <v>Boite d'archives en carton rigide</v>
          </cell>
          <cell r="D347" t="str">
            <v>U</v>
          </cell>
          <cell r="H347">
            <v>0.19</v>
          </cell>
          <cell r="M347" t="str">
            <v>6130610380903</v>
          </cell>
        </row>
        <row r="348">
          <cell r="B348" t="str">
            <v>6-BAD15</v>
          </cell>
          <cell r="C348" t="str">
            <v>Boite d'archives en carton Dos 15cm</v>
          </cell>
          <cell r="D348" t="str">
            <v>U</v>
          </cell>
          <cell r="H348">
            <v>0.19</v>
          </cell>
        </row>
        <row r="349">
          <cell r="B349" t="str">
            <v>6-BAPA</v>
          </cell>
          <cell r="C349" t="str">
            <v>Boite d'archives en PP alvéolaire</v>
          </cell>
          <cell r="D349" t="str">
            <v>U</v>
          </cell>
          <cell r="H349">
            <v>0.19</v>
          </cell>
          <cell r="M349" t="str">
            <v>6130610381047</v>
          </cell>
        </row>
        <row r="350">
          <cell r="B350" t="str">
            <v>6-CCCR</v>
          </cell>
          <cell r="C350" t="str">
            <v>Caisse container en carton rouge</v>
          </cell>
          <cell r="D350" t="str">
            <v>U</v>
          </cell>
          <cell r="H350">
            <v>0.19</v>
          </cell>
        </row>
        <row r="351">
          <cell r="B351" t="str">
            <v>6-CLF</v>
          </cell>
          <cell r="C351" t="str">
            <v>Colle liquide en flacon</v>
          </cell>
          <cell r="D351" t="str">
            <v>U</v>
          </cell>
          <cell r="H351">
            <v>0.19</v>
          </cell>
        </row>
        <row r="352">
          <cell r="B352" t="str">
            <v>6-CNGM</v>
          </cell>
          <cell r="C352" t="str">
            <v xml:space="preserve">Cartable noir GM </v>
          </cell>
          <cell r="D352" t="str">
            <v>U</v>
          </cell>
          <cell r="H352">
            <v>0.19</v>
          </cell>
          <cell r="M352" t="str">
            <v>6926032313311</v>
          </cell>
        </row>
        <row r="353">
          <cell r="B353" t="str">
            <v>6-EB06819</v>
          </cell>
          <cell r="C353" t="str">
            <v>Enveloppe blanche 162 x 229 (n° 06819) H</v>
          </cell>
          <cell r="D353" t="str">
            <v>U</v>
          </cell>
          <cell r="H353">
            <v>0.19</v>
          </cell>
          <cell r="M353" t="str">
            <v>8412742509918</v>
          </cell>
        </row>
        <row r="354">
          <cell r="B354" t="str">
            <v>6-EB15155</v>
          </cell>
          <cell r="C354" t="str">
            <v xml:space="preserve">Enveloppe blanche 110 x 220 / 50 u (n° 15155) H fenêtre </v>
          </cell>
          <cell r="D354" t="str">
            <v>U</v>
          </cell>
          <cell r="H354">
            <v>0.19</v>
          </cell>
          <cell r="M354" t="str">
            <v>6130753151552</v>
          </cell>
        </row>
        <row r="355">
          <cell r="B355" t="str">
            <v>6-EB16711</v>
          </cell>
          <cell r="C355" t="str">
            <v>Enveloppe blanche 162 x 229 (n° 16711) V</v>
          </cell>
          <cell r="D355" t="str">
            <v>U</v>
          </cell>
          <cell r="H355">
            <v>0.19</v>
          </cell>
          <cell r="M355" t="str">
            <v>6130753167119</v>
          </cell>
        </row>
        <row r="356">
          <cell r="B356" t="str">
            <v>6-EB28218</v>
          </cell>
          <cell r="C356" t="str">
            <v>Enveloppe blanche 114 x 162 (n° 28218) H</v>
          </cell>
          <cell r="D356" t="str">
            <v>U</v>
          </cell>
          <cell r="H356">
            <v>0.19</v>
          </cell>
          <cell r="M356" t="str">
            <v>8412742177179</v>
          </cell>
        </row>
        <row r="357">
          <cell r="B357" t="str">
            <v>6-EB43219</v>
          </cell>
          <cell r="C357" t="str">
            <v>Enveloppe blanche 162 x 219 (n° 43219) H</v>
          </cell>
          <cell r="D357" t="str">
            <v>U</v>
          </cell>
          <cell r="H357">
            <v>0.19</v>
          </cell>
        </row>
        <row r="358">
          <cell r="B358" t="str">
            <v>6-EB50219</v>
          </cell>
          <cell r="C358" t="str">
            <v>Enveloppe blanche 229 x 324 (n° 50219) H</v>
          </cell>
          <cell r="D358" t="str">
            <v>U</v>
          </cell>
          <cell r="H358">
            <v>0.19</v>
          </cell>
          <cell r="M358" t="str">
            <v>8412742008893</v>
          </cell>
        </row>
        <row r="359">
          <cell r="B359" t="str">
            <v>6-EB52219</v>
          </cell>
          <cell r="C359" t="str">
            <v>Enveloppe blanche 260 x 360 (n° 52219) H</v>
          </cell>
          <cell r="D359" t="str">
            <v>U</v>
          </cell>
          <cell r="H359">
            <v>0.19</v>
          </cell>
        </row>
        <row r="360">
          <cell r="B360" t="str">
            <v>6-EB53269</v>
          </cell>
          <cell r="C360" t="str">
            <v>Enveloppe blanche 110 x 220 (n° 53269) H</v>
          </cell>
          <cell r="D360" t="str">
            <v>U</v>
          </cell>
          <cell r="H360">
            <v>0.19</v>
          </cell>
          <cell r="M360" t="str">
            <v>8412742089533</v>
          </cell>
        </row>
        <row r="361">
          <cell r="B361" t="str">
            <v>6-EB53349</v>
          </cell>
          <cell r="C361" t="str">
            <v xml:space="preserve">Enveloppe blanche 110 x 220 (n° 53349) H fenêtre </v>
          </cell>
          <cell r="D361" t="str">
            <v>U</v>
          </cell>
          <cell r="H361">
            <v>0.19</v>
          </cell>
          <cell r="M361" t="str">
            <v>8412742000835</v>
          </cell>
        </row>
        <row r="362">
          <cell r="B362" t="str">
            <v>6-EBR</v>
          </cell>
          <cell r="C362" t="str">
            <v>Enveloppe blanche radio (n° 3745110) V</v>
          </cell>
          <cell r="D362" t="str">
            <v>U</v>
          </cell>
          <cell r="H362">
            <v>0.19</v>
          </cell>
          <cell r="M362" t="str">
            <v>8412742808806</v>
          </cell>
        </row>
        <row r="363">
          <cell r="B363" t="str">
            <v>6-EKA19142</v>
          </cell>
          <cell r="C363" t="str">
            <v>Enveloppe Kraft armée 229 x 324 (n° 19142)</v>
          </cell>
          <cell r="D363" t="str">
            <v>U</v>
          </cell>
          <cell r="H363">
            <v>0.19</v>
          </cell>
          <cell r="M363" t="str">
            <v>8412742009951</v>
          </cell>
        </row>
        <row r="364">
          <cell r="B364" t="str">
            <v>6-EKR</v>
          </cell>
          <cell r="C364" t="str">
            <v>Enveloppe kraft radio (n° 3745039) V</v>
          </cell>
          <cell r="D364" t="str">
            <v>U</v>
          </cell>
          <cell r="H364">
            <v>0.19</v>
          </cell>
          <cell r="M364" t="str">
            <v>8412742806918</v>
          </cell>
        </row>
        <row r="365">
          <cell r="B365" t="str">
            <v>6-MAP</v>
          </cell>
          <cell r="C365" t="str">
            <v>Malette artistique en PP</v>
          </cell>
          <cell r="D365" t="str">
            <v>U</v>
          </cell>
          <cell r="H365">
            <v>0.19</v>
          </cell>
        </row>
        <row r="366">
          <cell r="B366" t="str">
            <v>6-PD30</v>
          </cell>
          <cell r="C366" t="str">
            <v>Porte documents en PVC D.30</v>
          </cell>
          <cell r="D366" t="str">
            <v>U</v>
          </cell>
          <cell r="H366">
            <v>0.19</v>
          </cell>
          <cell r="M366" t="str">
            <v>6130610293005</v>
          </cell>
        </row>
        <row r="367">
          <cell r="B367" t="str">
            <v>6-VAL</v>
          </cell>
          <cell r="C367" t="str">
            <v>Valisette en PVC</v>
          </cell>
          <cell r="D367" t="str">
            <v>U</v>
          </cell>
          <cell r="H367">
            <v>0.19</v>
          </cell>
          <cell r="M367" t="str">
            <v>6130610313505</v>
          </cell>
        </row>
        <row r="368">
          <cell r="C368" t="str">
            <v>27-INFORMATIQUE</v>
          </cell>
        </row>
        <row r="369">
          <cell r="B369" t="str">
            <v>7-CDV</v>
          </cell>
          <cell r="C369" t="str">
            <v>CD Vierge</v>
          </cell>
          <cell r="D369" t="str">
            <v>U</v>
          </cell>
          <cell r="H369">
            <v>0.19</v>
          </cell>
        </row>
        <row r="370">
          <cell r="B370" t="str">
            <v>7-CM</v>
          </cell>
          <cell r="C370" t="str">
            <v>Calculatrice mini</v>
          </cell>
          <cell r="D370" t="str">
            <v>U</v>
          </cell>
          <cell r="H370">
            <v>0.19</v>
          </cell>
          <cell r="M370" t="str">
            <v>6935783604029</v>
          </cell>
        </row>
        <row r="371">
          <cell r="B371" t="str">
            <v>7-CS1830</v>
          </cell>
          <cell r="C371" t="str">
            <v>Calculatrice de bureau "Comix" 10 chiffres</v>
          </cell>
          <cell r="D371" t="str">
            <v>U</v>
          </cell>
          <cell r="H371">
            <v>0.19</v>
          </cell>
          <cell r="M371" t="str">
            <v>6918730004592</v>
          </cell>
        </row>
        <row r="372">
          <cell r="B372" t="str">
            <v>7-CS2292</v>
          </cell>
          <cell r="C372" t="str">
            <v>Calculatrice de bureau "Comix" 12 chiffres</v>
          </cell>
          <cell r="D372" t="str">
            <v>U</v>
          </cell>
          <cell r="H372">
            <v>0.19</v>
          </cell>
          <cell r="M372" t="str">
            <v>6918730004684</v>
          </cell>
        </row>
        <row r="373">
          <cell r="B373" t="str">
            <v>7-DVD</v>
          </cell>
          <cell r="C373" t="str">
            <v xml:space="preserve">DVD vierge </v>
          </cell>
          <cell r="D373" t="str">
            <v>U</v>
          </cell>
          <cell r="H373">
            <v>0.19</v>
          </cell>
        </row>
        <row r="374">
          <cell r="B374" t="str">
            <v>7-PCD</v>
          </cell>
          <cell r="C374" t="str">
            <v>Pochette CD plastic simple</v>
          </cell>
          <cell r="D374" t="str">
            <v>U</v>
          </cell>
          <cell r="H374">
            <v>0.19</v>
          </cell>
        </row>
        <row r="375">
          <cell r="B375" t="str">
            <v>7-USBV16</v>
          </cell>
          <cell r="C375" t="str">
            <v>Clé USB Verbatim 16 Go</v>
          </cell>
          <cell r="D375" t="str">
            <v>U</v>
          </cell>
          <cell r="H375">
            <v>0.19</v>
          </cell>
        </row>
        <row r="376">
          <cell r="B376" t="str">
            <v>7-USBV32</v>
          </cell>
          <cell r="C376" t="str">
            <v>Clé USB Verbatim 32 Go</v>
          </cell>
          <cell r="D376" t="str">
            <v>U</v>
          </cell>
          <cell r="H376">
            <v>0.19</v>
          </cell>
        </row>
        <row r="377">
          <cell r="B377" t="str">
            <v>7-USBV8</v>
          </cell>
          <cell r="C377" t="str">
            <v>Clé USB Verbatim 8 Go</v>
          </cell>
          <cell r="D377" t="str">
            <v>U</v>
          </cell>
          <cell r="H377">
            <v>0.19</v>
          </cell>
        </row>
        <row r="378">
          <cell r="C378" t="str">
            <v>28-DIVERS</v>
          </cell>
        </row>
        <row r="379">
          <cell r="B379" t="str">
            <v>8-ABM</v>
          </cell>
          <cell r="C379" t="str">
            <v>Agrafeuse de bureau Mini "GENMES"</v>
          </cell>
          <cell r="D379" t="str">
            <v>U</v>
          </cell>
          <cell r="H379">
            <v>0.19</v>
          </cell>
          <cell r="M379" t="str">
            <v>6921615456348</v>
          </cell>
        </row>
        <row r="380">
          <cell r="B380" t="str">
            <v>8-ABMG</v>
          </cell>
          <cell r="C380" t="str">
            <v>Agrafeuse de bureau MM "Genmes"</v>
          </cell>
          <cell r="D380" t="str">
            <v>U</v>
          </cell>
          <cell r="H380">
            <v>0.19</v>
          </cell>
        </row>
        <row r="381">
          <cell r="B381" t="str">
            <v>8-ABPG</v>
          </cell>
          <cell r="C381" t="str">
            <v>Agrafeuse de bureau PM "GENMES"</v>
          </cell>
          <cell r="D381" t="str">
            <v>U</v>
          </cell>
          <cell r="H381">
            <v>0.19</v>
          </cell>
        </row>
        <row r="382">
          <cell r="B382" t="str">
            <v>8-ADP</v>
          </cell>
          <cell r="C382" t="str">
            <v>Agrafeuse de poche</v>
          </cell>
          <cell r="D382" t="str">
            <v>U</v>
          </cell>
          <cell r="H382">
            <v>0.19</v>
          </cell>
          <cell r="M382" t="str">
            <v>6953766300348</v>
          </cell>
        </row>
        <row r="383">
          <cell r="B383" t="str">
            <v>8-AGL</v>
          </cell>
          <cell r="C383" t="str">
            <v>Agrafes galvanisées 24/06</v>
          </cell>
          <cell r="D383" t="str">
            <v>U</v>
          </cell>
          <cell r="H383">
            <v>0.19</v>
          </cell>
          <cell r="M383" t="str">
            <v>6921615442464</v>
          </cell>
        </row>
        <row r="384">
          <cell r="B384" t="str">
            <v>8-AMGM</v>
          </cell>
          <cell r="C384" t="str">
            <v>Agrafeuse métal GM</v>
          </cell>
          <cell r="D384" t="str">
            <v>U</v>
          </cell>
          <cell r="H384">
            <v>0.19</v>
          </cell>
          <cell r="M384" t="str">
            <v>6933296200134</v>
          </cell>
        </row>
        <row r="385">
          <cell r="B385" t="str">
            <v>8-AMMM</v>
          </cell>
          <cell r="C385" t="str">
            <v>Agrafeuse métal MM</v>
          </cell>
          <cell r="D385" t="str">
            <v>U</v>
          </cell>
          <cell r="H385">
            <v>0.19</v>
          </cell>
          <cell r="M385" t="str">
            <v>6933296200301</v>
          </cell>
        </row>
        <row r="386">
          <cell r="B386" t="str">
            <v>8-APGM</v>
          </cell>
          <cell r="C386" t="str">
            <v>Agrafeuse plastic GM</v>
          </cell>
          <cell r="D386" t="str">
            <v>U</v>
          </cell>
          <cell r="H386">
            <v>0.19</v>
          </cell>
          <cell r="M386" t="str">
            <v>6921615456287</v>
          </cell>
        </row>
        <row r="387">
          <cell r="B387" t="str">
            <v>8-APMM</v>
          </cell>
          <cell r="C387" t="str">
            <v>Agrafeuse plastic MM</v>
          </cell>
          <cell r="D387" t="str">
            <v>U</v>
          </cell>
          <cell r="H387">
            <v>0.19</v>
          </cell>
          <cell r="M387" t="str">
            <v>6933296200158</v>
          </cell>
        </row>
        <row r="388">
          <cell r="B388" t="str">
            <v>8-BADC</v>
          </cell>
          <cell r="C388" t="str">
            <v>Badge avec clip</v>
          </cell>
          <cell r="D388" t="str">
            <v>U</v>
          </cell>
          <cell r="H388">
            <v>0.19</v>
          </cell>
        </row>
        <row r="389">
          <cell r="B389" t="str">
            <v>8-BN50G</v>
          </cell>
          <cell r="C389" t="str">
            <v>Bloc notes sténo A4 50 feuilles</v>
          </cell>
          <cell r="D389" t="str">
            <v>U</v>
          </cell>
          <cell r="H389">
            <v>0.19</v>
          </cell>
          <cell r="M389" t="str">
            <v>6130610900477</v>
          </cell>
        </row>
        <row r="390">
          <cell r="B390" t="str">
            <v>8-BN50P</v>
          </cell>
          <cell r="C390" t="str">
            <v>Bloc notes sténo A5 50 feuilles</v>
          </cell>
          <cell r="D390" t="str">
            <v>U</v>
          </cell>
          <cell r="H390">
            <v>0.19</v>
          </cell>
          <cell r="M390" t="str">
            <v>6130610900545</v>
          </cell>
        </row>
        <row r="391">
          <cell r="B391" t="str">
            <v>8-BTB</v>
          </cell>
          <cell r="C391" t="str">
            <v xml:space="preserve">Brosse à tableau blanc magnétique </v>
          </cell>
          <cell r="D391" t="str">
            <v>U</v>
          </cell>
          <cell r="H391">
            <v>0.19</v>
          </cell>
          <cell r="M391" t="str">
            <v>6951202830121</v>
          </cell>
        </row>
        <row r="392">
          <cell r="B392" t="str">
            <v>8-CC16</v>
          </cell>
          <cell r="C392" t="str">
            <v>Ciseaux 16cm</v>
          </cell>
          <cell r="D392" t="str">
            <v>U</v>
          </cell>
          <cell r="H392">
            <v>0.19</v>
          </cell>
          <cell r="M392" t="str">
            <v>6134683758775</v>
          </cell>
        </row>
        <row r="393">
          <cell r="B393" t="str">
            <v>8-CF</v>
          </cell>
          <cell r="C393" t="str">
            <v>Correcteur en Flacon 20 ml "Fabs"</v>
          </cell>
          <cell r="D393" t="str">
            <v>U</v>
          </cell>
          <cell r="H393">
            <v>0.19</v>
          </cell>
          <cell r="M393" t="str">
            <v>9557109002851</v>
          </cell>
        </row>
        <row r="394">
          <cell r="B394" t="str">
            <v>8-CLT</v>
          </cell>
          <cell r="C394" t="str">
            <v>Colle transparente en tube</v>
          </cell>
          <cell r="D394" t="str">
            <v>U</v>
          </cell>
          <cell r="H394">
            <v>0.19</v>
          </cell>
          <cell r="M394" t="str">
            <v>6130610912012</v>
          </cell>
        </row>
        <row r="395">
          <cell r="B395" t="str">
            <v>8-CS</v>
          </cell>
          <cell r="C395" t="str">
            <v>Correcteur en Stylo à pointe bille 7ml "Fabs"</v>
          </cell>
          <cell r="D395" t="str">
            <v>U</v>
          </cell>
          <cell r="H395">
            <v>0.19</v>
          </cell>
          <cell r="M395" t="str">
            <v>6130610911107</v>
          </cell>
        </row>
        <row r="396">
          <cell r="B396" t="str">
            <v>8-CS08</v>
          </cell>
          <cell r="C396" t="str">
            <v>Colle stick 08 gr</v>
          </cell>
          <cell r="D396" t="str">
            <v>U</v>
          </cell>
          <cell r="H396">
            <v>0.19</v>
          </cell>
        </row>
        <row r="397">
          <cell r="B397" t="str">
            <v>8-CSGM</v>
          </cell>
          <cell r="C397" t="str">
            <v>Colle stick GM</v>
          </cell>
          <cell r="D397" t="str">
            <v>U</v>
          </cell>
          <cell r="H397">
            <v>0.19</v>
          </cell>
          <cell r="M397" t="str">
            <v>9557109007474</v>
          </cell>
        </row>
        <row r="398">
          <cell r="B398" t="str">
            <v>8-CSPM</v>
          </cell>
          <cell r="C398" t="str">
            <v>Colle stick PM</v>
          </cell>
          <cell r="D398" t="str">
            <v>U</v>
          </cell>
          <cell r="H398">
            <v>0.19</v>
          </cell>
          <cell r="M398" t="str">
            <v>6921583194181</v>
          </cell>
        </row>
        <row r="399">
          <cell r="B399" t="str">
            <v>8-CTTE</v>
          </cell>
          <cell r="C399" t="str">
            <v>Colle transparente 50 ml tête éponge</v>
          </cell>
          <cell r="D399" t="str">
            <v>U</v>
          </cell>
          <cell r="H399">
            <v>0.19</v>
          </cell>
        </row>
        <row r="400">
          <cell r="B400" t="str">
            <v>8-CTTR</v>
          </cell>
          <cell r="C400" t="str">
            <v>Colle transparente 50 ml tête roller</v>
          </cell>
          <cell r="D400" t="str">
            <v>U</v>
          </cell>
          <cell r="H400">
            <v>0.19</v>
          </cell>
        </row>
        <row r="401">
          <cell r="B401" t="str">
            <v>8-CUTM</v>
          </cell>
          <cell r="C401" t="str">
            <v>Cutter MM</v>
          </cell>
          <cell r="D401" t="str">
            <v>U</v>
          </cell>
          <cell r="H401">
            <v>0.19</v>
          </cell>
          <cell r="M401" t="str">
            <v>6921615435084</v>
          </cell>
        </row>
        <row r="402">
          <cell r="B402" t="str">
            <v>8-CUTP</v>
          </cell>
          <cell r="C402" t="str">
            <v>Cutter Plastique</v>
          </cell>
          <cell r="D402" t="str">
            <v>U</v>
          </cell>
          <cell r="H402">
            <v>0.19</v>
          </cell>
        </row>
        <row r="403">
          <cell r="B403" t="str">
            <v>8-DST</v>
          </cell>
          <cell r="C403" t="str">
            <v>Dévidoir scotch tortue</v>
          </cell>
          <cell r="D403" t="str">
            <v>U</v>
          </cell>
          <cell r="H403">
            <v>0.19</v>
          </cell>
          <cell r="M403" t="str">
            <v>6921615433134</v>
          </cell>
        </row>
        <row r="404">
          <cell r="B404" t="str">
            <v>8-ELM100</v>
          </cell>
          <cell r="C404" t="str">
            <v>Elastiques miel (sachet de 100 gr)</v>
          </cell>
          <cell r="D404" t="str">
            <v>U</v>
          </cell>
          <cell r="H404">
            <v>0.19</v>
          </cell>
        </row>
        <row r="405">
          <cell r="B405" t="str">
            <v>8-EPC</v>
          </cell>
          <cell r="C405" t="str">
            <v>Epingles couleurs</v>
          </cell>
          <cell r="D405" t="str">
            <v>U</v>
          </cell>
          <cell r="H405">
            <v>0.19</v>
          </cell>
          <cell r="M405" t="str">
            <v>8691217032001</v>
          </cell>
        </row>
        <row r="406">
          <cell r="B406" t="str">
            <v>8-GBGM</v>
          </cell>
          <cell r="C406" t="str">
            <v xml:space="preserve">Gomme blanche GM </v>
          </cell>
          <cell r="D406" t="str">
            <v>U</v>
          </cell>
          <cell r="H406">
            <v>0.19</v>
          </cell>
          <cell r="M406" t="str">
            <v>8901324007961</v>
          </cell>
        </row>
        <row r="407">
          <cell r="B407" t="str">
            <v>8-GBPM</v>
          </cell>
          <cell r="C407" t="str">
            <v xml:space="preserve">Gomme blanche PM </v>
          </cell>
          <cell r="D407" t="str">
            <v>U</v>
          </cell>
          <cell r="H407">
            <v>0.19</v>
          </cell>
        </row>
        <row r="408">
          <cell r="B408" t="str">
            <v>8-LTB</v>
          </cell>
          <cell r="C408" t="str">
            <v>Lingette Tableau Blanc</v>
          </cell>
          <cell r="D408" t="str">
            <v>U</v>
          </cell>
          <cell r="H408">
            <v>0.19</v>
          </cell>
          <cell r="M408" t="str">
            <v>6921583195126</v>
          </cell>
        </row>
        <row r="409">
          <cell r="B409" t="str">
            <v>8-PA100</v>
          </cell>
          <cell r="C409" t="str">
            <v>Punaises argentées / 100 u</v>
          </cell>
          <cell r="D409" t="str">
            <v>U</v>
          </cell>
          <cell r="H409">
            <v>0.19</v>
          </cell>
        </row>
        <row r="410">
          <cell r="B410" t="str">
            <v>8-PC100</v>
          </cell>
          <cell r="C410" t="str">
            <v>Punaises couleurs / 100 u</v>
          </cell>
          <cell r="D410" t="str">
            <v>U</v>
          </cell>
          <cell r="H410">
            <v>0.19</v>
          </cell>
          <cell r="M410" t="str">
            <v>6926677100208</v>
          </cell>
        </row>
        <row r="411">
          <cell r="B411" t="str">
            <v>8-PC5</v>
          </cell>
          <cell r="C411" t="str">
            <v>Planchette à clip A5</v>
          </cell>
          <cell r="D411" t="str">
            <v>U</v>
          </cell>
          <cell r="H411">
            <v>0.19</v>
          </cell>
        </row>
        <row r="412">
          <cell r="B412" t="str">
            <v>8-PIF</v>
          </cell>
          <cell r="C412" t="str">
            <v>Post-it fluo 50x75 / 320 u</v>
          </cell>
          <cell r="D412" t="str">
            <v>U</v>
          </cell>
          <cell r="H412">
            <v>0.19</v>
          </cell>
          <cell r="M412" t="str">
            <v>4011169654399</v>
          </cell>
        </row>
        <row r="413">
          <cell r="B413" t="str">
            <v>8-PIJ50</v>
          </cell>
          <cell r="C413" t="str">
            <v>Post-it jaune 50x75 / 100 u</v>
          </cell>
          <cell r="D413" t="str">
            <v>U</v>
          </cell>
          <cell r="H413">
            <v>0.19</v>
          </cell>
          <cell r="M413" t="str">
            <v>4011169510305</v>
          </cell>
        </row>
        <row r="414">
          <cell r="B414" t="str">
            <v>8-PIJ75</v>
          </cell>
          <cell r="C414" t="str">
            <v>Post-it jaune 75x75 / 100 u</v>
          </cell>
          <cell r="D414" t="str">
            <v>U</v>
          </cell>
          <cell r="H414">
            <v>0.19</v>
          </cell>
          <cell r="M414" t="str">
            <v>4011169510206</v>
          </cell>
        </row>
        <row r="415">
          <cell r="B415" t="str">
            <v>8-PMB</v>
          </cell>
          <cell r="C415" t="str">
            <v>Perforeuse métallique de bureau</v>
          </cell>
          <cell r="D415" t="str">
            <v>U</v>
          </cell>
          <cell r="H415">
            <v>0.19</v>
          </cell>
          <cell r="M415" t="str">
            <v>6921615490175</v>
          </cell>
        </row>
        <row r="416">
          <cell r="B416" t="str">
            <v>8-PUB50</v>
          </cell>
          <cell r="C416" t="str">
            <v>Punaises Binbin / 50 u</v>
          </cell>
          <cell r="D416" t="str">
            <v>U</v>
          </cell>
          <cell r="H416">
            <v>0.19</v>
          </cell>
          <cell r="M416" t="str">
            <v>6923980305092</v>
          </cell>
        </row>
        <row r="417">
          <cell r="B417" t="str">
            <v>8-RK</v>
          </cell>
          <cell r="C417" t="str">
            <v>Règle kutch</v>
          </cell>
          <cell r="D417" t="str">
            <v>U</v>
          </cell>
          <cell r="H417">
            <v>0.19</v>
          </cell>
        </row>
        <row r="418">
          <cell r="B418" t="str">
            <v>8-RP</v>
          </cell>
          <cell r="C418" t="str">
            <v>Règle plate 30 cm</v>
          </cell>
          <cell r="D418" t="str">
            <v>U</v>
          </cell>
          <cell r="H418">
            <v>0.19</v>
          </cell>
        </row>
        <row r="419">
          <cell r="B419" t="str">
            <v>8-SCGM</v>
          </cell>
          <cell r="C419" t="str">
            <v>Scotch GM</v>
          </cell>
          <cell r="D419" t="str">
            <v>U</v>
          </cell>
          <cell r="H419">
            <v>0.19</v>
          </cell>
        </row>
        <row r="420">
          <cell r="B420" t="str">
            <v>8-SCMM</v>
          </cell>
          <cell r="C420" t="str">
            <v>Scotch MM</v>
          </cell>
          <cell r="D420" t="str">
            <v>U</v>
          </cell>
          <cell r="H420">
            <v>0.19</v>
          </cell>
        </row>
        <row r="421">
          <cell r="B421" t="str">
            <v>8-SCPM</v>
          </cell>
          <cell r="C421" t="str">
            <v>Scotch PM</v>
          </cell>
          <cell r="D421" t="str">
            <v>U</v>
          </cell>
          <cell r="H421">
            <v>0.19</v>
          </cell>
        </row>
        <row r="422">
          <cell r="B422" t="str">
            <v>8-TA28</v>
          </cell>
          <cell r="C422" t="str">
            <v>Trombones Argentés 28 mm / 100 u</v>
          </cell>
          <cell r="D422" t="str">
            <v>U</v>
          </cell>
          <cell r="H422">
            <v>0.19</v>
          </cell>
          <cell r="M422" t="str">
            <v>9312475007301</v>
          </cell>
        </row>
        <row r="423">
          <cell r="B423" t="str">
            <v>8-TA31</v>
          </cell>
          <cell r="C423" t="str">
            <v>Trombones Argentés 31 mm / 100 u</v>
          </cell>
          <cell r="D423" t="str">
            <v>U</v>
          </cell>
          <cell r="H423">
            <v>0.19</v>
          </cell>
        </row>
        <row r="424">
          <cell r="B424" t="str">
            <v>8-TA50</v>
          </cell>
          <cell r="C424" t="str">
            <v>Trombones Argentés 50 mm / 100 U</v>
          </cell>
          <cell r="D424" t="str">
            <v>U</v>
          </cell>
          <cell r="H424">
            <v>0.19</v>
          </cell>
          <cell r="M424" t="str">
            <v>6926677100208</v>
          </cell>
        </row>
        <row r="425">
          <cell r="B425" t="str">
            <v>8-TCM1</v>
          </cell>
          <cell r="C425" t="str">
            <v>Taille crayon métal 1 trou</v>
          </cell>
          <cell r="D425" t="str">
            <v>U</v>
          </cell>
          <cell r="H425">
            <v>0.19</v>
          </cell>
        </row>
        <row r="426">
          <cell r="B426" t="str">
            <v>8-TCM2</v>
          </cell>
          <cell r="C426" t="str">
            <v>Taille crayon métal 2 trous</v>
          </cell>
          <cell r="D426" t="str">
            <v>U</v>
          </cell>
          <cell r="H426">
            <v>0.19</v>
          </cell>
          <cell r="M426" t="str">
            <v>6926677100284</v>
          </cell>
        </row>
        <row r="427">
          <cell r="B427" t="str">
            <v>8-TCPS</v>
          </cell>
          <cell r="C427" t="str">
            <v>Taille crayon plastic Staedtler</v>
          </cell>
          <cell r="D427" t="str">
            <v>U</v>
          </cell>
          <cell r="H427">
            <v>0.19</v>
          </cell>
          <cell r="M427" t="str">
            <v>8901324255010</v>
          </cell>
        </row>
        <row r="428">
          <cell r="B428" t="str">
            <v>8-TGT31</v>
          </cell>
          <cell r="C428" t="str">
            <v>Trombones galva. triangle 31 mm / 100 u</v>
          </cell>
          <cell r="D428" t="str">
            <v>U</v>
          </cell>
          <cell r="H428">
            <v>0.19</v>
          </cell>
          <cell r="M428" t="str">
            <v>6926677100093</v>
          </cell>
        </row>
        <row r="430">
          <cell r="B430" t="str">
            <v>8-BD</v>
          </cell>
          <cell r="C430" t="str">
            <v>Boite dorée avec couvercle transparent (PM) + étiquette adhésive</v>
          </cell>
          <cell r="D430" t="str">
            <v>U</v>
          </cell>
          <cell r="H430">
            <v>0.19</v>
          </cell>
        </row>
        <row r="431">
          <cell r="B431" t="str">
            <v>8-CAI</v>
          </cell>
          <cell r="C431" t="str">
            <v>Caissettes</v>
          </cell>
          <cell r="D431" t="str">
            <v>U</v>
          </cell>
          <cell r="H431">
            <v>0.19</v>
          </cell>
        </row>
        <row r="433">
          <cell r="C433" t="str">
            <v>3-DOCUMENTATION</v>
          </cell>
        </row>
        <row r="434">
          <cell r="C434" t="str">
            <v>31-AMENHIS</v>
          </cell>
        </row>
        <row r="435">
          <cell r="B435" t="str">
            <v>9-40T1</v>
          </cell>
          <cell r="C435" t="str">
            <v>Doc. 40 Ans d'Architecture T1</v>
          </cell>
          <cell r="D435" t="str">
            <v>U</v>
          </cell>
          <cell r="H435">
            <v>0.09</v>
          </cell>
        </row>
        <row r="436">
          <cell r="B436" t="str">
            <v>9-AMN2</v>
          </cell>
          <cell r="C436" t="str">
            <v>Doc. Revue "Amenhis" 200</v>
          </cell>
          <cell r="D436" t="str">
            <v>U</v>
          </cell>
          <cell r="H436">
            <v>0.09</v>
          </cell>
        </row>
        <row r="437">
          <cell r="B437" t="str">
            <v>9-AMN3</v>
          </cell>
          <cell r="C437" t="str">
            <v>Doc. Revue "Amenhis" 300</v>
          </cell>
          <cell r="D437" t="str">
            <v>U</v>
          </cell>
          <cell r="H437">
            <v>0.09</v>
          </cell>
        </row>
        <row r="438">
          <cell r="B438" t="str">
            <v>9-AMN4</v>
          </cell>
          <cell r="C438" t="str">
            <v>Doc. Revue "Amenhis" 400</v>
          </cell>
          <cell r="D438" t="str">
            <v>U</v>
          </cell>
          <cell r="H438">
            <v>0.09</v>
          </cell>
        </row>
        <row r="439">
          <cell r="B439" t="str">
            <v>9-AMN5</v>
          </cell>
          <cell r="C439" t="str">
            <v>Doc. Revue "Amenhis" 500</v>
          </cell>
          <cell r="D439" t="str">
            <v>U</v>
          </cell>
          <cell r="H439">
            <v>0.09</v>
          </cell>
        </row>
        <row r="440">
          <cell r="B440" t="str">
            <v>9-CRO</v>
          </cell>
          <cell r="C440" t="str">
            <v>Doc. Croquis d'architecte</v>
          </cell>
          <cell r="D440" t="str">
            <v>U</v>
          </cell>
          <cell r="H440">
            <v>0.09</v>
          </cell>
        </row>
        <row r="441">
          <cell r="B441" t="str">
            <v>9-FW</v>
          </cell>
          <cell r="C441" t="str">
            <v>Doc. Falling Water</v>
          </cell>
          <cell r="D441" t="str">
            <v>U</v>
          </cell>
          <cell r="H441">
            <v>0.09</v>
          </cell>
        </row>
        <row r="442">
          <cell r="B442" t="str">
            <v>9-ILAR</v>
          </cell>
          <cell r="C442" t="str">
            <v>Doc. Illustrator Architectura</v>
          </cell>
          <cell r="D442" t="str">
            <v>U</v>
          </cell>
          <cell r="H442">
            <v>0.09</v>
          </cell>
        </row>
        <row r="443">
          <cell r="B443" t="str">
            <v>9-LOC</v>
          </cell>
          <cell r="C443" t="str">
            <v>Doc. Logements collectifs</v>
          </cell>
          <cell r="D443" t="str">
            <v>U</v>
          </cell>
          <cell r="H443">
            <v>0.09</v>
          </cell>
        </row>
        <row r="444">
          <cell r="B444" t="str">
            <v>9-LPM</v>
          </cell>
          <cell r="C444" t="str">
            <v>Doc. Les Petites Maisons</v>
          </cell>
          <cell r="D444" t="str">
            <v>U</v>
          </cell>
          <cell r="H444">
            <v>0.09</v>
          </cell>
        </row>
        <row r="445">
          <cell r="B445" t="str">
            <v>9-MSI</v>
          </cell>
          <cell r="C445" t="str">
            <v>Doc. Maisons individuelles</v>
          </cell>
          <cell r="D445" t="str">
            <v>U</v>
          </cell>
          <cell r="H445">
            <v>0.09</v>
          </cell>
        </row>
        <row r="446">
          <cell r="B446" t="str">
            <v>9-PPRO</v>
          </cell>
          <cell r="C446" t="str">
            <v>Doc. Profession Promoteur immobilier</v>
          </cell>
          <cell r="D446" t="str">
            <v>U</v>
          </cell>
          <cell r="H446">
            <v>0.09</v>
          </cell>
        </row>
        <row r="447">
          <cell r="B447" t="str">
            <v>9-PRO</v>
          </cell>
          <cell r="C447" t="str">
            <v>Doc. Guide de la Promotion immobilière</v>
          </cell>
          <cell r="D447" t="str">
            <v>U</v>
          </cell>
          <cell r="H447">
            <v>0.09</v>
          </cell>
        </row>
        <row r="448">
          <cell r="B448" t="str">
            <v>9-R2B</v>
          </cell>
          <cell r="C448" t="str">
            <v>Doc. Résidence des 2 bassins</v>
          </cell>
          <cell r="D448" t="str">
            <v>U</v>
          </cell>
          <cell r="H448">
            <v>0.09</v>
          </cell>
        </row>
        <row r="449">
          <cell r="C449" t="str">
            <v>32-VIES DE VILLES</v>
          </cell>
        </row>
        <row r="450">
          <cell r="B450" t="str">
            <v>9-COM</v>
          </cell>
          <cell r="C450" t="str">
            <v>Doc. Alger et ses communes</v>
          </cell>
          <cell r="D450" t="str">
            <v>U</v>
          </cell>
          <cell r="H450">
            <v>0.09</v>
          </cell>
        </row>
        <row r="451">
          <cell r="B451" t="str">
            <v>9-JAR</v>
          </cell>
          <cell r="C451" t="str">
            <v>Doc. L'art des jardins</v>
          </cell>
          <cell r="D451" t="str">
            <v>U</v>
          </cell>
          <cell r="H451">
            <v>0.09</v>
          </cell>
        </row>
        <row r="452">
          <cell r="B452" t="str">
            <v>9-MRH</v>
          </cell>
          <cell r="C452" t="str">
            <v>Doc. Méthode de réhabilitation</v>
          </cell>
          <cell r="D452" t="str">
            <v>U</v>
          </cell>
          <cell r="H452">
            <v>0.09</v>
          </cell>
        </row>
        <row r="453">
          <cell r="B453" t="str">
            <v>9-PRES</v>
          </cell>
          <cell r="C453" t="str">
            <v>Doc. Guide de prescriptions bâtiment "Prescriptor"</v>
          </cell>
          <cell r="D453" t="str">
            <v>U</v>
          </cell>
          <cell r="H453">
            <v>0.09</v>
          </cell>
        </row>
        <row r="454">
          <cell r="B454" t="str">
            <v>9-PRES-NE</v>
          </cell>
          <cell r="C454" t="str">
            <v>Doc. "Prescriptor" Nouvelle Edition</v>
          </cell>
          <cell r="D454" t="str">
            <v>U</v>
          </cell>
          <cell r="H454">
            <v>0.09</v>
          </cell>
        </row>
        <row r="455">
          <cell r="B455" t="str">
            <v>9-URB</v>
          </cell>
          <cell r="C455" t="str">
            <v>Doc. L'Urbanisme en Algérie</v>
          </cell>
          <cell r="D455" t="str">
            <v>U</v>
          </cell>
          <cell r="H455">
            <v>0.09</v>
          </cell>
          <cell r="M455" t="str">
            <v>9789931901051</v>
          </cell>
        </row>
        <row r="456">
          <cell r="B456" t="str">
            <v>9-VDV-1-20</v>
          </cell>
          <cell r="C456" t="str">
            <v>Doc. Revue "Vies de Villes" N° 1-20</v>
          </cell>
          <cell r="D456" t="str">
            <v>U</v>
          </cell>
          <cell r="H456">
            <v>0.09</v>
          </cell>
        </row>
        <row r="457">
          <cell r="B457" t="str">
            <v>9-VDV-21-25</v>
          </cell>
          <cell r="C457" t="str">
            <v>Doc. Revue "Vies de Villes" N° 21-25</v>
          </cell>
          <cell r="D457" t="str">
            <v>U</v>
          </cell>
          <cell r="H457">
            <v>0.09</v>
          </cell>
        </row>
        <row r="458">
          <cell r="B458" t="str">
            <v>9-VDV-HS</v>
          </cell>
          <cell r="C458" t="str">
            <v>Doc. Revue "Vies de Villes" N° HS</v>
          </cell>
          <cell r="D458" t="str">
            <v>U</v>
          </cell>
          <cell r="H458">
            <v>0.09</v>
          </cell>
        </row>
        <row r="460">
          <cell r="C460" t="str">
            <v>4-CHARGES</v>
          </cell>
        </row>
        <row r="461">
          <cell r="C461" t="str">
            <v>41-CONSOMMABLES</v>
          </cell>
        </row>
        <row r="462">
          <cell r="B462" t="str">
            <v>0-IPFCB</v>
          </cell>
          <cell r="C462" t="str">
            <v>Canon IPF / Cartouche Black 102BK 130 ml</v>
          </cell>
          <cell r="D462" t="str">
            <v>U</v>
          </cell>
          <cell r="H462">
            <v>0.19</v>
          </cell>
          <cell r="M462" t="str">
            <v>4-CHA</v>
          </cell>
        </row>
        <row r="463">
          <cell r="B463" t="str">
            <v>0-IPFCC</v>
          </cell>
          <cell r="C463" t="str">
            <v>Canon IPF / Cartouche Cyan 102C 130 ml</v>
          </cell>
          <cell r="D463" t="str">
            <v>U</v>
          </cell>
          <cell r="H463">
            <v>0.19</v>
          </cell>
          <cell r="M463" t="str">
            <v>4-CHA</v>
          </cell>
        </row>
        <row r="464">
          <cell r="B464" t="str">
            <v>0-IPFCM</v>
          </cell>
          <cell r="C464" t="str">
            <v>Canon IPF / Cartouche Magenta 102C 130 ml</v>
          </cell>
          <cell r="D464" t="str">
            <v>U</v>
          </cell>
          <cell r="H464">
            <v>0.19</v>
          </cell>
          <cell r="M464" t="str">
            <v>4-CHA</v>
          </cell>
        </row>
        <row r="465">
          <cell r="B465" t="str">
            <v>0-IPFCBK</v>
          </cell>
          <cell r="C465" t="str">
            <v>Canon IPF / Cartouche Mate 102MBK 130 ml</v>
          </cell>
          <cell r="D465" t="str">
            <v>U</v>
          </cell>
          <cell r="H465">
            <v>0.19</v>
          </cell>
          <cell r="M465" t="str">
            <v>4-CHA</v>
          </cell>
        </row>
        <row r="466">
          <cell r="B466" t="str">
            <v>0-IPFCY</v>
          </cell>
          <cell r="C466" t="str">
            <v>Canon IPF / Cartouche Yellow 102C 130 ml</v>
          </cell>
          <cell r="D466" t="str">
            <v>U</v>
          </cell>
          <cell r="H466">
            <v>0.19</v>
          </cell>
          <cell r="M466" t="str">
            <v>4-CHA</v>
          </cell>
        </row>
        <row r="467">
          <cell r="B467" t="str">
            <v>0-7260B</v>
          </cell>
          <cell r="C467" t="str">
            <v>Canon IRC7260 / Toner Black C-EXV 45</v>
          </cell>
          <cell r="D467" t="str">
            <v>U</v>
          </cell>
          <cell r="H467">
            <v>0.19</v>
          </cell>
          <cell r="M467" t="str">
            <v>4-CHA</v>
          </cell>
        </row>
        <row r="468">
          <cell r="B468" t="str">
            <v>0-7260C</v>
          </cell>
          <cell r="C468" t="str">
            <v>Canon IRC7260 / Toner Cyan C-EXV 45</v>
          </cell>
          <cell r="D468" t="str">
            <v>U</v>
          </cell>
          <cell r="H468">
            <v>0.19</v>
          </cell>
          <cell r="M468" t="str">
            <v>4-CHA</v>
          </cell>
        </row>
        <row r="469">
          <cell r="B469" t="str">
            <v>0-7260M</v>
          </cell>
          <cell r="C469" t="str">
            <v>Canon IRC7260 / Toner Magenta C-EXV 45</v>
          </cell>
          <cell r="D469" t="str">
            <v>U</v>
          </cell>
          <cell r="H469">
            <v>0.19</v>
          </cell>
          <cell r="M469" t="str">
            <v>4-CHA</v>
          </cell>
        </row>
        <row r="470">
          <cell r="B470" t="str">
            <v>0-7260Y</v>
          </cell>
          <cell r="C470" t="str">
            <v>Canon IRC7260 / Toner Yellow C-EXV 45</v>
          </cell>
          <cell r="D470" t="str">
            <v>U</v>
          </cell>
          <cell r="H470">
            <v>0.19</v>
          </cell>
          <cell r="M470" t="str">
            <v>4-CHA</v>
          </cell>
        </row>
        <row r="471">
          <cell r="B471" t="str">
            <v>0-IPF91G</v>
          </cell>
          <cell r="C471" t="str">
            <v>Canon IPF 9100 / Cartouche Green PFI-301 G 330 ml</v>
          </cell>
          <cell r="D471" t="str">
            <v>U</v>
          </cell>
          <cell r="H471">
            <v>0.19</v>
          </cell>
          <cell r="M471" t="str">
            <v>4-CHA</v>
          </cell>
        </row>
        <row r="472">
          <cell r="B472" t="str">
            <v>0-IPF91MBK</v>
          </cell>
          <cell r="C472" t="str">
            <v>Canon IPF 9100 / Cartouche Matt Black PFI-301 B 330 ml</v>
          </cell>
          <cell r="D472" t="str">
            <v>U</v>
          </cell>
          <cell r="H472">
            <v>0.19</v>
          </cell>
          <cell r="M472" t="str">
            <v>4-CHA</v>
          </cell>
        </row>
        <row r="473">
          <cell r="B473" t="str">
            <v>0-IPF91Y</v>
          </cell>
          <cell r="C473" t="str">
            <v>Canon IPF 9100 / Cartouche Yellow PFI-301 Y 330 ml</v>
          </cell>
          <cell r="D473" t="str">
            <v>U</v>
          </cell>
          <cell r="H473">
            <v>0.19</v>
          </cell>
          <cell r="M473" t="str">
            <v>4-CHA</v>
          </cell>
        </row>
        <row r="474">
          <cell r="B474" t="str">
            <v>0-731N</v>
          </cell>
          <cell r="C474" t="str">
            <v>Canon MF8280 / Toner 731-BK</v>
          </cell>
          <cell r="D474" t="str">
            <v>U</v>
          </cell>
          <cell r="H474">
            <v>0.19</v>
          </cell>
          <cell r="M474" t="str">
            <v>4-CHA</v>
          </cell>
        </row>
        <row r="475">
          <cell r="B475" t="str">
            <v>0-TDST</v>
          </cell>
          <cell r="C475" t="str">
            <v>Océ TDS / Toner B5 Station (02 bouteilles)</v>
          </cell>
          <cell r="D475" t="str">
            <v>U</v>
          </cell>
          <cell r="H475">
            <v>0.19</v>
          </cell>
          <cell r="M475" t="str">
            <v>4-CHA</v>
          </cell>
        </row>
        <row r="476">
          <cell r="B476" t="str">
            <v>0-REP1</v>
          </cell>
          <cell r="C476" t="str">
            <v>Recharge extincteur à poudre de 1 Kg</v>
          </cell>
          <cell r="D476" t="str">
            <v>U</v>
          </cell>
          <cell r="H476">
            <v>0.19</v>
          </cell>
          <cell r="M476" t="str">
            <v>4-CHA</v>
          </cell>
        </row>
        <row r="477">
          <cell r="B477" t="str">
            <v>0-REP6</v>
          </cell>
          <cell r="C477" t="str">
            <v>Recharge extincteur à poudre de 6 Kgs</v>
          </cell>
          <cell r="D477" t="str">
            <v>U</v>
          </cell>
          <cell r="H477">
            <v>0.19</v>
          </cell>
          <cell r="M477" t="str">
            <v>4-CHA</v>
          </cell>
        </row>
        <row r="478">
          <cell r="B478" t="str">
            <v>0-REP10</v>
          </cell>
          <cell r="C478" t="str">
            <v>Recharge extincteur à poudre de 10 Kgs</v>
          </cell>
          <cell r="D478" t="str">
            <v>U</v>
          </cell>
          <cell r="H478">
            <v>0.19</v>
          </cell>
          <cell r="M478" t="str">
            <v>4-CHA</v>
          </cell>
        </row>
        <row r="479">
          <cell r="B479" t="str">
            <v>0-REC2</v>
          </cell>
          <cell r="C479" t="str">
            <v>Recharge extincteur CO2 de 2 Kgs</v>
          </cell>
          <cell r="D479" t="str">
            <v>U</v>
          </cell>
          <cell r="H479">
            <v>0.19</v>
          </cell>
          <cell r="M479" t="str">
            <v>4-CHA</v>
          </cell>
        </row>
        <row r="480">
          <cell r="D480" t="str">
            <v>U</v>
          </cell>
          <cell r="H480">
            <v>0.19</v>
          </cell>
          <cell r="M480" t="str">
            <v>4-CHA</v>
          </cell>
        </row>
        <row r="481">
          <cell r="D481" t="str">
            <v>U</v>
          </cell>
          <cell r="H481">
            <v>0.19</v>
          </cell>
          <cell r="M481" t="str">
            <v>4-CHA</v>
          </cell>
        </row>
        <row r="482">
          <cell r="D482" t="str">
            <v>U</v>
          </cell>
          <cell r="H482">
            <v>0.19</v>
          </cell>
          <cell r="M482" t="str">
            <v>4-CHA</v>
          </cell>
        </row>
        <row r="483">
          <cell r="D483" t="str">
            <v>U</v>
          </cell>
          <cell r="H483">
            <v>0.19</v>
          </cell>
          <cell r="M483" t="str">
            <v>4-CHA</v>
          </cell>
        </row>
        <row r="484">
          <cell r="D484" t="str">
            <v>U</v>
          </cell>
          <cell r="H484">
            <v>0.19</v>
          </cell>
          <cell r="M484" t="str">
            <v>4-CHA</v>
          </cell>
        </row>
        <row r="485">
          <cell r="B485" t="str">
            <v>0-DVC</v>
          </cell>
          <cell r="C485" t="str">
            <v>Divers Consommables</v>
          </cell>
          <cell r="D485" t="str">
            <v>U</v>
          </cell>
          <cell r="H485">
            <v>0.19</v>
          </cell>
          <cell r="M485" t="str">
            <v>4-CHA</v>
          </cell>
        </row>
        <row r="486">
          <cell r="B486" t="str">
            <v>0-MDM</v>
          </cell>
          <cell r="C486" t="str">
            <v>Main d'œuvre maintenance</v>
          </cell>
          <cell r="D486" t="str">
            <v>U</v>
          </cell>
          <cell r="H486">
            <v>0.19</v>
          </cell>
          <cell r="M486" t="str">
            <v>4-CHA</v>
          </cell>
        </row>
        <row r="487">
          <cell r="C487" t="str">
            <v>51-SERVICES</v>
          </cell>
        </row>
        <row r="488">
          <cell r="B488" t="str">
            <v>AT</v>
          </cell>
          <cell r="C488" t="str">
            <v>Assistance Technique</v>
          </cell>
          <cell r="D488" t="str">
            <v>Mois</v>
          </cell>
          <cell r="H488">
            <v>0.19</v>
          </cell>
          <cell r="M488" t="str">
            <v>4-CHA</v>
          </cell>
        </row>
        <row r="489">
          <cell r="B489" t="str">
            <v>CT</v>
          </cell>
          <cell r="C489" t="str">
            <v>Comptabilité</v>
          </cell>
          <cell r="D489" t="str">
            <v>U</v>
          </cell>
          <cell r="H489">
            <v>0.19</v>
          </cell>
          <cell r="M489" t="str">
            <v>4-CHA</v>
          </cell>
        </row>
        <row r="490">
          <cell r="B490" t="str">
            <v>TF</v>
          </cell>
          <cell r="C490" t="str">
            <v>Téléphone Fixe</v>
          </cell>
          <cell r="D490" t="str">
            <v>U</v>
          </cell>
          <cell r="H490">
            <v>0.19</v>
          </cell>
          <cell r="M490" t="str">
            <v>4-CHA</v>
          </cell>
        </row>
        <row r="491">
          <cell r="B491" t="str">
            <v>TM</v>
          </cell>
          <cell r="C491" t="str">
            <v>Téléphone Mobile</v>
          </cell>
          <cell r="D491" t="str">
            <v>U</v>
          </cell>
          <cell r="H491">
            <v>0.19</v>
          </cell>
          <cell r="M491" t="str">
            <v>4-CHA</v>
          </cell>
        </row>
        <row r="492">
          <cell r="B492" t="str">
            <v>TRS</v>
          </cell>
          <cell r="C492" t="str">
            <v>Transport</v>
          </cell>
          <cell r="D492" t="str">
            <v>U</v>
          </cell>
          <cell r="H492">
            <v>0.19</v>
          </cell>
          <cell r="M492" t="str">
            <v>4-CHA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ables/table1.xml><?xml version="1.0" encoding="utf-8"?>
<table xmlns="http://schemas.openxmlformats.org/spreadsheetml/2006/main" id="1" name="Saisie" displayName="Saisie" ref="A4:U12" totalsRowShown="0" headerRowDxfId="45" dataDxfId="44">
  <autoFilter ref="A4:U12"/>
  <sortState ref="A5:U23">
    <sortCondition ref="I4:I28"/>
  </sortState>
  <tableColumns count="21">
    <tableColumn id="1" name="N° Ordre" dataDxfId="43">
      <calculatedColumnFormula>IF(ISNA(INDEX([1]VTR!$A$5:$A$663,MATCH([1]VTS!D5,[1]VTR!$D$5:$D$663,0))),"",INDEX([1]VTR!$A$5:$A$663,MATCH([1]VTS!D5,[1]VTR!$D$5:$D$663,0)))</calculatedColumnFormula>
    </tableColumn>
    <tableColumn id="24" name="Réf. Mois" dataDxfId="42"/>
    <tableColumn id="2" name="Date" dataDxfId="41"/>
    <tableColumn id="3" name="N°  Fiche" dataDxfId="40"/>
    <tableColumn id="22" name="N° Fiche" dataDxfId="39"/>
    <tableColumn id="4" name="Client" dataDxfId="38"/>
    <tableColumn id="23" name="Réf. Art." dataDxfId="37">
      <calculatedColumnFormula>IF(ISNA(INDEX([1]ART!$M:$M,MATCH(I5,[1]ART!$A:$A,0))),"",INDEX([1]ART!$M:$M,MATCH(I5,[1]ART!$A:$A,0)))</calculatedColumnFormula>
    </tableColumn>
    <tableColumn id="21" name="N° Art." dataDxfId="36"/>
    <tableColumn id="5" name="Code Article" dataDxfId="35"/>
    <tableColumn id="6" name="Désignation Article" dataDxfId="34">
      <calculatedColumnFormula>IF(ISNA(INDEX([1]ART!$C:$C,MATCH(I5,[1]ART!$B:$B,0))),"",INDEX([1]ART!$C:$C,MATCH(I5,[1]ART!$B:$B,0)))</calculatedColumnFormula>
    </tableColumn>
    <tableColumn id="7" name="Unité" dataDxfId="33">
      <calculatedColumnFormula>IF(ISNA(INDEX([1]ART!$D:$D,MATCH(I5,[1]ART!$B:$B,0))),"",INDEX([1]ART!$D:$D,MATCH(I5,[1]ART!$B:$B,0)))</calculatedColumnFormula>
    </tableColumn>
    <tableColumn id="8" name="Quantité" dataDxfId="32"/>
    <tableColumn id="9" name="Prix Unité HT" dataDxfId="31"/>
    <tableColumn id="10" name="Montant HT Brut" dataDxfId="30">
      <calculatedColumnFormula>L5*M5</calculatedColumnFormula>
    </tableColumn>
    <tableColumn id="11" name="Indice" dataDxfId="29"/>
    <tableColumn id="12" name="Remise %" dataDxfId="28"/>
    <tableColumn id="13" name="Remise Montant" dataDxfId="27"/>
    <tableColumn id="14" name="Montant HT Net" dataDxfId="26"/>
    <tableColumn id="20" name="Taux TVA" dataDxfId="25">
      <calculatedColumnFormula>S1</calculatedColumnFormula>
    </tableColumn>
    <tableColumn id="15" name="Montant TVA " dataDxfId="24"/>
    <tableColumn id="16" name="Montant TTC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CTS_4" displayName="CTS_4" ref="A4:U17" totalsRowShown="0" headerRowDxfId="22" dataDxfId="21">
  <autoFilter ref="A4:U17"/>
  <sortState ref="A5:U11">
    <sortCondition ref="I4:I17"/>
  </sortState>
  <tableColumns count="21">
    <tableColumn id="1" name="N° Ordre" dataDxfId="20">
      <calculatedColumnFormula>IF(ISNA(INDEX([1]VTR!$A$5:$A$663,MATCH([1]VTS!D5,[1]VTR!$D$5:$D$663,0))),"",INDEX([1]VTR!$A$5:$A$663,MATCH([1]VTS!D5,[1]VTR!$D$5:$D$663,0)))</calculatedColumnFormula>
    </tableColumn>
    <tableColumn id="24" name="Réf. Mois" dataDxfId="19"/>
    <tableColumn id="2" name="Date" dataDxfId="18"/>
    <tableColumn id="3" name="N°  Fiche" dataDxfId="17"/>
    <tableColumn id="22" name="N° Fiche" dataDxfId="16"/>
    <tableColumn id="4" name="Client" dataDxfId="15"/>
    <tableColumn id="23" name="Réf. Art." dataDxfId="14">
      <calculatedColumnFormula>IF(ISNA(INDEX([1]ART!$M:$M,MATCH(I5,[1]ART!$A:$A,0))),"",INDEX([1]ART!$M:$M,MATCH(I5,[1]ART!$A:$A,0)))</calculatedColumnFormula>
    </tableColumn>
    <tableColumn id="21" name="N° Art." dataDxfId="13"/>
    <tableColumn id="5" name="Code Article" dataDxfId="12"/>
    <tableColumn id="6" name="Désignation Article" dataDxfId="11">
      <calculatedColumnFormula>IF(ISNA(INDEX([1]ART!$C:$C,MATCH(I5,[1]ART!$B:$B,0))),"",INDEX([1]ART!$C:$C,MATCH(I5,[1]ART!$B:$B,0)))</calculatedColumnFormula>
    </tableColumn>
    <tableColumn id="7" name="Unité" dataDxfId="10">
      <calculatedColumnFormula>IF(ISNA(INDEX([1]ART!$D:$D,MATCH(I5,[1]ART!$B:$B,0))),"",INDEX([1]ART!$D:$D,MATCH(I5,[1]ART!$B:$B,0)))</calculatedColumnFormula>
    </tableColumn>
    <tableColumn id="8" name="Quantité" dataDxfId="9"/>
    <tableColumn id="9" name="Prix Unité HT" dataDxfId="8"/>
    <tableColumn id="10" name="Montant HT  Brut" dataDxfId="7">
      <calculatedColumnFormula>L5*M5</calculatedColumnFormula>
    </tableColumn>
    <tableColumn id="11" name="Indice" dataDxfId="6"/>
    <tableColumn id="12" name="Remise %" dataDxfId="5"/>
    <tableColumn id="13" name="Remise Montant" dataDxfId="4"/>
    <tableColumn id="14" name="Montant HT Net" dataDxfId="3"/>
    <tableColumn id="20" name="Taux TVA" dataDxfId="2">
      <calculatedColumnFormula>S1</calculatedColumnFormula>
    </tableColumn>
    <tableColumn id="15" name="Montant TVA " dataDxfId="1"/>
    <tableColumn id="16" name="Montant T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2"/>
  <sheetViews>
    <sheetView tabSelected="1" workbookViewId="0">
      <selection activeCell="F17" sqref="F17"/>
    </sheetView>
  </sheetViews>
  <sheetFormatPr baseColWidth="10" defaultRowHeight="15" x14ac:dyDescent="0.25"/>
  <cols>
    <col min="1" max="1" width="6.7109375" style="2" customWidth="1"/>
    <col min="2" max="2" width="4.85546875" customWidth="1"/>
    <col min="3" max="3" width="9.85546875" customWidth="1"/>
    <col min="4" max="4" width="9.140625" style="32" hidden="1" customWidth="1"/>
    <col min="5" max="5" width="8.7109375" style="33" customWidth="1"/>
    <col min="6" max="6" width="23.28515625" style="34" customWidth="1"/>
    <col min="7" max="7" width="6.85546875" style="35" hidden="1" customWidth="1"/>
    <col min="8" max="8" width="4.7109375" style="32" hidden="1" customWidth="1"/>
    <col min="9" max="9" width="8.140625" style="36" customWidth="1"/>
    <col min="10" max="10" width="45" style="1" customWidth="1"/>
    <col min="11" max="11" width="12.85546875" style="37" customWidth="1"/>
    <col min="12" max="12" width="10.28515625" style="37" customWidth="1"/>
    <col min="13" max="13" width="8.42578125" style="32" customWidth="1"/>
    <col min="14" max="14" width="11.140625" style="32" customWidth="1"/>
    <col min="15" max="15" width="10.7109375" style="38" hidden="1" customWidth="1"/>
    <col min="16" max="16" width="9.85546875" style="32" customWidth="1"/>
    <col min="17" max="17" width="10.42578125" style="39" customWidth="1"/>
    <col min="18" max="18" width="12.42578125" style="40" customWidth="1"/>
    <col min="19" max="19" width="10.85546875" style="1" customWidth="1"/>
    <col min="20" max="20" width="12.7109375" style="32" customWidth="1"/>
    <col min="21" max="21" width="12.140625" style="41" customWidth="1"/>
    <col min="22" max="16384" width="11.42578125" style="1"/>
  </cols>
  <sheetData>
    <row r="1" spans="1:21" ht="30" customHeight="1" x14ac:dyDescent="0.25">
      <c r="A1" s="59"/>
      <c r="B1" s="60"/>
      <c r="C1" s="61" t="s">
        <v>0</v>
      </c>
      <c r="D1" s="62"/>
      <c r="E1" s="63"/>
      <c r="F1" s="143"/>
      <c r="G1" s="60"/>
      <c r="H1" s="1"/>
      <c r="I1" s="64"/>
      <c r="J1" s="144" t="s">
        <v>47</v>
      </c>
      <c r="K1" s="66"/>
      <c r="L1" s="60"/>
      <c r="M1" s="67"/>
      <c r="N1" s="67"/>
      <c r="O1" s="68"/>
      <c r="P1" s="69"/>
      <c r="Q1" s="70"/>
      <c r="R1" s="67"/>
      <c r="S1" s="67"/>
      <c r="T1" s="67"/>
      <c r="U1" s="67"/>
    </row>
    <row r="2" spans="1:21" s="100" customFormat="1" ht="18.75" customHeight="1" x14ac:dyDescent="0.25">
      <c r="A2" s="71"/>
      <c r="B2" s="88"/>
      <c r="C2" s="71"/>
      <c r="D2" s="71"/>
      <c r="E2" s="89"/>
      <c r="F2" s="89"/>
      <c r="G2" s="71"/>
      <c r="H2" s="88"/>
      <c r="I2" s="90"/>
      <c r="J2" s="159" t="s">
        <v>48</v>
      </c>
      <c r="K2" s="92"/>
      <c r="L2" s="93"/>
      <c r="M2" s="94"/>
      <c r="N2" s="95"/>
      <c r="O2" s="96"/>
      <c r="P2" s="97"/>
      <c r="Q2" s="98"/>
      <c r="R2" s="99"/>
      <c r="S2" s="98"/>
      <c r="T2" s="98"/>
      <c r="U2" s="98"/>
    </row>
    <row r="3" spans="1:21" s="101" customFormat="1" ht="18.75" customHeight="1" x14ac:dyDescent="0.25">
      <c r="A3" s="72"/>
      <c r="B3" s="73"/>
      <c r="C3" s="74"/>
      <c r="D3" s="75"/>
      <c r="E3" s="76"/>
      <c r="F3" s="77"/>
      <c r="G3" s="78"/>
      <c r="H3" s="79"/>
      <c r="I3" s="80"/>
      <c r="J3" s="81"/>
      <c r="K3" s="82"/>
      <c r="L3" s="67"/>
      <c r="M3" s="83"/>
      <c r="N3" s="67"/>
      <c r="O3" s="84"/>
      <c r="P3" s="85"/>
      <c r="Q3" s="86"/>
      <c r="R3" s="67"/>
      <c r="S3" s="87"/>
      <c r="T3" s="67"/>
      <c r="U3" s="67"/>
    </row>
    <row r="4" spans="1:21" s="13" customFormat="1" ht="30" customHeight="1" x14ac:dyDescent="0.25">
      <c r="A4" s="3" t="s">
        <v>2</v>
      </c>
      <c r="B4" s="4" t="s">
        <v>3</v>
      </c>
      <c r="C4" s="5" t="s">
        <v>4</v>
      </c>
      <c r="D4" s="6" t="s">
        <v>5</v>
      </c>
      <c r="E4" s="7" t="s">
        <v>6</v>
      </c>
      <c r="F4" s="7" t="s">
        <v>7</v>
      </c>
      <c r="G4" s="4" t="s">
        <v>8</v>
      </c>
      <c r="H4" s="8" t="s">
        <v>9</v>
      </c>
      <c r="I4" s="9" t="s">
        <v>10</v>
      </c>
      <c r="J4" s="9" t="s">
        <v>11</v>
      </c>
      <c r="K4" s="10" t="s">
        <v>12</v>
      </c>
      <c r="L4" s="10" t="s">
        <v>13</v>
      </c>
      <c r="M4" s="11" t="s">
        <v>14</v>
      </c>
      <c r="N4" s="10" t="s">
        <v>15</v>
      </c>
      <c r="O4" s="7" t="s">
        <v>16</v>
      </c>
      <c r="P4" s="9" t="s">
        <v>17</v>
      </c>
      <c r="Q4" s="9" t="s">
        <v>18</v>
      </c>
      <c r="R4" s="10" t="s">
        <v>19</v>
      </c>
      <c r="S4" s="12" t="s">
        <v>20</v>
      </c>
      <c r="T4" s="10" t="s">
        <v>21</v>
      </c>
      <c r="U4" s="10" t="s">
        <v>22</v>
      </c>
    </row>
    <row r="5" spans="1:21" s="2" customFormat="1" ht="18" customHeight="1" x14ac:dyDescent="0.25">
      <c r="A5" s="14" t="s">
        <v>23</v>
      </c>
      <c r="B5" s="19" t="s">
        <v>42</v>
      </c>
      <c r="C5" s="15">
        <v>42796</v>
      </c>
      <c r="D5" s="16"/>
      <c r="E5" s="17">
        <v>104</v>
      </c>
      <c r="F5" s="18" t="s">
        <v>1</v>
      </c>
      <c r="G5" s="19"/>
      <c r="H5" s="20"/>
      <c r="I5" s="21">
        <v>1</v>
      </c>
      <c r="J5" s="22" t="str">
        <f>IF(ISNA(INDEX([1]ART!$C:$C,MATCH(I5,[1]ART!$B:$B,0))),"",INDEX([1]ART!$C:$C,MATCH(I5,[1]ART!$B:$B,0)))</f>
        <v/>
      </c>
      <c r="K5" s="23" t="str">
        <f>IF(ISNA(INDEX([1]ART!$D:$D,MATCH(I5,[1]ART!$B:$B,0))),"",INDEX([1]ART!$D:$D,MATCH(I5,[1]ART!$B:$B,0)))</f>
        <v/>
      </c>
      <c r="L5" s="24"/>
      <c r="M5" s="25"/>
      <c r="N5" s="26">
        <f>SUMIF(A:A,O:O,N:N)</f>
        <v>2070</v>
      </c>
      <c r="O5" s="27">
        <f>O6</f>
        <v>1</v>
      </c>
      <c r="P5" s="28"/>
      <c r="Q5" s="29"/>
      <c r="R5" s="24">
        <f>N5-Q5</f>
        <v>2070</v>
      </c>
      <c r="S5" s="30">
        <f>S6</f>
        <v>0.19</v>
      </c>
      <c r="T5" s="24">
        <f>R5*S5</f>
        <v>393.3</v>
      </c>
      <c r="U5" s="24">
        <f>R5+T5</f>
        <v>2463.3000000000002</v>
      </c>
    </row>
    <row r="6" spans="1:21" ht="18" customHeight="1" x14ac:dyDescent="0.25">
      <c r="A6" s="145">
        <v>1</v>
      </c>
      <c r="B6" s="146" t="str">
        <f t="shared" ref="B6:B9" si="0">IF(C6&lt;&gt;"","",IF(B5="",B5,B5))</f>
        <v>03</v>
      </c>
      <c r="C6" s="147"/>
      <c r="D6" s="146">
        <f t="shared" ref="D6:D9" si="1">IF(E6&lt;&gt;"","",IF(D5="",E5,D5))</f>
        <v>104</v>
      </c>
      <c r="E6" s="148"/>
      <c r="F6" s="149"/>
      <c r="G6" s="150" t="e">
        <f>IF(ISNA(INDEX([1]ART!$M:$M,MATCH(I6,[1]ART!$B:$B,0))),"",INDEX([1]ART!$M:$M,MATCH(I6,[1]ART!$B:$B,0)))</f>
        <v>#REF!</v>
      </c>
      <c r="H6" s="151" t="s">
        <v>24</v>
      </c>
      <c r="I6" s="152" t="s">
        <v>29</v>
      </c>
      <c r="J6" s="153" t="str">
        <f>IF(ISNA(INDEX([1]ART!$C:$C,MATCH(I6,[1]ART!$B:$B,0))),"",INDEX([1]ART!$C:$C,MATCH(I6,[1]ART!$B:$B,0)))</f>
        <v xml:space="preserve">Traçage Noir &amp; Blanc / Papier </v>
      </c>
      <c r="K6" s="150" t="str">
        <f>IF(ISNA(INDEX([1]ART!$D:$D,MATCH(I6,[1]ART!$B:$B,0))),"",INDEX([1]ART!$D:$D,MATCH(I6,[1]ART!$B:$B,0)))</f>
        <v>ML</v>
      </c>
      <c r="L6" s="154">
        <v>3</v>
      </c>
      <c r="M6" s="154">
        <v>160</v>
      </c>
      <c r="N6" s="154">
        <f t="shared" ref="N6:N9" si="2">L6*M6</f>
        <v>480</v>
      </c>
      <c r="O6" s="145">
        <f>Saisie[[#This Row],[N° Ordre]]</f>
        <v>1</v>
      </c>
      <c r="P6" s="155">
        <f>Saisie[[#This Row],[Remise Montant]]/Saisie[[#This Row],[Montant HT Brut]]</f>
        <v>0</v>
      </c>
      <c r="Q6" s="156"/>
      <c r="R6" s="154">
        <f>Saisie[[#This Row],[Montant HT Brut]]-Saisie[[#This Row],[Remise Montant]]</f>
        <v>480</v>
      </c>
      <c r="S6" s="157">
        <f>IF(ISNA(INDEX([1]ART!$H:$H,MATCH(I6,[1]ART!$B:$B,0))),"",INDEX([1]ART!$H:$H,MATCH(I6,[1]ART!$B:$B,0)))</f>
        <v>0.19</v>
      </c>
      <c r="T6" s="154">
        <f t="shared" ref="T6:T9" si="3">IFERROR(R6*S6,"")</f>
        <v>91.2</v>
      </c>
      <c r="U6" s="154">
        <f t="shared" ref="U6:U9" si="4">IFERROR(R6+T6,"")</f>
        <v>571.20000000000005</v>
      </c>
    </row>
    <row r="7" spans="1:21" ht="18" customHeight="1" x14ac:dyDescent="0.25">
      <c r="A7" s="145">
        <f>A6</f>
        <v>1</v>
      </c>
      <c r="B7" s="146" t="str">
        <f t="shared" si="0"/>
        <v>03</v>
      </c>
      <c r="C7" s="147"/>
      <c r="D7" s="146">
        <f t="shared" si="1"/>
        <v>104</v>
      </c>
      <c r="E7" s="148"/>
      <c r="F7" s="149"/>
      <c r="G7" s="150" t="e">
        <f>IF(ISNA(INDEX([1]ART!$M:$M,MATCH(I7,[1]ART!$B:$B,0))),"",INDEX([1]ART!$M:$M,MATCH(I7,[1]ART!$B:$B,0)))</f>
        <v>#REF!</v>
      </c>
      <c r="H7" s="151" t="s">
        <v>26</v>
      </c>
      <c r="I7" s="152" t="s">
        <v>25</v>
      </c>
      <c r="J7" s="153" t="str">
        <f>IF(ISNA(INDEX([1]ART!$C:$C,MATCH(I7,[1]ART!$B:$B,0))),"",INDEX([1]ART!$C:$C,MATCH(I7,[1]ART!$B:$B,0)))</f>
        <v xml:space="preserve">Copie Noir &amp; Blanc A3-R /  Papier </v>
      </c>
      <c r="K7" s="150" t="str">
        <f>IF(ISNA(INDEX([1]ART!$D:$D,MATCH(I7,[1]ART!$B:$B,0))),"",INDEX([1]ART!$D:$D,MATCH(I7,[1]ART!$B:$B,0)))</f>
        <v>U</v>
      </c>
      <c r="L7" s="154">
        <v>20</v>
      </c>
      <c r="M7" s="154">
        <v>10</v>
      </c>
      <c r="N7" s="154">
        <f t="shared" si="2"/>
        <v>200</v>
      </c>
      <c r="O7" s="145">
        <f>Saisie[[#This Row],[N° Ordre]]</f>
        <v>1</v>
      </c>
      <c r="P7" s="155">
        <f t="shared" ref="P7:P9" si="5">IF(E7&lt;&gt;"","",IF(P6="",P6,P6))</f>
        <v>0</v>
      </c>
      <c r="Q7" s="156"/>
      <c r="R7" s="154">
        <f>Saisie[[#This Row],[Montant HT Brut]]-Saisie[[#This Row],[Remise Montant]]</f>
        <v>200</v>
      </c>
      <c r="S7" s="157">
        <f>IF(ISNA(INDEX([1]ART!$H:$H,MATCH(I7,[1]ART!$B:$B,0))),"",INDEX([1]ART!$H:$H,MATCH(I7,[1]ART!$B:$B,0)))</f>
        <v>0.19</v>
      </c>
      <c r="T7" s="154">
        <f t="shared" si="3"/>
        <v>38</v>
      </c>
      <c r="U7" s="154">
        <f t="shared" si="4"/>
        <v>238</v>
      </c>
    </row>
    <row r="8" spans="1:21" ht="18" customHeight="1" x14ac:dyDescent="0.25">
      <c r="A8" s="145">
        <f>A7</f>
        <v>1</v>
      </c>
      <c r="B8" s="146" t="str">
        <f t="shared" si="0"/>
        <v>03</v>
      </c>
      <c r="C8" s="147"/>
      <c r="D8" s="146">
        <f t="shared" si="1"/>
        <v>104</v>
      </c>
      <c r="E8" s="148"/>
      <c r="F8" s="149"/>
      <c r="G8" s="150" t="e">
        <f>IF(ISNA(INDEX([1]ART!$M:$M,MATCH(I8,[1]ART!$B:$B,0))),"",INDEX([1]ART!$M:$M,MATCH(I8,[1]ART!$B:$B,0)))</f>
        <v>#REF!</v>
      </c>
      <c r="H8" s="151" t="s">
        <v>28</v>
      </c>
      <c r="I8" s="158" t="s">
        <v>44</v>
      </c>
      <c r="J8" s="153" t="str">
        <f>IF(ISNA(INDEX([1]ART!$C:$C,MATCH(I8,[1]ART!$B:$B,0))),"",INDEX([1]ART!$C:$C,MATCH(I8,[1]ART!$B:$B,0)))</f>
        <v>Impression Noir &amp; Blanc A4-R /  Papier</v>
      </c>
      <c r="K8" s="157" t="str">
        <f>IF(ISNA(INDEX([1]ART!$D:$D,MATCH(I8,[1]ART!$B:$B,0))),"",INDEX([1]ART!$D:$D,MATCH(I8,[1]ART!$B:$B,0)))</f>
        <v>U</v>
      </c>
      <c r="L8" s="154">
        <v>5</v>
      </c>
      <c r="M8" s="154">
        <v>20</v>
      </c>
      <c r="N8" s="154">
        <f t="shared" si="2"/>
        <v>100</v>
      </c>
      <c r="O8" s="145">
        <f>Saisie[[#This Row],[N° Ordre]]</f>
        <v>1</v>
      </c>
      <c r="P8" s="155">
        <f t="shared" si="5"/>
        <v>0</v>
      </c>
      <c r="Q8" s="156"/>
      <c r="R8" s="154">
        <f>Saisie[[#This Row],[Montant HT Brut]]-Saisie[[#This Row],[Remise Montant]]</f>
        <v>100</v>
      </c>
      <c r="S8" s="157">
        <f>S5</f>
        <v>0.19</v>
      </c>
      <c r="T8" s="154">
        <f t="shared" si="3"/>
        <v>19</v>
      </c>
      <c r="U8" s="154">
        <f t="shared" si="4"/>
        <v>119</v>
      </c>
    </row>
    <row r="9" spans="1:21" ht="18" customHeight="1" x14ac:dyDescent="0.25">
      <c r="A9" s="145">
        <f t="shared" ref="A9:A12" si="6">A8</f>
        <v>1</v>
      </c>
      <c r="B9" s="146" t="str">
        <f t="shared" si="0"/>
        <v>03</v>
      </c>
      <c r="C9" s="147"/>
      <c r="D9" s="146">
        <f t="shared" si="1"/>
        <v>104</v>
      </c>
      <c r="E9" s="148"/>
      <c r="F9" s="149"/>
      <c r="G9" s="150" t="e">
        <f>IF(ISNA(INDEX([1]ART!$M:$M,MATCH(I9,[1]ART!$B:$B,0))),"",INDEX([1]ART!$M:$M,MATCH(I9,[1]ART!$B:$B,0)))</f>
        <v>#REF!</v>
      </c>
      <c r="H9" s="151" t="s">
        <v>30</v>
      </c>
      <c r="I9" s="158" t="s">
        <v>45</v>
      </c>
      <c r="J9" s="153" t="str">
        <f>IF(ISNA(INDEX([1]ART!$C:$C,MATCH(I9,[1]ART!$B:$B,0))),"",INDEX([1]ART!$C:$C,MATCH(I9,[1]ART!$B:$B,0)))</f>
        <v>Numérisation Noir &amp; Blanc de plan ou carte</v>
      </c>
      <c r="K9" s="157" t="str">
        <f>IF(ISNA(INDEX([1]ART!$D:$D,MATCH(I9,[1]ART!$B:$B,0))),"",INDEX([1]ART!$D:$D,MATCH(I9,[1]ART!$B:$B,0)))</f>
        <v>ML</v>
      </c>
      <c r="L9" s="154">
        <v>2</v>
      </c>
      <c r="M9" s="154">
        <v>300</v>
      </c>
      <c r="N9" s="154">
        <f t="shared" si="2"/>
        <v>600</v>
      </c>
      <c r="O9" s="145">
        <f>Saisie[[#This Row],[N° Ordre]]</f>
        <v>1</v>
      </c>
      <c r="P9" s="155">
        <f t="shared" si="5"/>
        <v>0</v>
      </c>
      <c r="Q9" s="156"/>
      <c r="R9" s="154">
        <f>Saisie[[#This Row],[Montant HT Brut]]-Saisie[[#This Row],[Remise Montant]]</f>
        <v>600</v>
      </c>
      <c r="S9" s="157">
        <f>S6</f>
        <v>0.19</v>
      </c>
      <c r="T9" s="154">
        <f t="shared" si="3"/>
        <v>114</v>
      </c>
      <c r="U9" s="154">
        <f t="shared" si="4"/>
        <v>714</v>
      </c>
    </row>
    <row r="10" spans="1:21" ht="18" customHeight="1" x14ac:dyDescent="0.25">
      <c r="A10" s="145">
        <f t="shared" si="6"/>
        <v>1</v>
      </c>
      <c r="B10" s="146" t="str">
        <f t="shared" ref="B10:B12" si="7">IF(C10&lt;&gt;"","",IF(B9="",B9,B9))</f>
        <v>03</v>
      </c>
      <c r="C10" s="147"/>
      <c r="D10" s="146">
        <f t="shared" ref="D10:D12" si="8">IF(E10&lt;&gt;"","",IF(D9="",E9,D9))</f>
        <v>104</v>
      </c>
      <c r="E10" s="148"/>
      <c r="F10" s="149"/>
      <c r="G10" s="150" t="e">
        <f>IF(ISNA(INDEX([1]ART!$M:$M,MATCH(I10,[1]ART!$B:$B,0))),"",INDEX([1]ART!$M:$M,MATCH(I10,[1]ART!$B:$B,0)))</f>
        <v>#REF!</v>
      </c>
      <c r="H10" s="151" t="s">
        <v>60</v>
      </c>
      <c r="I10" s="158" t="s">
        <v>31</v>
      </c>
      <c r="J10" s="153" t="str">
        <f>IF(ISNA(INDEX([1]ART!$C:$C,MATCH(I10,[1]ART!$B:$B,0))),"",INDEX([1]ART!$C:$C,MATCH(I10,[1]ART!$B:$B,0)))</f>
        <v>Copie Noir &amp; Blanc A4-R /  Papier</v>
      </c>
      <c r="K10" s="157" t="str">
        <f>IF(ISNA(INDEX([1]ART!$D:$D,MATCH(I10,[1]ART!$B:$B,0))),"",INDEX([1]ART!$D:$D,MATCH(I10,[1]ART!$B:$B,0)))</f>
        <v>U</v>
      </c>
      <c r="L10" s="154">
        <v>2</v>
      </c>
      <c r="M10" s="154">
        <v>5</v>
      </c>
      <c r="N10" s="154">
        <f t="shared" ref="N10:N12" si="9">L10*M10</f>
        <v>10</v>
      </c>
      <c r="O10" s="145">
        <f>Saisie[[#This Row],[N° Ordre]]</f>
        <v>1</v>
      </c>
      <c r="P10" s="155">
        <f t="shared" ref="P10:P12" si="10">IF(E10&lt;&gt;"","",IF(P9="",P9,P9))</f>
        <v>0</v>
      </c>
      <c r="Q10" s="156"/>
      <c r="R10" s="154">
        <f>Saisie[[#This Row],[Montant HT Brut]]-Saisie[[#This Row],[Remise Montant]]</f>
        <v>10</v>
      </c>
      <c r="S10" s="157">
        <f t="shared" ref="S10:S12" si="11">S7</f>
        <v>0.19</v>
      </c>
      <c r="T10" s="154">
        <f t="shared" ref="T10:T12" si="12">IFERROR(R10*S10,"")</f>
        <v>1.9</v>
      </c>
      <c r="U10" s="154">
        <f t="shared" ref="U10:U12" si="13">IFERROR(R10+T10,"")</f>
        <v>11.9</v>
      </c>
    </row>
    <row r="11" spans="1:21" ht="18" customHeight="1" x14ac:dyDescent="0.25">
      <c r="A11" s="145">
        <f t="shared" si="6"/>
        <v>1</v>
      </c>
      <c r="B11" s="146" t="str">
        <f t="shared" si="7"/>
        <v>03</v>
      </c>
      <c r="C11" s="147"/>
      <c r="D11" s="146">
        <f t="shared" si="8"/>
        <v>104</v>
      </c>
      <c r="E11" s="148"/>
      <c r="F11" s="149"/>
      <c r="G11" s="150" t="e">
        <f>IF(ISNA(INDEX([1]ART!$M:$M,MATCH(I11,[1]ART!$B:$B,0))),"",INDEX([1]ART!$M:$M,MATCH(I11,[1]ART!$B:$B,0)))</f>
        <v>#REF!</v>
      </c>
      <c r="H11" s="151" t="s">
        <v>32</v>
      </c>
      <c r="I11" s="158" t="s">
        <v>61</v>
      </c>
      <c r="J11" s="153" t="str">
        <f>IF(ISNA(INDEX([1]ART!$C:$C,MATCH(I11,[1]ART!$B:$B,0))),"",INDEX([1]ART!$C:$C,MATCH(I11,[1]ART!$B:$B,0)))</f>
        <v>Impression Noir &amp; Blanc A3-R /  Papier</v>
      </c>
      <c r="K11" s="157" t="str">
        <f>IF(ISNA(INDEX([1]ART!$D:$D,MATCH(I11,[1]ART!$B:$B,0))),"",INDEX([1]ART!$D:$D,MATCH(I11,[1]ART!$B:$B,0)))</f>
        <v>U</v>
      </c>
      <c r="L11" s="154">
        <v>2</v>
      </c>
      <c r="M11" s="154">
        <v>40</v>
      </c>
      <c r="N11" s="154">
        <f t="shared" si="9"/>
        <v>80</v>
      </c>
      <c r="O11" s="145">
        <f>Saisie[[#This Row],[N° Ordre]]</f>
        <v>1</v>
      </c>
      <c r="P11" s="155">
        <f t="shared" si="10"/>
        <v>0</v>
      </c>
      <c r="Q11" s="156"/>
      <c r="R11" s="154">
        <f>Saisie[[#This Row],[Montant HT Brut]]-Saisie[[#This Row],[Remise Montant]]</f>
        <v>80</v>
      </c>
      <c r="S11" s="157">
        <f t="shared" si="11"/>
        <v>0.19</v>
      </c>
      <c r="T11" s="154">
        <f t="shared" si="12"/>
        <v>15.2</v>
      </c>
      <c r="U11" s="154">
        <f t="shared" si="13"/>
        <v>95.2</v>
      </c>
    </row>
    <row r="12" spans="1:21" ht="18" customHeight="1" x14ac:dyDescent="0.25">
      <c r="A12" s="145">
        <f t="shared" si="6"/>
        <v>1</v>
      </c>
      <c r="B12" s="146" t="str">
        <f t="shared" si="7"/>
        <v>03</v>
      </c>
      <c r="C12" s="147"/>
      <c r="D12" s="146">
        <f t="shared" si="8"/>
        <v>104</v>
      </c>
      <c r="E12" s="148"/>
      <c r="F12" s="149"/>
      <c r="G12" s="150" t="e">
        <f>IF(ISNA(INDEX([1]ART!$M:$M,MATCH(I12,[1]ART!$B:$B,0))),"",INDEX([1]ART!$M:$M,MATCH(I12,[1]ART!$B:$B,0)))</f>
        <v>#REF!</v>
      </c>
      <c r="H12" s="151" t="s">
        <v>34</v>
      </c>
      <c r="I12" s="158" t="s">
        <v>45</v>
      </c>
      <c r="J12" s="153" t="str">
        <f>IF(ISNA(INDEX([1]ART!$C:$C,MATCH(I12,[1]ART!$B:$B,0))),"",INDEX([1]ART!$C:$C,MATCH(I12,[1]ART!$B:$B,0)))</f>
        <v>Numérisation Noir &amp; Blanc de plan ou carte</v>
      </c>
      <c r="K12" s="157" t="str">
        <f>IF(ISNA(INDEX([1]ART!$D:$D,MATCH(I12,[1]ART!$B:$B,0))),"",INDEX([1]ART!$D:$D,MATCH(I12,[1]ART!$B:$B,0)))</f>
        <v>ML</v>
      </c>
      <c r="L12" s="154">
        <v>2</v>
      </c>
      <c r="M12" s="154">
        <v>300</v>
      </c>
      <c r="N12" s="154">
        <f t="shared" si="9"/>
        <v>600</v>
      </c>
      <c r="O12" s="145">
        <f>Saisie[[#This Row],[N° Ordre]]</f>
        <v>1</v>
      </c>
      <c r="P12" s="155">
        <f t="shared" si="10"/>
        <v>0</v>
      </c>
      <c r="Q12" s="156"/>
      <c r="R12" s="154">
        <f>Saisie[[#This Row],[Montant HT Brut]]-Saisie[[#This Row],[Remise Montant]]</f>
        <v>600</v>
      </c>
      <c r="S12" s="157">
        <f t="shared" si="11"/>
        <v>0.19</v>
      </c>
      <c r="T12" s="154">
        <f t="shared" si="12"/>
        <v>114</v>
      </c>
      <c r="U12" s="154">
        <f t="shared" si="13"/>
        <v>714</v>
      </c>
    </row>
  </sheetData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'D:\2-copyfen\2_copyfen_2017\[2017_Compta-17.08.xlsm]CLT'!#REF!</xm:f>
          </x14:formula1>
          <xm:sqref>F5:H5 F3:H3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18"/>
  <sheetViews>
    <sheetView workbookViewId="0">
      <selection activeCell="K21" sqref="K21"/>
    </sheetView>
  </sheetViews>
  <sheetFormatPr baseColWidth="10" defaultRowHeight="15" x14ac:dyDescent="0.25"/>
  <cols>
    <col min="1" max="1" width="6.7109375" style="42" customWidth="1"/>
    <col min="2" max="2" width="7.28515625" customWidth="1"/>
    <col min="3" max="3" width="10.140625" style="164" customWidth="1"/>
    <col min="4" max="4" width="7.5703125" hidden="1" customWidth="1"/>
    <col min="5" max="5" width="6.42578125" style="54" customWidth="1"/>
    <col min="6" max="6" width="15.42578125" style="165" customWidth="1"/>
    <col min="7" max="7" width="4.7109375" style="55" hidden="1" customWidth="1"/>
    <col min="8" max="8" width="4.7109375" style="56" hidden="1" customWidth="1"/>
    <col min="9" max="9" width="7.85546875" style="160" customWidth="1"/>
    <col min="10" max="10" width="45.5703125" style="164" customWidth="1"/>
    <col min="11" max="11" width="6.140625" style="57" customWidth="1"/>
    <col min="12" max="12" width="8.42578125" style="166" customWidth="1"/>
    <col min="13" max="13" width="9.28515625" style="164" customWidth="1"/>
    <col min="14" max="14" width="12.7109375" style="58" customWidth="1"/>
    <col min="15" max="15" width="6.140625" style="167" hidden="1" customWidth="1"/>
    <col min="16" max="16" width="7.42578125" style="164" customWidth="1"/>
    <col min="17" max="17" width="9.85546875" style="168" customWidth="1"/>
    <col min="18" max="18" width="12.28515625" style="169" customWidth="1"/>
    <col min="19" max="19" width="6.85546875" style="160" customWidth="1"/>
    <col min="20" max="20" width="11.140625" style="164" customWidth="1"/>
    <col min="21" max="21" width="10.140625" style="170" customWidth="1"/>
    <col min="22" max="22" width="10.7109375" style="160" customWidth="1"/>
    <col min="23" max="16384" width="11.42578125" style="160"/>
  </cols>
  <sheetData>
    <row r="1" spans="1:21" ht="30" customHeight="1" x14ac:dyDescent="0.25">
      <c r="A1" s="59"/>
      <c r="B1" s="141" t="s">
        <v>43</v>
      </c>
      <c r="C1" s="103"/>
      <c r="D1" s="104"/>
      <c r="E1" s="105"/>
      <c r="F1" s="106"/>
      <c r="G1" s="102"/>
      <c r="H1" s="61" t="s">
        <v>41</v>
      </c>
      <c r="I1" s="106"/>
      <c r="J1" s="65"/>
      <c r="K1" s="66"/>
      <c r="L1" s="107"/>
      <c r="M1" s="108"/>
      <c r="N1" s="108"/>
      <c r="O1" s="109"/>
      <c r="P1" s="110"/>
      <c r="Q1" s="111"/>
      <c r="R1" s="108"/>
      <c r="S1" s="108"/>
      <c r="T1" s="108"/>
      <c r="U1" s="108"/>
    </row>
    <row r="2" spans="1:21" s="161" customFormat="1" ht="18" customHeight="1" x14ac:dyDescent="0.25">
      <c r="A2" s="43"/>
      <c r="B2" s="125"/>
      <c r="C2" s="126"/>
      <c r="D2" s="43"/>
      <c r="E2" s="127"/>
      <c r="F2" s="128"/>
      <c r="G2" s="43"/>
      <c r="H2" s="125"/>
      <c r="I2" s="90"/>
      <c r="J2" s="91"/>
      <c r="K2" s="129"/>
      <c r="L2" s="130"/>
      <c r="M2" s="131"/>
      <c r="N2" s="132"/>
      <c r="O2" s="133"/>
      <c r="P2" s="134"/>
      <c r="Q2" s="135"/>
      <c r="R2" s="132"/>
      <c r="S2" s="135"/>
      <c r="T2" s="135"/>
      <c r="U2" s="135"/>
    </row>
    <row r="3" spans="1:21" s="136" customFormat="1" ht="18" customHeight="1" x14ac:dyDescent="0.25">
      <c r="A3" s="112"/>
      <c r="B3" s="113"/>
      <c r="C3" s="114"/>
      <c r="D3" s="115"/>
      <c r="E3" s="137"/>
      <c r="F3" s="138"/>
      <c r="G3" s="113"/>
      <c r="H3" s="113"/>
      <c r="I3" s="116"/>
      <c r="J3" s="117"/>
      <c r="K3" s="118"/>
      <c r="L3" s="108"/>
      <c r="M3" s="119"/>
      <c r="N3" s="120"/>
      <c r="O3" s="121"/>
      <c r="P3" s="122"/>
      <c r="Q3" s="123"/>
      <c r="R3" s="139"/>
      <c r="S3" s="124"/>
      <c r="T3" s="123"/>
      <c r="U3" s="140"/>
    </row>
    <row r="4" spans="1:21" s="162" customFormat="1" ht="30" customHeight="1" x14ac:dyDescent="0.25">
      <c r="A4" s="44" t="s">
        <v>2</v>
      </c>
      <c r="B4" s="46" t="s">
        <v>3</v>
      </c>
      <c r="C4" s="53" t="s">
        <v>4</v>
      </c>
      <c r="D4" s="47" t="s">
        <v>5</v>
      </c>
      <c r="E4" s="48" t="s">
        <v>6</v>
      </c>
      <c r="F4" s="48" t="s">
        <v>7</v>
      </c>
      <c r="G4" s="46" t="s">
        <v>8</v>
      </c>
      <c r="H4" s="45" t="s">
        <v>9</v>
      </c>
      <c r="I4" s="53" t="s">
        <v>10</v>
      </c>
      <c r="J4" s="53" t="s">
        <v>11</v>
      </c>
      <c r="K4" s="48" t="s">
        <v>12</v>
      </c>
      <c r="L4" s="48" t="s">
        <v>13</v>
      </c>
      <c r="M4" s="49" t="s">
        <v>14</v>
      </c>
      <c r="N4" s="53" t="s">
        <v>49</v>
      </c>
      <c r="O4" s="50" t="s">
        <v>16</v>
      </c>
      <c r="P4" s="51" t="s">
        <v>17</v>
      </c>
      <c r="Q4" s="53" t="s">
        <v>18</v>
      </c>
      <c r="R4" s="48" t="s">
        <v>19</v>
      </c>
      <c r="S4" s="52" t="s">
        <v>20</v>
      </c>
      <c r="T4" s="48" t="s">
        <v>21</v>
      </c>
      <c r="U4" s="53" t="s">
        <v>22</v>
      </c>
    </row>
    <row r="5" spans="1:21" s="2" customFormat="1" ht="18" customHeight="1" x14ac:dyDescent="0.25">
      <c r="A5" s="14" t="s">
        <v>23</v>
      </c>
      <c r="B5" s="19" t="s">
        <v>42</v>
      </c>
      <c r="C5" s="15">
        <v>42796</v>
      </c>
      <c r="D5" s="16"/>
      <c r="E5" s="17">
        <v>101</v>
      </c>
      <c r="F5" s="18" t="s">
        <v>1</v>
      </c>
      <c r="G5" s="19"/>
      <c r="H5" s="20"/>
      <c r="I5" s="21">
        <v>1</v>
      </c>
      <c r="J5" s="22" t="s">
        <v>50</v>
      </c>
      <c r="K5" s="23" t="s">
        <v>50</v>
      </c>
      <c r="L5" s="24"/>
      <c r="M5" s="25"/>
      <c r="N5" s="26">
        <v>2440</v>
      </c>
      <c r="O5" s="27">
        <v>1</v>
      </c>
      <c r="P5" s="28"/>
      <c r="Q5" s="29"/>
      <c r="R5" s="24">
        <v>2440</v>
      </c>
      <c r="S5" s="30">
        <v>0.19</v>
      </c>
      <c r="T5" s="24">
        <v>463.6</v>
      </c>
      <c r="U5" s="24">
        <v>2903.6</v>
      </c>
    </row>
    <row r="6" spans="1:21" s="163" customFormat="1" ht="18" customHeight="1" x14ac:dyDescent="0.25">
      <c r="A6" s="145">
        <v>1</v>
      </c>
      <c r="B6" s="146" t="s">
        <v>42</v>
      </c>
      <c r="C6" s="147"/>
      <c r="D6" s="146">
        <v>101</v>
      </c>
      <c r="E6" s="148"/>
      <c r="F6" s="149"/>
      <c r="G6" s="150">
        <v>0</v>
      </c>
      <c r="H6" s="151" t="s">
        <v>24</v>
      </c>
      <c r="I6" s="152" t="s">
        <v>25</v>
      </c>
      <c r="J6" s="153" t="s">
        <v>51</v>
      </c>
      <c r="K6" s="150" t="s">
        <v>52</v>
      </c>
      <c r="L6" s="154">
        <v>3</v>
      </c>
      <c r="M6" s="154">
        <v>10</v>
      </c>
      <c r="N6" s="154">
        <v>30</v>
      </c>
      <c r="O6" s="145">
        <v>1</v>
      </c>
      <c r="P6" s="155">
        <v>0</v>
      </c>
      <c r="Q6" s="156"/>
      <c r="R6" s="154">
        <v>30</v>
      </c>
      <c r="S6" s="157">
        <v>0.19</v>
      </c>
      <c r="T6" s="154">
        <v>5.7</v>
      </c>
      <c r="U6" s="154">
        <v>35.700000000000003</v>
      </c>
    </row>
    <row r="7" spans="1:21" s="163" customFormat="1" ht="18" customHeight="1" x14ac:dyDescent="0.25">
      <c r="A7" s="145">
        <v>1</v>
      </c>
      <c r="B7" s="146" t="s">
        <v>42</v>
      </c>
      <c r="C7" s="147"/>
      <c r="D7" s="146">
        <v>101</v>
      </c>
      <c r="E7" s="148"/>
      <c r="F7" s="149"/>
      <c r="G7" s="150">
        <v>0</v>
      </c>
      <c r="H7" s="151" t="s">
        <v>26</v>
      </c>
      <c r="I7" s="152" t="s">
        <v>27</v>
      </c>
      <c r="J7" s="153" t="s">
        <v>53</v>
      </c>
      <c r="K7" s="150" t="s">
        <v>54</v>
      </c>
      <c r="L7" s="154">
        <v>20</v>
      </c>
      <c r="M7" s="154">
        <v>80</v>
      </c>
      <c r="N7" s="154">
        <v>1600</v>
      </c>
      <c r="O7" s="145">
        <v>1</v>
      </c>
      <c r="P7" s="155">
        <v>0</v>
      </c>
      <c r="Q7" s="156"/>
      <c r="R7" s="154">
        <v>1600</v>
      </c>
      <c r="S7" s="157">
        <v>0.19</v>
      </c>
      <c r="T7" s="154">
        <v>304</v>
      </c>
      <c r="U7" s="154">
        <v>1904</v>
      </c>
    </row>
    <row r="8" spans="1:21" s="163" customFormat="1" ht="18" customHeight="1" x14ac:dyDescent="0.25">
      <c r="A8" s="145">
        <v>1</v>
      </c>
      <c r="B8" s="146" t="s">
        <v>42</v>
      </c>
      <c r="C8" s="147"/>
      <c r="D8" s="146">
        <v>101</v>
      </c>
      <c r="E8" s="148"/>
      <c r="F8" s="149"/>
      <c r="G8" s="150">
        <v>0</v>
      </c>
      <c r="H8" s="151" t="s">
        <v>28</v>
      </c>
      <c r="I8" s="158" t="s">
        <v>29</v>
      </c>
      <c r="J8" s="153" t="s">
        <v>55</v>
      </c>
      <c r="K8" s="157" t="s">
        <v>54</v>
      </c>
      <c r="L8" s="154">
        <v>5</v>
      </c>
      <c r="M8" s="154">
        <v>160</v>
      </c>
      <c r="N8" s="154">
        <v>800</v>
      </c>
      <c r="O8" s="145">
        <v>1</v>
      </c>
      <c r="P8" s="155">
        <v>0</v>
      </c>
      <c r="Q8" s="156"/>
      <c r="R8" s="154">
        <v>800</v>
      </c>
      <c r="S8" s="157">
        <v>0.19</v>
      </c>
      <c r="T8" s="154">
        <v>152</v>
      </c>
      <c r="U8" s="154">
        <v>952</v>
      </c>
    </row>
    <row r="9" spans="1:21" s="163" customFormat="1" ht="18" customHeight="1" x14ac:dyDescent="0.25">
      <c r="A9" s="145">
        <v>1</v>
      </c>
      <c r="B9" s="146" t="s">
        <v>42</v>
      </c>
      <c r="C9" s="147"/>
      <c r="D9" s="146">
        <v>101</v>
      </c>
      <c r="E9" s="148"/>
      <c r="F9" s="149"/>
      <c r="G9" s="150">
        <v>0</v>
      </c>
      <c r="H9" s="151" t="s">
        <v>30</v>
      </c>
      <c r="I9" s="158" t="s">
        <v>31</v>
      </c>
      <c r="J9" s="153" t="s">
        <v>56</v>
      </c>
      <c r="K9" s="157" t="s">
        <v>52</v>
      </c>
      <c r="L9" s="154">
        <v>2</v>
      </c>
      <c r="M9" s="154">
        <v>5</v>
      </c>
      <c r="N9" s="154">
        <v>10</v>
      </c>
      <c r="O9" s="145">
        <v>1</v>
      </c>
      <c r="P9" s="155">
        <v>0</v>
      </c>
      <c r="Q9" s="156"/>
      <c r="R9" s="154">
        <v>10</v>
      </c>
      <c r="S9" s="157">
        <v>0.19</v>
      </c>
      <c r="T9" s="154">
        <v>1.9</v>
      </c>
      <c r="U9" s="154">
        <v>11.9</v>
      </c>
    </row>
    <row r="10" spans="1:21" s="2" customFormat="1" ht="18" customHeight="1" x14ac:dyDescent="0.25">
      <c r="A10" s="14" t="s">
        <v>23</v>
      </c>
      <c r="B10" s="19" t="s">
        <v>42</v>
      </c>
      <c r="C10" s="15">
        <v>42796</v>
      </c>
      <c r="D10" s="16"/>
      <c r="E10" s="31">
        <v>102</v>
      </c>
      <c r="F10" s="18" t="s">
        <v>1</v>
      </c>
      <c r="G10" s="19"/>
      <c r="H10" s="20"/>
      <c r="I10" s="21">
        <v>1</v>
      </c>
      <c r="J10" s="22" t="s">
        <v>50</v>
      </c>
      <c r="K10" s="23" t="s">
        <v>50</v>
      </c>
      <c r="L10" s="24"/>
      <c r="M10" s="25"/>
      <c r="N10" s="26">
        <v>5250</v>
      </c>
      <c r="O10" s="14">
        <v>2</v>
      </c>
      <c r="P10" s="28"/>
      <c r="Q10" s="29"/>
      <c r="R10" s="24">
        <v>5250</v>
      </c>
      <c r="S10" s="30">
        <v>0.19</v>
      </c>
      <c r="T10" s="24">
        <v>997.5</v>
      </c>
      <c r="U10" s="24">
        <v>6247.5</v>
      </c>
    </row>
    <row r="11" spans="1:21" s="163" customFormat="1" ht="18" customHeight="1" x14ac:dyDescent="0.25">
      <c r="A11" s="145">
        <v>2</v>
      </c>
      <c r="B11" s="146" t="s">
        <v>42</v>
      </c>
      <c r="C11" s="147"/>
      <c r="D11" s="146">
        <v>102</v>
      </c>
      <c r="E11" s="148"/>
      <c r="F11" s="149"/>
      <c r="G11" s="150">
        <v>0</v>
      </c>
      <c r="H11" s="151" t="s">
        <v>32</v>
      </c>
      <c r="I11" s="158" t="s">
        <v>33</v>
      </c>
      <c r="J11" s="153" t="s">
        <v>57</v>
      </c>
      <c r="K11" s="157" t="s">
        <v>52</v>
      </c>
      <c r="L11" s="154">
        <v>6</v>
      </c>
      <c r="M11" s="154">
        <v>400</v>
      </c>
      <c r="N11" s="154">
        <v>2400</v>
      </c>
      <c r="O11" s="145">
        <v>2</v>
      </c>
      <c r="P11" s="155">
        <v>0</v>
      </c>
      <c r="Q11" s="156"/>
      <c r="R11" s="154">
        <v>2400</v>
      </c>
      <c r="S11" s="157">
        <v>0.19</v>
      </c>
      <c r="T11" s="154">
        <v>456</v>
      </c>
      <c r="U11" s="154">
        <v>2856</v>
      </c>
    </row>
    <row r="12" spans="1:21" s="163" customFormat="1" ht="18" customHeight="1" x14ac:dyDescent="0.25">
      <c r="A12" s="145">
        <v>2</v>
      </c>
      <c r="B12" s="146" t="s">
        <v>42</v>
      </c>
      <c r="C12" s="147"/>
      <c r="D12" s="146">
        <v>102</v>
      </c>
      <c r="E12" s="148"/>
      <c r="F12" s="149"/>
      <c r="G12" s="150">
        <v>0</v>
      </c>
      <c r="H12" s="151" t="s">
        <v>34</v>
      </c>
      <c r="I12" s="152" t="s">
        <v>35</v>
      </c>
      <c r="J12" s="153" t="s">
        <v>58</v>
      </c>
      <c r="K12" s="150" t="s">
        <v>52</v>
      </c>
      <c r="L12" s="154">
        <v>15</v>
      </c>
      <c r="M12" s="154">
        <v>10</v>
      </c>
      <c r="N12" s="154">
        <v>150</v>
      </c>
      <c r="O12" s="145">
        <v>2</v>
      </c>
      <c r="P12" s="155">
        <v>0</v>
      </c>
      <c r="Q12" s="156"/>
      <c r="R12" s="154">
        <v>150</v>
      </c>
      <c r="S12" s="157">
        <v>0.19</v>
      </c>
      <c r="T12" s="154">
        <v>28.5</v>
      </c>
      <c r="U12" s="154">
        <v>178.5</v>
      </c>
    </row>
    <row r="13" spans="1:21" s="163" customFormat="1" ht="18" customHeight="1" x14ac:dyDescent="0.25">
      <c r="A13" s="145">
        <v>2</v>
      </c>
      <c r="B13" s="146" t="s">
        <v>42</v>
      </c>
      <c r="C13" s="147"/>
      <c r="D13" s="146">
        <v>102</v>
      </c>
      <c r="E13" s="148"/>
      <c r="F13" s="149"/>
      <c r="G13" s="150">
        <v>0</v>
      </c>
      <c r="H13" s="151" t="s">
        <v>36</v>
      </c>
      <c r="I13" s="152" t="s">
        <v>27</v>
      </c>
      <c r="J13" s="153" t="s">
        <v>53</v>
      </c>
      <c r="K13" s="150" t="s">
        <v>54</v>
      </c>
      <c r="L13" s="154">
        <v>6</v>
      </c>
      <c r="M13" s="154">
        <v>80</v>
      </c>
      <c r="N13" s="154">
        <v>480</v>
      </c>
      <c r="O13" s="145">
        <v>2</v>
      </c>
      <c r="P13" s="155">
        <v>0</v>
      </c>
      <c r="Q13" s="154"/>
      <c r="R13" s="154">
        <v>480</v>
      </c>
      <c r="S13" s="157">
        <v>0.19</v>
      </c>
      <c r="T13" s="154">
        <v>91.2</v>
      </c>
      <c r="U13" s="154">
        <v>571.20000000000005</v>
      </c>
    </row>
    <row r="14" spans="1:21" s="163" customFormat="1" ht="18" customHeight="1" x14ac:dyDescent="0.25">
      <c r="A14" s="145">
        <v>2</v>
      </c>
      <c r="B14" s="146" t="s">
        <v>42</v>
      </c>
      <c r="C14" s="147"/>
      <c r="D14" s="146">
        <v>102</v>
      </c>
      <c r="E14" s="148"/>
      <c r="F14" s="149"/>
      <c r="G14" s="150">
        <v>0</v>
      </c>
      <c r="H14" s="151" t="s">
        <v>37</v>
      </c>
      <c r="I14" s="152" t="s">
        <v>29</v>
      </c>
      <c r="J14" s="153" t="s">
        <v>55</v>
      </c>
      <c r="K14" s="150" t="s">
        <v>54</v>
      </c>
      <c r="L14" s="154">
        <v>12</v>
      </c>
      <c r="M14" s="154">
        <v>160</v>
      </c>
      <c r="N14" s="154">
        <v>1920</v>
      </c>
      <c r="O14" s="145">
        <v>2</v>
      </c>
      <c r="P14" s="155">
        <v>0</v>
      </c>
      <c r="Q14" s="154"/>
      <c r="R14" s="154">
        <v>1920</v>
      </c>
      <c r="S14" s="157">
        <v>0.19</v>
      </c>
      <c r="T14" s="154">
        <v>364.8</v>
      </c>
      <c r="U14" s="154">
        <v>2284.8000000000002</v>
      </c>
    </row>
    <row r="15" spans="1:21" s="2" customFormat="1" ht="18" customHeight="1" x14ac:dyDescent="0.25">
      <c r="A15" s="145">
        <v>2</v>
      </c>
      <c r="B15" s="146" t="s">
        <v>42</v>
      </c>
      <c r="C15" s="147"/>
      <c r="D15" s="146">
        <v>102</v>
      </c>
      <c r="E15" s="148"/>
      <c r="F15" s="149"/>
      <c r="G15" s="150">
        <v>0</v>
      </c>
      <c r="H15" s="151" t="s">
        <v>38</v>
      </c>
      <c r="I15" s="152" t="s">
        <v>39</v>
      </c>
      <c r="J15" s="153" t="s">
        <v>59</v>
      </c>
      <c r="K15" s="150" t="s">
        <v>52</v>
      </c>
      <c r="L15" s="154">
        <v>5</v>
      </c>
      <c r="M15" s="154">
        <v>60</v>
      </c>
      <c r="N15" s="154">
        <v>300</v>
      </c>
      <c r="O15" s="145">
        <v>2</v>
      </c>
      <c r="P15" s="155">
        <v>0</v>
      </c>
      <c r="Q15" s="154"/>
      <c r="R15" s="154">
        <v>300</v>
      </c>
      <c r="S15" s="157">
        <v>0.19</v>
      </c>
      <c r="T15" s="154">
        <v>57</v>
      </c>
      <c r="U15" s="154">
        <v>357</v>
      </c>
    </row>
    <row r="16" spans="1:21" s="2" customFormat="1" ht="18" customHeight="1" x14ac:dyDescent="0.25">
      <c r="A16" s="14" t="s">
        <v>23</v>
      </c>
      <c r="B16" s="19" t="s">
        <v>42</v>
      </c>
      <c r="C16" s="15">
        <v>42796</v>
      </c>
      <c r="D16" s="16"/>
      <c r="E16" s="31">
        <v>103</v>
      </c>
      <c r="F16" s="18" t="s">
        <v>1</v>
      </c>
      <c r="G16" s="19"/>
      <c r="H16" s="20"/>
      <c r="I16" s="21">
        <v>1</v>
      </c>
      <c r="J16" s="22" t="s">
        <v>50</v>
      </c>
      <c r="K16" s="23" t="s">
        <v>50</v>
      </c>
      <c r="L16" s="24"/>
      <c r="M16" s="25"/>
      <c r="N16" s="26">
        <v>250</v>
      </c>
      <c r="O16" s="14">
        <v>3</v>
      </c>
      <c r="P16" s="28"/>
      <c r="Q16" s="29"/>
      <c r="R16" s="24">
        <v>250</v>
      </c>
      <c r="S16" s="30">
        <v>0.19</v>
      </c>
      <c r="T16" s="24">
        <v>47.5</v>
      </c>
      <c r="U16" s="24">
        <v>297.5</v>
      </c>
    </row>
    <row r="17" spans="1:23" s="163" customFormat="1" ht="18" customHeight="1" x14ac:dyDescent="0.25">
      <c r="A17" s="145">
        <v>3</v>
      </c>
      <c r="B17" s="146" t="s">
        <v>42</v>
      </c>
      <c r="C17" s="147"/>
      <c r="D17" s="146">
        <v>103</v>
      </c>
      <c r="E17" s="148"/>
      <c r="F17" s="149"/>
      <c r="G17" s="150">
        <v>0</v>
      </c>
      <c r="H17" s="151" t="s">
        <v>40</v>
      </c>
      <c r="I17" s="152" t="s">
        <v>31</v>
      </c>
      <c r="J17" s="153" t="s">
        <v>56</v>
      </c>
      <c r="K17" s="150" t="s">
        <v>52</v>
      </c>
      <c r="L17" s="154">
        <v>50</v>
      </c>
      <c r="M17" s="154">
        <v>5</v>
      </c>
      <c r="N17" s="154">
        <v>250</v>
      </c>
      <c r="O17" s="145">
        <v>3</v>
      </c>
      <c r="P17" s="155">
        <v>0</v>
      </c>
      <c r="Q17" s="154"/>
      <c r="R17" s="154">
        <v>250</v>
      </c>
      <c r="S17" s="157">
        <v>0.19</v>
      </c>
      <c r="T17" s="154">
        <v>47.5</v>
      </c>
      <c r="U17" s="154">
        <v>297.5</v>
      </c>
    </row>
    <row r="18" spans="1:23" s="163" customFormat="1" ht="18" customHeight="1" x14ac:dyDescent="0.25">
      <c r="A18" s="42"/>
      <c r="B18"/>
      <c r="C18" s="164"/>
      <c r="D18"/>
      <c r="E18" s="54"/>
      <c r="F18" s="165"/>
      <c r="G18" s="55"/>
      <c r="H18" s="56"/>
      <c r="I18" s="160"/>
      <c r="J18" s="164"/>
      <c r="K18" s="57"/>
      <c r="L18" s="166"/>
      <c r="M18" s="164"/>
      <c r="N18" s="58"/>
      <c r="O18" s="167"/>
      <c r="P18" s="164"/>
      <c r="Q18" s="168"/>
      <c r="R18" s="169"/>
      <c r="S18" s="160"/>
      <c r="T18" s="164"/>
      <c r="U18" s="170"/>
      <c r="W18" s="142" t="s">
        <v>46</v>
      </c>
    </row>
  </sheetData>
  <dataValidations disablePrompts="1" count="1">
    <dataValidation type="list" allowBlank="1" showInputMessage="1" sqref="J2">
      <formula1>IF(J2&lt;&gt;"",OFFSET(L_Articles,MATCH(J2&amp;"*",L_Articles,0)-1,,COUNTIF(L_Articles,J2&amp;"*"),1),L_Articles)</formula1>
    </dataValidation>
  </dataValidations>
  <pageMargins left="0.7" right="0.7" top="0.75" bottom="0.75" header="0.3" footer="0.3"/>
  <drawing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'D:\2-copyfen\2_copyfen_2017\[2017_Compta-17.08.xlsm]CLT'!#REF!</xm:f>
          </x14:formula1>
          <xm:sqref>F10:H10 F16:H16 F3:H3 F5:H5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USER</cp:lastModifiedBy>
  <dcterms:created xsi:type="dcterms:W3CDTF">2017-08-25T18:57:24Z</dcterms:created>
  <dcterms:modified xsi:type="dcterms:W3CDTF">2017-08-27T15:01:42Z</dcterms:modified>
</cp:coreProperties>
</file>