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addin.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ac810c823d9c4061" Type="http://schemas.microsoft.com/office/2007/relationships/ui/extensibility" Target="customUI/customUI14.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Program Files\### Logiciels d'installation ###\"/>
    </mc:Choice>
  </mc:AlternateContent>
  <bookViews>
    <workbookView visibility="veryHidden" xWindow="465" yWindow="765" windowWidth="26835" windowHeight="13860"/>
  </bookViews>
  <sheets>
    <sheet name="Sheet1" sheetId="1" r:id="rId1"/>
    <sheet name="Sheet2" sheetId="2" r:id="rId2"/>
  </sheets>
  <functionGroups builtInGroupCount="18"/>
  <definedNames>
    <definedName name="weeknum1">Sheet1!$H$11:$O$18</definedName>
    <definedName name="weeknum2">Sheet1!$H$1:$O$8</definedName>
    <definedName name="weeknumiso">Sheet1!$H$21:$O$28</definedName>
  </definedNames>
  <calcPr calcId="152511" concurrentCalc="0"/>
</workbook>
</file>

<file path=xl/calcChain.xml><?xml version="1.0" encoding="utf-8"?>
<calcChain xmlns="http://schemas.openxmlformats.org/spreadsheetml/2006/main">
  <c r="A19" i="1" l="1"/>
  <c r="C2" i="1"/>
  <c r="C3" i="1"/>
  <c r="C4" i="1"/>
  <c r="C5" i="1"/>
  <c r="C6" i="1"/>
  <c r="C7" i="1"/>
  <c r="C8" i="1"/>
  <c r="N18" i="1"/>
  <c r="O13" i="1"/>
  <c r="I14" i="1"/>
  <c r="J14" i="1"/>
  <c r="K14" i="1"/>
  <c r="L14" i="1"/>
  <c r="M14" i="1"/>
  <c r="N14" i="1"/>
  <c r="O14" i="1"/>
  <c r="I15" i="1"/>
  <c r="J15" i="1"/>
  <c r="K15" i="1"/>
  <c r="L15" i="1"/>
  <c r="M15" i="1"/>
  <c r="N15" i="1"/>
  <c r="O15" i="1"/>
  <c r="I16" i="1"/>
  <c r="J16" i="1"/>
  <c r="K16" i="1"/>
  <c r="L16" i="1"/>
  <c r="M16" i="1"/>
  <c r="N16" i="1"/>
  <c r="O16" i="1"/>
  <c r="O18" i="1"/>
  <c r="H16" i="1"/>
  <c r="H15" i="1"/>
  <c r="H14" i="1"/>
  <c r="H13" i="1"/>
  <c r="N8" i="1"/>
  <c r="O3" i="1"/>
  <c r="I4" i="1"/>
  <c r="J4" i="1"/>
  <c r="K4" i="1"/>
  <c r="L4" i="1"/>
  <c r="M4" i="1"/>
  <c r="N4" i="1"/>
  <c r="O4" i="1"/>
  <c r="I5" i="1"/>
  <c r="J5" i="1"/>
  <c r="K5" i="1"/>
  <c r="L5" i="1"/>
  <c r="M5" i="1"/>
  <c r="N5" i="1"/>
  <c r="O5" i="1"/>
  <c r="I6" i="1"/>
  <c r="J6" i="1"/>
  <c r="K6" i="1"/>
  <c r="L6" i="1"/>
  <c r="M6" i="1"/>
  <c r="N6" i="1"/>
  <c r="O6" i="1"/>
  <c r="I7" i="1"/>
  <c r="O8" i="1"/>
  <c r="H5" i="1"/>
  <c r="H3" i="1"/>
  <c r="N28" i="1"/>
  <c r="O23" i="1"/>
  <c r="I24" i="1"/>
  <c r="J24" i="1"/>
  <c r="K24" i="1"/>
  <c r="L24" i="1"/>
  <c r="M24" i="1"/>
  <c r="N24" i="1"/>
  <c r="O24" i="1"/>
  <c r="I25" i="1"/>
  <c r="J25" i="1"/>
  <c r="K25" i="1"/>
  <c r="L25" i="1"/>
  <c r="M25" i="1"/>
  <c r="N25" i="1"/>
  <c r="O25" i="1"/>
  <c r="I26" i="1"/>
  <c r="J26" i="1"/>
  <c r="K26" i="1"/>
  <c r="L26" i="1"/>
  <c r="M26" i="1"/>
  <c r="N26" i="1"/>
  <c r="O26" i="1"/>
  <c r="O28" i="1"/>
  <c r="N3" i="1"/>
  <c r="M3" i="1"/>
  <c r="L3" i="1"/>
  <c r="K3" i="1"/>
  <c r="J3" i="1"/>
  <c r="I3" i="1"/>
  <c r="N13" i="1"/>
  <c r="M13" i="1"/>
  <c r="L13" i="1"/>
  <c r="K13" i="1"/>
  <c r="J13" i="1"/>
  <c r="I13" i="1"/>
  <c r="M23" i="1"/>
  <c r="K23" i="1"/>
  <c r="I23" i="1"/>
  <c r="H25" i="1"/>
  <c r="H23" i="1"/>
  <c r="A1" i="1"/>
  <c r="A2" i="1"/>
  <c r="A3" i="1"/>
  <c r="A4" i="1"/>
  <c r="A5" i="1"/>
  <c r="A6" i="1"/>
  <c r="A7" i="1"/>
  <c r="A8" i="1"/>
  <c r="A9" i="1"/>
  <c r="A10" i="1"/>
  <c r="A11" i="1"/>
  <c r="A12" i="1"/>
  <c r="A13" i="1"/>
  <c r="A14" i="1"/>
  <c r="A15" i="1"/>
  <c r="A16" i="1"/>
  <c r="A17" i="1"/>
  <c r="A18" i="1"/>
  <c r="A20" i="1"/>
  <c r="A21" i="1"/>
  <c r="A22" i="1"/>
  <c r="A23" i="1"/>
  <c r="A24" i="1"/>
  <c r="A25" i="1"/>
  <c r="A26" i="1"/>
  <c r="A27" i="1"/>
  <c r="A28" i="1"/>
  <c r="A29" i="1"/>
  <c r="A30" i="1"/>
  <c r="A31" i="1"/>
  <c r="A32" i="1"/>
  <c r="A33" i="1"/>
  <c r="A34" i="1"/>
  <c r="A35" i="1"/>
  <c r="A36" i="1"/>
  <c r="A37" i="1"/>
  <c r="A38" i="1"/>
  <c r="C1" i="1"/>
  <c r="I27" i="1"/>
  <c r="H4" i="1"/>
  <c r="H6" i="1"/>
  <c r="H24" i="1"/>
  <c r="H26" i="1"/>
  <c r="J23" i="1"/>
  <c r="L23" i="1"/>
  <c r="N23" i="1"/>
  <c r="I17" i="1"/>
  <c r="J27" i="1"/>
  <c r="K27" i="1"/>
  <c r="L27" i="1"/>
  <c r="M27" i="1"/>
  <c r="N27" i="1"/>
  <c r="O27" i="1"/>
  <c r="I28" i="1"/>
  <c r="H27" i="1"/>
  <c r="J7" i="1"/>
  <c r="K7" i="1"/>
  <c r="L7" i="1"/>
  <c r="M7" i="1"/>
  <c r="N7" i="1"/>
  <c r="O7" i="1"/>
  <c r="I8" i="1"/>
  <c r="H7" i="1"/>
  <c r="J17" i="1"/>
  <c r="K17" i="1"/>
  <c r="L17" i="1"/>
  <c r="M17" i="1"/>
  <c r="N17" i="1"/>
  <c r="O17" i="1"/>
  <c r="I18" i="1"/>
  <c r="H17" i="1"/>
  <c r="H18" i="1"/>
  <c r="J18" i="1"/>
  <c r="H8" i="1"/>
  <c r="J8" i="1"/>
  <c r="H28" i="1"/>
  <c r="J28" i="1"/>
</calcChain>
</file>

<file path=xl/sharedStrings.xml><?xml version="1.0" encoding="utf-8"?>
<sst xmlns="http://schemas.openxmlformats.org/spreadsheetml/2006/main" count="360" uniqueCount="323">
  <si>
    <t>Week</t>
  </si>
  <si>
    <t>Mon</t>
  </si>
  <si>
    <t>Tue</t>
  </si>
  <si>
    <t>Wed</t>
  </si>
  <si>
    <t>Thu</t>
  </si>
  <si>
    <t>Fri</t>
  </si>
  <si>
    <t>Sat</t>
  </si>
  <si>
    <t>Sun</t>
  </si>
  <si>
    <t>English</t>
  </si>
  <si>
    <t>Today</t>
  </si>
  <si>
    <t>D</t>
  </si>
  <si>
    <t>F</t>
  </si>
  <si>
    <t>D &amp; F</t>
  </si>
  <si>
    <t>W</t>
  </si>
  <si>
    <t>Change Settings</t>
  </si>
  <si>
    <t>Hide Settings</t>
  </si>
  <si>
    <t>Insert Live Calendar</t>
  </si>
  <si>
    <t>Help</t>
  </si>
  <si>
    <t>Close</t>
  </si>
  <si>
    <t>Date Format to Use</t>
  </si>
  <si>
    <t>Add Format</t>
  </si>
  <si>
    <t>Week Number System Used</t>
  </si>
  <si>
    <t>Other Options</t>
  </si>
  <si>
    <t>Sunday first day of week (Excel Weeknum function)</t>
  </si>
  <si>
    <t>Monday first day of week (Excel Weeknum function)</t>
  </si>
  <si>
    <t>ISO Week numbers (Monday first day of the week)</t>
  </si>
  <si>
    <t>If there is a Date in the cell it will select that Date in the Calendar (default setting)</t>
  </si>
  <si>
    <t>AutoFit Column Width (default setting)</t>
  </si>
  <si>
    <t>Language</t>
  </si>
  <si>
    <t>Confirm to insert a Live Month Calendar into your worksheet</t>
  </si>
  <si>
    <t>Select a date in the calendar and try again</t>
  </si>
  <si>
    <t>Could not insert the date</t>
  </si>
  <si>
    <t>Could not apply the date format</t>
  </si>
  <si>
    <t>Could not insert the week number</t>
  </si>
  <si>
    <t>Can't undo.</t>
  </si>
  <si>
    <t>The worksheet is protected</t>
  </si>
  <si>
    <t>Activate a worksheet</t>
  </si>
  <si>
    <t>Won't fit here! The calendar uses eight columns and eight rows, which would overwrite existing data</t>
  </si>
  <si>
    <t>Select a different starting cell and try again</t>
  </si>
  <si>
    <t>To change the month displayed, change the date in the top row of the calendar</t>
  </si>
  <si>
    <t>There was a problem creating the calendar</t>
  </si>
  <si>
    <t>Hoy</t>
  </si>
  <si>
    <t>F &amp; F</t>
  </si>
  <si>
    <t>S</t>
  </si>
  <si>
    <t>Mostrar configuraciones</t>
  </si>
  <si>
    <t>Ocultar configuraciones</t>
  </si>
  <si>
    <t>Insertar calendario</t>
  </si>
  <si>
    <t>Ayuda</t>
  </si>
  <si>
    <t>Cerrar</t>
  </si>
  <si>
    <t>Formato de fecha</t>
  </si>
  <si>
    <t>Añadir formato</t>
  </si>
  <si>
    <t>Sistema de número de semana</t>
  </si>
  <si>
    <t>Otras opciones</t>
  </si>
  <si>
    <t>Domingo como primer día de la semana (Función NUM.DE.SEMANA)</t>
  </si>
  <si>
    <t>Lunes como primer día de la semana (Función NUM.DE.SEMANA)</t>
  </si>
  <si>
    <t>Número de semana ISO (Lunes como primer día de la semana)</t>
  </si>
  <si>
    <t>Si la celda contiene una fecha, ésta se seleccionará en el Calendario (configuración por defecto)</t>
  </si>
  <si>
    <t>Ancho automático de columna (configuración por defecto)</t>
  </si>
  <si>
    <t>Idioma</t>
  </si>
  <si>
    <t>Deseas insertar un calendario del mes en la hoja activa ?</t>
  </si>
  <si>
    <t>Selecciona una fecha en el Calendario e intenta otra vez</t>
  </si>
  <si>
    <t>No se pudo insertar la fecha</t>
  </si>
  <si>
    <t>No se pudo aplicar el formato de fecha</t>
  </si>
  <si>
    <t>No se pudo insertar el número de semana</t>
  </si>
  <si>
    <t>La acción no se puede deshacer</t>
  </si>
  <si>
    <t>La hoja activa está protegida</t>
  </si>
  <si>
    <t>Activar una hoja</t>
  </si>
  <si>
    <t>El Calendario usa ocho columnas y ocho filas, y es posible que reemplace información de la hoja</t>
  </si>
  <si>
    <t>Selecciona una celda diferente e intenta otra vez</t>
  </si>
  <si>
    <t>Puedes cambiar la fecha en la parte superior del Calendario para mostrar el Calendario del mes completo</t>
  </si>
  <si>
    <t>Hubo un problema de escritura al crear el calendario</t>
  </si>
  <si>
    <t>Semana</t>
  </si>
  <si>
    <t>Español</t>
  </si>
  <si>
    <t>Select todays Date in the Calendar</t>
  </si>
  <si>
    <t>Apply the formatting, but don't enter the date</t>
  </si>
  <si>
    <t>Change the settings of the DatePicker</t>
  </si>
  <si>
    <t>Insert Live month calendar in your worksheet</t>
  </si>
  <si>
    <t>Visit the Add-ins website</t>
  </si>
  <si>
    <t>The ESC key will also Close the DatePicker</t>
  </si>
  <si>
    <t>Insert :</t>
  </si>
  <si>
    <t>Choose Language</t>
  </si>
  <si>
    <t>Click Yes to add the date format of the active cell to the "Date Format to Use" dropdown. Use this option to add a custom format to the dropdown. Note: You can save only one custom date format; each time you use this button it will replace the format stored previously. Your custom format appears at the bottom of the dropdown list. Confirm that you have selected the correct cell, and want to add the format of this cell to the dropdown.</t>
  </si>
  <si>
    <t>To allow date insertion in unprotected cells of a protected worksheet, you must enable "Format Cells" and "Format Columns" in the dialog that you see when you protect your worksheet.</t>
  </si>
  <si>
    <t>Not possible to insert a Date because there is a formula in the ActiveCell</t>
  </si>
  <si>
    <t>Seleccionar la fecha actual en el Calendario</t>
  </si>
  <si>
    <t>Aplicar el formato de fecha, pero no insertar la fecha</t>
  </si>
  <si>
    <t>Cambiar las configuraciones de DatePicker</t>
  </si>
  <si>
    <t>Insertar calendario en la hoja activa</t>
  </si>
  <si>
    <t>Visita la página del Add-in</t>
  </si>
  <si>
    <t>La tecla ESC también cierra el DatePicker</t>
  </si>
  <si>
    <t>Elegir idioma</t>
  </si>
  <si>
    <t>No es posible insertar una fecha debido a que existe una fórmula en la celda activa</t>
  </si>
  <si>
    <t>Da Click en Sí para agregar el formato de fecha definido en el la sección "Formato de fecha". Puedes usar esta opción para agregar tu propio formato personalizado. Nota: Sólo puedes guardar un formato personalizado y cada vez que uses esta opción, el formato anterior será reemplazado. Podrás encontrar tu formato personalizado en la lista. Estás seguro de haber elegido la celda correcta y aplicar el formato de fecha de la lista ?</t>
  </si>
  <si>
    <t>Si deseas insertar una fecha en una celda protegida debes elegir las opciones "Aplicar formato a celdas" y "Aplicar formato a columnas" en el cuadro de diálogo Proteger hoja, mismo que usaste cuando protegiste esta hoja.</t>
  </si>
  <si>
    <t>Sample</t>
  </si>
  <si>
    <t>Ejemplo</t>
  </si>
  <si>
    <t>Insertar :</t>
  </si>
  <si>
    <t>Ron de Bruin : The ISO week number system is used in this Calendar.</t>
  </si>
  <si>
    <t>Ron de Bruin : The Excel WeekNum worksheet function with as argument 1 is used.</t>
  </si>
  <si>
    <t>Ron de Bruin : The Excel WeekNum worksheet function with as argument 2 is used.</t>
  </si>
  <si>
    <t>Ron de Bruin : Se utiliza la función NUM.DE.SEMANA como argumento 1</t>
  </si>
  <si>
    <t>Ron de Bruin : Se utiliza la función NUM.DE.SEMANA como argumento 2</t>
  </si>
  <si>
    <t>Ron de Bruin : El número de semana ISO es usado en este Calendario</t>
  </si>
  <si>
    <t>Français</t>
  </si>
  <si>
    <t>Ajourd'hui</t>
  </si>
  <si>
    <t>Modifier les réglages</t>
  </si>
  <si>
    <t>Masquer les réglages</t>
  </si>
  <si>
    <t>Insérer le calendrier</t>
  </si>
  <si>
    <t>Aide</t>
  </si>
  <si>
    <t>Fermer</t>
  </si>
  <si>
    <t>Format de date choisi :</t>
  </si>
  <si>
    <t>Ajouter le format</t>
  </si>
  <si>
    <t>Système de numérotation des semaines :</t>
  </si>
  <si>
    <t>Autres options :</t>
  </si>
  <si>
    <t>Semaine commence le dimanche (fonction NO.SEMAINE)</t>
  </si>
  <si>
    <t>Semaine commence le lundi (fonction NO.SEMAINE)</t>
  </si>
  <si>
    <t>Numérotation ISO des semaines (premier jour le lundi)</t>
  </si>
  <si>
    <t>Si la cellule contient une date, celle-ci sera sélectionnée dans le calendrier (par défaut)</t>
  </si>
  <si>
    <t>Largeur automatique de la colonne (par défaut)</t>
  </si>
  <si>
    <t>Langue</t>
  </si>
  <si>
    <t>Confirmer l'insertion du calendrier dans la feuille</t>
  </si>
  <si>
    <t>Pour ajouter le format de date de la cellule active à la liste du "Format de date choisi", cliquer sur le bouton "Oui". Cela vous permet d'ajouter un format personnalisé. Note : il n'est possible de conserver qu'un format personnalisé. Chaque utilisation de ce bouton écrasera le format précédemment mémorisé. Votre format s'ajoute au bas de la liste déroulante. Confirmer que vous avez sélectionné la cellule voulue et souhaitez ajouter son format à la liste.</t>
  </si>
  <si>
    <t>Pour permettre l'insertion de date dans une cellule déprotégée d'une feuille protégée, vous devez autoriser "Format de cellule" et "Format de colonnes" dans le dialogue de protectio de la feuille.</t>
  </si>
  <si>
    <t>Sélectionnez une date dans le calendrier et ré-essayez</t>
  </si>
  <si>
    <t>Impossible d'insérer la date</t>
  </si>
  <si>
    <t>Impossible d'appliquer le format de date</t>
  </si>
  <si>
    <t>Impossible d'insérer le numéro de semaine</t>
  </si>
  <si>
    <t>Impossible d'annuler</t>
  </si>
  <si>
    <t>La feuille est protégée</t>
  </si>
  <si>
    <t>Veuillez activer une feuille</t>
  </si>
  <si>
    <t>Impossible ! Le calendrier s'insère sur huit colonnes et huit lignes, ce qui écraserait les données déjà existantes</t>
  </si>
  <si>
    <t>Choisissez une autre cellule et recommencez</t>
  </si>
  <si>
    <t>Pour changer le mois qui s'affiche, modifiez la date de la rangée supérieure du calendrier</t>
  </si>
  <si>
    <t>Il y a eu un problème à la création du calendrier</t>
  </si>
  <si>
    <t>Semaine</t>
  </si>
  <si>
    <t>Ce calendrier utilise le système de numérotation ISO</t>
  </si>
  <si>
    <t>Sélectione la date du jour dans le calendrier</t>
  </si>
  <si>
    <t>Applique le format, mais n'insère pas de date</t>
  </si>
  <si>
    <t>Modifie les réglages de DatePicker</t>
  </si>
  <si>
    <t>Insère un calendrier dans votre feuille</t>
  </si>
  <si>
    <t>Accès au site des compléments (Add-ins)</t>
  </si>
  <si>
    <t>La touche ESC aussi permet de fermer DatePicker</t>
  </si>
  <si>
    <t>Insertion :</t>
  </si>
  <si>
    <t>Impossible d'insérer une date, car la cellule active contient une formule</t>
  </si>
  <si>
    <t>Choix de la langue :</t>
  </si>
  <si>
    <t>Exemple</t>
  </si>
  <si>
    <t>Ron de Bruin : La fonction NO.SEMAINE est utilisée avec l'argument 2</t>
  </si>
  <si>
    <t>Ron de Bruin : La fonction NO.SEMAINE est utilisée avec l'argument 1</t>
  </si>
  <si>
    <t>German</t>
  </si>
  <si>
    <t>Heute</t>
  </si>
  <si>
    <t>Einstellungen</t>
  </si>
  <si>
    <t>Einstellungen ausblenden</t>
  </si>
  <si>
    <t>Kalender einfügen</t>
  </si>
  <si>
    <t>Hilfe</t>
  </si>
  <si>
    <t>Schließen</t>
  </si>
  <si>
    <t>Zu verwendendes Datumsformat</t>
  </si>
  <si>
    <t>Format hinzufügen</t>
  </si>
  <si>
    <t>Berechnungsmethode für Kalenderwochen</t>
  </si>
  <si>
    <t>Sonstige Einstellungen</t>
  </si>
  <si>
    <t>Sonntag als ersten Tag der Woche verwenden (Excel-Kalenderwochenfunktion)</t>
  </si>
  <si>
    <t>Montag als ersten Tag der Woche verwenden (Excel-Kalenderwochenfunktion)</t>
  </si>
  <si>
    <t>Berechnung gemäß dem ISO-Standard</t>
  </si>
  <si>
    <t>Falls ein Datum in der ausgewählten Zelle vorhanden ist, wird dieses Datum im Kalender ausgewählt (Standardeinstellung).</t>
  </si>
  <si>
    <t>Spaltenbreite automatisch einstellen (Standardeinstellung).</t>
  </si>
  <si>
    <t>Sprache</t>
  </si>
  <si>
    <t>Bitte bestätigen Sie das Einfügen eines Kalenders in Ihr Arbeitsblatt.</t>
  </si>
  <si>
    <t>Klicken Sie auf Ja, um das Datumsformat der ausgewählten Zelle der nebenstehenden Liste hinzufügen. Hinweis: es kann nur eine Formatangabe der Liste hinzugefügt werden. Falls Sie ein weiteres Format hinzufügen, wird der vorherige Eintrag überschrieben. Das hingefügte bzw. Ihr benutzerdefiniertes Format in der Liste entspricht dem letzten Eintrag in der Liste.</t>
  </si>
  <si>
    <t>Damit ein Datum in ungeschützten Zellen von geschützten Arbeitsblättern hinzugefügt werden kann, muss das Formatieren von Zellen und Spalten zugelassen sein. Excel stellt Ihnen entsprechende Optionen im Dialog zum Blattschutz zur Verfügung.</t>
  </si>
  <si>
    <t>Wählen Sie bitte zunächst ein Datum aus und wiederholen Sie anschließend den Vorgang.</t>
  </si>
  <si>
    <t>Das Datum kann nicht eingefügt werden.</t>
  </si>
  <si>
    <t>Das Datumformat kann nicht übernommen werden.</t>
  </si>
  <si>
    <t>Die Kalenderwoche konnte nicht eingefügt werden.</t>
  </si>
  <si>
    <t>Der Vorgang kann nicht rückgängig gemacht werden.</t>
  </si>
  <si>
    <t>Das Arbeitsblatt ist geschützt.</t>
  </si>
  <si>
    <t>Ein Arbeitsblatt aktivieren.</t>
  </si>
  <si>
    <t>Der Kalender kann an der ausgewählten Stelle nicht eingefügt werden, da für diesen acht Zeilen und acht Spalten benötigt werden und das Einfügen bestehende Daten überschreiben würde.</t>
  </si>
  <si>
    <t>Wählen Sie bitte eine andere Startzelle aus und wiederholen Sie anschließend den Vorgang.</t>
  </si>
  <si>
    <t xml:space="preserve">Um in dem Arbeitsblatt eingefügten Kalender den angezeigten Monat zu wechseln, ändern Sie das Datum in der obersten Zeile des Kalenders. </t>
  </si>
  <si>
    <t>Es ist ein Problem bei der Erstellung des Kalenders aufgetreten.</t>
  </si>
  <si>
    <t>Woche</t>
  </si>
  <si>
    <t xml:space="preserve">Wählt das heutige Datum im Kalender aus. </t>
  </si>
  <si>
    <t>Ermöglicht das Ändern der Einstellungen zum Add-In.</t>
  </si>
  <si>
    <t>Ruft die Website zum Add-In auf.</t>
  </si>
  <si>
    <t>Die Esc-Taste beendet ebenfalls den Dialog zur Datumsauswahl.</t>
  </si>
  <si>
    <t>Einfügen:</t>
  </si>
  <si>
    <t>Sprachauswahl</t>
  </si>
  <si>
    <t>Beispiel:</t>
  </si>
  <si>
    <t>Das Datum kann nicht eingefügt werden, da die ausgewählte Zelle eine Formel beinhaltet.</t>
  </si>
  <si>
    <t>Übernimmt für die ausgewählte Zelle die Einstellung zur Formatierung in diesem Dialog, jedoch ohne das Datum einzufügen.</t>
  </si>
  <si>
    <t>Fügt den Kalender in Ihr Arbeitsblatt ein.</t>
  </si>
  <si>
    <t>Ron de Bruin : Dieser Kalender verwendet die Excel-Kalenderwochenfunktion des Typs 1.</t>
  </si>
  <si>
    <t>Ron de Bruin : Dieser Kalender verwendet die Excel-Kalenderwochenfunktion des Typs 2.</t>
  </si>
  <si>
    <t>Ron de Bruin : Dieser Kalender verwendet eine Berechnungsmethode für Kalenderwochen nach der ISO-Norm.</t>
  </si>
  <si>
    <t>Ein Doppelklick mit gedrückter Umschalttaste fügt die Kalenderwoche in die Zelle ein.</t>
  </si>
  <si>
    <t>Ein Doppelklick auf einen Tag des Kalenders fügt das Datum und die Formatierung in die Zelle ein.</t>
  </si>
  <si>
    <t>Ein Doppelklick mit gedrückter Strg-Taste fügt nur das Datum in die Zelle ein und behält dessen Formatierung bei.</t>
  </si>
  <si>
    <t>Un double-clic sur un jour insère la date et le format</t>
  </si>
  <si>
    <t>Majuscule + double-clic sur un jour insère le numéro de semaine</t>
  </si>
  <si>
    <t>Contrôle + double-clic sur un jour insère la date avec le format existant ou celui par défaut.</t>
  </si>
  <si>
    <t>Double-click on a day to Insert the date and the formatting.</t>
  </si>
  <si>
    <t>Shift + double-click on a day to Insert the week number.</t>
  </si>
  <si>
    <t>Ctrl + double-click on a day to Insert the date only, using the default or existing date format.</t>
  </si>
  <si>
    <t>Russian</t>
  </si>
  <si>
    <t>Сегодня</t>
  </si>
  <si>
    <t>Д</t>
  </si>
  <si>
    <t>Ф</t>
  </si>
  <si>
    <t>Д и Ф</t>
  </si>
  <si>
    <t>Н</t>
  </si>
  <si>
    <t>Изменить настройки</t>
  </si>
  <si>
    <t>Закрыть настройки</t>
  </si>
  <si>
    <t>Вставить календарь</t>
  </si>
  <si>
    <t>Справка</t>
  </si>
  <si>
    <t>Выход</t>
  </si>
  <si>
    <t>Формат даты</t>
  </si>
  <si>
    <t>Добавить формат</t>
  </si>
  <si>
    <t>Система расчета номера недели</t>
  </si>
  <si>
    <t>Дополнительные настройки</t>
  </si>
  <si>
    <t>Недели - с воскресенья, НОМНЕДЕЛИ(Дата;1)</t>
  </si>
  <si>
    <t>Неделя - с понедельника, НОМНЕДЕЛИ(Дата;2)</t>
  </si>
  <si>
    <t>ГОСТ ИСО, неделя - с понед., НОМНЕДЕЛИ.ISO(Дата)</t>
  </si>
  <si>
    <t>Если в ячейке дата, то задать ее в календаре (по умолчанию)</t>
  </si>
  <si>
    <t>Автоподстройка ширины столбца (по умолчанию)</t>
  </si>
  <si>
    <t>Язык</t>
  </si>
  <si>
    <t>Встроить формульный календарь месяца в лист?</t>
  </si>
  <si>
    <t>Чтобы добавить в выпадающий список формат даты активной ячейки нажмите [Да].
Для отмены данного действия нажмите [Нет]. 
Примечание: пользовательский формат даты помещается в конец списка с удалением 
предыдущего пользовательского формата, если он был добавлен ранее.</t>
  </si>
  <si>
    <t>Для листов с защитой необходимо в диалоге установки защиты разрешить "Форматирование ячеек" и "Форматирование столбцов" для того, чтобы вставлять дату в незащищенные ячейки листа с форматированием и автоподбором ширины столбца.</t>
  </si>
  <si>
    <t>Выберите дату в календаре и повторите еще раз</t>
  </si>
  <si>
    <t>Вставка даты невозможна</t>
  </si>
  <si>
    <t>Установка формата невозможна</t>
  </si>
  <si>
    <t>Вставка номера недели невозможна</t>
  </si>
  <si>
    <t>Отмена действия невозможна</t>
  </si>
  <si>
    <t>Лист защищен</t>
  </si>
  <si>
    <t>Выберите лист</t>
  </si>
  <si>
    <t>Формульный календарь месяца размером 8 x 8 ячеек не может быть вставлен поверх непустых ячеек</t>
  </si>
  <si>
    <t>Выделите другую начальную ячейку и повторите еще раз</t>
  </si>
  <si>
    <t>Для отображения календаря другого месяца отредактируйте дату верхней ячейки</t>
  </si>
  <si>
    <t>Ошибка вставки на лист формульного календаря</t>
  </si>
  <si>
    <t>Неделя</t>
  </si>
  <si>
    <t>Ron de Bruin : Использована функция НОМНЕДЕЛИ(Дата;1)</t>
  </si>
  <si>
    <t>Ron de Bruin : Использована функция НОМНЕДЕЛИ(Дата;2)</t>
  </si>
  <si>
    <t>Ron de Bruin : Аналогично функции  Excel2013 НОМНЕДЕЛИ.ISO(Дата)</t>
  </si>
  <si>
    <t>Задать сегодняшнюю дату в календаре</t>
  </si>
  <si>
    <t>CTRL + Двойной клик в календаре - вставка даты, формат текущий или по умолчанию</t>
  </si>
  <si>
    <t>Установить только формат, не меняя значения ячейки</t>
  </si>
  <si>
    <t>Двойной клик в календаре - вставка в ячейку даты и формата</t>
  </si>
  <si>
    <t>SHIFT + Двойной клик в календаре - вставка в ячейку номера недели</t>
  </si>
  <si>
    <t>Отобразить/скрыть панель изменения настроек</t>
  </si>
  <si>
    <t>Встроить формульный календарь в ячейки листа</t>
  </si>
  <si>
    <t>Посетить веб-сайт надстройки</t>
  </si>
  <si>
    <t>Для закрытия формы можно использовать также {ESC}</t>
  </si>
  <si>
    <t>Вставить :</t>
  </si>
  <si>
    <t>Выбрать язык</t>
  </si>
  <si>
    <t>Пример :</t>
  </si>
  <si>
    <t>Дата не может быть вставлена в ячейку с формулой!</t>
  </si>
  <si>
    <t>Doble-click en un día para insertar la fecha y el formato.</t>
  </si>
  <si>
    <t>Ctrl  + doble-click en un día para insertar sólo la fecha, usando el formato por default.</t>
  </si>
  <si>
    <t>Shift + doble-click en un día para insertar el número de semana.</t>
  </si>
  <si>
    <t>Cómo insertar una fecha, formato y número de semana</t>
  </si>
  <si>
    <t>How to insert date, format and number of week</t>
  </si>
  <si>
    <t>Hilfe zu den Tasten- und Mauskombinationen</t>
  </si>
  <si>
    <t>Aide pour les raccourcis et la saisie</t>
  </si>
  <si>
    <t>Как вставить дату, формат и номер недели</t>
  </si>
  <si>
    <t>I dag</t>
  </si>
  <si>
    <t>U</t>
  </si>
  <si>
    <t>Skift indstillinger</t>
  </si>
  <si>
    <t>Skjul indstillinger</t>
  </si>
  <si>
    <t>Indsæt live kalender</t>
  </si>
  <si>
    <t>Hjælp</t>
  </si>
  <si>
    <t>Luk</t>
  </si>
  <si>
    <t>Dato format</t>
  </si>
  <si>
    <t>Tilføj format</t>
  </si>
  <si>
    <t>Uge nummer system</t>
  </si>
  <si>
    <t>Andre indstillinger</t>
  </si>
  <si>
    <t>Søndag er første dag i ugen (Excel UGENR funktion)</t>
  </si>
  <si>
    <t>Mandag er første dag i ugen (Excel UGENR funktion)</t>
  </si>
  <si>
    <t>ISO Uge numre (Mandag er første dag i ugen)</t>
  </si>
  <si>
    <t>Hvis der er en dato i cellen vil den dato blive benyttet i kalenderen (standard indstilling)</t>
  </si>
  <si>
    <t>Autotilpas kolonne bredde (standard indstilling)</t>
  </si>
  <si>
    <t>Sprog</t>
  </si>
  <si>
    <t>Bekræft indsættelse af live månedskalender i regnearket</t>
  </si>
  <si>
    <t>Klik 'Ja' for at tilføje datoformatet fra den aktive celle til brug for 'Dato Format' rullemenuen.  Benyt denne mulighed til at tilføje dit eget format til rullemenuen.  Bemærk: Man kan kun gemme et dato format.  Hver gang man trykker på denne knap vil det udskifte det datoformat man måtte have gemt tidligere.  Eget datoformat vil vise sig i bunden af rullemenuen.  Bekræft, at du har valgt den korrekte celle, og ønsker at tilføje cellens format til rullemenuen.</t>
  </si>
  <si>
    <t>For at tillade indsættelse af datoer i ubeskyttede celler i et beskyttet regneark, skal man tillade Formater celler'' og 'Formater kolonner' i dialogboksen, når man beskytter sine regneark.</t>
  </si>
  <si>
    <t>Vælg en dato i kalenderen og prøv igen</t>
  </si>
  <si>
    <t>Kunne ikke indsætte datoen</t>
  </si>
  <si>
    <t>Kunne ikke anvende datoformatet</t>
  </si>
  <si>
    <t>Kunne ikke indsætte ugenummeret</t>
  </si>
  <si>
    <t>Kan ikke fortryde</t>
  </si>
  <si>
    <t>Regnearket er beskyttet</t>
  </si>
  <si>
    <t>Aktiver et regneark</t>
  </si>
  <si>
    <t>Der er ikke plads! Kalenderen benytter otte kolonner og otte rækker, hvilket vil overskrive eksisternede data</t>
  </si>
  <si>
    <t>Vælg en anden start celle og prøv igen</t>
  </si>
  <si>
    <t>Der opstod et problem i forsøget på at oprette kalenderen</t>
  </si>
  <si>
    <t>Uge</t>
  </si>
  <si>
    <t>Ron de Bruin: Excel UGENR regnearksfunktion med 1 som argument</t>
  </si>
  <si>
    <t>Ron de Bruin: Excel UGENR regnearksfunktion med 2 som argument er benyttet</t>
  </si>
  <si>
    <t>Ron de Bruin: ISO ugenummer systemet er benyttet i denne kalender</t>
  </si>
  <si>
    <t>Indsæt dags dato i kalenderen</t>
  </si>
  <si>
    <t>Ctrl + dobbelt-klik på en dag for at indsætte datoen alene, med benyttelse af standard eller eksisterende dato format</t>
  </si>
  <si>
    <t>Anvend formateringen, men indsæt ikke en dato</t>
  </si>
  <si>
    <t>Dobbelt-klik på en dag for at indsætte datoen og formateringen</t>
  </si>
  <si>
    <t>Skift + dobbelt-klik på en dag for at indsætte et uge nummer</t>
  </si>
  <si>
    <t>Skift indstillerne for Dato Vælgeren</t>
  </si>
  <si>
    <t>Indsæt en live månedskalender i dit regneark</t>
  </si>
  <si>
    <t>Besøg tilføjelsesprogrammets hjemmeside</t>
  </si>
  <si>
    <t>ESC tasten vil også lukke Dato Vælgeren</t>
  </si>
  <si>
    <t>Indsæt:</t>
  </si>
  <si>
    <t>Vælg sprog</t>
  </si>
  <si>
    <t>Eksempel</t>
  </si>
  <si>
    <t>Det er ikke muligt, at indsætte en dato fordi der er en formel i den aktive celle</t>
  </si>
  <si>
    <t>Hvordan indsættes dato, formatering og ugenummer</t>
  </si>
  <si>
    <t>Danish</t>
  </si>
  <si>
    <t>Please use the Close button or hit ESC</t>
  </si>
  <si>
    <t>Verwenden Sie bitte die Schaltfläche Schließen oder drücken Sie die ESC-Taste</t>
  </si>
  <si>
    <t>Por favor usa el botón Cerrar o presiona ESC</t>
  </si>
  <si>
    <t>Veuillez fermer avec le bouton ou la touche ESC</t>
  </si>
  <si>
    <t>Пожалуйста, используйте кнопку [Выход] или нажмите {ESC}</t>
  </si>
  <si>
    <t>For at ændre den viste måned, ændres datoen i kalenderens øverste række</t>
  </si>
  <si>
    <t>Benyt enten 'Luk' knappen eller tryk på ESC tasten</t>
  </si>
  <si>
    <t>RDB Date Picker : 1.4</t>
  </si>
  <si>
    <t>RDB Datumsauswahl : 1.4</t>
  </si>
  <si>
    <t>RDB Dato Vælger : 1.4</t>
  </si>
  <si>
    <t>Calendrier v1.4</t>
  </si>
  <si>
    <t>Sem.</t>
  </si>
</sst>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164" formatCode="mmm\ d\,\ yyyy"/>
    <numFmt numFmtId="165" formatCode="m\-d\-yy"/>
    <numFmt numFmtId="166" formatCode="m\-d\-yyyy"/>
    <numFmt numFmtId="167" formatCode="mm\-dd\-yy"/>
    <numFmt numFmtId="168" formatCode="mmmm\ dd\,\ yyyy"/>
    <numFmt numFmtId="169" formatCode="dddd\,\ mmmm\ d\,\ yyyy"/>
    <numFmt numFmtId="170" formatCode="ddd\,\ mmm\ d\,\ yyyy"/>
    <numFmt numFmtId="171" formatCode="mmm\-dd\-yy\ \(ddd\)"/>
    <numFmt numFmtId="172" formatCode="m\-d"/>
    <numFmt numFmtId="173" formatCode="mmm\ d"/>
    <numFmt numFmtId="174" formatCode="d\ mmm\,\ yyyy"/>
    <numFmt numFmtId="175" formatCode="d\-m\-yy"/>
    <numFmt numFmtId="176" formatCode="d\-m\-yyyy"/>
    <numFmt numFmtId="177" formatCode="dd\-mm\-yyyy"/>
    <numFmt numFmtId="178" formatCode="dd\ mmmm\ yyyy"/>
    <numFmt numFmtId="179" formatCode="dddd\,\ d\ mmmm\,\ yyyy"/>
    <numFmt numFmtId="180" formatCode="ddd\,\ d\ mmm\,\ yyyy"/>
    <numFmt numFmtId="181" formatCode="dd\-mmm\-yy\ \(ddd\)"/>
    <numFmt numFmtId="182" formatCode="d\-m"/>
    <numFmt numFmtId="183" formatCode="d\ mmm"/>
    <numFmt numFmtId="184" formatCode="yyyy\-mm\-dd"/>
    <numFmt numFmtId="185" formatCode="yyyy\.mm\.dd"/>
    <numFmt numFmtId="186" formatCode="mmm\-yyyy"/>
    <numFmt numFmtId="187" formatCode="mm\-yyyy"/>
    <numFmt numFmtId="188" formatCode="m"/>
    <numFmt numFmtId="189" formatCode="mm"/>
    <numFmt numFmtId="190" formatCode="mmm"/>
    <numFmt numFmtId="191" formatCode="mmmm"/>
    <numFmt numFmtId="192" formatCode="d"/>
    <numFmt numFmtId="193" formatCode="ddd"/>
    <numFmt numFmtId="194" formatCode="dddd"/>
    <numFmt numFmtId="195" formatCode="yy"/>
    <numFmt numFmtId="196" formatCode="yyyy"/>
    <numFmt numFmtId="197" formatCode="mmmm\ yyyy"/>
    <numFmt numFmtId="198" formatCode=";;;"/>
    <numFmt numFmtId="199" formatCode="dddd\ d\ mmmm\ yyyy"/>
  </numFmts>
  <fonts count="13" x14ac:knownFonts="1">
    <font>
      <sz val="10"/>
      <name val="Arial"/>
    </font>
    <font>
      <sz val="11"/>
      <color theme="1"/>
      <name val="Calibri"/>
      <family val="2"/>
      <scheme val="minor"/>
    </font>
    <font>
      <sz val="11"/>
      <color theme="1"/>
      <name val="Calibri"/>
      <family val="2"/>
      <scheme val="minor"/>
    </font>
    <font>
      <sz val="12"/>
      <name val="Arial"/>
      <family val="2"/>
    </font>
    <font>
      <b/>
      <sz val="11"/>
      <color theme="0"/>
      <name val="Calibri"/>
      <family val="2"/>
      <scheme val="minor"/>
    </font>
    <font>
      <b/>
      <sz val="11"/>
      <color theme="1"/>
      <name val="Calibri"/>
      <family val="2"/>
      <scheme val="minor"/>
    </font>
    <font>
      <b/>
      <i/>
      <sz val="11"/>
      <name val="Calibri"/>
      <family val="2"/>
      <scheme val="minor"/>
    </font>
    <font>
      <b/>
      <i/>
      <sz val="12"/>
      <color theme="3"/>
      <name val="Calibri"/>
      <family val="2"/>
      <scheme val="minor"/>
    </font>
    <font>
      <sz val="10"/>
      <name val="Arial"/>
      <family val="2"/>
    </font>
    <font>
      <b/>
      <sz val="18"/>
      <name val="Arial"/>
      <family val="2"/>
    </font>
    <font>
      <sz val="11"/>
      <name val="Calibri"/>
      <family val="2"/>
      <scheme val="minor"/>
    </font>
    <font>
      <b/>
      <sz val="10"/>
      <name val="Arial"/>
      <family val="2"/>
    </font>
    <font>
      <sz val="9"/>
      <color rgb="FF3366CC"/>
      <name val="Verdana"/>
      <family val="2"/>
    </font>
  </fonts>
  <fills count="5">
    <fill>
      <patternFill patternType="none"/>
    </fill>
    <fill>
      <patternFill patternType="gray125"/>
    </fill>
    <fill>
      <patternFill patternType="solid">
        <fgColor theme="3"/>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right/>
      <top/>
      <bottom style="thin">
        <color auto="1"/>
      </bottom>
      <diagonal/>
    </border>
    <border>
      <left/>
      <right style="thick">
        <color theme="3"/>
      </right>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ck">
        <color theme="3"/>
      </left>
      <right/>
      <top/>
      <bottom style="thin">
        <color indexed="64"/>
      </bottom>
      <diagonal/>
    </border>
  </borders>
  <cellStyleXfs count="3">
    <xf numFmtId="0" fontId="0" fillId="0" borderId="0"/>
    <xf numFmtId="0" fontId="8" fillId="0" borderId="0"/>
    <xf numFmtId="0" fontId="1" fillId="0" borderId="0"/>
  </cellStyleXfs>
  <cellXfs count="67">
    <xf numFmtId="0" fontId="0" fillId="0" borderId="0" xfId="0"/>
    <xf numFmtId="164" fontId="0" fillId="0" borderId="0" xfId="0" applyNumberFormat="1"/>
    <xf numFmtId="165" fontId="0" fillId="0" borderId="0" xfId="0" applyNumberFormat="1"/>
    <xf numFmtId="166" fontId="0" fillId="0" borderId="0" xfId="0" applyNumberFormat="1"/>
    <xf numFmtId="167" fontId="0" fillId="0" borderId="0" xfId="0" applyNumberFormat="1"/>
    <xf numFmtId="168" fontId="0" fillId="0" borderId="0" xfId="0" applyNumberFormat="1"/>
    <xf numFmtId="169" fontId="0" fillId="0" borderId="0" xfId="0" applyNumberFormat="1"/>
    <xf numFmtId="170" fontId="0" fillId="0" borderId="0" xfId="0" applyNumberFormat="1"/>
    <xf numFmtId="171" fontId="0" fillId="0" borderId="0" xfId="0" applyNumberFormat="1"/>
    <xf numFmtId="172" fontId="0" fillId="0" borderId="0" xfId="0" applyNumberFormat="1"/>
    <xf numFmtId="173" fontId="0" fillId="0" borderId="0" xfId="0" applyNumberFormat="1"/>
    <xf numFmtId="174" fontId="0" fillId="0" borderId="0" xfId="0" applyNumberFormat="1"/>
    <xf numFmtId="175" fontId="0" fillId="0" borderId="0" xfId="0" applyNumberFormat="1"/>
    <xf numFmtId="176" fontId="0" fillId="0" borderId="0" xfId="0" applyNumberFormat="1"/>
    <xf numFmtId="177" fontId="0" fillId="0" borderId="0" xfId="0" applyNumberFormat="1"/>
    <xf numFmtId="178" fontId="0" fillId="0" borderId="0" xfId="0" applyNumberFormat="1"/>
    <xf numFmtId="179" fontId="0" fillId="0" borderId="0" xfId="0" applyNumberFormat="1"/>
    <xf numFmtId="180" fontId="0" fillId="0" borderId="0" xfId="0" applyNumberFormat="1"/>
    <xf numFmtId="181" fontId="0" fillId="0" borderId="0" xfId="0" applyNumberFormat="1"/>
    <xf numFmtId="182" fontId="0" fillId="0" borderId="0" xfId="0" applyNumberFormat="1"/>
    <xf numFmtId="183" fontId="0" fillId="0" borderId="0" xfId="0" applyNumberFormat="1"/>
    <xf numFmtId="184" fontId="0" fillId="0" borderId="0" xfId="0" applyNumberFormat="1"/>
    <xf numFmtId="185" fontId="0" fillId="0" borderId="0" xfId="0" applyNumberFormat="1"/>
    <xf numFmtId="17" fontId="0" fillId="0" borderId="0" xfId="0" applyNumberFormat="1"/>
    <xf numFmtId="186" fontId="0" fillId="0" borderId="0" xfId="0" applyNumberFormat="1"/>
    <xf numFmtId="187" fontId="0" fillId="0" borderId="0" xfId="0" applyNumberFormat="1"/>
    <xf numFmtId="188" fontId="0" fillId="0" borderId="0" xfId="0" applyNumberFormat="1"/>
    <xf numFmtId="189" fontId="0" fillId="0" borderId="0" xfId="0" applyNumberFormat="1"/>
    <xf numFmtId="190" fontId="0" fillId="0" borderId="0" xfId="0" applyNumberFormat="1"/>
    <xf numFmtId="191" fontId="0" fillId="0" borderId="0" xfId="0" applyNumberFormat="1"/>
    <xf numFmtId="192" fontId="0" fillId="0" borderId="0" xfId="0" applyNumberFormat="1"/>
    <xf numFmtId="193" fontId="0" fillId="0" borderId="0" xfId="0" applyNumberFormat="1"/>
    <xf numFmtId="194" fontId="0" fillId="0" borderId="0" xfId="0" applyNumberFormat="1"/>
    <xf numFmtId="195" fontId="0" fillId="0" borderId="0" xfId="0" applyNumberFormat="1"/>
    <xf numFmtId="196" fontId="0" fillId="0" borderId="0" xfId="0" applyNumberFormat="1"/>
    <xf numFmtId="0" fontId="3" fillId="0" borderId="0" xfId="0" applyFont="1"/>
    <xf numFmtId="193" fontId="3" fillId="0" borderId="0" xfId="0" applyNumberFormat="1" applyFont="1" applyAlignment="1">
      <alignment horizontal="center"/>
    </xf>
    <xf numFmtId="14" fontId="0" fillId="0" borderId="0" xfId="0" applyNumberFormat="1"/>
    <xf numFmtId="0" fontId="0" fillId="0" borderId="0" xfId="0" applyNumberFormat="1"/>
    <xf numFmtId="0" fontId="8" fillId="0" borderId="0" xfId="0" applyFont="1"/>
    <xf numFmtId="0" fontId="0" fillId="0" borderId="0" xfId="0" applyAlignment="1">
      <alignment wrapText="1"/>
    </xf>
    <xf numFmtId="0" fontId="8" fillId="0" borderId="0" xfId="0" applyFont="1" applyAlignment="1">
      <alignment wrapText="1"/>
    </xf>
    <xf numFmtId="0" fontId="9" fillId="0" borderId="0" xfId="0" applyFont="1"/>
    <xf numFmtId="0" fontId="2" fillId="0" borderId="0" xfId="0" applyFont="1" applyFill="1" applyBorder="1" applyAlignment="1">
      <alignment horizontal="left"/>
    </xf>
    <xf numFmtId="0" fontId="8" fillId="0" borderId="0" xfId="0" applyFont="1" applyAlignment="1">
      <alignment horizontal="left"/>
    </xf>
    <xf numFmtId="0" fontId="8" fillId="0" borderId="0" xfId="1"/>
    <xf numFmtId="0" fontId="8" fillId="0" borderId="0" xfId="1" applyAlignment="1">
      <alignment wrapText="1"/>
    </xf>
    <xf numFmtId="0" fontId="10" fillId="0" borderId="0" xfId="0" applyFont="1" applyFill="1" applyBorder="1" applyAlignment="1">
      <alignment horizontal="left"/>
    </xf>
    <xf numFmtId="0" fontId="8" fillId="0" borderId="0" xfId="0" applyFont="1" applyFill="1" applyBorder="1"/>
    <xf numFmtId="197" fontId="4" fillId="2" borderId="5" xfId="0" applyNumberFormat="1" applyFont="1" applyFill="1" applyBorder="1" applyAlignment="1" applyProtection="1">
      <alignment vertical="center"/>
      <protection locked="0"/>
    </xf>
    <xf numFmtId="0" fontId="4" fillId="2" borderId="1" xfId="0" applyNumberFormat="1" applyFont="1" applyFill="1" applyBorder="1" applyAlignment="1" applyProtection="1">
      <alignment vertical="center"/>
    </xf>
    <xf numFmtId="14" fontId="4" fillId="2" borderId="1" xfId="0" applyNumberFormat="1" applyFont="1" applyFill="1" applyBorder="1" applyAlignment="1" applyProtection="1">
      <alignment vertical="center"/>
    </xf>
    <xf numFmtId="1" fontId="6" fillId="3" borderId="3" xfId="0" applyNumberFormat="1" applyFont="1" applyFill="1" applyBorder="1" applyAlignment="1" applyProtection="1">
      <alignment horizontal="center" vertical="center"/>
    </xf>
    <xf numFmtId="0" fontId="5" fillId="3" borderId="3" xfId="0" applyFont="1" applyFill="1" applyBorder="1" applyAlignment="1" applyProtection="1">
      <alignment horizontal="center" vertical="center"/>
    </xf>
    <xf numFmtId="1" fontId="7" fillId="3" borderId="4" xfId="0" applyNumberFormat="1" applyFont="1" applyFill="1" applyBorder="1" applyAlignment="1" applyProtection="1">
      <alignment horizontal="center" vertical="center"/>
    </xf>
    <xf numFmtId="1" fontId="0" fillId="4" borderId="4" xfId="0" applyNumberFormat="1" applyFill="1" applyBorder="1" applyAlignment="1" applyProtection="1">
      <alignment horizontal="center" vertical="center"/>
    </xf>
    <xf numFmtId="1" fontId="7" fillId="3" borderId="3" xfId="0" applyNumberFormat="1" applyFont="1" applyFill="1" applyBorder="1" applyAlignment="1" applyProtection="1">
      <alignment horizontal="center" vertical="center"/>
    </xf>
    <xf numFmtId="1" fontId="0" fillId="4" borderId="3" xfId="0" applyNumberFormat="1" applyFill="1" applyBorder="1" applyAlignment="1" applyProtection="1">
      <alignment horizontal="center" vertical="center"/>
    </xf>
    <xf numFmtId="198" fontId="0" fillId="4" borderId="3" xfId="0" applyNumberFormat="1" applyFill="1" applyBorder="1" applyAlignment="1" applyProtection="1">
      <alignment horizontal="center" vertical="center"/>
    </xf>
    <xf numFmtId="0" fontId="4" fillId="2" borderId="2" xfId="0" applyNumberFormat="1" applyFont="1" applyFill="1" applyBorder="1" applyAlignment="1" applyProtection="1">
      <alignment vertical="center"/>
    </xf>
    <xf numFmtId="0" fontId="8" fillId="0" borderId="0" xfId="0" applyFont="1" applyFill="1" applyBorder="1" applyProtection="1"/>
    <xf numFmtId="0" fontId="11" fillId="0" borderId="0" xfId="0" applyFont="1"/>
    <xf numFmtId="0" fontId="11" fillId="0" borderId="0" xfId="0" applyFont="1" applyAlignment="1">
      <alignment wrapText="1"/>
    </xf>
    <xf numFmtId="0" fontId="8" fillId="0" borderId="0" xfId="1" applyFill="1"/>
    <xf numFmtId="0" fontId="12" fillId="0" borderId="0" xfId="0" applyFont="1" applyAlignment="1">
      <alignment vertical="center"/>
    </xf>
    <xf numFmtId="0" fontId="8" fillId="0" borderId="0" xfId="0" quotePrefix="1" applyFont="1"/>
    <xf numFmtId="199" fontId="0" fillId="0" borderId="0" xfId="0" applyNumberFormat="1" applyAlignment="1">
      <alignment horizontal="right"/>
    </xf>
  </cellXfs>
  <cellStyles count="3">
    <cellStyle name="Normal" xfId="0" builtinId="0"/>
    <cellStyle name="Normal 2" xfId="1"/>
    <cellStyle name="Normal 3"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8"/>
  <sheetViews>
    <sheetView tabSelected="1" workbookViewId="0">
      <selection activeCell="A19" sqref="A19"/>
    </sheetView>
  </sheetViews>
  <sheetFormatPr baseColWidth="10" defaultColWidth="8.85546875" defaultRowHeight="12.75" x14ac:dyDescent="0.2"/>
  <cols>
    <col min="1" max="1" width="24" bestFit="1" customWidth="1"/>
    <col min="5" max="5" width="30.28515625" customWidth="1"/>
    <col min="8" max="15" width="6" customWidth="1"/>
  </cols>
  <sheetData>
    <row r="1" spans="1:17" ht="15" x14ac:dyDescent="0.2">
      <c r="A1" s="1">
        <f t="shared" ref="A1:A38" ca="1" si="0">TODAY()</f>
        <v>42706</v>
      </c>
      <c r="B1" s="36">
        <v>41273</v>
      </c>
      <c r="C1" s="35" t="str">
        <f>UPPER(LEFT(TEXT(B1,D$1&amp;D$1&amp;D$1),1))</f>
        <v/>
      </c>
      <c r="D1" s="35"/>
      <c r="H1" s="49">
        <v>42278</v>
      </c>
      <c r="I1" s="59"/>
      <c r="J1" s="50"/>
      <c r="K1" s="51"/>
      <c r="L1" s="50"/>
      <c r="M1" s="50"/>
      <c r="N1" s="50"/>
      <c r="O1" s="50"/>
      <c r="Q1" s="44" t="s">
        <v>8</v>
      </c>
    </row>
    <row r="2" spans="1:17" ht="15.75" x14ac:dyDescent="0.25">
      <c r="A2" s="2">
        <f t="shared" ca="1" si="0"/>
        <v>42706</v>
      </c>
      <c r="B2" s="36">
        <v>41274</v>
      </c>
      <c r="C2" s="35" t="str">
        <f t="shared" ref="C2:C8" si="1">UPPER(LEFT(TEXT(B2,D$1&amp;D$1&amp;D$1),1))</f>
        <v/>
      </c>
      <c r="D2" s="35"/>
      <c r="H2" s="52" t="s">
        <v>0</v>
      </c>
      <c r="I2" s="53" t="s">
        <v>1</v>
      </c>
      <c r="J2" s="53" t="s">
        <v>2</v>
      </c>
      <c r="K2" s="53" t="s">
        <v>3</v>
      </c>
      <c r="L2" s="53" t="s">
        <v>4</v>
      </c>
      <c r="M2" s="53" t="s">
        <v>5</v>
      </c>
      <c r="N2" s="53" t="s">
        <v>6</v>
      </c>
      <c r="O2" s="53" t="s">
        <v>7</v>
      </c>
      <c r="Q2" s="47" t="s">
        <v>148</v>
      </c>
    </row>
    <row r="3" spans="1:17" ht="15.75" x14ac:dyDescent="0.25">
      <c r="A3" s="3">
        <f t="shared" ca="1" si="0"/>
        <v>42706</v>
      </c>
      <c r="B3" s="36">
        <v>41275</v>
      </c>
      <c r="C3" s="35" t="str">
        <f t="shared" si="1"/>
        <v/>
      </c>
      <c r="D3" s="35"/>
      <c r="H3" s="54">
        <f>1+INT((N8-(DATE(YEAR(N8),1,2)-WEEKDAY(DATE(YEAR(N8),1,0))))/7)</f>
        <v>40</v>
      </c>
      <c r="I3" s="55" t="str">
        <f>IF((2-WEEKDAY(N8,2))&lt;1,"",2-WEEKDAY(N8,2))</f>
        <v/>
      </c>
      <c r="J3" s="55" t="str">
        <f>IF((3-WEEKDAY(N8,2))&lt;1,"",3-WEEKDAY(N8,2))</f>
        <v/>
      </c>
      <c r="K3" s="55" t="str">
        <f>IF((4-WEEKDAY(N8,2))&lt;1,"",4-WEEKDAY(N8,2))</f>
        <v/>
      </c>
      <c r="L3" s="55">
        <f>IF((5-WEEKDAY(N8,2))&lt;1,"",5-WEEKDAY(N8,2))</f>
        <v>1</v>
      </c>
      <c r="M3" s="55">
        <f>IF((6-WEEKDAY(N8,2))&lt;1,"",6-WEEKDAY(N8,2))</f>
        <v>2</v>
      </c>
      <c r="N3" s="55">
        <f>IF((7-WEEKDAY(N8,2))&lt;1,"",7-WEEKDAY(N8,2))</f>
        <v>3</v>
      </c>
      <c r="O3" s="55">
        <f>IF((8-WEEKDAY(N8,2))&lt;1,"",8-WEEKDAY(N8,2))</f>
        <v>4</v>
      </c>
      <c r="Q3" s="43" t="s">
        <v>72</v>
      </c>
    </row>
    <row r="4" spans="1:17" ht="15.75" x14ac:dyDescent="0.25">
      <c r="A4" s="4">
        <f t="shared" ca="1" si="0"/>
        <v>42706</v>
      </c>
      <c r="B4" s="36">
        <v>41276</v>
      </c>
      <c r="C4" s="35" t="str">
        <f t="shared" si="1"/>
        <v/>
      </c>
      <c r="D4" s="35"/>
      <c r="H4" s="56">
        <f>1+INT((N8+7-(DATE(YEAR(N8+7),1,2)-WEEKDAY(DATE(YEAR(N8+7),1,0))))/7)</f>
        <v>41</v>
      </c>
      <c r="I4" s="57">
        <f>O3+1</f>
        <v>5</v>
      </c>
      <c r="J4" s="57">
        <f t="shared" ref="J4:O6" si="2">I4+1</f>
        <v>6</v>
      </c>
      <c r="K4" s="57">
        <f t="shared" si="2"/>
        <v>7</v>
      </c>
      <c r="L4" s="57">
        <f t="shared" si="2"/>
        <v>8</v>
      </c>
      <c r="M4" s="57">
        <f t="shared" si="2"/>
        <v>9</v>
      </c>
      <c r="N4" s="57">
        <f t="shared" si="2"/>
        <v>10</v>
      </c>
      <c r="O4" s="57">
        <f t="shared" si="2"/>
        <v>11</v>
      </c>
      <c r="Q4" s="43" t="s">
        <v>103</v>
      </c>
    </row>
    <row r="5" spans="1:17" ht="15.75" x14ac:dyDescent="0.2">
      <c r="A5" s="5">
        <f t="shared" ca="1" si="0"/>
        <v>42706</v>
      </c>
      <c r="B5" s="36">
        <v>41277</v>
      </c>
      <c r="C5" s="35" t="str">
        <f t="shared" si="1"/>
        <v/>
      </c>
      <c r="D5" s="35"/>
      <c r="H5" s="56">
        <f>1+INT((N8+14-(DATE(YEAR(N8+14),1,2)-WEEKDAY(DATE(YEAR(N8+14),1,0))))/7)</f>
        <v>42</v>
      </c>
      <c r="I5" s="57">
        <f>O4+1</f>
        <v>12</v>
      </c>
      <c r="J5" s="57">
        <f t="shared" si="2"/>
        <v>13</v>
      </c>
      <c r="K5" s="57">
        <f t="shared" si="2"/>
        <v>14</v>
      </c>
      <c r="L5" s="57">
        <f t="shared" si="2"/>
        <v>15</v>
      </c>
      <c r="M5" s="57">
        <f t="shared" si="2"/>
        <v>16</v>
      </c>
      <c r="N5" s="57">
        <f t="shared" si="2"/>
        <v>17</v>
      </c>
      <c r="O5" s="57">
        <f t="shared" si="2"/>
        <v>18</v>
      </c>
      <c r="Q5" s="39" t="s">
        <v>202</v>
      </c>
    </row>
    <row r="6" spans="1:17" ht="15.75" x14ac:dyDescent="0.2">
      <c r="A6" s="5">
        <f t="shared" ca="1" si="0"/>
        <v>42706</v>
      </c>
      <c r="B6" s="36">
        <v>41278</v>
      </c>
      <c r="C6" s="35" t="str">
        <f t="shared" si="1"/>
        <v/>
      </c>
      <c r="D6" s="35"/>
      <c r="H6" s="56">
        <f>1+INT((N8+21-(DATE(YEAR(N8+21),1,2)-WEEKDAY(DATE(YEAR(N8+21),1,0))))/7)</f>
        <v>43</v>
      </c>
      <c r="I6" s="57">
        <f>O5+1</f>
        <v>19</v>
      </c>
      <c r="J6" s="57">
        <f t="shared" si="2"/>
        <v>20</v>
      </c>
      <c r="K6" s="57">
        <f t="shared" si="2"/>
        <v>21</v>
      </c>
      <c r="L6" s="57">
        <f t="shared" si="2"/>
        <v>22</v>
      </c>
      <c r="M6" s="57">
        <f t="shared" si="2"/>
        <v>23</v>
      </c>
      <c r="N6" s="57">
        <f t="shared" si="2"/>
        <v>24</v>
      </c>
      <c r="O6" s="57">
        <f t="shared" si="2"/>
        <v>25</v>
      </c>
      <c r="Q6" t="s">
        <v>310</v>
      </c>
    </row>
    <row r="7" spans="1:17" ht="15.75" x14ac:dyDescent="0.2">
      <c r="A7" s="6">
        <f t="shared" ca="1" si="0"/>
        <v>42706</v>
      </c>
      <c r="B7" s="36">
        <v>41279</v>
      </c>
      <c r="C7" s="35" t="str">
        <f t="shared" si="1"/>
        <v/>
      </c>
      <c r="D7" s="35"/>
      <c r="H7" s="56">
        <f>IF(ISNUMBER(I7),1+INT((N8+28-(DATE(YEAR(N8+28),1,2)-WEEKDAY(DATE(YEAR(N8+28),1,0))))/7),"")</f>
        <v>44</v>
      </c>
      <c r="I7" s="57">
        <f>IF(ISNUMBER(O6),IF(O6+1&gt;O8,"",O6+1),"")</f>
        <v>26</v>
      </c>
      <c r="J7" s="57">
        <f>IF(ISNUMBER(I7),IF(I7+1&gt;O8,"",I7+1),"")</f>
        <v>27</v>
      </c>
      <c r="K7" s="57">
        <f>IF(ISNUMBER(J7),IF(J7+1&gt;O8,"",J7+1),"")</f>
        <v>28</v>
      </c>
      <c r="L7" s="57">
        <f>IF(ISNUMBER(K7),IF(K7+1&gt;O8,"",K7+1),"")</f>
        <v>29</v>
      </c>
      <c r="M7" s="57">
        <f>IF(ISNUMBER(L7),IF(L7+1&gt;O8,"",L7+1),"")</f>
        <v>30</v>
      </c>
      <c r="N7" s="57">
        <f>IF(ISNUMBER(M7),IF(M7+1&gt;O8,"",M7+1),"")</f>
        <v>31</v>
      </c>
      <c r="O7" s="57" t="str">
        <f>IF(ISNUMBER(N7),IF(N7+1&gt;O8,"",N7+1),"")</f>
        <v/>
      </c>
    </row>
    <row r="8" spans="1:17" ht="15.75" x14ac:dyDescent="0.2">
      <c r="A8" s="7">
        <f t="shared" ca="1" si="0"/>
        <v>42706</v>
      </c>
      <c r="B8" s="36">
        <v>41280</v>
      </c>
      <c r="C8" s="35" t="str">
        <f t="shared" si="1"/>
        <v/>
      </c>
      <c r="D8" s="35"/>
      <c r="H8" s="56" t="str">
        <f>IF(ISNUMBER(I8),1+INT((N8+35-(DATE(YEAR(N8+35),1,2)-WEEKDAY(DATE(YEAR(N8+35),1,0))))/7),"")</f>
        <v/>
      </c>
      <c r="I8" s="57" t="str">
        <f>IF(ISNUMBER(O7),IF(O7+1&gt;O8,"",O7+1),"")</f>
        <v/>
      </c>
      <c r="J8" s="57" t="str">
        <f>IF(ISNUMBER(I8),IF(I8+1&gt;O8,"",I8+1),"")</f>
        <v/>
      </c>
      <c r="K8" s="57"/>
      <c r="L8" s="57"/>
      <c r="M8" s="57"/>
      <c r="N8" s="58">
        <f>DATE(YEAR(H1),MONTH(H1),1)</f>
        <v>42278</v>
      </c>
      <c r="O8" s="58">
        <f>DAY(DATE(YEAR(H1),MONTH(H1)+1,0))</f>
        <v>31</v>
      </c>
      <c r="Q8" s="64"/>
    </row>
    <row r="9" spans="1:17" x14ac:dyDescent="0.2">
      <c r="A9" s="8">
        <f t="shared" ca="1" si="0"/>
        <v>42706</v>
      </c>
      <c r="H9" s="60"/>
      <c r="I9" s="60"/>
      <c r="J9" s="60"/>
      <c r="K9" s="60"/>
      <c r="L9" s="60"/>
      <c r="M9" s="60"/>
      <c r="N9" s="60"/>
      <c r="O9" s="60"/>
      <c r="Q9" s="65"/>
    </row>
    <row r="10" spans="1:17" x14ac:dyDescent="0.2">
      <c r="A10" s="9">
        <f t="shared" ca="1" si="0"/>
        <v>42706</v>
      </c>
      <c r="H10" s="60"/>
      <c r="I10" s="60"/>
      <c r="J10" s="60"/>
      <c r="K10" s="60"/>
      <c r="L10" s="60"/>
      <c r="M10" s="60"/>
      <c r="N10" s="60"/>
      <c r="O10" s="60"/>
    </row>
    <row r="11" spans="1:17" ht="15" x14ac:dyDescent="0.2">
      <c r="A11" s="10">
        <f t="shared" ca="1" si="0"/>
        <v>42706</v>
      </c>
      <c r="H11" s="49">
        <v>42278</v>
      </c>
      <c r="I11" s="59"/>
      <c r="J11" s="59"/>
      <c r="K11" s="59"/>
      <c r="L11" s="50"/>
      <c r="M11" s="50"/>
      <c r="N11" s="50"/>
      <c r="O11" s="59"/>
    </row>
    <row r="12" spans="1:17" ht="15" x14ac:dyDescent="0.2">
      <c r="A12" s="11">
        <f t="shared" ca="1" si="0"/>
        <v>42706</v>
      </c>
      <c r="H12" s="52" t="s">
        <v>0</v>
      </c>
      <c r="I12" s="53" t="s">
        <v>7</v>
      </c>
      <c r="J12" s="53" t="s">
        <v>1</v>
      </c>
      <c r="K12" s="53" t="s">
        <v>2</v>
      </c>
      <c r="L12" s="53" t="s">
        <v>3</v>
      </c>
      <c r="M12" s="53" t="s">
        <v>4</v>
      </c>
      <c r="N12" s="53" t="s">
        <v>5</v>
      </c>
      <c r="O12" s="53" t="s">
        <v>6</v>
      </c>
    </row>
    <row r="13" spans="1:17" ht="15.75" x14ac:dyDescent="0.2">
      <c r="A13" s="12">
        <f t="shared" ca="1" si="0"/>
        <v>42706</v>
      </c>
      <c r="H13" s="56">
        <f>1+INT((N18-(DATE(YEAR(N18),1,2)-WEEKDAY(DATE(YEAR(N18),1,1))))/7)</f>
        <v>40</v>
      </c>
      <c r="I13" s="57" t="str">
        <f>IF((2-WEEKDAY(N18,1))&lt;1,"",2-WEEKDAY(N18,1))</f>
        <v/>
      </c>
      <c r="J13" s="57" t="str">
        <f>IF((3-WEEKDAY(N18,1))&lt;1,"",3-WEEKDAY(N18,1))</f>
        <v/>
      </c>
      <c r="K13" s="57" t="str">
        <f>IF((4-WEEKDAY(N18,1))&lt;1,"",4-WEEKDAY(N18,1))</f>
        <v/>
      </c>
      <c r="L13" s="57" t="str">
        <f>IF((5-WEEKDAY(N18,1))&lt;1,"",5-WEEKDAY(N18,1))</f>
        <v/>
      </c>
      <c r="M13" s="57">
        <f>IF((6-WEEKDAY(N18,1))&lt;1,"",6-WEEKDAY(N18,1))</f>
        <v>1</v>
      </c>
      <c r="N13" s="57">
        <f>IF((7-WEEKDAY(N18,1))&lt;1,"",7-WEEKDAY(N18,1))</f>
        <v>2</v>
      </c>
      <c r="O13" s="57">
        <f>IF((8-WEEKDAY(N18,1))&lt;1,"",8-WEEKDAY(N18,1))</f>
        <v>3</v>
      </c>
    </row>
    <row r="14" spans="1:17" ht="15.75" x14ac:dyDescent="0.2">
      <c r="A14" s="13">
        <f t="shared" ca="1" si="0"/>
        <v>42706</v>
      </c>
      <c r="H14" s="56">
        <f>1+INT((N18+7-(DATE(YEAR(N18+7),1,2)-WEEKDAY(DATE(YEAR(N18+7),1,1))))/7)</f>
        <v>41</v>
      </c>
      <c r="I14" s="57">
        <f>O13+1</f>
        <v>4</v>
      </c>
      <c r="J14" s="57">
        <f t="shared" ref="J14:O16" si="3">I14+1</f>
        <v>5</v>
      </c>
      <c r="K14" s="57">
        <f t="shared" si="3"/>
        <v>6</v>
      </c>
      <c r="L14" s="57">
        <f t="shared" si="3"/>
        <v>7</v>
      </c>
      <c r="M14" s="57">
        <f t="shared" si="3"/>
        <v>8</v>
      </c>
      <c r="N14" s="57">
        <f t="shared" si="3"/>
        <v>9</v>
      </c>
      <c r="O14" s="57">
        <f t="shared" si="3"/>
        <v>10</v>
      </c>
    </row>
    <row r="15" spans="1:17" ht="15.75" x14ac:dyDescent="0.2">
      <c r="A15" s="37">
        <f t="shared" ca="1" si="0"/>
        <v>42706</v>
      </c>
      <c r="H15" s="56">
        <f>1+INT((N18+14-(DATE(YEAR(N18+14),1,2)-WEEKDAY(DATE(YEAR(N18+14),1,1))))/7)</f>
        <v>42</v>
      </c>
      <c r="I15" s="57">
        <f>O14+1</f>
        <v>11</v>
      </c>
      <c r="J15" s="57">
        <f t="shared" si="3"/>
        <v>12</v>
      </c>
      <c r="K15" s="57">
        <f t="shared" si="3"/>
        <v>13</v>
      </c>
      <c r="L15" s="57">
        <f t="shared" si="3"/>
        <v>14</v>
      </c>
      <c r="M15" s="57">
        <f t="shared" si="3"/>
        <v>15</v>
      </c>
      <c r="N15" s="57">
        <f t="shared" si="3"/>
        <v>16</v>
      </c>
      <c r="O15" s="57">
        <f t="shared" si="3"/>
        <v>17</v>
      </c>
    </row>
    <row r="16" spans="1:17" ht="15.75" x14ac:dyDescent="0.2">
      <c r="A16" s="14">
        <f t="shared" ca="1" si="0"/>
        <v>42706</v>
      </c>
      <c r="H16" s="56">
        <f>1+INT((N18+21-(DATE(YEAR(N18+21),1,2)-WEEKDAY(DATE(YEAR(N18+21),1,1))))/7)</f>
        <v>43</v>
      </c>
      <c r="I16" s="57">
        <f>O15+1</f>
        <v>18</v>
      </c>
      <c r="J16" s="57">
        <f t="shared" si="3"/>
        <v>19</v>
      </c>
      <c r="K16" s="57">
        <f t="shared" si="3"/>
        <v>20</v>
      </c>
      <c r="L16" s="57">
        <f t="shared" si="3"/>
        <v>21</v>
      </c>
      <c r="M16" s="57">
        <f t="shared" si="3"/>
        <v>22</v>
      </c>
      <c r="N16" s="57">
        <f t="shared" si="3"/>
        <v>23</v>
      </c>
      <c r="O16" s="57">
        <f t="shared" si="3"/>
        <v>24</v>
      </c>
    </row>
    <row r="17" spans="1:15" ht="15.75" x14ac:dyDescent="0.2">
      <c r="A17" s="15">
        <f t="shared" ca="1" si="0"/>
        <v>42706</v>
      </c>
      <c r="H17" s="56">
        <f>IF(ISNUMBER(I17),1+INT((N18+28-(DATE(YEAR(N18+28),1,2)-WEEKDAY(DATE(YEAR(N18+28),1,1))))/7),"")</f>
        <v>44</v>
      </c>
      <c r="I17" s="57">
        <f>IF(ISNUMBER(O16),IF(O16+1&gt;O18,"",O16+1),"")</f>
        <v>25</v>
      </c>
      <c r="J17" s="57">
        <f>IF(ISNUMBER(I17),IF(I17+1&gt;O18,"",I17+1),"")</f>
        <v>26</v>
      </c>
      <c r="K17" s="57">
        <f>IF(ISNUMBER(J17),IF(J17+1&gt;O18,"",J17+1),"")</f>
        <v>27</v>
      </c>
      <c r="L17" s="57">
        <f>IF(ISNUMBER(K17),IF(K17+1&gt;O18,"",K17+1),"")</f>
        <v>28</v>
      </c>
      <c r="M17" s="57">
        <f>IF(ISNUMBER(L17),IF(L17+1&gt;O18,"",L17+1),"")</f>
        <v>29</v>
      </c>
      <c r="N17" s="57">
        <f>IF(ISNUMBER(M17),IF(M17+1&gt;O18,"",M17+1),"")</f>
        <v>30</v>
      </c>
      <c r="O17" s="57">
        <f>IF(ISNUMBER(N17),IF(N17+1&gt;O18,"",N17+1),"")</f>
        <v>31</v>
      </c>
    </row>
    <row r="18" spans="1:15" ht="15.75" x14ac:dyDescent="0.2">
      <c r="A18" s="16">
        <f t="shared" ca="1" si="0"/>
        <v>42706</v>
      </c>
      <c r="H18" s="56" t="str">
        <f>IF(ISNUMBER(I18),1+INT((N18+35-(DATE(YEAR(N18+35),1,2)-WEEKDAY(DATE(YEAR(N18+35),1,1))))/7),"")</f>
        <v/>
      </c>
      <c r="I18" s="57" t="str">
        <f>IF(ISNUMBER(O17),IF(O17+1&gt;O18,"",O17+1),"")</f>
        <v/>
      </c>
      <c r="J18" s="57" t="str">
        <f>IF(ISNUMBER(I18),IF(I18+1&gt;O18,"",I18+1),"")</f>
        <v/>
      </c>
      <c r="K18" s="57"/>
      <c r="L18" s="57"/>
      <c r="M18" s="57"/>
      <c r="N18" s="58">
        <f>DATE(YEAR(H11),MONTH(H11),1)</f>
        <v>42278</v>
      </c>
      <c r="O18" s="58">
        <f>DAY(DATE(YEAR(H11),MONTH(H11)+1,0))</f>
        <v>31</v>
      </c>
    </row>
    <row r="19" spans="1:15" x14ac:dyDescent="0.2">
      <c r="A19" s="66" t="str">
        <f ca="1">PROPER(TEXT(TODAY(),"jjjj jj mmmm aaaa"))</f>
        <v>Vendredi 02 Décembre 2016</v>
      </c>
      <c r="H19" s="60"/>
      <c r="I19" s="60"/>
      <c r="J19" s="60"/>
      <c r="K19" s="60"/>
      <c r="L19" s="60"/>
      <c r="M19" s="60"/>
      <c r="N19" s="60"/>
      <c r="O19" s="60"/>
    </row>
    <row r="20" spans="1:15" x14ac:dyDescent="0.2">
      <c r="A20" s="17">
        <f t="shared" ca="1" si="0"/>
        <v>42706</v>
      </c>
      <c r="H20" s="60"/>
      <c r="I20" s="60"/>
      <c r="J20" s="60"/>
      <c r="K20" s="60"/>
      <c r="L20" s="60"/>
      <c r="M20" s="60"/>
      <c r="N20" s="60"/>
      <c r="O20" s="60"/>
    </row>
    <row r="21" spans="1:15" ht="15" x14ac:dyDescent="0.2">
      <c r="A21" s="18">
        <f t="shared" ca="1" si="0"/>
        <v>42706</v>
      </c>
      <c r="H21" s="49">
        <v>42278</v>
      </c>
      <c r="I21" s="59"/>
      <c r="J21" s="59"/>
      <c r="K21" s="59"/>
      <c r="L21" s="50"/>
      <c r="M21" s="50"/>
      <c r="N21" s="50"/>
      <c r="O21" s="59"/>
    </row>
    <row r="22" spans="1:15" ht="15" x14ac:dyDescent="0.2">
      <c r="A22" s="19">
        <f t="shared" ca="1" si="0"/>
        <v>42706</v>
      </c>
      <c r="H22" s="52" t="s">
        <v>0</v>
      </c>
      <c r="I22" s="53" t="s">
        <v>1</v>
      </c>
      <c r="J22" s="53" t="s">
        <v>2</v>
      </c>
      <c r="K22" s="53" t="s">
        <v>3</v>
      </c>
      <c r="L22" s="53" t="s">
        <v>4</v>
      </c>
      <c r="M22" s="53" t="s">
        <v>5</v>
      </c>
      <c r="N22" s="53" t="s">
        <v>6</v>
      </c>
      <c r="O22" s="53" t="s">
        <v>7</v>
      </c>
    </row>
    <row r="23" spans="1:15" ht="15.75" x14ac:dyDescent="0.2">
      <c r="A23" s="20">
        <f t="shared" ca="1" si="0"/>
        <v>42706</v>
      </c>
      <c r="H23" s="56">
        <f>INT((N28-WEEKDAY(N28,2)-DATE(YEAR(N28+4-WEEKDAY(N28,2)),1,4))/7)+2</f>
        <v>40</v>
      </c>
      <c r="I23" s="57" t="str">
        <f>IF((2-WEEKDAY(N28,2))&lt;1,"",2-WEEKDAY(N28,2))</f>
        <v/>
      </c>
      <c r="J23" s="57" t="str">
        <f>IF((3-WEEKDAY(N28,2))&lt;1,"",3-WEEKDAY(N28,2))</f>
        <v/>
      </c>
      <c r="K23" s="57" t="str">
        <f>IF((4-WEEKDAY(N28,2))&lt;1,"",4-WEEKDAY(N28,2))</f>
        <v/>
      </c>
      <c r="L23" s="57">
        <f>IF((5-WEEKDAY(N28,2))&lt;1,"",5-WEEKDAY(N28,2))</f>
        <v>1</v>
      </c>
      <c r="M23" s="57">
        <f>IF((6-WEEKDAY(N28,2))&lt;1,"",6-WEEKDAY(N28,2))</f>
        <v>2</v>
      </c>
      <c r="N23" s="57">
        <f>IF((7-WEEKDAY(N28,2))&lt;1,"",7-WEEKDAY(N28,2))</f>
        <v>3</v>
      </c>
      <c r="O23" s="57">
        <f>IF((8-WEEKDAY(N28,2))&lt;1,"",8-WEEKDAY(N28,2))</f>
        <v>4</v>
      </c>
    </row>
    <row r="24" spans="1:15" ht="15.75" x14ac:dyDescent="0.2">
      <c r="A24" s="21">
        <f t="shared" ca="1" si="0"/>
        <v>42706</v>
      </c>
      <c r="H24" s="56">
        <f>INT((N28+7-WEEKDAY(N28+7,2)-DATE(YEAR(N28+4+7-WEEKDAY(N28+7,2)),1,4))/7)+2</f>
        <v>41</v>
      </c>
      <c r="I24" s="57">
        <f>O23+1</f>
        <v>5</v>
      </c>
      <c r="J24" s="57">
        <f t="shared" ref="J24:O26" si="4">I24+1</f>
        <v>6</v>
      </c>
      <c r="K24" s="57">
        <f t="shared" si="4"/>
        <v>7</v>
      </c>
      <c r="L24" s="57">
        <f t="shared" si="4"/>
        <v>8</v>
      </c>
      <c r="M24" s="57">
        <f t="shared" si="4"/>
        <v>9</v>
      </c>
      <c r="N24" s="57">
        <f t="shared" si="4"/>
        <v>10</v>
      </c>
      <c r="O24" s="57">
        <f t="shared" si="4"/>
        <v>11</v>
      </c>
    </row>
    <row r="25" spans="1:15" ht="15.75" x14ac:dyDescent="0.2">
      <c r="A25" s="22">
        <f t="shared" ca="1" si="0"/>
        <v>42706</v>
      </c>
      <c r="H25" s="56">
        <f>INT((N28+14-WEEKDAY(N28+14,2)-DATE(YEAR(N28+4+14-WEEKDAY(N28+14,2)),1,4))/7)+2</f>
        <v>42</v>
      </c>
      <c r="I25" s="57">
        <f>O24+1</f>
        <v>12</v>
      </c>
      <c r="J25" s="57">
        <f t="shared" si="4"/>
        <v>13</v>
      </c>
      <c r="K25" s="57">
        <f t="shared" si="4"/>
        <v>14</v>
      </c>
      <c r="L25" s="57">
        <f t="shared" si="4"/>
        <v>15</v>
      </c>
      <c r="M25" s="57">
        <f t="shared" si="4"/>
        <v>16</v>
      </c>
      <c r="N25" s="57">
        <f t="shared" si="4"/>
        <v>17</v>
      </c>
      <c r="O25" s="57">
        <f t="shared" si="4"/>
        <v>18</v>
      </c>
    </row>
    <row r="26" spans="1:15" ht="15.75" x14ac:dyDescent="0.2">
      <c r="A26" s="23">
        <f t="shared" ca="1" si="0"/>
        <v>42706</v>
      </c>
      <c r="H26" s="56">
        <f>INT((N28+21-WEEKDAY(N28+21,2)-DATE(YEAR(N28+4+21-WEEKDAY(N28+21,2)),1,4))/7)+2</f>
        <v>43</v>
      </c>
      <c r="I26" s="57">
        <f>O25+1</f>
        <v>19</v>
      </c>
      <c r="J26" s="57">
        <f t="shared" si="4"/>
        <v>20</v>
      </c>
      <c r="K26" s="57">
        <f t="shared" si="4"/>
        <v>21</v>
      </c>
      <c r="L26" s="57">
        <f t="shared" si="4"/>
        <v>22</v>
      </c>
      <c r="M26" s="57">
        <f t="shared" si="4"/>
        <v>23</v>
      </c>
      <c r="N26" s="57">
        <f t="shared" si="4"/>
        <v>24</v>
      </c>
      <c r="O26" s="57">
        <f t="shared" si="4"/>
        <v>25</v>
      </c>
    </row>
    <row r="27" spans="1:15" ht="15.75" x14ac:dyDescent="0.2">
      <c r="A27" s="24">
        <f t="shared" ca="1" si="0"/>
        <v>42706</v>
      </c>
      <c r="H27" s="56">
        <f>IF(ISNUMBER(I27),INT((N28+28-WEEKDAY(N28+28,2)-DATE(YEAR(N28+4+28-WEEKDAY(N28+28,2)),1,4))/7)+2,"")</f>
        <v>44</v>
      </c>
      <c r="I27" s="57">
        <f>IF(ISNUMBER(O26),IF(O26+1&gt;O28,"",O26+1),"")</f>
        <v>26</v>
      </c>
      <c r="J27" s="57">
        <f>IF(ISNUMBER(I27),IF(I27+1&gt;O28,"",I27+1),"")</f>
        <v>27</v>
      </c>
      <c r="K27" s="57">
        <f>IF(ISNUMBER(J27),IF(J27+1&gt;O28,"",J27+1),"")</f>
        <v>28</v>
      </c>
      <c r="L27" s="57">
        <f>IF(ISNUMBER(K27),IF(K27+1&gt;O28,"",K27+1),"")</f>
        <v>29</v>
      </c>
      <c r="M27" s="57">
        <f>IF(ISNUMBER(L27),IF(L27+1&gt;O28,"",L27+1),"")</f>
        <v>30</v>
      </c>
      <c r="N27" s="57">
        <f>IF(ISNUMBER(M27),IF(M27+1&gt;O28,"",M27+1),"")</f>
        <v>31</v>
      </c>
      <c r="O27" s="57" t="str">
        <f>IF(ISNUMBER(N27),IF(N27+1&gt;O28,"",N27+1),"")</f>
        <v/>
      </c>
    </row>
    <row r="28" spans="1:15" ht="15.75" x14ac:dyDescent="0.2">
      <c r="A28" s="25">
        <f t="shared" ca="1" si="0"/>
        <v>42706</v>
      </c>
      <c r="H28" s="56" t="str">
        <f>IF(ISNUMBER(I28),INT((N28+35-WEEKDAY(N28+35,2)-DATE(YEAR(N28+4+35-WEEKDAY(N28+35,2)),1,4))/7)+2,"")</f>
        <v/>
      </c>
      <c r="I28" s="57" t="str">
        <f>IF(ISNUMBER(O27),IF(O27+1&gt;O28,"",O27+1),"")</f>
        <v/>
      </c>
      <c r="J28" s="57" t="str">
        <f>IF(ISNUMBER(I28),IF(I28+1&gt;O28,"",I28+1),"")</f>
        <v/>
      </c>
      <c r="K28" s="57"/>
      <c r="L28" s="57"/>
      <c r="M28" s="57"/>
      <c r="N28" s="58">
        <f>DATE(YEAR(H21),MONTH(H21),1)</f>
        <v>42278</v>
      </c>
      <c r="O28" s="58">
        <f>DAY(DATE(YEAR(H21),MONTH(H21)+1,0))</f>
        <v>31</v>
      </c>
    </row>
    <row r="29" spans="1:15" x14ac:dyDescent="0.2">
      <c r="A29" s="26">
        <f t="shared" ca="1" si="0"/>
        <v>42706</v>
      </c>
      <c r="H29" s="48"/>
      <c r="I29" s="48"/>
      <c r="J29" s="48"/>
      <c r="K29" s="48"/>
      <c r="L29" s="48"/>
      <c r="M29" s="48"/>
      <c r="N29" s="48"/>
      <c r="O29" s="48"/>
    </row>
    <row r="30" spans="1:15" x14ac:dyDescent="0.2">
      <c r="A30" s="27">
        <f t="shared" ca="1" si="0"/>
        <v>42706</v>
      </c>
    </row>
    <row r="31" spans="1:15" x14ac:dyDescent="0.2">
      <c r="A31" s="28">
        <f t="shared" ca="1" si="0"/>
        <v>42706</v>
      </c>
    </row>
    <row r="32" spans="1:15" x14ac:dyDescent="0.2">
      <c r="A32" s="29">
        <f t="shared" ca="1" si="0"/>
        <v>42706</v>
      </c>
    </row>
    <row r="33" spans="1:1" x14ac:dyDescent="0.2">
      <c r="A33" s="30">
        <f t="shared" ca="1" si="0"/>
        <v>42706</v>
      </c>
    </row>
    <row r="34" spans="1:1" x14ac:dyDescent="0.2">
      <c r="A34" s="31">
        <f t="shared" ca="1" si="0"/>
        <v>42706</v>
      </c>
    </row>
    <row r="35" spans="1:1" x14ac:dyDescent="0.2">
      <c r="A35" s="32">
        <f t="shared" ca="1" si="0"/>
        <v>42706</v>
      </c>
    </row>
    <row r="36" spans="1:1" x14ac:dyDescent="0.2">
      <c r="A36" s="33">
        <f t="shared" ca="1" si="0"/>
        <v>42706</v>
      </c>
    </row>
    <row r="37" spans="1:1" x14ac:dyDescent="0.2">
      <c r="A37" s="34">
        <f t="shared" ca="1" si="0"/>
        <v>42706</v>
      </c>
    </row>
    <row r="38" spans="1:1" x14ac:dyDescent="0.2">
      <c r="A38" s="38">
        <f t="shared" ca="1" si="0"/>
        <v>42706</v>
      </c>
    </row>
  </sheetData>
  <phoneticPr fontId="0" type="noConversion"/>
  <pageMargins left="0.75" right="0.75" top="1" bottom="1" header="0.5" footer="0.5"/>
  <pageSetup paperSize="9" orientation="portrait" horizontalDpi="4294967292" vertic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55"/>
  <sheetViews>
    <sheetView topLeftCell="D1" workbookViewId="0">
      <selection activeCell="D2" sqref="D2"/>
    </sheetView>
  </sheetViews>
  <sheetFormatPr baseColWidth="10" defaultColWidth="9.140625" defaultRowHeight="12.75" x14ac:dyDescent="0.2"/>
  <cols>
    <col min="1" max="2" width="91.140625" customWidth="1"/>
    <col min="3" max="3" width="81.7109375" customWidth="1"/>
    <col min="4" max="4" width="84.140625" customWidth="1"/>
    <col min="5" max="6" width="84.140625" style="40" customWidth="1"/>
  </cols>
  <sheetData>
    <row r="1" spans="1:6" ht="23.25" x14ac:dyDescent="0.35">
      <c r="A1" s="42" t="s">
        <v>8</v>
      </c>
      <c r="B1" s="42" t="s">
        <v>148</v>
      </c>
      <c r="C1" s="42" t="s">
        <v>72</v>
      </c>
      <c r="D1" s="42" t="s">
        <v>103</v>
      </c>
      <c r="E1" s="42" t="s">
        <v>202</v>
      </c>
      <c r="F1" s="42" t="s">
        <v>310</v>
      </c>
    </row>
    <row r="2" spans="1:6" x14ac:dyDescent="0.2">
      <c r="A2" s="41" t="s">
        <v>318</v>
      </c>
      <c r="B2" s="41" t="s">
        <v>319</v>
      </c>
      <c r="C2" s="41" t="s">
        <v>318</v>
      </c>
      <c r="D2" s="46" t="s">
        <v>321</v>
      </c>
      <c r="E2" s="41" t="s">
        <v>318</v>
      </c>
      <c r="F2" s="41" t="s">
        <v>320</v>
      </c>
    </row>
    <row r="3" spans="1:6" x14ac:dyDescent="0.2">
      <c r="A3" s="40" t="s">
        <v>9</v>
      </c>
      <c r="B3" s="40" t="s">
        <v>149</v>
      </c>
      <c r="C3" s="40" t="s">
        <v>41</v>
      </c>
      <c r="D3" s="46" t="s">
        <v>104</v>
      </c>
      <c r="E3" s="40" t="s">
        <v>203</v>
      </c>
      <c r="F3" s="40" t="s">
        <v>262</v>
      </c>
    </row>
    <row r="4" spans="1:6" x14ac:dyDescent="0.2">
      <c r="A4" s="62" t="s">
        <v>10</v>
      </c>
      <c r="B4" s="40" t="s">
        <v>10</v>
      </c>
      <c r="C4" s="40" t="s">
        <v>11</v>
      </c>
      <c r="D4" s="46" t="s">
        <v>10</v>
      </c>
      <c r="E4" s="40" t="s">
        <v>204</v>
      </c>
      <c r="F4" s="40" t="s">
        <v>10</v>
      </c>
    </row>
    <row r="5" spans="1:6" x14ac:dyDescent="0.2">
      <c r="A5" s="62" t="s">
        <v>11</v>
      </c>
      <c r="B5" s="40" t="s">
        <v>11</v>
      </c>
      <c r="C5" s="40" t="s">
        <v>11</v>
      </c>
      <c r="D5" s="46" t="s">
        <v>11</v>
      </c>
      <c r="E5" s="40" t="s">
        <v>205</v>
      </c>
      <c r="F5" s="40" t="s">
        <v>11</v>
      </c>
    </row>
    <row r="6" spans="1:6" x14ac:dyDescent="0.2">
      <c r="A6" s="62" t="s">
        <v>12</v>
      </c>
      <c r="B6" s="40" t="s">
        <v>12</v>
      </c>
      <c r="C6" s="40" t="s">
        <v>42</v>
      </c>
      <c r="D6" s="46" t="s">
        <v>12</v>
      </c>
      <c r="E6" s="40" t="s">
        <v>206</v>
      </c>
      <c r="F6" s="40" t="s">
        <v>12</v>
      </c>
    </row>
    <row r="7" spans="1:6" x14ac:dyDescent="0.2">
      <c r="A7" s="41" t="s">
        <v>13</v>
      </c>
      <c r="B7" s="40" t="s">
        <v>13</v>
      </c>
      <c r="C7" s="40" t="s">
        <v>43</v>
      </c>
      <c r="D7" s="46" t="s">
        <v>322</v>
      </c>
      <c r="E7" s="40" t="s">
        <v>207</v>
      </c>
      <c r="F7" s="40" t="s">
        <v>263</v>
      </c>
    </row>
    <row r="8" spans="1:6" x14ac:dyDescent="0.2">
      <c r="A8" s="40" t="s">
        <v>14</v>
      </c>
      <c r="B8" s="40" t="s">
        <v>150</v>
      </c>
      <c r="C8" s="40" t="s">
        <v>44</v>
      </c>
      <c r="D8" s="46" t="s">
        <v>105</v>
      </c>
      <c r="E8" s="40" t="s">
        <v>208</v>
      </c>
      <c r="F8" s="40" t="s">
        <v>264</v>
      </c>
    </row>
    <row r="9" spans="1:6" x14ac:dyDescent="0.2">
      <c r="A9" s="40" t="s">
        <v>15</v>
      </c>
      <c r="B9" s="40" t="s">
        <v>151</v>
      </c>
      <c r="C9" s="40" t="s">
        <v>45</v>
      </c>
      <c r="D9" s="46" t="s">
        <v>106</v>
      </c>
      <c r="E9" s="40" t="s">
        <v>209</v>
      </c>
      <c r="F9" s="40" t="s">
        <v>265</v>
      </c>
    </row>
    <row r="10" spans="1:6" x14ac:dyDescent="0.2">
      <c r="A10" s="40" t="s">
        <v>16</v>
      </c>
      <c r="B10" s="40" t="s">
        <v>152</v>
      </c>
      <c r="C10" s="40" t="s">
        <v>46</v>
      </c>
      <c r="D10" s="46" t="s">
        <v>107</v>
      </c>
      <c r="E10" s="40" t="s">
        <v>210</v>
      </c>
      <c r="F10" s="40" t="s">
        <v>266</v>
      </c>
    </row>
    <row r="11" spans="1:6" x14ac:dyDescent="0.2">
      <c r="A11" s="40" t="s">
        <v>17</v>
      </c>
      <c r="B11" s="40" t="s">
        <v>153</v>
      </c>
      <c r="C11" s="40" t="s">
        <v>47</v>
      </c>
      <c r="D11" s="46" t="s">
        <v>108</v>
      </c>
      <c r="E11" s="40" t="s">
        <v>211</v>
      </c>
      <c r="F11" s="40" t="s">
        <v>267</v>
      </c>
    </row>
    <row r="12" spans="1:6" x14ac:dyDescent="0.2">
      <c r="A12" s="40" t="s">
        <v>18</v>
      </c>
      <c r="B12" s="40" t="s">
        <v>154</v>
      </c>
      <c r="C12" s="40" t="s">
        <v>48</v>
      </c>
      <c r="D12" s="46" t="s">
        <v>109</v>
      </c>
      <c r="E12" s="40" t="s">
        <v>212</v>
      </c>
      <c r="F12" s="40" t="s">
        <v>268</v>
      </c>
    </row>
    <row r="13" spans="1:6" x14ac:dyDescent="0.2">
      <c r="A13" s="40" t="s">
        <v>19</v>
      </c>
      <c r="B13" s="40" t="s">
        <v>155</v>
      </c>
      <c r="C13" s="40" t="s">
        <v>49</v>
      </c>
      <c r="D13" s="46" t="s">
        <v>110</v>
      </c>
      <c r="E13" s="40" t="s">
        <v>213</v>
      </c>
      <c r="F13" s="40" t="s">
        <v>269</v>
      </c>
    </row>
    <row r="14" spans="1:6" x14ac:dyDescent="0.2">
      <c r="A14" s="40" t="s">
        <v>20</v>
      </c>
      <c r="B14" s="40" t="s">
        <v>156</v>
      </c>
      <c r="C14" s="40" t="s">
        <v>50</v>
      </c>
      <c r="D14" s="46" t="s">
        <v>111</v>
      </c>
      <c r="E14" s="40" t="s">
        <v>214</v>
      </c>
      <c r="F14" s="40" t="s">
        <v>270</v>
      </c>
    </row>
    <row r="15" spans="1:6" x14ac:dyDescent="0.2">
      <c r="A15" s="40" t="s">
        <v>21</v>
      </c>
      <c r="B15" s="40" t="s">
        <v>157</v>
      </c>
      <c r="C15" s="40" t="s">
        <v>51</v>
      </c>
      <c r="D15" s="46" t="s">
        <v>112</v>
      </c>
      <c r="E15" s="40" t="s">
        <v>215</v>
      </c>
      <c r="F15" s="40" t="s">
        <v>271</v>
      </c>
    </row>
    <row r="16" spans="1:6" x14ac:dyDescent="0.2">
      <c r="A16" s="40" t="s">
        <v>22</v>
      </c>
      <c r="B16" s="40" t="s">
        <v>158</v>
      </c>
      <c r="C16" s="40" t="s">
        <v>52</v>
      </c>
      <c r="D16" s="46" t="s">
        <v>113</v>
      </c>
      <c r="E16" s="40" t="s">
        <v>216</v>
      </c>
      <c r="F16" s="40" t="s">
        <v>272</v>
      </c>
    </row>
    <row r="17" spans="1:6" x14ac:dyDescent="0.2">
      <c r="A17" s="40" t="s">
        <v>23</v>
      </c>
      <c r="B17" s="40" t="s">
        <v>159</v>
      </c>
      <c r="C17" s="40" t="s">
        <v>53</v>
      </c>
      <c r="D17" s="46" t="s">
        <v>114</v>
      </c>
      <c r="E17" s="40" t="s">
        <v>217</v>
      </c>
      <c r="F17" s="40" t="s">
        <v>273</v>
      </c>
    </row>
    <row r="18" spans="1:6" x14ac:dyDescent="0.2">
      <c r="A18" s="40" t="s">
        <v>24</v>
      </c>
      <c r="B18" s="40" t="s">
        <v>160</v>
      </c>
      <c r="C18" s="40" t="s">
        <v>54</v>
      </c>
      <c r="D18" s="46" t="s">
        <v>115</v>
      </c>
      <c r="E18" s="40" t="s">
        <v>218</v>
      </c>
      <c r="F18" s="40" t="s">
        <v>274</v>
      </c>
    </row>
    <row r="19" spans="1:6" x14ac:dyDescent="0.2">
      <c r="A19" s="40" t="s">
        <v>25</v>
      </c>
      <c r="B19" s="40" t="s">
        <v>161</v>
      </c>
      <c r="C19" s="40" t="s">
        <v>55</v>
      </c>
      <c r="D19" s="46" t="s">
        <v>116</v>
      </c>
      <c r="E19" s="40" t="s">
        <v>219</v>
      </c>
      <c r="F19" s="40" t="s">
        <v>275</v>
      </c>
    </row>
    <row r="20" spans="1:6" ht="25.5" x14ac:dyDescent="0.2">
      <c r="A20" s="40" t="s">
        <v>26</v>
      </c>
      <c r="B20" s="40" t="s">
        <v>162</v>
      </c>
      <c r="C20" s="40" t="s">
        <v>56</v>
      </c>
      <c r="D20" s="46" t="s">
        <v>117</v>
      </c>
      <c r="E20" s="40" t="s">
        <v>220</v>
      </c>
      <c r="F20" s="40" t="s">
        <v>276</v>
      </c>
    </row>
    <row r="21" spans="1:6" x14ac:dyDescent="0.2">
      <c r="A21" s="40" t="s">
        <v>27</v>
      </c>
      <c r="B21" s="40" t="s">
        <v>163</v>
      </c>
      <c r="C21" s="40" t="s">
        <v>57</v>
      </c>
      <c r="D21" s="46" t="s">
        <v>118</v>
      </c>
      <c r="E21" s="40" t="s">
        <v>221</v>
      </c>
      <c r="F21" s="40" t="s">
        <v>277</v>
      </c>
    </row>
    <row r="22" spans="1:6" x14ac:dyDescent="0.2">
      <c r="A22" s="40" t="s">
        <v>28</v>
      </c>
      <c r="B22" s="40" t="s">
        <v>164</v>
      </c>
      <c r="C22" s="40" t="s">
        <v>58</v>
      </c>
      <c r="D22" s="46" t="s">
        <v>119</v>
      </c>
      <c r="E22" s="40" t="s">
        <v>222</v>
      </c>
      <c r="F22" s="40" t="s">
        <v>278</v>
      </c>
    </row>
    <row r="23" spans="1:6" x14ac:dyDescent="0.2">
      <c r="A23" s="40" t="s">
        <v>29</v>
      </c>
      <c r="B23" s="40" t="s">
        <v>165</v>
      </c>
      <c r="C23" s="40" t="s">
        <v>59</v>
      </c>
      <c r="D23" s="46" t="s">
        <v>120</v>
      </c>
      <c r="E23" s="40" t="s">
        <v>223</v>
      </c>
      <c r="F23" s="40" t="s">
        <v>279</v>
      </c>
    </row>
    <row r="24" spans="1:6" ht="63.75" x14ac:dyDescent="0.2">
      <c r="A24" s="40" t="s">
        <v>81</v>
      </c>
      <c r="B24" s="41" t="s">
        <v>166</v>
      </c>
      <c r="C24" s="40" t="s">
        <v>92</v>
      </c>
      <c r="D24" s="46" t="s">
        <v>121</v>
      </c>
      <c r="E24" s="40" t="s">
        <v>224</v>
      </c>
      <c r="F24" s="40" t="s">
        <v>280</v>
      </c>
    </row>
    <row r="25" spans="1:6" ht="38.25" x14ac:dyDescent="0.2">
      <c r="A25" s="40" t="s">
        <v>82</v>
      </c>
      <c r="B25" s="40" t="s">
        <v>167</v>
      </c>
      <c r="C25" s="40" t="s">
        <v>93</v>
      </c>
      <c r="D25" s="46" t="s">
        <v>122</v>
      </c>
      <c r="E25" s="40" t="s">
        <v>225</v>
      </c>
      <c r="F25" s="40" t="s">
        <v>281</v>
      </c>
    </row>
    <row r="26" spans="1:6" x14ac:dyDescent="0.2">
      <c r="A26" s="40" t="s">
        <v>30</v>
      </c>
      <c r="B26" s="40" t="s">
        <v>168</v>
      </c>
      <c r="C26" s="40" t="s">
        <v>60</v>
      </c>
      <c r="D26" s="46" t="s">
        <v>123</v>
      </c>
      <c r="E26" s="40" t="s">
        <v>226</v>
      </c>
      <c r="F26" s="40" t="s">
        <v>282</v>
      </c>
    </row>
    <row r="27" spans="1:6" x14ac:dyDescent="0.2">
      <c r="A27" s="40" t="s">
        <v>31</v>
      </c>
      <c r="B27" s="40" t="s">
        <v>169</v>
      </c>
      <c r="C27" s="40" t="s">
        <v>61</v>
      </c>
      <c r="D27" s="46" t="s">
        <v>124</v>
      </c>
      <c r="E27" s="40" t="s">
        <v>227</v>
      </c>
      <c r="F27" s="40" t="s">
        <v>283</v>
      </c>
    </row>
    <row r="28" spans="1:6" x14ac:dyDescent="0.2">
      <c r="A28" s="40" t="s">
        <v>32</v>
      </c>
      <c r="B28" s="40" t="s">
        <v>170</v>
      </c>
      <c r="C28" s="40" t="s">
        <v>62</v>
      </c>
      <c r="D28" s="46" t="s">
        <v>125</v>
      </c>
      <c r="E28" s="40" t="s">
        <v>228</v>
      </c>
      <c r="F28" s="40" t="s">
        <v>284</v>
      </c>
    </row>
    <row r="29" spans="1:6" x14ac:dyDescent="0.2">
      <c r="A29" s="40" t="s">
        <v>33</v>
      </c>
      <c r="B29" s="40" t="s">
        <v>171</v>
      </c>
      <c r="C29" s="40" t="s">
        <v>63</v>
      </c>
      <c r="D29" s="46" t="s">
        <v>126</v>
      </c>
      <c r="E29" s="40" t="s">
        <v>229</v>
      </c>
      <c r="F29" s="40" t="s">
        <v>285</v>
      </c>
    </row>
    <row r="30" spans="1:6" x14ac:dyDescent="0.2">
      <c r="A30" s="40" t="s">
        <v>34</v>
      </c>
      <c r="B30" s="40" t="s">
        <v>172</v>
      </c>
      <c r="C30" s="40" t="s">
        <v>64</v>
      </c>
      <c r="D30" s="46" t="s">
        <v>127</v>
      </c>
      <c r="E30" s="40" t="s">
        <v>230</v>
      </c>
      <c r="F30" s="40" t="s">
        <v>286</v>
      </c>
    </row>
    <row r="31" spans="1:6" x14ac:dyDescent="0.2">
      <c r="A31" s="40" t="s">
        <v>35</v>
      </c>
      <c r="B31" s="40" t="s">
        <v>173</v>
      </c>
      <c r="C31" s="40" t="s">
        <v>65</v>
      </c>
      <c r="D31" s="46" t="s">
        <v>128</v>
      </c>
      <c r="E31" s="40" t="s">
        <v>231</v>
      </c>
      <c r="F31" s="40" t="s">
        <v>287</v>
      </c>
    </row>
    <row r="32" spans="1:6" x14ac:dyDescent="0.2">
      <c r="A32" s="40" t="s">
        <v>36</v>
      </c>
      <c r="B32" s="40" t="s">
        <v>174</v>
      </c>
      <c r="C32" s="40" t="s">
        <v>66</v>
      </c>
      <c r="D32" s="46" t="s">
        <v>129</v>
      </c>
      <c r="E32" s="40" t="s">
        <v>232</v>
      </c>
      <c r="F32" s="40" t="s">
        <v>288</v>
      </c>
    </row>
    <row r="33" spans="1:6" ht="25.5" x14ac:dyDescent="0.2">
      <c r="A33" s="40" t="s">
        <v>37</v>
      </c>
      <c r="B33" s="40" t="s">
        <v>175</v>
      </c>
      <c r="C33" s="40" t="s">
        <v>67</v>
      </c>
      <c r="D33" s="46" t="s">
        <v>130</v>
      </c>
      <c r="E33" s="40" t="s">
        <v>233</v>
      </c>
      <c r="F33" s="40" t="s">
        <v>289</v>
      </c>
    </row>
    <row r="34" spans="1:6" x14ac:dyDescent="0.2">
      <c r="A34" s="40" t="s">
        <v>38</v>
      </c>
      <c r="B34" s="40" t="s">
        <v>176</v>
      </c>
      <c r="C34" s="40" t="s">
        <v>68</v>
      </c>
      <c r="D34" s="46" t="s">
        <v>131</v>
      </c>
      <c r="E34" s="40" t="s">
        <v>234</v>
      </c>
      <c r="F34" s="40" t="s">
        <v>290</v>
      </c>
    </row>
    <row r="35" spans="1:6" ht="25.5" x14ac:dyDescent="0.2">
      <c r="A35" s="40" t="s">
        <v>39</v>
      </c>
      <c r="B35" s="40" t="s">
        <v>177</v>
      </c>
      <c r="C35" s="40" t="s">
        <v>69</v>
      </c>
      <c r="D35" s="46" t="s">
        <v>132</v>
      </c>
      <c r="E35" s="40" t="s">
        <v>235</v>
      </c>
      <c r="F35" s="40" t="s">
        <v>316</v>
      </c>
    </row>
    <row r="36" spans="1:6" x14ac:dyDescent="0.2">
      <c r="A36" s="40" t="s">
        <v>40</v>
      </c>
      <c r="B36" s="40" t="s">
        <v>178</v>
      </c>
      <c r="C36" s="40" t="s">
        <v>70</v>
      </c>
      <c r="D36" s="46" t="s">
        <v>133</v>
      </c>
      <c r="E36" s="40" t="s">
        <v>236</v>
      </c>
      <c r="F36" s="40" t="s">
        <v>291</v>
      </c>
    </row>
    <row r="37" spans="1:6" x14ac:dyDescent="0.2">
      <c r="A37" t="s">
        <v>0</v>
      </c>
      <c r="B37" t="s">
        <v>179</v>
      </c>
      <c r="C37" s="40" t="s">
        <v>71</v>
      </c>
      <c r="D37" s="46" t="s">
        <v>134</v>
      </c>
      <c r="E37" s="40" t="s">
        <v>237</v>
      </c>
      <c r="F37" s="40" t="s">
        <v>292</v>
      </c>
    </row>
    <row r="38" spans="1:6" x14ac:dyDescent="0.2">
      <c r="A38" t="s">
        <v>98</v>
      </c>
      <c r="B38" t="s">
        <v>190</v>
      </c>
      <c r="C38" s="40" t="s">
        <v>100</v>
      </c>
      <c r="D38" s="46" t="s">
        <v>147</v>
      </c>
      <c r="E38" s="40" t="s">
        <v>238</v>
      </c>
      <c r="F38" s="40" t="s">
        <v>293</v>
      </c>
    </row>
    <row r="39" spans="1:6" x14ac:dyDescent="0.2">
      <c r="A39" s="39" t="s">
        <v>99</v>
      </c>
      <c r="B39" s="39" t="s">
        <v>191</v>
      </c>
      <c r="C39" s="40" t="s">
        <v>101</v>
      </c>
      <c r="D39" s="46" t="s">
        <v>146</v>
      </c>
      <c r="E39" s="40" t="s">
        <v>239</v>
      </c>
      <c r="F39" s="40" t="s">
        <v>294</v>
      </c>
    </row>
    <row r="40" spans="1:6" x14ac:dyDescent="0.2">
      <c r="A40" t="s">
        <v>97</v>
      </c>
      <c r="B40" t="s">
        <v>192</v>
      </c>
      <c r="C40" s="40" t="s">
        <v>102</v>
      </c>
      <c r="D40" s="45" t="s">
        <v>135</v>
      </c>
      <c r="E40" s="40" t="s">
        <v>240</v>
      </c>
      <c r="F40" s="40" t="s">
        <v>295</v>
      </c>
    </row>
    <row r="41" spans="1:6" x14ac:dyDescent="0.2">
      <c r="A41" t="s">
        <v>73</v>
      </c>
      <c r="B41" t="s">
        <v>180</v>
      </c>
      <c r="C41" t="s">
        <v>84</v>
      </c>
      <c r="D41" s="45" t="s">
        <v>136</v>
      </c>
      <c r="E41" s="40" t="s">
        <v>241</v>
      </c>
      <c r="F41" s="40" t="s">
        <v>296</v>
      </c>
    </row>
    <row r="42" spans="1:6" ht="25.5" x14ac:dyDescent="0.2">
      <c r="A42" s="39" t="s">
        <v>201</v>
      </c>
      <c r="B42" t="s">
        <v>195</v>
      </c>
      <c r="C42" t="s">
        <v>255</v>
      </c>
      <c r="D42" s="45" t="s">
        <v>198</v>
      </c>
      <c r="E42" s="40" t="s">
        <v>242</v>
      </c>
      <c r="F42" s="40" t="s">
        <v>297</v>
      </c>
    </row>
    <row r="43" spans="1:6" x14ac:dyDescent="0.2">
      <c r="A43" s="61" t="s">
        <v>74</v>
      </c>
      <c r="B43" t="s">
        <v>188</v>
      </c>
      <c r="C43" t="s">
        <v>85</v>
      </c>
      <c r="D43" s="45" t="s">
        <v>137</v>
      </c>
      <c r="E43" s="40" t="s">
        <v>243</v>
      </c>
      <c r="F43" s="40" t="s">
        <v>298</v>
      </c>
    </row>
    <row r="44" spans="1:6" x14ac:dyDescent="0.2">
      <c r="A44" s="39" t="s">
        <v>199</v>
      </c>
      <c r="B44" t="s">
        <v>194</v>
      </c>
      <c r="C44" t="s">
        <v>254</v>
      </c>
      <c r="D44" s="45" t="s">
        <v>196</v>
      </c>
      <c r="E44" s="40" t="s">
        <v>244</v>
      </c>
      <c r="F44" s="40" t="s">
        <v>299</v>
      </c>
    </row>
    <row r="45" spans="1:6" x14ac:dyDescent="0.2">
      <c r="A45" s="39" t="s">
        <v>200</v>
      </c>
      <c r="B45" t="s">
        <v>193</v>
      </c>
      <c r="C45" t="s">
        <v>256</v>
      </c>
      <c r="D45" s="45" t="s">
        <v>197</v>
      </c>
      <c r="E45" s="40" t="s">
        <v>245</v>
      </c>
      <c r="F45" s="40" t="s">
        <v>300</v>
      </c>
    </row>
    <row r="46" spans="1:6" x14ac:dyDescent="0.2">
      <c r="A46" t="s">
        <v>75</v>
      </c>
      <c r="B46" t="s">
        <v>181</v>
      </c>
      <c r="C46" t="s">
        <v>86</v>
      </c>
      <c r="D46" s="45" t="s">
        <v>138</v>
      </c>
      <c r="E46" s="40" t="s">
        <v>246</v>
      </c>
      <c r="F46" s="40" t="s">
        <v>301</v>
      </c>
    </row>
    <row r="47" spans="1:6" x14ac:dyDescent="0.2">
      <c r="A47" t="s">
        <v>76</v>
      </c>
      <c r="B47" t="s">
        <v>189</v>
      </c>
      <c r="C47" t="s">
        <v>87</v>
      </c>
      <c r="D47" s="45" t="s">
        <v>139</v>
      </c>
      <c r="E47" s="40" t="s">
        <v>247</v>
      </c>
      <c r="F47" s="40" t="s">
        <v>302</v>
      </c>
    </row>
    <row r="48" spans="1:6" x14ac:dyDescent="0.2">
      <c r="A48" t="s">
        <v>77</v>
      </c>
      <c r="B48" t="s">
        <v>182</v>
      </c>
      <c r="C48" t="s">
        <v>88</v>
      </c>
      <c r="D48" s="45" t="s">
        <v>140</v>
      </c>
      <c r="E48" s="40" t="s">
        <v>248</v>
      </c>
      <c r="F48" s="40" t="s">
        <v>303</v>
      </c>
    </row>
    <row r="49" spans="1:6" x14ac:dyDescent="0.2">
      <c r="A49" s="39" t="s">
        <v>78</v>
      </c>
      <c r="B49" s="39" t="s">
        <v>183</v>
      </c>
      <c r="C49" t="s">
        <v>89</v>
      </c>
      <c r="D49" s="45" t="s">
        <v>141</v>
      </c>
      <c r="E49" s="40" t="s">
        <v>249</v>
      </c>
      <c r="F49" s="40" t="s">
        <v>304</v>
      </c>
    </row>
    <row r="50" spans="1:6" x14ac:dyDescent="0.2">
      <c r="A50" s="61" t="s">
        <v>79</v>
      </c>
      <c r="B50" s="39" t="s">
        <v>184</v>
      </c>
      <c r="C50" t="s">
        <v>96</v>
      </c>
      <c r="D50" s="45" t="s">
        <v>142</v>
      </c>
      <c r="E50" s="40" t="s">
        <v>250</v>
      </c>
      <c r="F50" s="40" t="s">
        <v>305</v>
      </c>
    </row>
    <row r="51" spans="1:6" x14ac:dyDescent="0.2">
      <c r="A51" s="39" t="s">
        <v>80</v>
      </c>
      <c r="B51" s="39" t="s">
        <v>185</v>
      </c>
      <c r="C51" t="s">
        <v>90</v>
      </c>
      <c r="D51" s="45" t="s">
        <v>144</v>
      </c>
      <c r="E51" s="40" t="s">
        <v>251</v>
      </c>
      <c r="F51" s="40" t="s">
        <v>306</v>
      </c>
    </row>
    <row r="52" spans="1:6" x14ac:dyDescent="0.2">
      <c r="A52" t="s">
        <v>94</v>
      </c>
      <c r="B52" t="s">
        <v>186</v>
      </c>
      <c r="C52" t="s">
        <v>95</v>
      </c>
      <c r="D52" s="45" t="s">
        <v>145</v>
      </c>
      <c r="E52" s="40" t="s">
        <v>252</v>
      </c>
      <c r="F52" s="40" t="s">
        <v>307</v>
      </c>
    </row>
    <row r="53" spans="1:6" x14ac:dyDescent="0.2">
      <c r="A53" t="s">
        <v>83</v>
      </c>
      <c r="B53" t="s">
        <v>187</v>
      </c>
      <c r="C53" t="s">
        <v>91</v>
      </c>
      <c r="D53" s="45" t="s">
        <v>143</v>
      </c>
      <c r="E53" s="40" t="s">
        <v>253</v>
      </c>
      <c r="F53" s="40" t="s">
        <v>308</v>
      </c>
    </row>
    <row r="54" spans="1:6" x14ac:dyDescent="0.2">
      <c r="A54" t="s">
        <v>258</v>
      </c>
      <c r="B54" t="s">
        <v>259</v>
      </c>
      <c r="C54" t="s">
        <v>257</v>
      </c>
      <c r="D54" s="63" t="s">
        <v>260</v>
      </c>
      <c r="E54" s="40" t="s">
        <v>261</v>
      </c>
      <c r="F54" s="40" t="s">
        <v>309</v>
      </c>
    </row>
    <row r="55" spans="1:6" x14ac:dyDescent="0.2">
      <c r="A55" t="s">
        <v>311</v>
      </c>
      <c r="B55" t="s">
        <v>312</v>
      </c>
      <c r="C55" t="s">
        <v>313</v>
      </c>
      <c r="D55" s="63" t="s">
        <v>314</v>
      </c>
      <c r="E55" s="40" t="s">
        <v>315</v>
      </c>
      <c r="F55" s="40" t="s">
        <v>317</v>
      </c>
    </row>
  </sheetData>
  <pageMargins left="0.7" right="0.7" top="0.75" bottom="0.75" header="0.3" footer="0.3"/>
  <pageSetup paperSize="9" orientation="portrait" r:id="rId1"/>
</worksheet>
</file>

<file path=customUI/customUI14.xml><?xml version="1.0" encoding="utf-8"?>
<customUI xmlns="http://schemas.microsoft.com/office/2009/07/customui">
  <contextMenus>
    <contextMenu idMso="ContextMenuCell">
      <button id="MyButton" label="Date Picker" insertBeforeMso="Cut" onAction="OpenDatePicker" imageMso="CalendarInsert"/>
      <menuSeparator id="MySeparator" insertBeforeMso="Cut"/>
    </contextMenu>
    <contextMenu idMso="ContextMenuListRange">
      <button id="MyButton2" label="Date Picker" insertBeforeMso="Cut" onAction="OpenDatePicker" imageMso="CalendarInsert"/>
      <menuSeparator id="MySeparator2" insertBeforeMso="Cut"/>
    </contextMenu>
  </contextMenus>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Sheet1</vt:lpstr>
      <vt:lpstr>Sheet2</vt:lpstr>
      <vt:lpstr>weeknum1</vt:lpstr>
      <vt:lpstr>weeknum2</vt:lpstr>
      <vt:lpstr>weeknumiso</vt:lpstr>
    </vt:vector>
  </TitlesOfParts>
  <Company>RDB</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 for Windows Date Picker</dc:title>
  <dc:creator>Ron de Bruin</dc:creator>
  <cp:lastModifiedBy>Mathieu Pechberty</cp:lastModifiedBy>
  <cp:revision>1</cp:revision>
  <dcterms:created xsi:type="dcterms:W3CDTF">2001-11-11T19:25:02Z</dcterms:created>
  <dcterms:modified xsi:type="dcterms:W3CDTF">2016-12-02T20:36:21Z</dcterms:modified>
  <cp:category>Excel Add-In</cp:category>
</cp:coreProperties>
</file>