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Formations\CEFIM\"/>
    </mc:Choice>
  </mc:AlternateContent>
  <bookViews>
    <workbookView xWindow="0" yWindow="675" windowWidth="38400" windowHeight="18960"/>
  </bookViews>
  <sheets>
    <sheet name="Px conso" sheetId="1" r:id="rId1"/>
    <sheet name="Tableau" sheetId="5" r:id="rId2"/>
    <sheet name="Graph" sheetId="6" r:id="rId3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6" i="5" l="1"/>
  <c r="D15" i="5"/>
  <c r="D14" i="5"/>
  <c r="D13" i="5"/>
  <c r="D12" i="5"/>
  <c r="D11" i="5"/>
  <c r="D10" i="5"/>
  <c r="D9" i="5"/>
  <c r="D8" i="5"/>
  <c r="D7" i="5"/>
  <c r="D6" i="5"/>
  <c r="D5" i="5"/>
  <c r="C16" i="5"/>
  <c r="C15" i="5"/>
  <c r="C14" i="5"/>
  <c r="C13" i="5"/>
  <c r="C12" i="5"/>
  <c r="C11" i="5"/>
  <c r="C10" i="5"/>
  <c r="C9" i="5"/>
  <c r="C8" i="5"/>
  <c r="C7" i="5"/>
  <c r="C6" i="5"/>
  <c r="C5" i="5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18" i="5" l="1"/>
  <c r="D18" i="5"/>
  <c r="F7" i="1"/>
  <c r="H7" i="1" s="1"/>
  <c r="G7" i="1"/>
  <c r="F8" i="1"/>
  <c r="G8" i="1"/>
  <c r="F9" i="1"/>
  <c r="G9" i="1"/>
  <c r="F10" i="1"/>
  <c r="G10" i="1"/>
  <c r="H10" i="1"/>
  <c r="F11" i="1"/>
  <c r="H11" i="1" s="1"/>
  <c r="G11" i="1"/>
  <c r="F12" i="1"/>
  <c r="H12" i="1" s="1"/>
  <c r="G12" i="1"/>
  <c r="F13" i="1"/>
  <c r="G13" i="1"/>
  <c r="H13" i="1"/>
  <c r="F14" i="1"/>
  <c r="G14" i="1"/>
  <c r="H14" i="1"/>
  <c r="F15" i="1"/>
  <c r="H15" i="1" s="1"/>
  <c r="G15" i="1"/>
  <c r="F16" i="1"/>
  <c r="H16" i="1" s="1"/>
  <c r="G16" i="1"/>
  <c r="F17" i="1"/>
  <c r="G17" i="1"/>
  <c r="H17" i="1"/>
  <c r="F18" i="1"/>
  <c r="G18" i="1"/>
  <c r="H18" i="1"/>
  <c r="F19" i="1"/>
  <c r="H19" i="1" s="1"/>
  <c r="G19" i="1"/>
  <c r="E20" i="1"/>
  <c r="D20" i="1"/>
  <c r="H9" i="1" l="1"/>
  <c r="G20" i="1"/>
  <c r="F20" i="1"/>
  <c r="H8" i="1"/>
  <c r="H20" i="1"/>
  <c r="I4" i="1" s="1"/>
</calcChain>
</file>

<file path=xl/sharedStrings.xml><?xml version="1.0" encoding="utf-8"?>
<sst xmlns="http://schemas.openxmlformats.org/spreadsheetml/2006/main" count="17" uniqueCount="14">
  <si>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</si>
  <si>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</si>
  <si>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</si>
  <si>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</si>
  <si>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</si>
  <si>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</si>
  <si>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</si>
  <si>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</si>
  <si>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</si>
  <si>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</si>
  <si>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</si>
  <si>
    <t>HP</t>
  </si>
  <si>
    <t>HC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</si>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</sst>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.0000\ &quot;€&quot;"/>
    <numFmt numFmtId="167" formatCode="mmmm\ 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0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5" fontId="0" fillId="2" borderId="5" xfId="1" applyNumberFormat="1" applyFont="1" applyFill="1" applyBorder="1" applyAlignment="1">
      <alignment horizontal="center"/>
    </xf>
    <xf numFmtId="165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4" fontId="0" fillId="4" borderId="1" xfId="1" applyNumberFormat="1" applyFont="1" applyFill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5" fillId="0" borderId="5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Monétaire" xfId="1" builtinId="4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Consommation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Tableau!$C$4</c:f>
              <c:strCache>
                <c:ptCount val="1"/>
                <c:pt idx="0">
                  <c:v>HP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Tableau!$B$5:$B$16</c:f>
              <c:numCache>
                <c:formatCode>mmmm\ yyyy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Tableau!$C$5:$C$16</c:f>
              <c:numCache>
                <c:formatCode>General</c:formatCode>
                <c:ptCount val="12"/>
                <c:pt idx="0">
                  <c:v>1000</c:v>
                </c:pt>
                <c:pt idx="1">
                  <c:v>60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Tableau!$D$4</c:f>
              <c:strCache>
                <c:ptCount val="1"/>
                <c:pt idx="0">
                  <c:v>HC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Tableau!$B$5:$B$16</c:f>
              <c:numCache>
                <c:formatCode>mmmm\ yyyy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Tableau!$D$5:$D$16</c:f>
              <c:numCache>
                <c:formatCode>General</c:formatCode>
                <c:ptCount val="12"/>
                <c:pt idx="0">
                  <c:v>800</c:v>
                </c:pt>
                <c:pt idx="1">
                  <c:v>110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1007888968"/>
        <c:axId val="1007889360"/>
      </c:barChart>
      <c:dateAx>
        <c:axId val="1007888968"/>
        <c:scaling>
          <c:orientation val="minMax"/>
        </c:scaling>
        <c:delete val="0"/>
        <c:axPos val="b"/>
        <c:numFmt formatCode="mmmm\ yy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7889360"/>
        <c:crosses val="autoZero"/>
        <c:auto val="1"/>
        <c:lblOffset val="100"/>
        <c:baseTimeUnit val="months"/>
      </c:dateAx>
      <c:valAx>
        <c:axId val="100788936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007888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14</xdr:col>
      <xdr:colOff>0</xdr:colOff>
      <xdr:row>23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6:H20" totalsRowCount="1" headerRowDxfId="15" dataDxfId="14">
  <autoFilter ref="B6:H19"/>
  <tableColumns count="7">
    <tableColumn id="6" name="Date" totalsRowLabel="Total" dataDxfId="9" totalsRowDxfId="6"/>
    <tableColumn id="7" name="Mois" dataDxfId="7" totalsRowDxfId="5">
      <calculatedColumnFormula>IF(Tableau1[[#This Row],[Date]]="","",MONTH(Tableau1[[#This Row],[Date]]))</calculatedColumnFormula>
    </tableColumn>
    <tableColumn id="1" name="Consommation heures creuses" totalsRowFunction="sum" dataDxfId="8" totalsRowDxfId="4"/>
    <tableColumn id="2" name="Consommation heures pleines" totalsRowFunction="sum" dataDxfId="13" totalsRowDxfId="3"/>
    <tableColumn id="3" name="Total heures creuses" totalsRowFunction="sum" dataDxfId="12" totalsRowDxfId="2">
      <calculatedColumnFormula>D7*$F$2</calculatedColumnFormula>
    </tableColumn>
    <tableColumn id="4" name="Total heures pleines" totalsRowFunction="sum" dataDxfId="11" totalsRowDxfId="1">
      <calculatedColumnFormula>E7*$G$2</calculatedColumnFormula>
    </tableColumn>
    <tableColumn id="5" name="Total" totalsRowFunction="sum" dataDxfId="10" totalsRowDxfId="0" dataCellStyle="Monétaire">
      <calculatedColumnFormula>SUM(F7:G7)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20"/>
  <sheetViews>
    <sheetView showGridLines="0" tabSelected="1" workbookViewId="0">
      <selection activeCell="D12" sqref="D12"/>
    </sheetView>
  </sheetViews>
  <sheetFormatPr baseColWidth="10" defaultRowHeight="15" x14ac:dyDescent="0.25"/>
  <cols>
    <col min="1" max="1" width="5.7109375" customWidth="1"/>
    <col min="2" max="2" width="20.140625" customWidth="1"/>
    <col min="3" max="3" width="20.140625" hidden="1" customWidth="1"/>
    <col min="4" max="5" width="20.140625" customWidth="1"/>
    <col min="6" max="8" width="20.7109375" customWidth="1"/>
    <col min="9" max="9" width="25.7109375" customWidth="1"/>
  </cols>
  <sheetData>
    <row r="1" spans="2:9" x14ac:dyDescent="0.25">
      <c r="F1" s="12" t="s">
        <v>7</v>
      </c>
      <c r="G1" s="13" t="s">
        <v>8</v>
      </c>
      <c r="I1" s="16" t="s">
        <v>9</v>
      </c>
    </row>
    <row r="2" spans="2:9" x14ac:dyDescent="0.25">
      <c r="E2" s="11" t="s">
        <v>6</v>
      </c>
      <c r="F2" s="14">
        <v>0.1114</v>
      </c>
      <c r="G2" s="15">
        <v>0.16</v>
      </c>
      <c r="H2" s="11" t="s">
        <v>6</v>
      </c>
      <c r="I2" s="17">
        <v>75</v>
      </c>
    </row>
    <row r="3" spans="2:9" s="6" customFormat="1" ht="21.75" thickBot="1" x14ac:dyDescent="0.3">
      <c r="B3" s="32">
        <v>2016</v>
      </c>
      <c r="C3" s="32"/>
      <c r="E3" s="8"/>
      <c r="F3" s="7"/>
      <c r="G3" s="7"/>
      <c r="H3" s="7"/>
    </row>
    <row r="4" spans="2:9" s="6" customFormat="1" ht="15.75" thickBot="1" x14ac:dyDescent="0.3">
      <c r="E4" s="8"/>
      <c r="F4" s="7"/>
      <c r="G4" s="7"/>
      <c r="H4" s="18" t="s">
        <v>10</v>
      </c>
      <c r="I4" s="19">
        <f>I2+Tableau1[[#Totals],[Total]]</f>
        <v>345.97399999999999</v>
      </c>
    </row>
    <row r="5" spans="2:9" s="6" customFormat="1" x14ac:dyDescent="0.25">
      <c r="F5" s="7"/>
      <c r="G5" s="7"/>
    </row>
    <row r="6" spans="2:9" ht="30" x14ac:dyDescent="0.25">
      <c r="B6" s="1" t="s">
        <v>3</v>
      </c>
      <c r="C6" s="1" t="s">
        <v>13</v>
      </c>
      <c r="D6" s="1" t="s">
        <v>0</v>
      </c>
      <c r="E6" s="1" t="s">
        <v>1</v>
      </c>
      <c r="F6" s="1" t="s">
        <v>4</v>
      </c>
      <c r="G6" s="1" t="s">
        <v>5</v>
      </c>
      <c r="H6" s="1" t="s">
        <v>2</v>
      </c>
    </row>
    <row r="7" spans="2:9" x14ac:dyDescent="0.25">
      <c r="B7" s="2">
        <v>42370</v>
      </c>
      <c r="C7" s="37">
        <f>IF(Tableau1[[#This Row],[Date]]="","",MONTH(Tableau1[[#This Row],[Date]]))</f>
        <v>1</v>
      </c>
      <c r="D7" s="3">
        <v>800</v>
      </c>
      <c r="E7" s="3">
        <v>1000</v>
      </c>
      <c r="F7" s="9">
        <f t="shared" ref="F7:F19" si="0">D7*$F$2</f>
        <v>89.12</v>
      </c>
      <c r="G7" s="9">
        <f t="shared" ref="G7:G19" si="1">E7*$G$2</f>
        <v>160</v>
      </c>
      <c r="H7" s="10">
        <f>SUM(F7:G7)</f>
        <v>249.12</v>
      </c>
    </row>
    <row r="8" spans="2:9" x14ac:dyDescent="0.25">
      <c r="B8" s="2">
        <v>42401</v>
      </c>
      <c r="C8" s="37">
        <f>IF(Tableau1[[#This Row],[Date]]="","",MONTH(Tableau1[[#This Row],[Date]]))</f>
        <v>2</v>
      </c>
      <c r="D8" s="3">
        <v>50</v>
      </c>
      <c r="E8" s="3">
        <v>30</v>
      </c>
      <c r="F8" s="9">
        <f t="shared" si="0"/>
        <v>5.57</v>
      </c>
      <c r="G8" s="9">
        <f t="shared" si="1"/>
        <v>4.8</v>
      </c>
      <c r="H8" s="10">
        <f t="shared" ref="H8:H19" si="2">SUM(F8:G8)</f>
        <v>10.370000000000001</v>
      </c>
    </row>
    <row r="9" spans="2:9" x14ac:dyDescent="0.25">
      <c r="B9" s="2">
        <v>42402</v>
      </c>
      <c r="C9" s="37">
        <f>IF(Tableau1[[#This Row],[Date]]="","",MONTH(Tableau1[[#This Row],[Date]]))</f>
        <v>2</v>
      </c>
      <c r="D9" s="3">
        <v>60</v>
      </c>
      <c r="E9" s="3">
        <v>30</v>
      </c>
      <c r="F9" s="9">
        <f t="shared" si="0"/>
        <v>6.6840000000000002</v>
      </c>
      <c r="G9" s="9">
        <f t="shared" si="1"/>
        <v>4.8</v>
      </c>
      <c r="H9" s="10">
        <f t="shared" si="2"/>
        <v>11.484</v>
      </c>
    </row>
    <row r="10" spans="2:9" x14ac:dyDescent="0.25">
      <c r="B10" s="3"/>
      <c r="C10" s="37" t="str">
        <f>IF(Tableau1[[#This Row],[Date]]="","",MONTH(Tableau1[[#This Row],[Date]]))</f>
        <v/>
      </c>
      <c r="D10" s="3"/>
      <c r="E10" s="3"/>
      <c r="F10" s="9">
        <f t="shared" si="0"/>
        <v>0</v>
      </c>
      <c r="G10" s="9">
        <f t="shared" si="1"/>
        <v>0</v>
      </c>
      <c r="H10" s="10">
        <f t="shared" si="2"/>
        <v>0</v>
      </c>
    </row>
    <row r="11" spans="2:9" x14ac:dyDescent="0.25">
      <c r="B11" s="3"/>
      <c r="C11" s="37" t="str">
        <f>IF(Tableau1[[#This Row],[Date]]="","",MONTH(Tableau1[[#This Row],[Date]]))</f>
        <v/>
      </c>
      <c r="D11" s="3"/>
      <c r="E11" s="3"/>
      <c r="F11" s="9">
        <f t="shared" si="0"/>
        <v>0</v>
      </c>
      <c r="G11" s="9">
        <f t="shared" si="1"/>
        <v>0</v>
      </c>
      <c r="H11" s="10">
        <f t="shared" si="2"/>
        <v>0</v>
      </c>
    </row>
    <row r="12" spans="2:9" x14ac:dyDescent="0.25">
      <c r="B12" s="3"/>
      <c r="C12" s="37" t="str">
        <f>IF(Tableau1[[#This Row],[Date]]="","",MONTH(Tableau1[[#This Row],[Date]]))</f>
        <v/>
      </c>
      <c r="D12" s="3"/>
      <c r="E12" s="3"/>
      <c r="F12" s="9">
        <f t="shared" si="0"/>
        <v>0</v>
      </c>
      <c r="G12" s="9">
        <f t="shared" si="1"/>
        <v>0</v>
      </c>
      <c r="H12" s="10">
        <f t="shared" si="2"/>
        <v>0</v>
      </c>
    </row>
    <row r="13" spans="2:9" x14ac:dyDescent="0.25">
      <c r="B13" s="3"/>
      <c r="C13" s="37" t="str">
        <f>IF(Tableau1[[#This Row],[Date]]="","",MONTH(Tableau1[[#This Row],[Date]]))</f>
        <v/>
      </c>
      <c r="D13" s="3"/>
      <c r="E13" s="3"/>
      <c r="F13" s="9">
        <f t="shared" si="0"/>
        <v>0</v>
      </c>
      <c r="G13" s="9">
        <f t="shared" si="1"/>
        <v>0</v>
      </c>
      <c r="H13" s="10">
        <f t="shared" si="2"/>
        <v>0</v>
      </c>
    </row>
    <row r="14" spans="2:9" x14ac:dyDescent="0.25">
      <c r="B14" s="3"/>
      <c r="C14" s="37" t="str">
        <f>IF(Tableau1[[#This Row],[Date]]="","",MONTH(Tableau1[[#This Row],[Date]]))</f>
        <v/>
      </c>
      <c r="D14" s="3"/>
      <c r="E14" s="3"/>
      <c r="F14" s="9">
        <f t="shared" si="0"/>
        <v>0</v>
      </c>
      <c r="G14" s="9">
        <f t="shared" si="1"/>
        <v>0</v>
      </c>
      <c r="H14" s="10">
        <f t="shared" si="2"/>
        <v>0</v>
      </c>
    </row>
    <row r="15" spans="2:9" x14ac:dyDescent="0.25">
      <c r="B15" s="3"/>
      <c r="C15" s="37" t="str">
        <f>IF(Tableau1[[#This Row],[Date]]="","",MONTH(Tableau1[[#This Row],[Date]]))</f>
        <v/>
      </c>
      <c r="D15" s="3"/>
      <c r="E15" s="3"/>
      <c r="F15" s="9">
        <f t="shared" si="0"/>
        <v>0</v>
      </c>
      <c r="G15" s="9">
        <f t="shared" si="1"/>
        <v>0</v>
      </c>
      <c r="H15" s="10">
        <f t="shared" si="2"/>
        <v>0</v>
      </c>
    </row>
    <row r="16" spans="2:9" x14ac:dyDescent="0.25">
      <c r="B16" s="3"/>
      <c r="C16" s="37" t="str">
        <f>IF(Tableau1[[#This Row],[Date]]="","",MONTH(Tableau1[[#This Row],[Date]]))</f>
        <v/>
      </c>
      <c r="D16" s="3"/>
      <c r="E16" s="3"/>
      <c r="F16" s="9">
        <f t="shared" si="0"/>
        <v>0</v>
      </c>
      <c r="G16" s="9">
        <f t="shared" si="1"/>
        <v>0</v>
      </c>
      <c r="H16" s="10">
        <f t="shared" si="2"/>
        <v>0</v>
      </c>
    </row>
    <row r="17" spans="2:8" x14ac:dyDescent="0.25">
      <c r="B17" s="3"/>
      <c r="C17" s="37" t="str">
        <f>IF(Tableau1[[#This Row],[Date]]="","",MONTH(Tableau1[[#This Row],[Date]]))</f>
        <v/>
      </c>
      <c r="D17" s="3"/>
      <c r="E17" s="3"/>
      <c r="F17" s="9">
        <f t="shared" si="0"/>
        <v>0</v>
      </c>
      <c r="G17" s="9">
        <f t="shared" si="1"/>
        <v>0</v>
      </c>
      <c r="H17" s="10">
        <f t="shared" si="2"/>
        <v>0</v>
      </c>
    </row>
    <row r="18" spans="2:8" x14ac:dyDescent="0.25">
      <c r="B18" s="3"/>
      <c r="C18" s="37" t="str">
        <f>IF(Tableau1[[#This Row],[Date]]="","",MONTH(Tableau1[[#This Row],[Date]]))</f>
        <v/>
      </c>
      <c r="D18" s="3"/>
      <c r="E18" s="3"/>
      <c r="F18" s="9">
        <f t="shared" si="0"/>
        <v>0</v>
      </c>
      <c r="G18" s="9">
        <f t="shared" si="1"/>
        <v>0</v>
      </c>
      <c r="H18" s="10">
        <f t="shared" si="2"/>
        <v>0</v>
      </c>
    </row>
    <row r="19" spans="2:8" x14ac:dyDescent="0.25">
      <c r="B19" s="3"/>
      <c r="C19" s="37" t="str">
        <f>IF(Tableau1[[#This Row],[Date]]="","",MONTH(Tableau1[[#This Row],[Date]]))</f>
        <v/>
      </c>
      <c r="D19" s="3"/>
      <c r="E19" s="3"/>
      <c r="F19" s="9">
        <f t="shared" si="0"/>
        <v>0</v>
      </c>
      <c r="G19" s="9">
        <f t="shared" si="1"/>
        <v>0</v>
      </c>
      <c r="H19" s="10">
        <f t="shared" si="2"/>
        <v>0</v>
      </c>
    </row>
    <row r="20" spans="2:8" x14ac:dyDescent="0.25">
      <c r="B20" s="3" t="s">
        <v>2</v>
      </c>
      <c r="C20" s="3"/>
      <c r="D20" s="3">
        <f>SUBTOTAL(109,Tableau1[Consommation heures creuses])</f>
        <v>910</v>
      </c>
      <c r="E20" s="3">
        <f>SUBTOTAL(109,Tableau1[Consommation heures pleines])</f>
        <v>1060</v>
      </c>
      <c r="F20" s="4">
        <f>SUBTOTAL(109,Tableau1[Total heures creuses])</f>
        <v>101.374</v>
      </c>
      <c r="G20" s="4">
        <f>SUBTOTAL(109,Tableau1[Total heures pleines])</f>
        <v>169.60000000000002</v>
      </c>
      <c r="H20" s="5">
        <f>SUBTOTAL(109,Tableau1[Total])</f>
        <v>270.97399999999999</v>
      </c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8"/>
  <sheetViews>
    <sheetView workbookViewId="0">
      <selection activeCell="C9" sqref="C9"/>
    </sheetView>
  </sheetViews>
  <sheetFormatPr baseColWidth="10" defaultColWidth="10.85546875" defaultRowHeight="21" x14ac:dyDescent="0.25"/>
  <cols>
    <col min="1" max="1" width="10.85546875" style="31"/>
    <col min="2" max="2" width="21.5703125" style="31" bestFit="1" customWidth="1"/>
    <col min="3" max="3" width="14.140625" style="31" customWidth="1"/>
    <col min="4" max="4" width="15.7109375" style="31" customWidth="1"/>
    <col min="5" max="5" width="10.85546875" style="31"/>
    <col min="6" max="6" width="18.42578125" style="31" customWidth="1"/>
    <col min="7" max="7" width="14.140625" style="31" customWidth="1"/>
    <col min="8" max="8" width="14.28515625" style="31" customWidth="1"/>
    <col min="9" max="16384" width="10.85546875" style="31"/>
  </cols>
  <sheetData>
    <row r="1" spans="2:4" ht="21.75" thickBot="1" x14ac:dyDescent="0.3"/>
    <row r="2" spans="2:4" ht="21.75" customHeight="1" x14ac:dyDescent="0.25">
      <c r="B2" s="33">
        <v>2016</v>
      </c>
      <c r="C2" s="34"/>
      <c r="D2" s="35"/>
    </row>
    <row r="3" spans="2:4" ht="10.5" customHeight="1" x14ac:dyDescent="0.25">
      <c r="B3" s="20"/>
      <c r="C3" s="21"/>
      <c r="D3" s="22"/>
    </row>
    <row r="4" spans="2:4" x14ac:dyDescent="0.25">
      <c r="B4" s="23"/>
      <c r="C4" s="24" t="s">
        <v>11</v>
      </c>
      <c r="D4" s="25" t="s">
        <v>12</v>
      </c>
    </row>
    <row r="5" spans="2:4" x14ac:dyDescent="0.25">
      <c r="B5" s="36">
        <v>42370</v>
      </c>
      <c r="C5" s="26">
        <f>SUMIF(Tableau1[Mois],MONTH(Tableau!B5),Tableau1[Consommation heures pleines])</f>
        <v>1000</v>
      </c>
      <c r="D5" s="27">
        <f>SUMIF(Tableau1[Mois],MONTH(Tableau!B5),Tableau1[Consommation heures creuses])</f>
        <v>800</v>
      </c>
    </row>
    <row r="6" spans="2:4" x14ac:dyDescent="0.25">
      <c r="B6" s="36">
        <v>42401</v>
      </c>
      <c r="C6" s="26">
        <f>SUMIF(Tableau1[Mois],MONTH(Tableau!B6),Tableau1[Consommation heures pleines])</f>
        <v>60</v>
      </c>
      <c r="D6" s="27">
        <f>SUMIF(Tableau1[Mois],MONTH(Tableau!B6),Tableau1[Consommation heures creuses])</f>
        <v>110</v>
      </c>
    </row>
    <row r="7" spans="2:4" x14ac:dyDescent="0.25">
      <c r="B7" s="36">
        <v>42430</v>
      </c>
      <c r="C7" s="26">
        <f>SUMIF(Tableau1[Mois],MONTH(Tableau!B7),Tableau1[Consommation heures pleines])</f>
        <v>0</v>
      </c>
      <c r="D7" s="27">
        <f>SUMIF(Tableau1[Mois],MONTH(Tableau!B7),Tableau1[Consommation heures creuses])</f>
        <v>0</v>
      </c>
    </row>
    <row r="8" spans="2:4" x14ac:dyDescent="0.25">
      <c r="B8" s="36">
        <v>42461</v>
      </c>
      <c r="C8" s="26">
        <f>SUMIF(Tableau1[Mois],MONTH(Tableau!B8),Tableau1[Consommation heures pleines])</f>
        <v>0</v>
      </c>
      <c r="D8" s="27">
        <f>SUMIF(Tableau1[Mois],MONTH(Tableau!B8),Tableau1[Consommation heures creuses])</f>
        <v>0</v>
      </c>
    </row>
    <row r="9" spans="2:4" x14ac:dyDescent="0.25">
      <c r="B9" s="36">
        <v>42491</v>
      </c>
      <c r="C9" s="26">
        <f>SUMIF(Tableau1[Mois],MONTH(Tableau!B9),Tableau1[Consommation heures pleines])</f>
        <v>0</v>
      </c>
      <c r="D9" s="27">
        <f>SUMIF(Tableau1[Mois],MONTH(Tableau!B9),Tableau1[Consommation heures creuses])</f>
        <v>0</v>
      </c>
    </row>
    <row r="10" spans="2:4" x14ac:dyDescent="0.25">
      <c r="B10" s="36">
        <v>42522</v>
      </c>
      <c r="C10" s="26">
        <f>SUMIF(Tableau1[Mois],MONTH(Tableau!B10),Tableau1[Consommation heures pleines])</f>
        <v>0</v>
      </c>
      <c r="D10" s="27">
        <f>SUMIF(Tableau1[Mois],MONTH(Tableau!B10),Tableau1[Consommation heures creuses])</f>
        <v>0</v>
      </c>
    </row>
    <row r="11" spans="2:4" x14ac:dyDescent="0.25">
      <c r="B11" s="36">
        <v>42552</v>
      </c>
      <c r="C11" s="26">
        <f>SUMIF(Tableau1[Mois],MONTH(Tableau!B11),Tableau1[Consommation heures pleines])</f>
        <v>0</v>
      </c>
      <c r="D11" s="27">
        <f>SUMIF(Tableau1[Mois],MONTH(Tableau!B11),Tableau1[Consommation heures creuses])</f>
        <v>0</v>
      </c>
    </row>
    <row r="12" spans="2:4" x14ac:dyDescent="0.25">
      <c r="B12" s="36">
        <v>42583</v>
      </c>
      <c r="C12" s="26">
        <f>SUMIF(Tableau1[Mois],MONTH(Tableau!B12),Tableau1[Consommation heures pleines])</f>
        <v>0</v>
      </c>
      <c r="D12" s="27">
        <f>SUMIF(Tableau1[Mois],MONTH(Tableau!B12),Tableau1[Consommation heures creuses])</f>
        <v>0</v>
      </c>
    </row>
    <row r="13" spans="2:4" x14ac:dyDescent="0.25">
      <c r="B13" s="36">
        <v>42614</v>
      </c>
      <c r="C13" s="26">
        <f>SUMIF(Tableau1[Mois],MONTH(Tableau!B13),Tableau1[Consommation heures pleines])</f>
        <v>0</v>
      </c>
      <c r="D13" s="27">
        <f>SUMIF(Tableau1[Mois],MONTH(Tableau!B13),Tableau1[Consommation heures creuses])</f>
        <v>0</v>
      </c>
    </row>
    <row r="14" spans="2:4" x14ac:dyDescent="0.25">
      <c r="B14" s="36">
        <v>42644</v>
      </c>
      <c r="C14" s="26">
        <f>SUMIF(Tableau1[Mois],MONTH(Tableau!B14),Tableau1[Consommation heures pleines])</f>
        <v>0</v>
      </c>
      <c r="D14" s="27">
        <f>SUMIF(Tableau1[Mois],MONTH(Tableau!B14),Tableau1[Consommation heures creuses])</f>
        <v>0</v>
      </c>
    </row>
    <row r="15" spans="2:4" x14ac:dyDescent="0.25">
      <c r="B15" s="36">
        <v>42675</v>
      </c>
      <c r="C15" s="26">
        <f>SUMIF(Tableau1[Mois],MONTH(Tableau!B15),Tableau1[Consommation heures pleines])</f>
        <v>0</v>
      </c>
      <c r="D15" s="27">
        <f>SUMIF(Tableau1[Mois],MONTH(Tableau!B15),Tableau1[Consommation heures creuses])</f>
        <v>0</v>
      </c>
    </row>
    <row r="16" spans="2:4" x14ac:dyDescent="0.25">
      <c r="B16" s="36">
        <v>42705</v>
      </c>
      <c r="C16" s="26">
        <f>SUMIF(Tableau1[Mois],MONTH(Tableau!B16),Tableau1[Consommation heures pleines])</f>
        <v>0</v>
      </c>
      <c r="D16" s="27">
        <f>SUMIF(Tableau1[Mois],MONTH(Tableau!B16),Tableau1[Consommation heures creuses])</f>
        <v>0</v>
      </c>
    </row>
    <row r="17" spans="2:4" ht="9.75" customHeight="1" x14ac:dyDescent="0.25">
      <c r="B17" s="20"/>
      <c r="C17" s="21"/>
      <c r="D17" s="22"/>
    </row>
    <row r="18" spans="2:4" ht="21.75" thickBot="1" x14ac:dyDescent="0.3">
      <c r="B18" s="28" t="s">
        <v>2</v>
      </c>
      <c r="C18" s="29">
        <f>SUM(C5:C16)</f>
        <v>1060</v>
      </c>
      <c r="D18" s="30">
        <f>SUM(D5:D16)</f>
        <v>910</v>
      </c>
    </row>
  </sheetData>
  <mergeCells count="1">
    <mergeCell ref="B2:D2"/>
  </mergeCells>
  <pageMargins left="0.7" right="0.7" top="0.75" bottom="0.75" header="0.3" footer="0.3"/>
  <pageSetup paperSize="9" orientation="portrait" horizontalDpi="4294967294" verticalDpi="4294967294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>
      <selection activeCell="O6" sqref="O6"/>
    </sheetView>
  </sheetViews>
  <sheetFormatPr baseColWidth="10" defaultRowHeight="15" x14ac:dyDescent="0.25"/>
  <sheetData/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Px conso</vt:lpstr>
      <vt:lpstr>Tableau</vt:lpstr>
      <vt:lpstr>Graph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XLSolutions, (Marc)</cp:lastModifiedBy>
  <dcterms:created xsi:type="dcterms:W3CDTF">2015-12-15T20:31:31Z</dcterms:created>
  <dcterms:modified xsi:type="dcterms:W3CDTF">2015-12-20T15:05:10Z</dcterms:modified>
</cp:coreProperties>
</file>