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Nouveau dossier (5)\"/>
    </mc:Choice>
  </mc:AlternateContent>
  <bookViews>
    <workbookView xWindow="0" yWindow="0" windowWidth="20490" windowHeight="9030"/>
  </bookViews>
  <sheets>
    <sheet name="SitFact" sheetId="1" r:id="rId1"/>
    <sheet name="CliFact" sheetId="2" r:id="rId2"/>
    <sheet name="CliFact v2" sheetId="3" r:id="rId3"/>
  </sheets>
  <calcPr calcId="152511" refMode="R1C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" i="1" l="1"/>
  <c r="K18" i="1"/>
  <c r="E17" i="1"/>
  <c r="K17" i="1"/>
  <c r="E16" i="1"/>
  <c r="K16" i="1"/>
  <c r="E15" i="1"/>
  <c r="K15" i="1"/>
  <c r="E9" i="1"/>
  <c r="E10" i="1"/>
  <c r="E11" i="1"/>
  <c r="E12" i="1"/>
  <c r="E13" i="1"/>
  <c r="E14" i="1"/>
  <c r="K14" i="1"/>
  <c r="F5" i="1"/>
  <c r="E5" i="1"/>
  <c r="E4" i="1"/>
  <c r="F4" i="1"/>
  <c r="K9" i="1"/>
  <c r="K10" i="1"/>
  <c r="K11" i="1"/>
  <c r="K12" i="1"/>
  <c r="K13" i="1"/>
</calcChain>
</file>

<file path=xl/sharedStrings.xml><?xml version="1.0" encoding="utf-8"?>
<sst xmlns="http://schemas.openxmlformats.org/spreadsheetml/2006/main" count="94" uniqueCount="58">
  <si>
    <t>SITUATION FACTURATION</t>
  </si>
  <si>
    <t>FACT</t>
  </si>
  <si>
    <t>CLIENT</t>
  </si>
  <si>
    <t>SITE</t>
  </si>
  <si>
    <t>MHT</t>
  </si>
  <si>
    <t>MTTC</t>
  </si>
  <si>
    <t>DLP</t>
  </si>
  <si>
    <t>POK</t>
  </si>
  <si>
    <t>MOYEN PAIEMENT</t>
  </si>
  <si>
    <t>PTER</t>
  </si>
  <si>
    <t>ETAT</t>
  </si>
  <si>
    <t>F0001</t>
  </si>
  <si>
    <t>F0002</t>
  </si>
  <si>
    <t>F0003</t>
  </si>
  <si>
    <t>CLIENT ALPHA</t>
  </si>
  <si>
    <t>Rue aidez moi svp</t>
  </si>
  <si>
    <t>oui</t>
  </si>
  <si>
    <t>chq</t>
  </si>
  <si>
    <t>x</t>
  </si>
  <si>
    <t>Rue test</t>
  </si>
  <si>
    <t>CLIENT CHARLIE</t>
  </si>
  <si>
    <t>Rue bordel</t>
  </si>
  <si>
    <t>F0004</t>
  </si>
  <si>
    <t>Rue truc</t>
  </si>
  <si>
    <t>F0005</t>
  </si>
  <si>
    <t>CLIENT BETA</t>
  </si>
  <si>
    <t>rue je cherche</t>
  </si>
  <si>
    <t xml:space="preserve">oui </t>
  </si>
  <si>
    <t>N° Fact</t>
  </si>
  <si>
    <t>Chantier</t>
  </si>
  <si>
    <t>Échéance</t>
  </si>
  <si>
    <t>Mode</t>
  </si>
  <si>
    <t>CLIENT BRAVO</t>
  </si>
  <si>
    <t>RUE DES APPLAUDISSEMENTS</t>
  </si>
  <si>
    <t>CLIENT DELTA</t>
  </si>
  <si>
    <t>AVE DU RHONE</t>
  </si>
  <si>
    <t>F0006</t>
  </si>
  <si>
    <t>F0007</t>
  </si>
  <si>
    <t>F0008</t>
  </si>
  <si>
    <t>client delta</t>
  </si>
  <si>
    <t>client alpha</t>
  </si>
  <si>
    <t>Total HT</t>
  </si>
  <si>
    <t>DATE</t>
  </si>
  <si>
    <t>MODE</t>
  </si>
  <si>
    <t>TOTAL</t>
  </si>
  <si>
    <t>F0009</t>
  </si>
  <si>
    <t>F0010</t>
  </si>
  <si>
    <t>Total Global</t>
  </si>
  <si>
    <t>Sous-total Sélection</t>
  </si>
  <si>
    <t>n° Facture</t>
  </si>
  <si>
    <t>Client</t>
  </si>
  <si>
    <t>HT</t>
  </si>
  <si>
    <t>TTC</t>
  </si>
  <si>
    <t>Moyen de Paiement</t>
  </si>
  <si>
    <t>Pointage</t>
  </si>
  <si>
    <t>Etat Facture</t>
  </si>
  <si>
    <t>Date Limite de Paiement</t>
  </si>
  <si>
    <t>Paiement Effectué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</si>
</sst>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€&quot;;\-#,##0.00\ &quot;€&quot;"/>
    <numFmt numFmtId="165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65" fontId="0" fillId="0" borderId="0" xfId="0" applyNumberFormat="1"/>
    <xf numFmtId="14" fontId="0" fillId="0" borderId="0" xfId="0" applyNumberFormat="1"/>
    <xf numFmtId="0" fontId="0" fillId="2" borderId="0" xfId="0" applyFill="1"/>
    <xf numFmtId="7" fontId="0" fillId="0" borderId="0" xfId="0" applyNumberFormat="1"/>
    <xf numFmtId="165" fontId="1" fillId="0" borderId="5" xfId="0" applyNumberFormat="1" applyFont="1" applyBorder="1"/>
    <xf numFmtId="165" fontId="1" fillId="0" borderId="6" xfId="0" applyNumberFormat="1" applyFont="1" applyBorder="1"/>
    <xf numFmtId="165" fontId="3" fillId="0" borderId="2" xfId="0" applyNumberFormat="1" applyFont="1" applyBorder="1"/>
    <xf numFmtId="165" fontId="3" fillId="0" borderId="3" xfId="0" applyNumberFormat="1" applyFont="1" applyBorder="1"/>
    <xf numFmtId="0" fontId="0" fillId="0" borderId="0" xfId="0" applyNumberFormat="1" applyAlignment="1">
      <alignment horizontal="center"/>
    </xf>
    <xf numFmtId="0" fontId="3" fillId="0" borderId="1" xfId="0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0" fontId="0" fillId="0" borderId="0" xfId="0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</cellXfs>
  <cellStyles count="1">
    <cellStyle name="Normal" xfId="0" builtinId="0"/>
  </cellStyles>
  <dxfs count="8">
    <dxf>
      <fill>
        <patternFill patternType="mediumGray">
          <fgColor rgb="FF00B050"/>
        </patternFill>
      </fill>
    </dxf>
    <dxf>
      <fill>
        <patternFill patternType="mediumGray">
          <fgColor rgb="FFFF0000"/>
        </patternFill>
      </fill>
    </dxf>
    <dxf>
      <fill>
        <patternFill patternType="mediumGray">
          <fgColor rgb="FFFFFF00"/>
        </patternFill>
      </fill>
    </dxf>
    <dxf>
      <numFmt numFmtId="11" formatCode="#,##0.00\ &quot;€&quot;;\-#,##0.00\ &quot;€&quot;"/>
    </dxf>
    <dxf>
      <numFmt numFmtId="165" formatCode="#,##0.00\ &quot;€&quot;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165" formatCode="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'CliFact v2'!L1C1"/><Relationship Id="rId1" Type="http://schemas.openxmlformats.org/officeDocument/2006/relationships/hyperlink" Target="#CliFact!L1C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SitFact!L1C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SitFact!L1C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619875" y="552450"/>
          <a:ext cx="1447800" cy="590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Solution 1 - Basique</a:t>
          </a:r>
        </a:p>
      </xdr:txBody>
    </xdr:sp>
    <xdr:clientData/>
  </xdr:twoCellAnchor>
  <xdr:twoCellAnchor>
    <xdr:from>
      <xdr:col>10</xdr:col>
      <xdr:colOff>0</xdr:colOff>
      <xdr:row>2</xdr:row>
      <xdr:rowOff>0</xdr:rowOff>
    </xdr:from>
    <xdr:to>
      <xdr:col>11</xdr:col>
      <xdr:colOff>333375</xdr:colOff>
      <xdr:row>5</xdr:row>
      <xdr:rowOff>0</xdr:rowOff>
    </xdr:to>
    <xdr:sp macro="" textlink="">
      <xdr:nvSpPr>
        <xdr:cNvPr id="3" name="Rectangle à coins arrondis 2">
          <a:hlinkClick xmlns:r="http://schemas.openxmlformats.org/officeDocument/2006/relationships" r:id="rId2"/>
        </xdr:cNvPr>
        <xdr:cNvSpPr/>
      </xdr:nvSpPr>
      <xdr:spPr>
        <a:xfrm>
          <a:off x="8829675" y="552450"/>
          <a:ext cx="1447800" cy="590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Solution 2 - avec tableau dynamique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19050</xdr:rowOff>
    </xdr:from>
    <xdr:to>
      <xdr:col>8</xdr:col>
      <xdr:colOff>0</xdr:colOff>
      <xdr:row>4</xdr:row>
      <xdr:rowOff>19050</xdr:rowOff>
    </xdr:to>
    <xdr:sp macro="[0]!ReleveSituat" textlink="">
      <xdr:nvSpPr>
        <xdr:cNvPr id="2" name="Rectangle à coins arrondis 1"/>
        <xdr:cNvSpPr/>
      </xdr:nvSpPr>
      <xdr:spPr>
        <a:xfrm>
          <a:off x="6448425" y="209550"/>
          <a:ext cx="762000" cy="571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TESTER</a:t>
          </a:r>
        </a:p>
      </xdr:txBody>
    </xdr:sp>
    <xdr:clientData/>
  </xdr:twoCellAnchor>
  <xdr:twoCellAnchor>
    <xdr:from>
      <xdr:col>9</xdr:col>
      <xdr:colOff>0</xdr:colOff>
      <xdr:row>1</xdr:row>
      <xdr:rowOff>0</xdr:rowOff>
    </xdr:from>
    <xdr:to>
      <xdr:col>12</xdr:col>
      <xdr:colOff>0</xdr:colOff>
      <xdr:row>4</xdr:row>
      <xdr:rowOff>0</xdr:rowOff>
    </xdr:to>
    <xdr:sp macro="" textlink="">
      <xdr:nvSpPr>
        <xdr:cNvPr id="4" name="Flèche droite rayée 3">
          <a:hlinkClick xmlns:r="http://schemas.openxmlformats.org/officeDocument/2006/relationships" r:id="rId1"/>
        </xdr:cNvPr>
        <xdr:cNvSpPr/>
      </xdr:nvSpPr>
      <xdr:spPr>
        <a:xfrm flipH="1">
          <a:off x="7972425" y="190500"/>
          <a:ext cx="2286000" cy="571500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Situation Facture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1</xdr:rowOff>
    </xdr:from>
    <xdr:to>
      <xdr:col>8</xdr:col>
      <xdr:colOff>0</xdr:colOff>
      <xdr:row>5</xdr:row>
      <xdr:rowOff>1</xdr:rowOff>
    </xdr:to>
    <xdr:sp macro="[0]!AutreReleveSituat" textlink="">
      <xdr:nvSpPr>
        <xdr:cNvPr id="2" name="Rectangle à coins arrondis 1"/>
        <xdr:cNvSpPr/>
      </xdr:nvSpPr>
      <xdr:spPr>
        <a:xfrm>
          <a:off x="5334000" y="381001"/>
          <a:ext cx="762000" cy="571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TESTER</a:t>
          </a:r>
        </a:p>
      </xdr:txBody>
    </xdr:sp>
    <xdr:clientData/>
  </xdr:twoCellAnchor>
  <xdr:twoCellAnchor>
    <xdr:from>
      <xdr:col>9</xdr:col>
      <xdr:colOff>0</xdr:colOff>
      <xdr:row>2</xdr:row>
      <xdr:rowOff>0</xdr:rowOff>
    </xdr:from>
    <xdr:to>
      <xdr:col>12</xdr:col>
      <xdr:colOff>0</xdr:colOff>
      <xdr:row>5</xdr:row>
      <xdr:rowOff>0</xdr:rowOff>
    </xdr:to>
    <xdr:sp macro="" textlink="">
      <xdr:nvSpPr>
        <xdr:cNvPr id="4" name="Flèche droite rayée 3">
          <a:hlinkClick xmlns:r="http://schemas.openxmlformats.org/officeDocument/2006/relationships" r:id="rId1"/>
        </xdr:cNvPr>
        <xdr:cNvSpPr/>
      </xdr:nvSpPr>
      <xdr:spPr>
        <a:xfrm flipH="1">
          <a:off x="6858000" y="381000"/>
          <a:ext cx="2286000" cy="571500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Situation Facture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Situation" displayName="tabSituation" ref="B8:K18" totalsRowShown="0">
  <autoFilter ref="B8:K18"/>
  <tableColumns count="10">
    <tableColumn id="1" name="FACT"/>
    <tableColumn id="2" name="CLIENT"/>
    <tableColumn id="3" name="SITE"/>
    <tableColumn id="4" name="MHT" dataDxfId="4">
      <calculatedColumnFormula>tabSituation[[#This Row],[MTTC]]/1.2</calculatedColumnFormula>
    </tableColumn>
    <tableColumn id="5" name="MTTC" dataDxfId="7"/>
    <tableColumn id="6" name="DLP" dataDxfId="6"/>
    <tableColumn id="7" name="POK"/>
    <tableColumn id="8" name="MOYEN PAIEMENT"/>
    <tableColumn id="9" name="PTER"/>
    <tableColumn id="10" name="ETAT" dataDxfId="5">
      <calculatedColumnFormula>"Facture "&amp;IF(tabSituation[[#This Row],[POK]]="oui","Réglée",IF(tabSituation[[#This Row],[DLP]]&lt;TODAY(),"en Retard","à Régler"))</calculatedColumnFormula>
    </tableColumn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id="2" name="tabSitClient" displayName="tabSitClient" ref="A7:F9">
  <autoFilter ref="A7:F9"/>
  <tableColumns count="6">
    <tableColumn id="1" name="FACT"/>
    <tableColumn id="2" name="SITE"/>
    <tableColumn id="3" name="DATE"/>
    <tableColumn id="4" name="MHT" totalsRowDxfId="3"/>
    <tableColumn id="5" name="MTTC"/>
    <tableColumn id="6" name="MOD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K18"/>
  <sheetViews>
    <sheetView tabSelected="1" workbookViewId="0">
      <pane ySplit="8" topLeftCell="A9" activePane="bottomLeft" state="frozen"/>
      <selection pane="bottomLeft"/>
    </sheetView>
  </sheetViews>
  <sheetFormatPr baseColWidth="10" defaultRowHeight="15" x14ac:dyDescent="0.25"/>
  <cols>
    <col min="4" max="4" width="27" bestFit="1" customWidth="1"/>
    <col min="5" max="6" width="12.7109375" customWidth="1"/>
    <col min="7" max="7" width="12.5703125" customWidth="1"/>
    <col min="8" max="8" width="9.28515625" customWidth="1"/>
    <col min="9" max="9" width="12.42578125" customWidth="1"/>
    <col min="11" max="11" width="16.7109375" bestFit="1" customWidth="1"/>
  </cols>
  <sheetData>
    <row r="1" spans="2:11" ht="28.5" x14ac:dyDescent="0.45">
      <c r="B1" s="2" t="s">
        <v>0</v>
      </c>
      <c r="C1" s="2"/>
      <c r="D1" s="2"/>
      <c r="E1" s="2"/>
      <c r="F1" s="2"/>
      <c r="G1" s="2"/>
      <c r="H1" s="2"/>
      <c r="I1" s="2"/>
      <c r="J1" s="2"/>
      <c r="K1" s="2"/>
    </row>
    <row r="3" spans="2:11" ht="15.75" thickBot="1" x14ac:dyDescent="0.3"/>
    <row r="4" spans="2:11" x14ac:dyDescent="0.25">
      <c r="D4" s="12" t="s">
        <v>48</v>
      </c>
      <c r="E4" s="9">
        <f>SUBTOTAL(9,tabSituation[MHT])</f>
        <v>986.50000000000011</v>
      </c>
      <c r="F4" s="10">
        <f>SUBTOTAL(9,tabSituation[MTTC])</f>
        <v>1183.8</v>
      </c>
    </row>
    <row r="5" spans="2:11" ht="15.75" thickBot="1" x14ac:dyDescent="0.3">
      <c r="D5" s="13" t="s">
        <v>47</v>
      </c>
      <c r="E5" s="7">
        <f>SUM(tabSituation[MHT])</f>
        <v>986.50000000000011</v>
      </c>
      <c r="F5" s="8">
        <f>SUM(tabSituation[MTTC])</f>
        <v>1183.8</v>
      </c>
    </row>
    <row r="7" spans="2:11" s="14" customFormat="1" ht="45" x14ac:dyDescent="0.25">
      <c r="B7" s="15" t="s">
        <v>49</v>
      </c>
      <c r="C7" s="15" t="s">
        <v>50</v>
      </c>
      <c r="D7" s="15" t="s">
        <v>29</v>
      </c>
      <c r="E7" s="15" t="s">
        <v>51</v>
      </c>
      <c r="F7" s="15" t="s">
        <v>52</v>
      </c>
      <c r="G7" s="15" t="s">
        <v>56</v>
      </c>
      <c r="H7" s="15" t="s">
        <v>57</v>
      </c>
      <c r="I7" s="15" t="s">
        <v>53</v>
      </c>
      <c r="J7" s="15" t="s">
        <v>54</v>
      </c>
      <c r="K7" s="15" t="s">
        <v>55</v>
      </c>
    </row>
    <row r="8" spans="2:11" hidden="1" x14ac:dyDescent="0.25">
      <c r="B8" t="s">
        <v>1</v>
      </c>
      <c r="C8" t="s">
        <v>2</v>
      </c>
      <c r="D8" t="s">
        <v>3</v>
      </c>
      <c r="E8" t="s">
        <v>4</v>
      </c>
      <c r="F8" t="s">
        <v>5</v>
      </c>
      <c r="G8" t="s">
        <v>6</v>
      </c>
      <c r="H8" t="s">
        <v>7</v>
      </c>
      <c r="I8" t="s">
        <v>8</v>
      </c>
      <c r="J8" t="s">
        <v>9</v>
      </c>
      <c r="K8" t="s">
        <v>10</v>
      </c>
    </row>
    <row r="9" spans="2:11" x14ac:dyDescent="0.25">
      <c r="B9" t="s">
        <v>11</v>
      </c>
      <c r="C9" t="s">
        <v>14</v>
      </c>
      <c r="D9" t="s">
        <v>15</v>
      </c>
      <c r="E9" s="3">
        <f>tabSituation[[#This Row],[MTTC]]/1.2</f>
        <v>200</v>
      </c>
      <c r="F9" s="3">
        <v>240</v>
      </c>
      <c r="G9" s="4">
        <v>42307</v>
      </c>
      <c r="H9" t="s">
        <v>16</v>
      </c>
      <c r="I9" t="s">
        <v>17</v>
      </c>
      <c r="J9" t="s">
        <v>18</v>
      </c>
      <c r="K9" s="1" t="str">
        <f ca="1">"Facture "&amp;IF(tabSituation[[#This Row],[POK]]="oui","Réglée",IF(tabSituation[[#This Row],[DLP]]&lt;TODAY(),"en Retard","à Régler"))</f>
        <v>Facture Réglée</v>
      </c>
    </row>
    <row r="10" spans="2:11" x14ac:dyDescent="0.25">
      <c r="B10" t="s">
        <v>12</v>
      </c>
      <c r="C10" t="s">
        <v>14</v>
      </c>
      <c r="D10" t="s">
        <v>19</v>
      </c>
      <c r="E10" s="3">
        <f>tabSituation[[#This Row],[MTTC]]/1.2</f>
        <v>54</v>
      </c>
      <c r="F10" s="3">
        <v>64.8</v>
      </c>
      <c r="G10" s="4">
        <v>42307</v>
      </c>
      <c r="K10" s="1" t="str">
        <f ca="1">"Facture "&amp;IF(tabSituation[[#This Row],[POK]]="oui","Réglée",IF(tabSituation[[#This Row],[DLP]]&lt;TODAY(),"en Retard","à Régler"))</f>
        <v>Facture en Retard</v>
      </c>
    </row>
    <row r="11" spans="2:11" x14ac:dyDescent="0.25">
      <c r="B11" t="s">
        <v>13</v>
      </c>
      <c r="C11" t="s">
        <v>20</v>
      </c>
      <c r="D11" t="s">
        <v>21</v>
      </c>
      <c r="E11" s="3">
        <f>tabSituation[[#This Row],[MTTC]]/1.2</f>
        <v>125</v>
      </c>
      <c r="F11" s="3">
        <v>150</v>
      </c>
      <c r="G11" s="4">
        <v>42541</v>
      </c>
      <c r="K11" s="1" t="str">
        <f ca="1">"Facture "&amp;IF(tabSituation[[#This Row],[POK]]="oui","Réglée",IF(tabSituation[[#This Row],[DLP]]&lt;TODAY(),"en Retard","à Régler"))</f>
        <v>Facture en Retard</v>
      </c>
    </row>
    <row r="12" spans="2:11" x14ac:dyDescent="0.25">
      <c r="B12" t="s">
        <v>22</v>
      </c>
      <c r="C12" t="s">
        <v>14</v>
      </c>
      <c r="D12" t="s">
        <v>23</v>
      </c>
      <c r="E12" s="3">
        <f>tabSituation[[#This Row],[MTTC]]/1.2</f>
        <v>137.5</v>
      </c>
      <c r="F12" s="3">
        <v>165</v>
      </c>
      <c r="G12" s="4">
        <v>42552</v>
      </c>
      <c r="K12" s="1" t="str">
        <f ca="1">"Facture "&amp;IF(tabSituation[[#This Row],[POK]]="oui","Réglée",IF(tabSituation[[#This Row],[DLP]]&lt;TODAY(),"en Retard","à Régler"))</f>
        <v>Facture à Régler</v>
      </c>
    </row>
    <row r="13" spans="2:11" x14ac:dyDescent="0.25">
      <c r="B13" t="s">
        <v>24</v>
      </c>
      <c r="C13" t="s">
        <v>25</v>
      </c>
      <c r="D13" t="s">
        <v>26</v>
      </c>
      <c r="E13" s="3">
        <f>tabSituation[[#This Row],[MTTC]]/1.2</f>
        <v>120.83333333333334</v>
      </c>
      <c r="F13" s="3">
        <v>145</v>
      </c>
      <c r="G13" s="4">
        <v>42552</v>
      </c>
      <c r="H13" t="s">
        <v>27</v>
      </c>
      <c r="I13" t="s">
        <v>17</v>
      </c>
      <c r="J13" t="s">
        <v>18</v>
      </c>
      <c r="K13" s="1" t="str">
        <f ca="1">"Facture "&amp;IF(tabSituation[[#This Row],[POK]]="oui","Réglée",IF(tabSituation[[#This Row],[DLP]]&lt;TODAY(),"en Retard","à Régler"))</f>
        <v>Facture à Régler</v>
      </c>
    </row>
    <row r="14" spans="2:11" x14ac:dyDescent="0.25">
      <c r="B14" t="s">
        <v>36</v>
      </c>
      <c r="C14" t="s">
        <v>32</v>
      </c>
      <c r="D14" t="s">
        <v>33</v>
      </c>
      <c r="E14" s="3">
        <f>tabSituation[[#This Row],[MTTC]]/1.2</f>
        <v>45.833333333333336</v>
      </c>
      <c r="F14" s="3">
        <v>55</v>
      </c>
      <c r="G14" s="4">
        <v>42546</v>
      </c>
      <c r="K14" s="11" t="str">
        <f ca="1">"Facture "&amp;IF(tabSituation[[#This Row],[POK]]="oui","Réglée",IF(tabSituation[[#This Row],[DLP]]&lt;TODAY(),"en Retard","à Régler"))</f>
        <v>Facture à Régler</v>
      </c>
    </row>
    <row r="15" spans="2:11" x14ac:dyDescent="0.25">
      <c r="B15" t="s">
        <v>37</v>
      </c>
      <c r="C15" t="s">
        <v>32</v>
      </c>
      <c r="D15" t="s">
        <v>33</v>
      </c>
      <c r="E15" s="3">
        <f>tabSituation[[#This Row],[MTTC]]/1.2</f>
        <v>55</v>
      </c>
      <c r="F15" s="3">
        <v>66</v>
      </c>
      <c r="G15" s="4">
        <v>42546</v>
      </c>
      <c r="K15" s="11" t="str">
        <f ca="1">"Facture "&amp;IF(tabSituation[[#This Row],[POK]]="oui","Réglée",IF(tabSituation[[#This Row],[DLP]]&lt;TODAY(),"en Retard","à Régler"))</f>
        <v>Facture à Régler</v>
      </c>
    </row>
    <row r="16" spans="2:11" x14ac:dyDescent="0.25">
      <c r="B16" t="s">
        <v>38</v>
      </c>
      <c r="C16" t="s">
        <v>34</v>
      </c>
      <c r="D16" t="s">
        <v>35</v>
      </c>
      <c r="E16" s="3">
        <f>tabSituation[[#This Row],[MTTC]]/1.2</f>
        <v>73.333333333333343</v>
      </c>
      <c r="F16" s="3">
        <v>88</v>
      </c>
      <c r="G16" s="4">
        <v>42317</v>
      </c>
      <c r="K16" s="11" t="str">
        <f ca="1">"Facture "&amp;IF(tabSituation[[#This Row],[POK]]="oui","Réglée",IF(tabSituation[[#This Row],[DLP]]&lt;TODAY(),"en Retard","à Régler"))</f>
        <v>Facture en Retard</v>
      </c>
    </row>
    <row r="17" spans="2:11" x14ac:dyDescent="0.25">
      <c r="B17" t="s">
        <v>45</v>
      </c>
      <c r="C17" t="s">
        <v>34</v>
      </c>
      <c r="D17" t="s">
        <v>35</v>
      </c>
      <c r="E17" s="3">
        <f>tabSituation[[#This Row],[MTTC]]/1.2</f>
        <v>82.5</v>
      </c>
      <c r="F17" s="3">
        <v>99</v>
      </c>
      <c r="G17" s="4">
        <v>42546</v>
      </c>
      <c r="K17" s="11" t="str">
        <f ca="1">"Facture "&amp;IF(tabSituation[[#This Row],[POK]]="oui","Réglée",IF(tabSituation[[#This Row],[DLP]]&lt;TODAY(),"en Retard","à Régler"))</f>
        <v>Facture à Régler</v>
      </c>
    </row>
    <row r="18" spans="2:11" x14ac:dyDescent="0.25">
      <c r="B18" t="s">
        <v>46</v>
      </c>
      <c r="C18" t="s">
        <v>32</v>
      </c>
      <c r="D18" t="s">
        <v>33</v>
      </c>
      <c r="E18" s="3">
        <f>tabSituation[[#This Row],[MTTC]]/1.2</f>
        <v>92.5</v>
      </c>
      <c r="F18" s="3">
        <v>111</v>
      </c>
      <c r="G18" s="4"/>
      <c r="K18" s="11" t="str">
        <f ca="1">"Facture "&amp;IF(tabSituation[[#This Row],[POK]]="oui","Réglée",IF(tabSituation[[#This Row],[DLP]]&lt;TODAY(),"en Retard","à Régler"))</f>
        <v>Facture en Retard</v>
      </c>
    </row>
  </sheetData>
  <mergeCells count="1">
    <mergeCell ref="B1:K1"/>
  </mergeCells>
  <conditionalFormatting sqref="B9:K18">
    <cfRule type="expression" dxfId="2" priority="1">
      <formula>$K9="Facture à Régler"</formula>
    </cfRule>
    <cfRule type="expression" dxfId="1" priority="2">
      <formula>$K9="Facture en Retard"</formula>
    </cfRule>
    <cfRule type="expression" dxfId="0" priority="3">
      <formula>$K9="Facture Réglée"</formula>
    </cfRule>
  </conditionalFormatting>
  <pageMargins left="0.7" right="0.7" top="0.75" bottom="0.75" header="0.3" footer="0.3"/>
  <pageSetup paperSize="9" orientation="portrait" horizontalDpi="4294967292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F12"/>
  <sheetViews>
    <sheetView workbookViewId="0"/>
  </sheetViews>
  <sheetFormatPr baseColWidth="10" defaultRowHeight="15" x14ac:dyDescent="0.25"/>
  <cols>
    <col min="2" max="2" width="28.140625" customWidth="1"/>
  </cols>
  <sheetData>
    <row r="4" spans="1:6" x14ac:dyDescent="0.25">
      <c r="E4" t="s">
        <v>2</v>
      </c>
      <c r="F4" s="5" t="s">
        <v>40</v>
      </c>
    </row>
    <row r="8" spans="1:6" x14ac:dyDescent="0.25">
      <c r="A8" t="s">
        <v>28</v>
      </c>
      <c r="B8" t="s">
        <v>29</v>
      </c>
      <c r="C8" t="s">
        <v>30</v>
      </c>
      <c r="D8" t="s">
        <v>4</v>
      </c>
      <c r="E8" t="s">
        <v>5</v>
      </c>
      <c r="F8" t="s">
        <v>31</v>
      </c>
    </row>
    <row r="9" spans="1:6" x14ac:dyDescent="0.25">
      <c r="A9" t="s">
        <v>11</v>
      </c>
      <c r="B9" t="s">
        <v>15</v>
      </c>
      <c r="C9" s="4">
        <v>42307</v>
      </c>
      <c r="D9" s="6">
        <v>200</v>
      </c>
      <c r="E9" s="6">
        <v>240</v>
      </c>
      <c r="F9" t="s">
        <v>17</v>
      </c>
    </row>
    <row r="10" spans="1:6" x14ac:dyDescent="0.25">
      <c r="A10" t="s">
        <v>12</v>
      </c>
      <c r="B10" t="s">
        <v>19</v>
      </c>
      <c r="C10" s="4">
        <v>42307</v>
      </c>
      <c r="D10" s="6">
        <v>54</v>
      </c>
      <c r="E10" s="6">
        <v>64.8</v>
      </c>
    </row>
    <row r="11" spans="1:6" x14ac:dyDescent="0.25">
      <c r="A11" t="s">
        <v>22</v>
      </c>
      <c r="B11" t="s">
        <v>23</v>
      </c>
      <c r="C11" s="4">
        <v>42552</v>
      </c>
      <c r="D11" s="6">
        <v>137.5</v>
      </c>
      <c r="E11" s="6">
        <v>165</v>
      </c>
    </row>
    <row r="12" spans="1:6" x14ac:dyDescent="0.25">
      <c r="B12" t="s">
        <v>41</v>
      </c>
      <c r="D12" s="6">
        <v>391.5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:F11"/>
  <sheetViews>
    <sheetView workbookViewId="0">
      <selection activeCell="A8" sqref="A8"/>
    </sheetView>
  </sheetViews>
  <sheetFormatPr baseColWidth="10" defaultRowHeight="15" x14ac:dyDescent="0.25"/>
  <sheetData>
    <row r="4" spans="1:6" x14ac:dyDescent="0.25">
      <c r="E4" t="s">
        <v>2</v>
      </c>
      <c r="F4" s="5" t="s">
        <v>39</v>
      </c>
    </row>
    <row r="6" spans="1:6" x14ac:dyDescent="0.25">
      <c r="A6" t="s">
        <v>28</v>
      </c>
      <c r="B6" t="s">
        <v>29</v>
      </c>
      <c r="C6" t="s">
        <v>30</v>
      </c>
      <c r="D6" t="s">
        <v>4</v>
      </c>
      <c r="E6" t="s">
        <v>5</v>
      </c>
      <c r="F6" t="s">
        <v>31</v>
      </c>
    </row>
    <row r="7" spans="1:6" x14ac:dyDescent="0.25">
      <c r="A7" t="s">
        <v>1</v>
      </c>
      <c r="B7" t="s">
        <v>3</v>
      </c>
      <c r="C7" t="s">
        <v>42</v>
      </c>
      <c r="D7" t="s">
        <v>4</v>
      </c>
      <c r="E7" t="s">
        <v>5</v>
      </c>
      <c r="F7" t="s">
        <v>43</v>
      </c>
    </row>
    <row r="8" spans="1:6" x14ac:dyDescent="0.25">
      <c r="A8" t="s">
        <v>38</v>
      </c>
      <c r="B8" t="s">
        <v>35</v>
      </c>
      <c r="C8" s="4">
        <v>42317</v>
      </c>
      <c r="D8" s="6">
        <v>73.33</v>
      </c>
      <c r="E8" s="6">
        <v>88</v>
      </c>
    </row>
    <row r="9" spans="1:6" x14ac:dyDescent="0.25">
      <c r="A9" t="s">
        <v>45</v>
      </c>
      <c r="B9" t="s">
        <v>35</v>
      </c>
      <c r="C9" s="4">
        <v>42546</v>
      </c>
      <c r="D9" s="6">
        <v>82.5</v>
      </c>
      <c r="E9" s="6">
        <v>99</v>
      </c>
    </row>
    <row r="10" spans="1:6" x14ac:dyDescent="0.25">
      <c r="D10" s="6"/>
    </row>
    <row r="11" spans="1:6" x14ac:dyDescent="0.25">
      <c r="C11" t="s">
        <v>44</v>
      </c>
      <c r="D11" s="6">
        <v>155.83000000000001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SitFact</vt:lpstr>
      <vt:lpstr>CliFact</vt:lpstr>
      <vt:lpstr>CliFact v2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XLSolutions, (Marc)</dc:creator>
  <cp:lastModifiedBy>XLSolutions, (Marc)</cp:lastModifiedBy>
  <dcterms:created xsi:type="dcterms:W3CDTF">2016-06-25T02:51:48Z</dcterms:created>
  <dcterms:modified xsi:type="dcterms:W3CDTF">2016-06-25T09:22:13Z</dcterms:modified>
</cp:coreProperties>
</file>