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titi32600\"/>
    </mc:Choice>
  </mc:AlternateContent>
  <bookViews>
    <workbookView xWindow="240" yWindow="30" windowWidth="20760" windowHeight="11760" tabRatio="813"/>
  </bookViews>
  <sheets>
    <sheet name="Recherche" sheetId="15" r:id="rId1"/>
    <sheet name="Janvier 2017" sheetId="1" r:id="rId2"/>
    <sheet name="Février 2017" sheetId="2" r:id="rId3"/>
    <sheet name="Mars 2017" sheetId="3" r:id="rId4"/>
    <sheet name="Avril 2017" sheetId="14" r:id="rId5"/>
    <sheet name="Mai 2017" sheetId="5" r:id="rId6"/>
    <sheet name="Juin 2017" sheetId="6" r:id="rId7"/>
    <sheet name="Juillet 2017" sheetId="7" r:id="rId8"/>
    <sheet name="Aout 2017" sheetId="8" r:id="rId9"/>
    <sheet name="Septembre 2017" sheetId="9" r:id="rId10"/>
    <sheet name="Octobre 2017" sheetId="11" r:id="rId11"/>
    <sheet name="Novembre 2017" sheetId="12" r:id="rId12"/>
    <sheet name="Décembre 2017" sheetId="13" r:id="rId13"/>
    <sheet name="Recapitulatif" sheetId="10" r:id="rId14"/>
  </sheets>
  <functionGroups builtInGroupCount="18"/>
  <externalReferences>
    <externalReference r:id="rId15"/>
    <externalReference r:id="rId16"/>
  </externalReferences>
  <definedNames>
    <definedName name="_xlnm._FilterDatabase" localSheetId="8" hidden="1">'Aout 2017'!$A$3:$J$51</definedName>
    <definedName name="_xlnm._FilterDatabase" localSheetId="4" hidden="1">'Avril 2017'!$A$3:$J$71</definedName>
    <definedName name="_xlnm._FilterDatabase" localSheetId="12" hidden="1">'Décembre 2017'!$A$3:$J$3</definedName>
    <definedName name="_xlnm._FilterDatabase" localSheetId="2" hidden="1">'Février 2017'!$A$3:$L$93</definedName>
    <definedName name="_xlnm._FilterDatabase" localSheetId="1" hidden="1">'Janvier 2017'!$A$3:$K$96</definedName>
    <definedName name="_xlnm._FilterDatabase" localSheetId="7" hidden="1">'Juillet 2017'!$A$3:$J$84</definedName>
    <definedName name="_xlnm._FilterDatabase" localSheetId="6" hidden="1">'Juin 2017'!$A$3:$J$97</definedName>
    <definedName name="_xlnm._FilterDatabase" localSheetId="5" hidden="1">'Mai 2017'!$A$3:$J$76</definedName>
    <definedName name="_xlnm._FilterDatabase" localSheetId="3" hidden="1">'Mars 2017'!$A$3:$L$69</definedName>
    <definedName name="_xlnm._FilterDatabase" localSheetId="11" hidden="1">'Novembre 2017'!$A$3:$J$76</definedName>
    <definedName name="_xlnm._FilterDatabase" localSheetId="10" hidden="1">'Octobre 2017'!$A$3:$J$58</definedName>
    <definedName name="_xlnm._FilterDatabase" localSheetId="9" hidden="1">'Septembre 2017'!$A$3:$J$78</definedName>
    <definedName name="gammes">#REF!</definedName>
  </definedNames>
  <calcPr calcId="152511" refMode="R1C1"/>
</workbook>
</file>

<file path=xl/calcChain.xml><?xml version="1.0" encoding="utf-8"?>
<calcChain xmlns="http://schemas.openxmlformats.org/spreadsheetml/2006/main">
  <c r="N26" i="10" l="1"/>
  <c r="M26" i="10"/>
  <c r="L26" i="10"/>
  <c r="L25" i="10"/>
  <c r="H18" i="10"/>
  <c r="G18" i="10"/>
  <c r="F18" i="10"/>
  <c r="E18" i="10"/>
  <c r="C18" i="10"/>
  <c r="B18" i="10"/>
  <c r="A18" i="10"/>
  <c r="H17" i="10"/>
  <c r="G17" i="10"/>
  <c r="F17" i="10"/>
  <c r="E17" i="10"/>
  <c r="C17" i="10"/>
  <c r="B17" i="10"/>
  <c r="A17" i="10"/>
  <c r="H16" i="10"/>
  <c r="G16" i="10"/>
  <c r="F16" i="10"/>
  <c r="E16" i="10"/>
  <c r="C16" i="10"/>
  <c r="B16" i="10"/>
  <c r="A16" i="10"/>
  <c r="H15" i="10"/>
  <c r="G15" i="10"/>
  <c r="F15" i="10"/>
  <c r="E15" i="10"/>
  <c r="C15" i="10"/>
  <c r="B15" i="10"/>
  <c r="A15" i="10"/>
  <c r="H14" i="10"/>
  <c r="G14" i="10"/>
  <c r="F14" i="10"/>
  <c r="E14" i="10"/>
  <c r="C14" i="10"/>
  <c r="B14" i="10"/>
  <c r="A14" i="10"/>
  <c r="H13" i="10"/>
  <c r="G13" i="10"/>
  <c r="F13" i="10"/>
  <c r="E13" i="10"/>
  <c r="C13" i="10"/>
  <c r="B13" i="10"/>
  <c r="A13" i="10"/>
  <c r="H12" i="10"/>
  <c r="G12" i="10"/>
  <c r="F12" i="10"/>
  <c r="E12" i="10"/>
  <c r="C12" i="10"/>
  <c r="B12" i="10"/>
  <c r="A12" i="10"/>
  <c r="H11" i="10"/>
  <c r="G11" i="10"/>
  <c r="F11" i="10"/>
  <c r="E11" i="10"/>
  <c r="C11" i="10"/>
  <c r="B11" i="10"/>
  <c r="A11" i="10"/>
  <c r="H10" i="10"/>
  <c r="G10" i="10"/>
  <c r="F10" i="10"/>
  <c r="E10" i="10"/>
  <c r="C10" i="10"/>
  <c r="B10" i="10"/>
  <c r="A10" i="10"/>
  <c r="H9" i="10"/>
  <c r="G9" i="10"/>
  <c r="F9" i="10"/>
  <c r="E9" i="10"/>
  <c r="C9" i="10"/>
  <c r="B9" i="10"/>
  <c r="A9" i="10"/>
  <c r="H8" i="10"/>
  <c r="G8" i="10"/>
  <c r="B8" i="10"/>
  <c r="A8" i="10"/>
  <c r="E7" i="10"/>
  <c r="C7" i="10"/>
  <c r="B7" i="10"/>
  <c r="F7" i="10" s="1"/>
  <c r="A7" i="10"/>
  <c r="F90" i="13"/>
  <c r="F89" i="13"/>
  <c r="F88" i="13"/>
  <c r="F87" i="13"/>
  <c r="G86" i="13"/>
  <c r="F1" i="13"/>
  <c r="F90" i="12"/>
  <c r="F89" i="12"/>
  <c r="F88" i="12"/>
  <c r="F87" i="12"/>
  <c r="G86" i="12"/>
  <c r="F1" i="12"/>
  <c r="F90" i="11"/>
  <c r="F89" i="11"/>
  <c r="F88" i="11"/>
  <c r="F87" i="11"/>
  <c r="G86" i="11"/>
  <c r="F1" i="11"/>
  <c r="F90" i="9"/>
  <c r="F89" i="9"/>
  <c r="F88" i="9"/>
  <c r="F87" i="9"/>
  <c r="G86" i="9"/>
  <c r="F1" i="9"/>
  <c r="F90" i="8"/>
  <c r="F89" i="8"/>
  <c r="F88" i="8"/>
  <c r="F87" i="8"/>
  <c r="G86" i="8"/>
  <c r="F1" i="8"/>
  <c r="F90" i="7"/>
  <c r="F89" i="7"/>
  <c r="F88" i="7"/>
  <c r="F87" i="7"/>
  <c r="G86" i="7"/>
  <c r="F1" i="7"/>
  <c r="F103" i="6"/>
  <c r="F102" i="6"/>
  <c r="F101" i="6"/>
  <c r="F100" i="6"/>
  <c r="G98" i="6"/>
  <c r="F1" i="6"/>
  <c r="F82" i="5"/>
  <c r="F81" i="5"/>
  <c r="F80" i="5"/>
  <c r="F79" i="5"/>
  <c r="G78" i="5"/>
  <c r="F1" i="5"/>
  <c r="F78" i="14"/>
  <c r="F77" i="14"/>
  <c r="F76" i="14"/>
  <c r="F75" i="14"/>
  <c r="G74" i="14"/>
  <c r="F1" i="14"/>
  <c r="F78" i="3"/>
  <c r="F77" i="3"/>
  <c r="F76" i="3"/>
  <c r="F75" i="3"/>
  <c r="I74" i="3"/>
  <c r="F1" i="3"/>
  <c r="F100" i="2"/>
  <c r="F99" i="2"/>
  <c r="E8" i="10" s="1"/>
  <c r="F98" i="2"/>
  <c r="C8" i="10" s="1"/>
  <c r="C26" i="10" s="1"/>
  <c r="F97" i="2"/>
  <c r="I96" i="2"/>
  <c r="F1" i="2"/>
  <c r="F104" i="1"/>
  <c r="G7" i="10" s="1"/>
  <c r="C28" i="10" s="1"/>
  <c r="F103" i="1"/>
  <c r="F102" i="1"/>
  <c r="F101" i="1"/>
  <c r="H99" i="1"/>
  <c r="H7" i="10" s="1"/>
  <c r="H20" i="10" s="1"/>
  <c r="F1" i="1"/>
  <c r="F8" i="10" l="1"/>
  <c r="C27" i="10"/>
  <c r="D26" i="10" s="1"/>
  <c r="C25" i="10"/>
  <c r="C20" i="10" l="1"/>
  <c r="E25" i="10"/>
  <c r="L27" i="10" l="1"/>
  <c r="N27" i="10" s="1"/>
  <c r="M27" i="10" s="1"/>
  <c r="E26" i="10"/>
  <c r="E27" i="10"/>
  <c r="E28" i="10"/>
</calcChain>
</file>

<file path=xl/sharedStrings.xml><?xml version="1.0" encoding="utf-8"?>
<sst xmlns="http://schemas.openxmlformats.org/spreadsheetml/2006/main" count="507" uniqueCount="90">
  <si>
    <t>Date</t>
  </si>
  <si>
    <t>N° OT</t>
  </si>
  <si>
    <t>N° Avis</t>
  </si>
  <si>
    <t>Description</t>
  </si>
  <si>
    <t>N° intervention</t>
  </si>
  <si>
    <t>Récapitulatif des OT et Interventions</t>
  </si>
  <si>
    <t>Type Intervention</t>
  </si>
  <si>
    <t>Nbr intervenants</t>
  </si>
  <si>
    <t>Gammes</t>
  </si>
  <si>
    <t>Recapitulatif des interventions</t>
  </si>
  <si>
    <t>Interventions</t>
  </si>
  <si>
    <t>Travaux electromécaniques</t>
  </si>
  <si>
    <t>Formation</t>
  </si>
  <si>
    <t>Photos</t>
  </si>
  <si>
    <t>Temps passé</t>
  </si>
  <si>
    <t>Electromécanique</t>
  </si>
  <si>
    <t>Nombre de travaux dans l'année  :</t>
  </si>
  <si>
    <t>Détail</t>
  </si>
  <si>
    <t>Par type d'intervention</t>
  </si>
  <si>
    <t>TOTAL</t>
  </si>
  <si>
    <t>Pourcentage</t>
  </si>
  <si>
    <t xml:space="preserve">Gammes  </t>
  </si>
  <si>
    <t xml:space="preserve">Interventions  </t>
  </si>
  <si>
    <t xml:space="preserve">Travaux électromécaniques  </t>
  </si>
  <si>
    <t xml:space="preserve">Formations  </t>
  </si>
  <si>
    <t>Année</t>
  </si>
  <si>
    <t>Terminé</t>
  </si>
  <si>
    <t>Nombre de travaux durant l'année 2015  :</t>
  </si>
  <si>
    <t>SN</t>
  </si>
  <si>
    <t>Intervention nettoyage PC Indus</t>
  </si>
  <si>
    <t>Intervention</t>
  </si>
  <si>
    <t>Oui</t>
  </si>
  <si>
    <t>Visite journaliere LR</t>
  </si>
  <si>
    <t>Visite journaliere SA</t>
  </si>
  <si>
    <t>Intervention Inventaire stock magasin</t>
  </si>
  <si>
    <t>Non</t>
  </si>
  <si>
    <t>Attente de travail (inventaire stock magasin)</t>
  </si>
  <si>
    <t>Visite médicale obligatoire</t>
  </si>
  <si>
    <t>-</t>
  </si>
  <si>
    <t xml:space="preserve">TOTAL </t>
  </si>
  <si>
    <t>Temps de travail</t>
  </si>
  <si>
    <t>Nombre de travaux durant l'année  2016  :</t>
  </si>
  <si>
    <t>Nombre de travaux dans l'année  2017  :</t>
  </si>
  <si>
    <t>Copie</t>
  </si>
  <si>
    <t>o</t>
  </si>
  <si>
    <t>Dist.</t>
  </si>
  <si>
    <t>Congé</t>
  </si>
  <si>
    <t>Recherche d'un OT ou d'une Interventions</t>
  </si>
  <si>
    <t>Recherche à effectuer</t>
  </si>
  <si>
    <t xml:space="preserve">Intervention rangement zone </t>
  </si>
  <si>
    <t>Intervention decoupe caliboti</t>
  </si>
  <si>
    <t xml:space="preserve">Intervention variateur </t>
  </si>
  <si>
    <t>Intervention Gache</t>
  </si>
  <si>
    <t xml:space="preserve">Intervention scie à ruban </t>
  </si>
  <si>
    <t xml:space="preserve">Visite semestrielle Passerelle </t>
  </si>
  <si>
    <t>Visite</t>
  </si>
  <si>
    <t xml:space="preserve">Intervention etancheite </t>
  </si>
  <si>
    <t xml:space="preserve">Mise en configuration </t>
  </si>
  <si>
    <t xml:space="preserve">Visite journaliere </t>
  </si>
  <si>
    <t>Intervention etancheite</t>
  </si>
  <si>
    <t>Intervention pressostat</t>
  </si>
  <si>
    <t xml:space="preserve">Intervention Compresseur AIR </t>
  </si>
  <si>
    <t xml:space="preserve">Visite semestrielle HPG1 </t>
  </si>
  <si>
    <t xml:space="preserve">Visite annuelle effort BEC </t>
  </si>
  <si>
    <t>Visite journaliere</t>
  </si>
  <si>
    <t xml:space="preserve">Intervention pompe hydraulique </t>
  </si>
  <si>
    <t>Visite hebdomadaire</t>
  </si>
  <si>
    <t>Intervention bloc hydrau</t>
  </si>
  <si>
    <t>Creation rallonge</t>
  </si>
  <si>
    <t>Demarrage</t>
  </si>
  <si>
    <t>Manutention armoire</t>
  </si>
  <si>
    <t>Intervention mano</t>
  </si>
  <si>
    <t>Intervention Groupe Froid</t>
  </si>
  <si>
    <t xml:space="preserve">Intervention Echangeurs </t>
  </si>
  <si>
    <t>Intervention Baie</t>
  </si>
  <si>
    <t>Intervention RJ45</t>
  </si>
  <si>
    <t>Intervention Groupe</t>
  </si>
  <si>
    <t>Intervention Banc</t>
  </si>
  <si>
    <t xml:space="preserve">Visite hebdomadaire </t>
  </si>
  <si>
    <t>Visite hebdo</t>
  </si>
  <si>
    <t xml:space="preserve">Depannage </t>
  </si>
  <si>
    <t>Depannage</t>
  </si>
  <si>
    <t>Mise en configuration</t>
  </si>
  <si>
    <t xml:space="preserve">Intervention </t>
  </si>
  <si>
    <t xml:space="preserve">Intervention centrale </t>
  </si>
  <si>
    <t>Intervention  (Colonnes lumineuses)</t>
  </si>
  <si>
    <t>Intervention T°_huile</t>
  </si>
  <si>
    <t>Intervention onduleur</t>
  </si>
  <si>
    <t>Visite mensuelle</t>
  </si>
  <si>
    <t xml:space="preserve">Visite semestrielle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</si>
</sst>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+\ 0.00%"/>
    <numFmt numFmtId="165" formatCode="\+\ 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Perpetua"/>
      <family val="1"/>
    </font>
    <font>
      <b/>
      <sz val="11"/>
      <color theme="1"/>
      <name val="Perpetua"/>
      <family val="1"/>
    </font>
    <font>
      <i/>
      <u/>
      <sz val="20"/>
      <color theme="1"/>
      <name val="Perpetua"/>
      <family val="1"/>
    </font>
    <font>
      <u/>
      <sz val="11"/>
      <color theme="10"/>
      <name val="Calibri"/>
      <family val="2"/>
    </font>
    <font>
      <u/>
      <sz val="11"/>
      <color rgb="FF0000FF"/>
      <name val="Calibri"/>
      <family val="2"/>
    </font>
    <font>
      <sz val="11"/>
      <color rgb="FF0000FF"/>
      <name val="Perpetua"/>
      <family val="1"/>
    </font>
    <font>
      <u/>
      <sz val="11"/>
      <color rgb="FF0000FF"/>
      <name val="Perpetua"/>
      <family val="1"/>
    </font>
    <font>
      <sz val="11"/>
      <color rgb="FF0000FF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00FF"/>
      <name val="Perpetua"/>
      <family val="1"/>
    </font>
    <font>
      <b/>
      <sz val="11"/>
      <name val="Perpetua"/>
      <family val="1"/>
    </font>
    <font>
      <sz val="11"/>
      <color theme="10"/>
      <name val="Calibri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FF"/>
      <name val="Times New Roman"/>
      <family val="1"/>
    </font>
    <font>
      <b/>
      <sz val="11"/>
      <color rgb="FFFF0000"/>
      <name val="Times New Roman"/>
      <family val="1"/>
    </font>
    <font>
      <b/>
      <sz val="18"/>
      <color theme="1"/>
      <name val="Calibri"/>
      <family val="2"/>
    </font>
    <font>
      <u/>
      <sz val="11"/>
      <color rgb="FF0000FF"/>
      <name val="Times New Roman"/>
      <family val="1"/>
    </font>
    <font>
      <sz val="11"/>
      <color rgb="FF0000FF"/>
      <name val="Times New Roman"/>
      <family val="1"/>
    </font>
    <font>
      <b/>
      <sz val="11"/>
      <color theme="1"/>
      <name val="Times New Roman"/>
      <family val="1"/>
    </font>
    <font>
      <b/>
      <u/>
      <sz val="11"/>
      <color theme="1"/>
      <name val="Times New Roman"/>
      <family val="1"/>
    </font>
    <font>
      <sz val="11"/>
      <color theme="0" tint="-0.14999847407452621"/>
      <name val="Times New Roman"/>
      <family val="1"/>
    </font>
    <font>
      <b/>
      <sz val="16"/>
      <color rgb="FFFF0000"/>
      <name val="Times New Roman"/>
      <family val="1"/>
    </font>
    <font>
      <b/>
      <sz val="11"/>
      <color theme="0" tint="-0.14999847407452621"/>
      <name val="Times New Roman"/>
      <family val="1"/>
    </font>
    <font>
      <u/>
      <sz val="11"/>
      <color theme="1"/>
      <name val="Times New Roman"/>
      <family val="1"/>
    </font>
    <font>
      <sz val="10"/>
      <color rgb="FFFF000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Perpetua"/>
      <family val="1"/>
    </font>
    <font>
      <b/>
      <sz val="12"/>
      <color rgb="FF0000FF"/>
      <name val="Times New Roman"/>
      <family val="1"/>
    </font>
    <font>
      <sz val="12"/>
      <color theme="1"/>
      <name val="Times New Roman"/>
      <family val="1"/>
    </font>
    <font>
      <u/>
      <sz val="20"/>
      <color theme="1"/>
      <name val="Perpetua"/>
      <family val="1"/>
    </font>
    <font>
      <b/>
      <sz val="12"/>
      <color rgb="FFFF0000"/>
      <name val="Times New Roman"/>
      <family val="1"/>
    </font>
    <font>
      <sz val="11"/>
      <color rgb="FF000000"/>
      <name val="Calibri"/>
      <family val="2"/>
    </font>
    <font>
      <sz val="11"/>
      <color rgb="FF00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29" fillId="0" borderId="0" applyFont="0" applyFill="0" applyBorder="0" applyAlignment="0" applyProtection="0"/>
  </cellStyleXfs>
  <cellXfs count="29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2" borderId="5" xfId="0" applyFont="1" applyFill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0" fontId="6" fillId="0" borderId="4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7" fillId="0" borderId="4" xfId="1" applyFont="1" applyBorder="1" applyAlignment="1" applyProtection="1">
      <alignment horizontal="center"/>
    </xf>
    <xf numFmtId="0" fontId="1" fillId="0" borderId="0" xfId="0" applyFont="1" applyBorder="1" applyAlignment="1">
      <alignment horizontal="center"/>
    </xf>
    <xf numFmtId="0" fontId="1" fillId="0" borderId="20" xfId="0" applyFont="1" applyBorder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/>
    <xf numFmtId="0" fontId="1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0" fontId="4" fillId="0" borderId="19" xfId="1" applyBorder="1" applyAlignment="1" applyProtection="1">
      <alignment horizont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4" fillId="0" borderId="19" xfId="1" applyFill="1" applyBorder="1" applyAlignment="1" applyProtection="1">
      <alignment horizontal="center"/>
    </xf>
    <xf numFmtId="0" fontId="5" fillId="0" borderId="19" xfId="1" applyFont="1" applyFill="1" applyBorder="1" applyAlignment="1" applyProtection="1">
      <alignment horizontal="center"/>
    </xf>
    <xf numFmtId="0" fontId="1" fillId="0" borderId="20" xfId="0" applyFont="1" applyFill="1" applyBorder="1" applyAlignment="1">
      <alignment horizontal="center"/>
    </xf>
    <xf numFmtId="0" fontId="6" fillId="0" borderId="20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/>
    <xf numFmtId="0" fontId="1" fillId="0" borderId="10" xfId="0" applyFont="1" applyFill="1" applyBorder="1" applyAlignment="1">
      <alignment vertical="center"/>
    </xf>
    <xf numFmtId="0" fontId="13" fillId="0" borderId="4" xfId="1" applyFont="1" applyBorder="1" applyAlignment="1" applyProtection="1">
      <alignment horizontal="center"/>
    </xf>
    <xf numFmtId="0" fontId="11" fillId="0" borderId="1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0" fontId="12" fillId="3" borderId="29" xfId="0" applyFont="1" applyFill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left"/>
    </xf>
    <xf numFmtId="14" fontId="1" fillId="0" borderId="1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/>
    <xf numFmtId="0" fontId="15" fillId="3" borderId="29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/>
    </xf>
    <xf numFmtId="0" fontId="16" fillId="0" borderId="19" xfId="0" applyFont="1" applyFill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7" fillId="0" borderId="0" xfId="0" applyFont="1" applyAlignment="1">
      <alignment horizontal="center"/>
    </xf>
    <xf numFmtId="14" fontId="1" fillId="0" borderId="9" xfId="0" applyNumberFormat="1" applyFont="1" applyFill="1" applyBorder="1" applyAlignment="1">
      <alignment horizontal="center" vertical="center"/>
    </xf>
    <xf numFmtId="0" fontId="8" fillId="0" borderId="12" xfId="1" applyFont="1" applyFill="1" applyBorder="1" applyAlignment="1" applyProtection="1">
      <alignment horizontal="center"/>
    </xf>
    <xf numFmtId="0" fontId="8" fillId="0" borderId="12" xfId="0" applyFont="1" applyFill="1" applyBorder="1" applyAlignment="1">
      <alignment horizontal="center"/>
    </xf>
    <xf numFmtId="0" fontId="16" fillId="0" borderId="22" xfId="0" applyFont="1" applyFill="1" applyBorder="1" applyAlignment="1">
      <alignment horizontal="center"/>
    </xf>
    <xf numFmtId="14" fontId="1" fillId="0" borderId="11" xfId="0" applyNumberFormat="1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/>
    </xf>
    <xf numFmtId="0" fontId="20" fillId="0" borderId="4" xfId="0" applyFont="1" applyBorder="1" applyAlignment="1">
      <alignment horizontal="center" vertical="center"/>
    </xf>
    <xf numFmtId="0" fontId="20" fillId="0" borderId="4" xfId="1" applyFont="1" applyBorder="1" applyAlignment="1" applyProtection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19" fillId="0" borderId="4" xfId="1" applyFont="1" applyFill="1" applyBorder="1" applyAlignment="1" applyProtection="1">
      <alignment horizontal="center" vertical="center"/>
    </xf>
    <xf numFmtId="0" fontId="20" fillId="0" borderId="4" xfId="1" applyFont="1" applyFill="1" applyBorder="1" applyAlignment="1" applyProtection="1">
      <alignment horizontal="center" vertical="center"/>
    </xf>
    <xf numFmtId="0" fontId="20" fillId="0" borderId="7" xfId="1" applyFont="1" applyFill="1" applyBorder="1" applyAlignment="1" applyProtection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0" borderId="0" xfId="1" applyFont="1" applyFill="1" applyBorder="1" applyAlignment="1" applyProtection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left"/>
    </xf>
    <xf numFmtId="14" fontId="1" fillId="0" borderId="6" xfId="0" applyNumberFormat="1" applyFont="1" applyFill="1" applyBorder="1" applyAlignment="1">
      <alignment vertical="center"/>
    </xf>
    <xf numFmtId="14" fontId="1" fillId="0" borderId="9" xfId="0" applyNumberFormat="1" applyFont="1" applyFill="1" applyBorder="1" applyAlignment="1">
      <alignment vertical="center"/>
    </xf>
    <xf numFmtId="0" fontId="20" fillId="0" borderId="30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vertical="center"/>
    </xf>
    <xf numFmtId="0" fontId="1" fillId="0" borderId="19" xfId="0" applyFont="1" applyFill="1" applyBorder="1" applyAlignment="1"/>
    <xf numFmtId="0" fontId="1" fillId="0" borderId="22" xfId="0" applyFont="1" applyFill="1" applyBorder="1" applyAlignment="1"/>
    <xf numFmtId="0" fontId="11" fillId="0" borderId="19" xfId="0" applyFont="1" applyFill="1" applyBorder="1" applyAlignment="1"/>
    <xf numFmtId="0" fontId="1" fillId="0" borderId="16" xfId="0" applyFont="1" applyFill="1" applyBorder="1" applyAlignment="1"/>
    <xf numFmtId="0" fontId="6" fillId="0" borderId="19" xfId="0" applyFont="1" applyFill="1" applyBorder="1" applyAlignment="1"/>
    <xf numFmtId="0" fontId="4" fillId="0" borderId="19" xfId="1" applyFill="1" applyBorder="1" applyAlignment="1" applyProtection="1"/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9" xfId="0" applyFont="1" applyBorder="1" applyAlignment="1">
      <alignment horizontal="left"/>
    </xf>
    <xf numFmtId="0" fontId="6" fillId="0" borderId="41" xfId="0" applyFont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6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8" fillId="0" borderId="16" xfId="1" applyFont="1" applyFill="1" applyBorder="1" applyAlignment="1" applyProtection="1">
      <alignment vertical="center"/>
    </xf>
    <xf numFmtId="0" fontId="1" fillId="0" borderId="30" xfId="0" applyFont="1" applyFill="1" applyBorder="1" applyAlignment="1"/>
    <xf numFmtId="0" fontId="1" fillId="0" borderId="24" xfId="0" applyFont="1" applyFill="1" applyBorder="1" applyAlignment="1">
      <alignment horizontal="left"/>
    </xf>
    <xf numFmtId="0" fontId="8" fillId="0" borderId="16" xfId="1" applyFont="1" applyFill="1" applyBorder="1" applyAlignment="1" applyProtection="1">
      <alignment horizontal="center" vertical="center"/>
    </xf>
    <xf numFmtId="0" fontId="21" fillId="0" borderId="16" xfId="1" applyFont="1" applyFill="1" applyBorder="1" applyAlignment="1" applyProtection="1">
      <alignment horizontal="center"/>
    </xf>
    <xf numFmtId="0" fontId="16" fillId="0" borderId="22" xfId="0" applyFont="1" applyFill="1" applyBorder="1" applyAlignment="1"/>
    <xf numFmtId="0" fontId="21" fillId="0" borderId="15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0" fillId="0" borderId="4" xfId="1" applyFont="1" applyFill="1" applyBorder="1" applyAlignment="1" applyProtection="1">
      <alignment vertical="center"/>
    </xf>
    <xf numFmtId="14" fontId="1" fillId="0" borderId="9" xfId="0" applyNumberFormat="1" applyFont="1" applyFill="1" applyBorder="1" applyAlignment="1">
      <alignment horizontal="center"/>
    </xf>
    <xf numFmtId="0" fontId="18" fillId="0" borderId="4" xfId="1" applyFont="1" applyFill="1" applyBorder="1" applyAlignment="1" applyProtection="1">
      <alignment vertical="center"/>
    </xf>
    <xf numFmtId="0" fontId="21" fillId="0" borderId="4" xfId="0" applyFont="1" applyFill="1" applyBorder="1" applyAlignment="1">
      <alignment horizontal="center"/>
    </xf>
    <xf numFmtId="0" fontId="21" fillId="0" borderId="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left"/>
    </xf>
    <xf numFmtId="0" fontId="16" fillId="0" borderId="19" xfId="0" applyFont="1" applyFill="1" applyBorder="1" applyAlignment="1"/>
    <xf numFmtId="0" fontId="16" fillId="0" borderId="20" xfId="0" applyFont="1" applyBorder="1" applyAlignment="1">
      <alignment horizontal="center"/>
    </xf>
    <xf numFmtId="0" fontId="8" fillId="0" borderId="4" xfId="1" applyFont="1" applyFill="1" applyBorder="1" applyAlignment="1" applyProtection="1">
      <alignment horizontal="center" vertical="center"/>
    </xf>
    <xf numFmtId="0" fontId="21" fillId="0" borderId="4" xfId="1" applyFont="1" applyFill="1" applyBorder="1" applyAlignment="1" applyProtection="1">
      <alignment horizontal="center"/>
    </xf>
    <xf numFmtId="49" fontId="14" fillId="0" borderId="0" xfId="0" applyNumberFormat="1" applyFont="1"/>
    <xf numFmtId="0" fontId="14" fillId="0" borderId="0" xfId="0" applyFont="1" applyAlignment="1"/>
    <xf numFmtId="0" fontId="17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49" fontId="14" fillId="4" borderId="14" xfId="0" applyNumberFormat="1" applyFont="1" applyFill="1" applyBorder="1" applyAlignment="1">
      <alignment horizontal="center" vertical="center"/>
    </xf>
    <xf numFmtId="0" fontId="21" fillId="5" borderId="14" xfId="0" applyFont="1" applyFill="1" applyBorder="1" applyAlignment="1">
      <alignment horizontal="center" vertical="center"/>
    </xf>
    <xf numFmtId="0" fontId="21" fillId="5" borderId="44" xfId="0" applyFont="1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0" fontId="23" fillId="6" borderId="15" xfId="0" applyFont="1" applyFill="1" applyBorder="1" applyAlignment="1">
      <alignment horizontal="center" vertical="center"/>
    </xf>
    <xf numFmtId="0" fontId="16" fillId="6" borderId="15" xfId="0" applyFont="1" applyFill="1" applyBorder="1" applyAlignment="1">
      <alignment horizontal="center"/>
    </xf>
    <xf numFmtId="0" fontId="16" fillId="6" borderId="19" xfId="0" applyFont="1" applyFill="1" applyBorder="1" applyAlignment="1">
      <alignment horizontal="center" vertical="center"/>
    </xf>
    <xf numFmtId="0" fontId="16" fillId="6" borderId="22" xfId="0" applyFont="1" applyFill="1" applyBorder="1" applyAlignment="1">
      <alignment horizontal="center" vertical="center"/>
    </xf>
    <xf numFmtId="0" fontId="23" fillId="6" borderId="16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/>
    </xf>
    <xf numFmtId="0" fontId="16" fillId="6" borderId="16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6" fillId="6" borderId="20" xfId="0" applyFont="1" applyFill="1" applyBorder="1" applyAlignment="1">
      <alignment horizontal="center" vertical="center"/>
    </xf>
    <xf numFmtId="0" fontId="16" fillId="6" borderId="23" xfId="0" applyFont="1" applyFill="1" applyBorder="1" applyAlignment="1">
      <alignment horizontal="center" vertical="center"/>
    </xf>
    <xf numFmtId="0" fontId="23" fillId="6" borderId="17" xfId="0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0" fontId="24" fillId="0" borderId="0" xfId="0" applyFont="1" applyAlignment="1">
      <alignment horizontal="left" vertical="center"/>
    </xf>
    <xf numFmtId="0" fontId="14" fillId="0" borderId="0" xfId="0" applyFont="1" applyAlignment="1">
      <alignment horizontal="right" vertical="center"/>
    </xf>
    <xf numFmtId="0" fontId="21" fillId="0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16" fillId="6" borderId="15" xfId="0" applyFont="1" applyFill="1" applyBorder="1" applyAlignment="1">
      <alignment horizontal="center" vertical="center"/>
    </xf>
    <xf numFmtId="0" fontId="14" fillId="0" borderId="0" xfId="0" applyFont="1" applyFill="1"/>
    <xf numFmtId="0" fontId="16" fillId="6" borderId="17" xfId="0" applyFont="1" applyFill="1" applyBorder="1" applyAlignment="1">
      <alignment vertical="center"/>
    </xf>
    <xf numFmtId="10" fontId="14" fillId="0" borderId="0" xfId="0" applyNumberFormat="1" applyFont="1"/>
    <xf numFmtId="0" fontId="26" fillId="0" borderId="0" xfId="0" applyFont="1" applyAlignment="1">
      <alignment horizontal="right"/>
    </xf>
    <xf numFmtId="0" fontId="1" fillId="0" borderId="27" xfId="0" applyFont="1" applyBorder="1" applyAlignment="1">
      <alignment horizontal="center"/>
    </xf>
    <xf numFmtId="0" fontId="14" fillId="5" borderId="45" xfId="0" applyNumberFormat="1" applyFont="1" applyFill="1" applyBorder="1" applyAlignment="1">
      <alignment horizontal="center" vertical="center"/>
    </xf>
    <xf numFmtId="0" fontId="14" fillId="5" borderId="46" xfId="0" applyNumberFormat="1" applyFont="1" applyFill="1" applyBorder="1" applyAlignment="1">
      <alignment horizontal="center" vertical="center"/>
    </xf>
    <xf numFmtId="0" fontId="14" fillId="5" borderId="47" xfId="0" applyNumberFormat="1" applyFont="1" applyFill="1" applyBorder="1" applyAlignment="1">
      <alignment horizontal="center" vertical="center"/>
    </xf>
    <xf numFmtId="0" fontId="28" fillId="0" borderId="49" xfId="0" applyFont="1" applyBorder="1" applyAlignment="1">
      <alignment horizontal="center"/>
    </xf>
    <xf numFmtId="0" fontId="28" fillId="0" borderId="50" xfId="0" applyFont="1" applyBorder="1" applyAlignment="1">
      <alignment horizontal="center"/>
    </xf>
    <xf numFmtId="0" fontId="28" fillId="0" borderId="51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53" xfId="0" applyBorder="1"/>
    <xf numFmtId="0" fontId="30" fillId="0" borderId="0" xfId="0" applyFont="1" applyBorder="1" applyAlignment="1">
      <alignment horizontal="center"/>
    </xf>
    <xf numFmtId="164" fontId="31" fillId="0" borderId="0" xfId="2" applyNumberFormat="1" applyFont="1" applyBorder="1" applyAlignment="1">
      <alignment horizontal="center"/>
    </xf>
    <xf numFmtId="165" fontId="32" fillId="0" borderId="53" xfId="0" applyNumberFormat="1" applyFont="1" applyBorder="1" applyAlignment="1">
      <alignment horizontal="center"/>
    </xf>
    <xf numFmtId="0" fontId="0" fillId="0" borderId="50" xfId="0" applyBorder="1"/>
    <xf numFmtId="0" fontId="14" fillId="0" borderId="54" xfId="0" applyFont="1" applyBorder="1"/>
    <xf numFmtId="14" fontId="1" fillId="0" borderId="6" xfId="0" applyNumberFormat="1" applyFont="1" applyFill="1" applyBorder="1" applyAlignment="1">
      <alignment horizontal="center" vertical="center"/>
    </xf>
    <xf numFmtId="2" fontId="11" fillId="0" borderId="0" xfId="0" applyNumberFormat="1" applyFont="1" applyAlignment="1">
      <alignment horizontal="center"/>
    </xf>
    <xf numFmtId="2" fontId="12" fillId="3" borderId="14" xfId="0" applyNumberFormat="1" applyFont="1" applyFill="1" applyBorder="1" applyAlignment="1">
      <alignment horizontal="center" vertical="center"/>
    </xf>
    <xf numFmtId="2" fontId="11" fillId="0" borderId="15" xfId="0" applyNumberFormat="1" applyFont="1" applyFill="1" applyBorder="1" applyAlignment="1">
      <alignment horizontal="center"/>
    </xf>
    <xf numFmtId="2" fontId="11" fillId="0" borderId="16" xfId="0" applyNumberFormat="1" applyFont="1" applyFill="1" applyBorder="1" applyAlignment="1">
      <alignment horizontal="center"/>
    </xf>
    <xf numFmtId="2" fontId="11" fillId="0" borderId="17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2" fontId="11" fillId="0" borderId="0" xfId="0" applyNumberFormat="1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0" fontId="28" fillId="5" borderId="14" xfId="0" applyFont="1" applyFill="1" applyBorder="1" applyAlignment="1">
      <alignment vertical="center"/>
    </xf>
    <xf numFmtId="2" fontId="16" fillId="6" borderId="18" xfId="0" applyNumberFormat="1" applyFont="1" applyFill="1" applyBorder="1" applyAlignment="1">
      <alignment horizontal="center" vertical="center"/>
    </xf>
    <xf numFmtId="2" fontId="9" fillId="6" borderId="14" xfId="0" applyNumberFormat="1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4" fillId="0" borderId="18" xfId="1" applyFill="1" applyBorder="1" applyAlignment="1" applyProtection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4" fillId="0" borderId="19" xfId="1" applyFill="1" applyBorder="1" applyAlignment="1" applyProtection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5" fillId="0" borderId="19" xfId="1" applyFont="1" applyFill="1" applyBorder="1" applyAlignment="1" applyProtection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2" fontId="11" fillId="0" borderId="15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/>
    </xf>
    <xf numFmtId="2" fontId="11" fillId="0" borderId="17" xfId="0" applyNumberFormat="1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4" fontId="1" fillId="0" borderId="55" xfId="0" applyNumberFormat="1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1" fillId="0" borderId="0" xfId="0" applyFont="1" applyAlignment="1">
      <alignment horizontal="right" vertical="center"/>
    </xf>
    <xf numFmtId="2" fontId="16" fillId="6" borderId="19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38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41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56" xfId="0" applyNumberFormat="1" applyFont="1" applyFill="1" applyBorder="1" applyAlignment="1">
      <alignment horizontal="center" vertical="center"/>
    </xf>
    <xf numFmtId="0" fontId="20" fillId="0" borderId="57" xfId="0" applyFont="1" applyFill="1" applyBorder="1" applyAlignment="1">
      <alignment horizontal="center" vertical="center"/>
    </xf>
    <xf numFmtId="0" fontId="1" fillId="0" borderId="58" xfId="0" applyFont="1" applyFill="1" applyBorder="1" applyAlignment="1">
      <alignment horizontal="left" vertical="center"/>
    </xf>
    <xf numFmtId="0" fontId="1" fillId="0" borderId="59" xfId="0" applyFont="1" applyFill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2" fontId="11" fillId="0" borderId="48" xfId="0" applyNumberFormat="1" applyFont="1" applyFill="1" applyBorder="1" applyAlignment="1">
      <alignment horizontal="center" vertical="center"/>
    </xf>
    <xf numFmtId="0" fontId="6" fillId="0" borderId="59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2" fontId="34" fillId="0" borderId="0" xfId="0" applyNumberFormat="1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0" xfId="0" applyFont="1"/>
    <xf numFmtId="0" fontId="35" fillId="0" borderId="0" xfId="0" applyFont="1" applyAlignment="1">
      <alignment vertical="center"/>
    </xf>
    <xf numFmtId="0" fontId="35" fillId="8" borderId="63" xfId="0" applyFont="1" applyFill="1" applyBorder="1" applyAlignment="1">
      <alignment horizontal="center" vertical="center"/>
    </xf>
    <xf numFmtId="0" fontId="35" fillId="8" borderId="64" xfId="0" applyFont="1" applyFill="1" applyBorder="1" applyAlignment="1">
      <alignment horizontal="center" vertical="center"/>
    </xf>
    <xf numFmtId="0" fontId="35" fillId="8" borderId="65" xfId="0" applyFont="1" applyFill="1" applyBorder="1" applyAlignment="1">
      <alignment horizontal="center" vertical="center"/>
    </xf>
    <xf numFmtId="0" fontId="37" fillId="9" borderId="61" xfId="0" applyFont="1" applyFill="1" applyBorder="1" applyAlignment="1">
      <alignment horizontal="center" vertical="center"/>
    </xf>
    <xf numFmtId="0" fontId="37" fillId="9" borderId="62" xfId="0" applyFont="1" applyFill="1" applyBorder="1" applyAlignment="1">
      <alignment horizontal="center" vertical="center"/>
    </xf>
    <xf numFmtId="14" fontId="37" fillId="9" borderId="60" xfId="0" applyNumberFormat="1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19" fillId="0" borderId="67" xfId="1" applyFont="1" applyFill="1" applyBorder="1" applyAlignment="1" applyProtection="1">
      <alignment horizontal="center" vertical="center"/>
    </xf>
    <xf numFmtId="0" fontId="19" fillId="0" borderId="67" xfId="0" applyFont="1" applyFill="1" applyBorder="1" applyAlignment="1">
      <alignment horizontal="center" vertical="center"/>
    </xf>
    <xf numFmtId="0" fontId="39" fillId="0" borderId="4" xfId="0" applyFont="1" applyBorder="1" applyAlignment="1">
      <alignment horizontal="center" vertical="center"/>
    </xf>
    <xf numFmtId="0" fontId="39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6" fillId="0" borderId="66" xfId="0" applyFont="1" applyBorder="1" applyAlignment="1">
      <alignment horizontal="center"/>
    </xf>
    <xf numFmtId="0" fontId="0" fillId="0" borderId="52" xfId="0" applyBorder="1" applyAlignment="1">
      <alignment horizontal="right"/>
    </xf>
    <xf numFmtId="0" fontId="0" fillId="0" borderId="0" xfId="0" applyBorder="1" applyAlignment="1">
      <alignment horizontal="right"/>
    </xf>
    <xf numFmtId="0" fontId="21" fillId="5" borderId="11" xfId="0" applyFont="1" applyFill="1" applyBorder="1" applyAlignment="1">
      <alignment horizontal="right" vertical="center"/>
    </xf>
    <xf numFmtId="0" fontId="21" fillId="5" borderId="26" xfId="0" applyFont="1" applyFill="1" applyBorder="1" applyAlignment="1">
      <alignment horizontal="right" vertical="center"/>
    </xf>
    <xf numFmtId="10" fontId="16" fillId="2" borderId="23" xfId="0" applyNumberFormat="1" applyFont="1" applyFill="1" applyBorder="1" applyAlignment="1">
      <alignment horizontal="center" vertical="center"/>
    </xf>
    <xf numFmtId="10" fontId="16" fillId="2" borderId="17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1" fillId="5" borderId="6" xfId="0" applyFont="1" applyFill="1" applyBorder="1" applyAlignment="1">
      <alignment horizontal="right" vertical="center"/>
    </xf>
    <xf numFmtId="0" fontId="21" fillId="5" borderId="24" xfId="0" applyFont="1" applyFill="1" applyBorder="1" applyAlignment="1">
      <alignment horizontal="right" vertical="center"/>
    </xf>
    <xf numFmtId="10" fontId="16" fillId="2" borderId="21" xfId="0" applyNumberFormat="1" applyFont="1" applyFill="1" applyBorder="1" applyAlignment="1">
      <alignment horizontal="center" vertical="center"/>
    </xf>
    <xf numFmtId="10" fontId="16" fillId="2" borderId="15" xfId="0" applyNumberFormat="1" applyFont="1" applyFill="1" applyBorder="1" applyAlignment="1">
      <alignment horizontal="center" vertical="center"/>
    </xf>
    <xf numFmtId="0" fontId="21" fillId="5" borderId="9" xfId="0" applyFont="1" applyFill="1" applyBorder="1" applyAlignment="1">
      <alignment horizontal="right" vertical="center"/>
    </xf>
    <xf numFmtId="0" fontId="21" fillId="5" borderId="25" xfId="0" applyFont="1" applyFill="1" applyBorder="1" applyAlignment="1">
      <alignment horizontal="right" vertical="center"/>
    </xf>
    <xf numFmtId="0" fontId="25" fillId="6" borderId="48" xfId="0" applyFont="1" applyFill="1" applyBorder="1" applyAlignment="1">
      <alignment horizontal="center" vertical="center"/>
    </xf>
    <xf numFmtId="0" fontId="25" fillId="6" borderId="28" xfId="0" applyFont="1" applyFill="1" applyBorder="1" applyAlignment="1">
      <alignment horizontal="center" vertical="center"/>
    </xf>
    <xf numFmtId="10" fontId="16" fillId="2" borderId="22" xfId="0" applyNumberFormat="1" applyFont="1" applyFill="1" applyBorder="1" applyAlignment="1">
      <alignment horizontal="center" vertical="center"/>
    </xf>
    <xf numFmtId="10" fontId="16" fillId="2" borderId="16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horizontal="center"/>
    </xf>
    <xf numFmtId="49" fontId="21" fillId="7" borderId="1" xfId="0" applyNumberFormat="1" applyFont="1" applyFill="1" applyBorder="1" applyAlignment="1">
      <alignment horizontal="center" vertical="center"/>
    </xf>
    <xf numFmtId="49" fontId="21" fillId="7" borderId="5" xfId="0" applyNumberFormat="1" applyFont="1" applyFill="1" applyBorder="1" applyAlignment="1">
      <alignment horizontal="center" vertical="center"/>
    </xf>
    <xf numFmtId="0" fontId="21" fillId="7" borderId="43" xfId="0" applyFont="1" applyFill="1" applyBorder="1" applyAlignment="1">
      <alignment horizontal="center" vertical="center"/>
    </xf>
    <xf numFmtId="0" fontId="21" fillId="7" borderId="44" xfId="0" applyFont="1" applyFill="1" applyBorder="1" applyAlignment="1">
      <alignment horizontal="center" vertical="center"/>
    </xf>
    <xf numFmtId="0" fontId="16" fillId="6" borderId="22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6" fillId="6" borderId="23" xfId="0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0" fontId="21" fillId="5" borderId="43" xfId="0" applyFont="1" applyFill="1" applyBorder="1" applyAlignment="1">
      <alignment horizontal="center" vertical="center"/>
    </xf>
    <xf numFmtId="0" fontId="21" fillId="5" borderId="44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0" fontId="16" fillId="6" borderId="15" xfId="0" applyFont="1" applyFill="1" applyBorder="1" applyAlignment="1">
      <alignment horizontal="center" vertical="center"/>
    </xf>
    <xf numFmtId="0" fontId="1" fillId="0" borderId="0" xfId="0" applyNumberFormat="1" applyFont="1"/>
  </cellXfs>
  <cellStyles count="3">
    <cellStyle name="Lien hypertexte" xfId="1" builtinId="8"/>
    <cellStyle name="Normal" xfId="0" builtinId="0"/>
    <cellStyle name="Pourcentage" xfId="2" builtinId="5"/>
  </cellStyles>
  <dxfs count="16">
    <dxf>
      <font>
        <b/>
        <i val="0"/>
        <color theme="1"/>
      </font>
      <fill>
        <patternFill>
          <bgColor theme="6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rgb="FF92D05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0000FF"/>
      <color rgb="FFFFFFCC"/>
      <color rgb="FFD7E4BC"/>
      <color rgb="FFFF00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6325605132691803E-2"/>
          <c:y val="0.12068678915135612"/>
          <c:w val="0.74460119568389804"/>
          <c:h val="0.64301229707398788"/>
        </c:manualLayout>
      </c:layou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79822208"/>
        <c:axId val="57982260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Recapitulatif!$B$6</c15:sqref>
                        </c15:formulaRef>
                      </c:ext>
                    </c:extLst>
                    <c:strCache>
                      <c:ptCount val="1"/>
                      <c:pt idx="0">
                        <c:v>Gammes</c:v>
                      </c:pt>
                    </c:strCache>
                  </c:strRef>
                </c:tx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Recapitulatif!$A$7:$A$18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Recapitulatif!$B$7:$B$18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Recapitulatif!$C$6</c15:sqref>
                        </c15:formulaRef>
                      </c:ext>
                    </c:extLst>
                    <c:strCache>
                      <c:ptCount val="1"/>
                      <c:pt idx="0">
                        <c:v>Interventions</c:v>
                      </c:pt>
                    </c:strCache>
                  </c:strRef>
                </c:tx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Recapitulatif!$A$7:$A$18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Recapitulatif!$C$7:$C$18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Recapitulatif!$E$6</c15:sqref>
                        </c15:formulaRef>
                      </c:ext>
                    </c:extLst>
                    <c:strCache>
                      <c:ptCount val="1"/>
                      <c:pt idx="0">
                        <c:v>Electromécanique</c:v>
                      </c:pt>
                    </c:strCache>
                  </c:strRef>
                </c:tx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Recapitulatif!$A$7:$A$18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Recapitulatif!$E$7:$E$18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Recapitulatif!$G$6</c15:sqref>
                        </c15:formulaRef>
                      </c:ext>
                    </c:extLst>
                    <c:strCache>
                      <c:ptCount val="1"/>
                      <c:pt idx="0">
                        <c:v>Formation</c:v>
                      </c:pt>
                    </c:strCache>
                  </c:strRef>
                </c:tx>
                <c:spPr>
                  <a:solidFill>
                    <a:srgbClr val="FF0000"/>
                  </a:solidFill>
                  <a:ln>
                    <a:solidFill>
                      <a:srgbClr val="FFFF00"/>
                    </a:solidFill>
                  </a:ln>
                  <a:effectLst>
                    <a:outerShdw blurRad="50800" dist="50800" dir="5400000" algn="ctr" rotWithShape="0">
                      <a:srgbClr val="FFFF00"/>
                    </a:outerShdw>
                  </a:effectLst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Recapitulatif!$A$7:$A$18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Recapitulatif!$G$7:$G$18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</c15:ser>
            </c15:filteredBarSeries>
          </c:ext>
        </c:extLst>
      </c:barChart>
      <c:catAx>
        <c:axId val="579822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79822600"/>
        <c:crosses val="autoZero"/>
        <c:auto val="1"/>
        <c:lblAlgn val="ctr"/>
        <c:lblOffset val="100"/>
        <c:noMultiLvlLbl val="0"/>
      </c:catAx>
      <c:valAx>
        <c:axId val="579822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982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2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1077" l="0.70000000000000062" r="0.70000000000000062" t="0.75000000000001077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6325605132691803E-2"/>
          <c:y val="0.12068678915135612"/>
          <c:w val="0.74460119568389804"/>
          <c:h val="0.6430122970739878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Recapitulatif!$B$6</c:f>
              <c:strCache>
                <c:ptCount val="1"/>
                <c:pt idx="0">
                  <c:v>Gammes</c:v>
                </c:pt>
              </c:strCache>
            </c:strRef>
          </c:tx>
          <c:invertIfNegative val="0"/>
          <c:cat>
            <c:strRef>
              <c:f>Recapitulatif!$A$7:$A$18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Recapitulatif!$B$7:$B$18</c:f>
              <c:numCache>
                <c:formatCode>General</c:formatCode>
                <c:ptCount val="12"/>
                <c:pt idx="0">
                  <c:v>11</c:v>
                </c:pt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Recapitulatif!$C$6</c:f>
              <c:strCache>
                <c:ptCount val="1"/>
                <c:pt idx="0">
                  <c:v>Interventions</c:v>
                </c:pt>
              </c:strCache>
            </c:strRef>
          </c:tx>
          <c:invertIfNegative val="0"/>
          <c:cat>
            <c:strRef>
              <c:f>Recapitulatif!$A$7:$A$18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Recapitulatif!$C$7:$C$18</c:f>
              <c:numCache>
                <c:formatCode>General</c:formatCode>
                <c:ptCount val="12"/>
                <c:pt idx="0">
                  <c:v>23</c:v>
                </c:pt>
                <c:pt idx="1">
                  <c:v>19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Recapitulatif!$E$6</c:f>
              <c:strCache>
                <c:ptCount val="1"/>
                <c:pt idx="0">
                  <c:v>Electromécanique</c:v>
                </c:pt>
              </c:strCache>
            </c:strRef>
          </c:tx>
          <c:invertIfNegative val="0"/>
          <c:cat>
            <c:strRef>
              <c:f>Recapitulatif!$A$7:$A$18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Recapitulatif!$E$7:$E$18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Recapitulatif!$G$6</c:f>
              <c:strCache>
                <c:ptCount val="1"/>
                <c:pt idx="0">
                  <c:v>Formation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FF00"/>
              </a:solidFill>
            </a:ln>
            <a:effectLst>
              <a:outerShdw blurRad="50800" dist="50800" dir="5400000" algn="ctr" rotWithShape="0">
                <a:srgbClr val="FFFF00"/>
              </a:outerShdw>
            </a:effectLst>
          </c:spPr>
          <c:invertIfNegative val="0"/>
          <c:cat>
            <c:strRef>
              <c:f>Recapitulatif!$A$7:$A$18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Recapitulatif!$G$7:$G$18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79823384"/>
        <c:axId val="380003800"/>
        <c:extLst/>
      </c:barChart>
      <c:catAx>
        <c:axId val="579823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80003800"/>
        <c:crosses val="autoZero"/>
        <c:auto val="1"/>
        <c:lblAlgn val="ctr"/>
        <c:lblOffset val="100"/>
        <c:noMultiLvlLbl val="0"/>
      </c:catAx>
      <c:valAx>
        <c:axId val="380003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98233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2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1077" l="0.70000000000000062" r="0.70000000000000062" t="0.75000000000001077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4</xdr:row>
          <xdr:rowOff>238125</xdr:rowOff>
        </xdr:from>
        <xdr:to>
          <xdr:col>5</xdr:col>
          <xdr:colOff>1447800</xdr:colOff>
          <xdr:row>6</xdr:row>
          <xdr:rowOff>9525</xdr:rowOff>
        </xdr:to>
        <xdr:sp macro="" textlink="">
          <xdr:nvSpPr>
            <xdr:cNvPr id="14337" name="Rechercher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571500</xdr:colOff>
          <xdr:row>5</xdr:row>
          <xdr:rowOff>9525</xdr:rowOff>
        </xdr:from>
        <xdr:to>
          <xdr:col>8</xdr:col>
          <xdr:colOff>619125</xdr:colOff>
          <xdr:row>6</xdr:row>
          <xdr:rowOff>9525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1</xdr:row>
      <xdr:rowOff>190499</xdr:rowOff>
    </xdr:from>
    <xdr:to>
      <xdr:col>18</xdr:col>
      <xdr:colOff>85725</xdr:colOff>
      <xdr:row>21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1</xdr:row>
      <xdr:rowOff>190499</xdr:rowOff>
    </xdr:from>
    <xdr:to>
      <xdr:col>18</xdr:col>
      <xdr:colOff>85725</xdr:colOff>
      <xdr:row>21</xdr:row>
      <xdr:rowOff>9524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21</xdr:row>
          <xdr:rowOff>85725</xdr:rowOff>
        </xdr:from>
        <xdr:to>
          <xdr:col>11</xdr:col>
          <xdr:colOff>104775</xdr:colOff>
          <xdr:row>22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MAJ des Onglets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2_Travail_Journalier\2015\Recap_OT-INTER_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2_Travail_Journalier\2016\Recap_OT-INTER_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5"/>
      <sheetName val="Fe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Recapitulati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9">
          <cell r="C19">
            <v>733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6"/>
      <sheetName val="Fevrier 2016"/>
      <sheetName val="Mars 2016"/>
      <sheetName val="Avril 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ecembre 2016"/>
      <sheetName val="Recapitulat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9">
          <cell r="C19">
            <v>817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93"/>
  <sheetViews>
    <sheetView showGridLines="0" tabSelected="1" workbookViewId="0">
      <selection activeCell="A12" sqref="A12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196" customWidth="1"/>
    <col min="6" max="6" width="22" style="3" bestFit="1" customWidth="1"/>
    <col min="7" max="8" width="10.85546875" style="3" customWidth="1"/>
    <col min="9" max="9" width="16.5703125" style="212" bestFit="1" customWidth="1"/>
    <col min="10" max="10" width="20.7109375" style="3" bestFit="1" customWidth="1"/>
    <col min="11" max="11" width="13.7109375" style="3" customWidth="1"/>
    <col min="12" max="12" width="11.5703125" style="3" bestFit="1" customWidth="1"/>
    <col min="13" max="16384" width="11.42578125" style="1"/>
  </cols>
  <sheetData>
    <row r="1" spans="1:14" ht="27.75" x14ac:dyDescent="0.5">
      <c r="A1" s="261" t="s">
        <v>47</v>
      </c>
      <c r="B1" s="261"/>
      <c r="C1" s="261"/>
      <c r="D1" s="261"/>
      <c r="E1" s="261"/>
      <c r="F1" s="200"/>
      <c r="G1" s="200"/>
      <c r="H1" s="200"/>
      <c r="N1" s="294"/>
    </row>
    <row r="2" spans="1:14" ht="15.75" customHeight="1" x14ac:dyDescent="0.5">
      <c r="A2" s="226"/>
      <c r="B2" s="226"/>
      <c r="C2" s="226"/>
      <c r="D2" s="226"/>
      <c r="E2" s="226"/>
      <c r="F2" s="200"/>
      <c r="G2" s="200"/>
      <c r="H2" s="200"/>
      <c r="N2" s="294"/>
    </row>
    <row r="3" spans="1:14" ht="15.75" customHeight="1" x14ac:dyDescent="0.5">
      <c r="A3" s="226"/>
      <c r="B3" s="226"/>
      <c r="C3" s="226"/>
      <c r="D3" s="226"/>
      <c r="E3" s="226"/>
      <c r="F3" s="200"/>
      <c r="G3" s="200"/>
      <c r="H3" s="200"/>
      <c r="N3" s="294"/>
    </row>
    <row r="4" spans="1:14" ht="28.5" thickBot="1" x14ac:dyDescent="0.55000000000000004">
      <c r="A4" s="262" t="s">
        <v>48</v>
      </c>
      <c r="B4" s="262"/>
      <c r="C4" s="262"/>
      <c r="D4" s="262"/>
      <c r="E4" s="262"/>
      <c r="F4" s="200"/>
      <c r="G4" s="200"/>
      <c r="H4" s="200"/>
      <c r="N4" s="294"/>
    </row>
    <row r="5" spans="1:14" s="249" customFormat="1" ht="20.100000000000001" customHeight="1" x14ac:dyDescent="0.25">
      <c r="A5" s="250" t="s">
        <v>0</v>
      </c>
      <c r="B5" s="251" t="s">
        <v>1</v>
      </c>
      <c r="C5" s="251" t="s">
        <v>2</v>
      </c>
      <c r="D5" s="251" t="s">
        <v>4</v>
      </c>
      <c r="E5" s="252" t="s">
        <v>3</v>
      </c>
      <c r="F5" s="245"/>
      <c r="G5" s="245"/>
      <c r="H5" s="245"/>
      <c r="I5" s="246"/>
      <c r="J5" s="247"/>
      <c r="K5" s="247"/>
      <c r="L5" s="247"/>
    </row>
    <row r="6" spans="1:14" s="248" customFormat="1" ht="20.100000000000001" customHeight="1" thickBot="1" x14ac:dyDescent="0.3">
      <c r="A6" s="255"/>
      <c r="B6" s="253"/>
      <c r="C6" s="253"/>
      <c r="D6" s="253"/>
      <c r="E6" s="254"/>
      <c r="F6" s="245"/>
      <c r="G6" s="245"/>
      <c r="H6" s="245"/>
      <c r="I6" s="246"/>
      <c r="J6" s="247"/>
      <c r="K6" s="247"/>
      <c r="L6" s="247"/>
    </row>
    <row r="7" spans="1:14" ht="15.75" customHeight="1" x14ac:dyDescent="0.5">
      <c r="A7" s="226"/>
      <c r="B7" s="226"/>
      <c r="C7" s="226"/>
      <c r="D7" s="226"/>
      <c r="E7" s="226"/>
      <c r="F7" s="200"/>
      <c r="G7" s="200"/>
      <c r="H7" s="200"/>
    </row>
    <row r="8" spans="1:14" ht="15.75" customHeight="1" x14ac:dyDescent="0.5">
      <c r="A8" s="226"/>
      <c r="B8" s="226"/>
      <c r="C8" s="226"/>
      <c r="D8" s="226"/>
      <c r="E8" s="226"/>
      <c r="F8" s="200"/>
      <c r="G8" s="200"/>
      <c r="H8" s="200"/>
    </row>
    <row r="9" spans="1:14" ht="16.5" thickBot="1" x14ac:dyDescent="0.35"/>
    <row r="10" spans="1:14" s="3" customFormat="1" ht="24" customHeight="1" thickBot="1" x14ac:dyDescent="0.3">
      <c r="A10" s="4" t="s">
        <v>0</v>
      </c>
      <c r="B10" s="5" t="s">
        <v>1</v>
      </c>
      <c r="C10" s="5" t="s">
        <v>2</v>
      </c>
      <c r="D10" s="8" t="s">
        <v>4</v>
      </c>
      <c r="E10" s="23" t="s">
        <v>3</v>
      </c>
      <c r="F10" s="24" t="s">
        <v>6</v>
      </c>
      <c r="G10" s="24" t="s">
        <v>43</v>
      </c>
      <c r="H10" s="24" t="s">
        <v>45</v>
      </c>
      <c r="I10" s="184" t="s">
        <v>14</v>
      </c>
      <c r="J10" s="24" t="s">
        <v>7</v>
      </c>
      <c r="K10" s="24" t="s">
        <v>26</v>
      </c>
      <c r="L10" s="24" t="s">
        <v>13</v>
      </c>
    </row>
    <row r="11" spans="1:14" x14ac:dyDescent="0.3">
      <c r="A11" s="68"/>
      <c r="B11" s="76"/>
      <c r="C11" s="76"/>
      <c r="D11" s="76"/>
      <c r="E11" s="198"/>
      <c r="F11" s="45"/>
      <c r="G11" s="204"/>
      <c r="H11" s="204"/>
      <c r="I11" s="214"/>
      <c r="J11" s="204"/>
      <c r="K11" s="204"/>
      <c r="L11" s="206"/>
    </row>
    <row r="12" spans="1:14" x14ac:dyDescent="0.3">
      <c r="A12" s="238"/>
      <c r="B12" s="239"/>
      <c r="C12" s="239"/>
      <c r="D12" s="239"/>
      <c r="E12" s="240"/>
      <c r="F12" s="241"/>
      <c r="G12" s="242"/>
      <c r="H12" s="242"/>
      <c r="I12" s="243"/>
      <c r="J12" s="242"/>
      <c r="K12" s="242"/>
      <c r="L12" s="244"/>
    </row>
    <row r="13" spans="1:14" x14ac:dyDescent="0.3">
      <c r="A13" s="238"/>
      <c r="B13" s="239"/>
      <c r="C13" s="239"/>
      <c r="D13" s="239"/>
      <c r="E13" s="240"/>
      <c r="F13" s="241"/>
      <c r="G13" s="242"/>
      <c r="H13" s="242"/>
      <c r="I13" s="243"/>
      <c r="J13" s="242"/>
      <c r="K13" s="242"/>
      <c r="L13" s="244"/>
    </row>
    <row r="14" spans="1:14" x14ac:dyDescent="0.3">
      <c r="A14" s="238"/>
      <c r="B14" s="239"/>
      <c r="C14" s="239"/>
      <c r="D14" s="239"/>
      <c r="E14" s="240"/>
      <c r="F14" s="241"/>
      <c r="G14" s="242"/>
      <c r="H14" s="242"/>
      <c r="I14" s="243"/>
      <c r="J14" s="242"/>
      <c r="K14" s="242"/>
      <c r="L14" s="244"/>
    </row>
    <row r="15" spans="1:14" x14ac:dyDescent="0.3">
      <c r="A15" s="238"/>
      <c r="B15" s="239"/>
      <c r="C15" s="239"/>
      <c r="D15" s="239"/>
      <c r="E15" s="240"/>
      <c r="F15" s="241"/>
      <c r="G15" s="242"/>
      <c r="H15" s="242"/>
      <c r="I15" s="243"/>
      <c r="J15" s="242"/>
      <c r="K15" s="242"/>
      <c r="L15" s="244"/>
    </row>
    <row r="16" spans="1:14" x14ac:dyDescent="0.3">
      <c r="A16" s="238"/>
      <c r="B16" s="239"/>
      <c r="C16" s="239"/>
      <c r="D16" s="239"/>
      <c r="E16" s="240"/>
      <c r="F16" s="241"/>
      <c r="G16" s="242"/>
      <c r="H16" s="242"/>
      <c r="I16" s="243"/>
      <c r="J16" s="242"/>
      <c r="K16" s="242"/>
      <c r="L16" s="244"/>
    </row>
    <row r="17" spans="1:12" x14ac:dyDescent="0.3">
      <c r="A17" s="238"/>
      <c r="B17" s="239"/>
      <c r="C17" s="239"/>
      <c r="D17" s="239"/>
      <c r="E17" s="240"/>
      <c r="F17" s="241"/>
      <c r="G17" s="242"/>
      <c r="H17" s="242"/>
      <c r="I17" s="243"/>
      <c r="J17" s="242"/>
      <c r="K17" s="242"/>
      <c r="L17" s="244"/>
    </row>
    <row r="18" spans="1:12" x14ac:dyDescent="0.3">
      <c r="A18" s="238"/>
      <c r="B18" s="239"/>
      <c r="C18" s="239"/>
      <c r="D18" s="239"/>
      <c r="E18" s="240"/>
      <c r="F18" s="241"/>
      <c r="G18" s="242"/>
      <c r="H18" s="242"/>
      <c r="I18" s="243"/>
      <c r="J18" s="242"/>
      <c r="K18" s="242"/>
      <c r="L18" s="244"/>
    </row>
    <row r="19" spans="1:12" x14ac:dyDescent="0.3">
      <c r="A19" s="238"/>
      <c r="B19" s="239"/>
      <c r="C19" s="239"/>
      <c r="D19" s="239"/>
      <c r="E19" s="240"/>
      <c r="F19" s="241"/>
      <c r="G19" s="242"/>
      <c r="H19" s="242"/>
      <c r="I19" s="243"/>
      <c r="J19" s="242"/>
      <c r="K19" s="242"/>
      <c r="L19" s="244"/>
    </row>
    <row r="20" spans="1:12" ht="16.5" thickBot="1" x14ac:dyDescent="0.35">
      <c r="A20" s="57"/>
      <c r="B20" s="195"/>
      <c r="C20" s="195"/>
      <c r="D20" s="195"/>
      <c r="E20" s="199"/>
      <c r="F20" s="208"/>
      <c r="G20" s="209"/>
      <c r="H20" s="209"/>
      <c r="I20" s="215"/>
      <c r="J20" s="209"/>
      <c r="K20" s="209"/>
      <c r="L20" s="210"/>
    </row>
    <row r="22" spans="1:12" x14ac:dyDescent="0.3">
      <c r="I22" s="216"/>
    </row>
    <row r="23" spans="1:12" x14ac:dyDescent="0.3">
      <c r="I23" s="216"/>
    </row>
    <row r="24" spans="1:12" x14ac:dyDescent="0.3">
      <c r="I24" s="216"/>
    </row>
    <row r="25" spans="1:12" x14ac:dyDescent="0.3">
      <c r="I25" s="216"/>
    </row>
    <row r="26" spans="1:12" x14ac:dyDescent="0.3">
      <c r="I26" s="216"/>
    </row>
    <row r="27" spans="1:12" x14ac:dyDescent="0.3">
      <c r="I27" s="216"/>
    </row>
    <row r="28" spans="1:12" x14ac:dyDescent="0.3">
      <c r="I28" s="216"/>
    </row>
    <row r="29" spans="1:12" x14ac:dyDescent="0.3">
      <c r="I29" s="216"/>
    </row>
    <row r="30" spans="1:12" x14ac:dyDescent="0.3">
      <c r="I30" s="216"/>
    </row>
    <row r="31" spans="1:12" x14ac:dyDescent="0.3">
      <c r="I31" s="216"/>
    </row>
    <row r="32" spans="1:12" x14ac:dyDescent="0.3">
      <c r="I32" s="216"/>
    </row>
    <row r="33" spans="9:9" x14ac:dyDescent="0.3">
      <c r="I33" s="216"/>
    </row>
    <row r="34" spans="9:9" x14ac:dyDescent="0.3">
      <c r="I34" s="216"/>
    </row>
    <row r="35" spans="9:9" x14ac:dyDescent="0.3">
      <c r="I35" s="216"/>
    </row>
    <row r="36" spans="9:9" x14ac:dyDescent="0.3">
      <c r="I36" s="216"/>
    </row>
    <row r="37" spans="9:9" x14ac:dyDescent="0.3">
      <c r="I37" s="216"/>
    </row>
    <row r="38" spans="9:9" x14ac:dyDescent="0.3">
      <c r="I38" s="216"/>
    </row>
    <row r="39" spans="9:9" x14ac:dyDescent="0.3">
      <c r="I39" s="217"/>
    </row>
    <row r="40" spans="9:9" x14ac:dyDescent="0.3">
      <c r="I40" s="217"/>
    </row>
    <row r="41" spans="9:9" x14ac:dyDescent="0.3">
      <c r="I41" s="217"/>
    </row>
    <row r="42" spans="9:9" x14ac:dyDescent="0.3">
      <c r="I42" s="217"/>
    </row>
    <row r="43" spans="9:9" x14ac:dyDescent="0.3">
      <c r="I43" s="217"/>
    </row>
    <row r="44" spans="9:9" x14ac:dyDescent="0.3">
      <c r="I44" s="217"/>
    </row>
    <row r="45" spans="9:9" x14ac:dyDescent="0.3">
      <c r="I45" s="217"/>
    </row>
    <row r="46" spans="9:9" x14ac:dyDescent="0.3">
      <c r="I46" s="217"/>
    </row>
    <row r="47" spans="9:9" x14ac:dyDescent="0.3">
      <c r="I47" s="217"/>
    </row>
    <row r="48" spans="9:9" x14ac:dyDescent="0.3">
      <c r="I48" s="217"/>
    </row>
    <row r="49" spans="9:9" x14ac:dyDescent="0.3">
      <c r="I49" s="217"/>
    </row>
    <row r="50" spans="9:9" x14ac:dyDescent="0.3">
      <c r="I50" s="217"/>
    </row>
    <row r="51" spans="9:9" x14ac:dyDescent="0.3">
      <c r="I51" s="217"/>
    </row>
    <row r="52" spans="9:9" x14ac:dyDescent="0.3">
      <c r="I52" s="217"/>
    </row>
    <row r="53" spans="9:9" x14ac:dyDescent="0.3">
      <c r="I53" s="217"/>
    </row>
    <row r="54" spans="9:9" x14ac:dyDescent="0.3">
      <c r="I54" s="217"/>
    </row>
    <row r="55" spans="9:9" x14ac:dyDescent="0.3">
      <c r="I55" s="217"/>
    </row>
    <row r="56" spans="9:9" x14ac:dyDescent="0.3">
      <c r="I56" s="217"/>
    </row>
    <row r="57" spans="9:9" x14ac:dyDescent="0.3">
      <c r="I57" s="217"/>
    </row>
    <row r="58" spans="9:9" x14ac:dyDescent="0.3">
      <c r="I58" s="217"/>
    </row>
    <row r="59" spans="9:9" x14ac:dyDescent="0.3">
      <c r="I59" s="217"/>
    </row>
    <row r="60" spans="9:9" x14ac:dyDescent="0.3">
      <c r="I60" s="217"/>
    </row>
    <row r="61" spans="9:9" x14ac:dyDescent="0.3">
      <c r="I61" s="217"/>
    </row>
    <row r="62" spans="9:9" x14ac:dyDescent="0.3">
      <c r="I62" s="217"/>
    </row>
    <row r="63" spans="9:9" x14ac:dyDescent="0.3">
      <c r="I63" s="217"/>
    </row>
    <row r="64" spans="9:9" x14ac:dyDescent="0.3">
      <c r="I64" s="217"/>
    </row>
    <row r="65" spans="9:9" x14ac:dyDescent="0.3">
      <c r="I65" s="217"/>
    </row>
    <row r="66" spans="9:9" x14ac:dyDescent="0.3">
      <c r="I66" s="217"/>
    </row>
    <row r="67" spans="9:9" x14ac:dyDescent="0.3">
      <c r="I67" s="217"/>
    </row>
    <row r="68" spans="9:9" x14ac:dyDescent="0.3">
      <c r="I68" s="217"/>
    </row>
    <row r="69" spans="9:9" x14ac:dyDescent="0.3">
      <c r="I69" s="217"/>
    </row>
    <row r="70" spans="9:9" x14ac:dyDescent="0.3">
      <c r="I70" s="217"/>
    </row>
    <row r="71" spans="9:9" x14ac:dyDescent="0.3">
      <c r="I71" s="217"/>
    </row>
    <row r="72" spans="9:9" x14ac:dyDescent="0.3">
      <c r="I72" s="217"/>
    </row>
    <row r="73" spans="9:9" x14ac:dyDescent="0.3">
      <c r="I73" s="217"/>
    </row>
    <row r="74" spans="9:9" x14ac:dyDescent="0.3">
      <c r="I74" s="217"/>
    </row>
    <row r="75" spans="9:9" x14ac:dyDescent="0.3">
      <c r="I75" s="217"/>
    </row>
    <row r="76" spans="9:9" x14ac:dyDescent="0.3">
      <c r="I76" s="217"/>
    </row>
    <row r="77" spans="9:9" x14ac:dyDescent="0.3">
      <c r="I77" s="217"/>
    </row>
    <row r="78" spans="9:9" x14ac:dyDescent="0.3">
      <c r="I78" s="217"/>
    </row>
    <row r="79" spans="9:9" x14ac:dyDescent="0.3">
      <c r="I79" s="217"/>
    </row>
    <row r="80" spans="9:9" x14ac:dyDescent="0.3">
      <c r="I80" s="217"/>
    </row>
    <row r="81" spans="9:9" x14ac:dyDescent="0.3">
      <c r="I81" s="217"/>
    </row>
    <row r="82" spans="9:9" x14ac:dyDescent="0.3">
      <c r="I82" s="217"/>
    </row>
    <row r="83" spans="9:9" x14ac:dyDescent="0.3">
      <c r="I83" s="217"/>
    </row>
    <row r="84" spans="9:9" x14ac:dyDescent="0.3">
      <c r="I84" s="217"/>
    </row>
    <row r="85" spans="9:9" x14ac:dyDescent="0.3">
      <c r="I85" s="217"/>
    </row>
    <row r="86" spans="9:9" x14ac:dyDescent="0.3">
      <c r="I86" s="217"/>
    </row>
    <row r="87" spans="9:9" x14ac:dyDescent="0.3">
      <c r="I87" s="217"/>
    </row>
    <row r="88" spans="9:9" x14ac:dyDescent="0.3">
      <c r="I88" s="217"/>
    </row>
    <row r="89" spans="9:9" x14ac:dyDescent="0.3">
      <c r="I89" s="218"/>
    </row>
    <row r="90" spans="9:9" x14ac:dyDescent="0.3">
      <c r="I90" s="219"/>
    </row>
    <row r="91" spans="9:9" x14ac:dyDescent="0.3">
      <c r="I91" s="219"/>
    </row>
    <row r="92" spans="9:9" x14ac:dyDescent="0.3">
      <c r="I92" s="219"/>
    </row>
    <row r="93" spans="9:9" x14ac:dyDescent="0.3">
      <c r="I93" s="219"/>
    </row>
  </sheetData>
  <mergeCells count="2">
    <mergeCell ref="A1:E1"/>
    <mergeCell ref="A4:E4"/>
  </mergeCells>
  <conditionalFormatting sqref="K11:K20">
    <cfRule type="cellIs" dxfId="15" priority="3" operator="equal">
      <formula>"Non"</formula>
    </cfRule>
    <cfRule type="cellIs" dxfId="14" priority="4" operator="equal">
      <formula>"Oui"</formula>
    </cfRule>
  </conditionalFormatting>
  <conditionalFormatting sqref="G11:H20">
    <cfRule type="cellIs" dxfId="13" priority="1" operator="equal">
      <formula>"N"</formula>
    </cfRule>
    <cfRule type="cellIs" dxfId="12" priority="2" operator="equal">
      <formula>"O"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Rechercher">
          <controlPr defaultSize="0" autoLine="0" r:id="rId5">
            <anchor moveWithCells="1">
              <from>
                <xdr:col>5</xdr:col>
                <xdr:colOff>142875</xdr:colOff>
                <xdr:row>4</xdr:row>
                <xdr:rowOff>238125</xdr:rowOff>
              </from>
              <to>
                <xdr:col>5</xdr:col>
                <xdr:colOff>1447800</xdr:colOff>
                <xdr:row>6</xdr:row>
                <xdr:rowOff>9525</xdr:rowOff>
              </to>
            </anchor>
          </controlPr>
        </control>
      </mc:Choice>
      <mc:Fallback>
        <control shapeId="14337" r:id="rId4" name="Rechercher"/>
      </mc:Fallback>
    </mc:AlternateContent>
    <mc:AlternateContent xmlns:mc="http://schemas.openxmlformats.org/markup-compatibility/2006">
      <mc:Choice Requires="x14">
        <control shapeId="14338" r:id="rId6" name="Button 2">
          <controlPr defaultSize="0" print="0" autoFill="0" autoPict="0" macro="[0]!Bouton2_Cliquer">
            <anchor moveWithCells="1" sizeWithCells="1">
              <from>
                <xdr:col>6</xdr:col>
                <xdr:colOff>571500</xdr:colOff>
                <xdr:row>5</xdr:row>
                <xdr:rowOff>9525</xdr:rowOff>
              </from>
              <to>
                <xdr:col>8</xdr:col>
                <xdr:colOff>619125</xdr:colOff>
                <xdr:row>6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8"/>
  <sheetViews>
    <sheetView showGridLines="0" workbookViewId="0">
      <pane ySplit="3" topLeftCell="A16" activePane="bottomLeft" state="frozen"/>
      <selection pane="bottomLeft" activeCell="A32" sqref="A32:A38"/>
    </sheetView>
  </sheetViews>
  <sheetFormatPr baseColWidth="10" defaultRowHeight="15.75" x14ac:dyDescent="0.3"/>
  <cols>
    <col min="1" max="1" width="15.140625" style="3" customWidth="1"/>
    <col min="2" max="4" width="17.7109375" style="2" customWidth="1"/>
    <col min="5" max="5" width="40.7109375" style="7" customWidth="1"/>
    <col min="6" max="6" width="22" style="1" customWidth="1"/>
    <col min="7" max="7" width="10.85546875" style="1" bestFit="1" customWidth="1"/>
    <col min="8" max="8" width="16.5703125" style="183" bestFit="1" customWidth="1"/>
    <col min="9" max="9" width="20.7109375" style="1" bestFit="1" customWidth="1"/>
    <col min="10" max="10" width="13.7109375" style="1" customWidth="1"/>
    <col min="11" max="11" width="11.5703125" style="2" bestFit="1" customWidth="1"/>
    <col min="12" max="16384" width="11.42578125" style="1"/>
  </cols>
  <sheetData>
    <row r="1" spans="1:11" ht="27.75" x14ac:dyDescent="0.5">
      <c r="A1" s="261" t="s">
        <v>5</v>
      </c>
      <c r="B1" s="261"/>
      <c r="C1" s="261"/>
      <c r="D1" s="261"/>
      <c r="E1" s="261"/>
      <c r="F1" s="33" t="str">
        <f>"Janvier"&amp;" "&amp;Recapitulatif!$B$4</f>
        <v>Janvier 2017</v>
      </c>
      <c r="G1" s="33"/>
    </row>
    <row r="2" spans="1:11" ht="16.5" thickBot="1" x14ac:dyDescent="0.35"/>
    <row r="3" spans="1:11" s="3" customFormat="1" ht="24" customHeight="1" thickBot="1" x14ac:dyDescent="0.3">
      <c r="A3" s="4" t="s">
        <v>0</v>
      </c>
      <c r="B3" s="5" t="s">
        <v>1</v>
      </c>
      <c r="C3" s="5" t="s">
        <v>2</v>
      </c>
      <c r="D3" s="8" t="s">
        <v>4</v>
      </c>
      <c r="E3" s="6" t="s">
        <v>3</v>
      </c>
      <c r="F3" s="24" t="s">
        <v>6</v>
      </c>
      <c r="G3" s="24" t="s">
        <v>43</v>
      </c>
      <c r="H3" s="184" t="s">
        <v>14</v>
      </c>
      <c r="I3" s="24" t="s">
        <v>7</v>
      </c>
      <c r="J3" s="24" t="s">
        <v>26</v>
      </c>
      <c r="K3" s="24" t="s">
        <v>13</v>
      </c>
    </row>
    <row r="4" spans="1:11" x14ac:dyDescent="0.3">
      <c r="A4" s="182">
        <v>42737</v>
      </c>
      <c r="B4" s="257"/>
      <c r="C4" s="258"/>
      <c r="D4" s="256">
        <v>231</v>
      </c>
      <c r="E4" s="58" t="s">
        <v>29</v>
      </c>
      <c r="F4" s="35" t="s">
        <v>30</v>
      </c>
      <c r="G4" s="44" t="s">
        <v>44</v>
      </c>
      <c r="H4" s="185">
        <v>3</v>
      </c>
      <c r="I4" s="44">
        <v>1</v>
      </c>
      <c r="J4" s="44" t="s">
        <v>31</v>
      </c>
      <c r="K4" s="36"/>
    </row>
    <row r="5" spans="1:11" x14ac:dyDescent="0.3">
      <c r="A5" s="68">
        <v>42737</v>
      </c>
      <c r="B5" s="221"/>
      <c r="C5" s="221"/>
      <c r="D5" s="259">
        <v>977</v>
      </c>
      <c r="E5" s="37" t="s">
        <v>50</v>
      </c>
      <c r="F5" s="32" t="s">
        <v>30</v>
      </c>
      <c r="G5" s="34" t="s">
        <v>44</v>
      </c>
      <c r="H5" s="186">
        <v>2</v>
      </c>
      <c r="I5" s="34">
        <v>1</v>
      </c>
      <c r="J5" s="34" t="s">
        <v>31</v>
      </c>
      <c r="K5" s="39"/>
    </row>
    <row r="6" spans="1:11" x14ac:dyDescent="0.3">
      <c r="A6" s="68">
        <v>42737</v>
      </c>
      <c r="B6" s="221"/>
      <c r="C6" s="221"/>
      <c r="D6" s="221">
        <v>5665</v>
      </c>
      <c r="E6" s="37" t="s">
        <v>49</v>
      </c>
      <c r="F6" s="32" t="s">
        <v>30</v>
      </c>
      <c r="G6" s="34" t="s">
        <v>44</v>
      </c>
      <c r="H6" s="186">
        <v>1.5</v>
      </c>
      <c r="I6" s="34">
        <v>3</v>
      </c>
      <c r="J6" s="34" t="s">
        <v>31</v>
      </c>
      <c r="K6" s="39"/>
    </row>
    <row r="7" spans="1:11" x14ac:dyDescent="0.3">
      <c r="A7" s="68">
        <v>42738</v>
      </c>
      <c r="B7" s="221">
        <v>654645</v>
      </c>
      <c r="C7" s="221"/>
      <c r="D7" s="221"/>
      <c r="E7" s="37" t="s">
        <v>32</v>
      </c>
      <c r="F7" s="32" t="s">
        <v>8</v>
      </c>
      <c r="G7" s="34" t="s">
        <v>44</v>
      </c>
      <c r="H7" s="186">
        <v>0.5</v>
      </c>
      <c r="I7" s="34">
        <v>2</v>
      </c>
      <c r="J7" s="34" t="s">
        <v>31</v>
      </c>
      <c r="K7" s="39"/>
    </row>
    <row r="8" spans="1:11" x14ac:dyDescent="0.3">
      <c r="A8" s="68">
        <v>42738</v>
      </c>
      <c r="B8" s="259">
        <v>99456</v>
      </c>
      <c r="C8" s="221"/>
      <c r="D8" s="221"/>
      <c r="E8" s="37" t="s">
        <v>33</v>
      </c>
      <c r="F8" s="32" t="s">
        <v>8</v>
      </c>
      <c r="G8" s="34" t="s">
        <v>44</v>
      </c>
      <c r="H8" s="186">
        <v>0.5</v>
      </c>
      <c r="I8" s="34">
        <v>2</v>
      </c>
      <c r="J8" s="34" t="s">
        <v>31</v>
      </c>
      <c r="K8" s="40"/>
    </row>
    <row r="9" spans="1:11" x14ac:dyDescent="0.3">
      <c r="A9" s="68">
        <v>42738</v>
      </c>
      <c r="B9" s="221"/>
      <c r="C9" s="77"/>
      <c r="D9" s="221">
        <v>666649</v>
      </c>
      <c r="E9" s="37" t="s">
        <v>34</v>
      </c>
      <c r="F9" s="32" t="s">
        <v>30</v>
      </c>
      <c r="G9" s="34" t="s">
        <v>44</v>
      </c>
      <c r="H9" s="186">
        <v>5</v>
      </c>
      <c r="I9" s="34">
        <v>2</v>
      </c>
      <c r="J9" s="34" t="s">
        <v>35</v>
      </c>
      <c r="K9" s="39"/>
    </row>
    <row r="10" spans="1:11" x14ac:dyDescent="0.3">
      <c r="A10" s="68">
        <v>42739</v>
      </c>
      <c r="B10" s="77"/>
      <c r="C10" s="221"/>
      <c r="D10" s="259">
        <v>333</v>
      </c>
      <c r="E10" s="37" t="s">
        <v>51</v>
      </c>
      <c r="F10" s="32" t="s">
        <v>30</v>
      </c>
      <c r="G10" s="34" t="s">
        <v>44</v>
      </c>
      <c r="H10" s="186">
        <v>1</v>
      </c>
      <c r="I10" s="34">
        <v>2</v>
      </c>
      <c r="J10" s="34" t="s">
        <v>31</v>
      </c>
      <c r="K10" s="39"/>
    </row>
    <row r="11" spans="1:11" x14ac:dyDescent="0.3">
      <c r="A11" s="68">
        <v>42739</v>
      </c>
      <c r="B11" s="77"/>
      <c r="C11" s="221"/>
      <c r="D11" s="259">
        <v>33313</v>
      </c>
      <c r="E11" s="37" t="s">
        <v>52</v>
      </c>
      <c r="F11" s="32" t="s">
        <v>30</v>
      </c>
      <c r="G11" s="34" t="s">
        <v>44</v>
      </c>
      <c r="H11" s="186">
        <v>1</v>
      </c>
      <c r="I11" s="34">
        <v>1</v>
      </c>
      <c r="J11" s="34" t="s">
        <v>31</v>
      </c>
      <c r="K11" s="39"/>
    </row>
    <row r="12" spans="1:11" x14ac:dyDescent="0.3">
      <c r="A12" s="68">
        <v>42739</v>
      </c>
      <c r="B12" s="221"/>
      <c r="C12" s="77"/>
      <c r="D12" s="221">
        <v>56</v>
      </c>
      <c r="E12" s="37" t="s">
        <v>36</v>
      </c>
      <c r="F12" s="32" t="s">
        <v>30</v>
      </c>
      <c r="G12" s="34" t="s">
        <v>44</v>
      </c>
      <c r="H12" s="186">
        <v>4.25</v>
      </c>
      <c r="I12" s="34">
        <v>1</v>
      </c>
      <c r="J12" s="34" t="s">
        <v>31</v>
      </c>
      <c r="K12" s="39"/>
    </row>
    <row r="13" spans="1:11" x14ac:dyDescent="0.3">
      <c r="A13" s="68">
        <v>42740</v>
      </c>
      <c r="B13" s="221"/>
      <c r="C13" s="221"/>
      <c r="D13" s="259">
        <v>6346466</v>
      </c>
      <c r="E13" s="51" t="s">
        <v>53</v>
      </c>
      <c r="F13" s="32" t="s">
        <v>30</v>
      </c>
      <c r="G13" s="34" t="s">
        <v>44</v>
      </c>
      <c r="H13" s="186">
        <v>1</v>
      </c>
      <c r="I13" s="34">
        <v>1</v>
      </c>
      <c r="J13" s="34" t="s">
        <v>31</v>
      </c>
      <c r="K13" s="39"/>
    </row>
    <row r="14" spans="1:11" x14ac:dyDescent="0.3">
      <c r="A14" s="68">
        <v>42740</v>
      </c>
      <c r="B14" s="259">
        <v>664612</v>
      </c>
      <c r="C14" s="221"/>
      <c r="D14" s="221"/>
      <c r="E14" s="51" t="s">
        <v>54</v>
      </c>
      <c r="F14" s="32" t="s">
        <v>8</v>
      </c>
      <c r="G14" s="34" t="s">
        <v>44</v>
      </c>
      <c r="H14" s="186">
        <v>2</v>
      </c>
      <c r="I14" s="34">
        <v>1</v>
      </c>
      <c r="J14" s="34" t="s">
        <v>31</v>
      </c>
      <c r="K14" s="39"/>
    </row>
    <row r="15" spans="1:11" x14ac:dyDescent="0.3">
      <c r="A15" s="68">
        <v>42374</v>
      </c>
      <c r="B15" s="221"/>
      <c r="C15" s="221"/>
      <c r="D15" s="221">
        <v>326464</v>
      </c>
      <c r="E15" s="37" t="s">
        <v>36</v>
      </c>
      <c r="F15" s="32" t="s">
        <v>30</v>
      </c>
      <c r="G15" s="34" t="s">
        <v>44</v>
      </c>
      <c r="H15" s="186">
        <v>3.3</v>
      </c>
      <c r="I15" s="34">
        <v>3</v>
      </c>
      <c r="J15" s="34" t="s">
        <v>31</v>
      </c>
      <c r="K15" s="39"/>
    </row>
    <row r="16" spans="1:11" x14ac:dyDescent="0.3">
      <c r="A16" s="68">
        <v>42741</v>
      </c>
      <c r="B16" s="259">
        <v>66464</v>
      </c>
      <c r="C16" s="221"/>
      <c r="D16" s="221"/>
      <c r="E16" s="37" t="s">
        <v>55</v>
      </c>
      <c r="F16" s="32" t="s">
        <v>8</v>
      </c>
      <c r="G16" s="34" t="s">
        <v>44</v>
      </c>
      <c r="H16" s="186">
        <v>1</v>
      </c>
      <c r="I16" s="34">
        <v>2</v>
      </c>
      <c r="J16" s="34" t="s">
        <v>31</v>
      </c>
      <c r="K16" s="39"/>
    </row>
    <row r="17" spans="1:11" x14ac:dyDescent="0.3">
      <c r="A17" s="68">
        <v>42741</v>
      </c>
      <c r="B17" s="221"/>
      <c r="C17" s="221"/>
      <c r="D17" s="259">
        <v>96616</v>
      </c>
      <c r="E17" s="37" t="s">
        <v>56</v>
      </c>
      <c r="F17" s="32" t="s">
        <v>30</v>
      </c>
      <c r="G17" s="34" t="s">
        <v>44</v>
      </c>
      <c r="H17" s="186">
        <v>2</v>
      </c>
      <c r="I17" s="34">
        <v>2</v>
      </c>
      <c r="J17" s="34" t="s">
        <v>35</v>
      </c>
      <c r="K17" s="39"/>
    </row>
    <row r="18" spans="1:11" x14ac:dyDescent="0.3">
      <c r="A18" s="68">
        <v>42741</v>
      </c>
      <c r="B18" s="221"/>
      <c r="C18" s="221"/>
      <c r="D18" s="221">
        <v>35994</v>
      </c>
      <c r="E18" s="37" t="s">
        <v>34</v>
      </c>
      <c r="F18" s="32" t="s">
        <v>30</v>
      </c>
      <c r="G18" s="34" t="s">
        <v>44</v>
      </c>
      <c r="H18" s="186">
        <v>3.66</v>
      </c>
      <c r="I18" s="34">
        <v>2</v>
      </c>
      <c r="J18" s="34" t="s">
        <v>31</v>
      </c>
      <c r="K18" s="39"/>
    </row>
    <row r="19" spans="1:11" x14ac:dyDescent="0.3">
      <c r="A19" s="68">
        <v>42741</v>
      </c>
      <c r="B19" s="221"/>
      <c r="C19" s="221"/>
      <c r="D19" s="221">
        <v>61303</v>
      </c>
      <c r="E19" s="37" t="s">
        <v>57</v>
      </c>
      <c r="F19" s="32" t="s">
        <v>30</v>
      </c>
      <c r="G19" s="34" t="s">
        <v>44</v>
      </c>
      <c r="H19" s="186">
        <v>0.5</v>
      </c>
      <c r="I19" s="34">
        <v>2</v>
      </c>
      <c r="J19" s="34" t="s">
        <v>31</v>
      </c>
      <c r="K19" s="39"/>
    </row>
    <row r="20" spans="1:11" x14ac:dyDescent="0.3">
      <c r="A20" s="68">
        <v>42744</v>
      </c>
      <c r="B20" s="259">
        <v>3616</v>
      </c>
      <c r="C20" s="221"/>
      <c r="D20" s="221"/>
      <c r="E20" s="37" t="s">
        <v>58</v>
      </c>
      <c r="F20" s="32" t="s">
        <v>8</v>
      </c>
      <c r="G20" s="34" t="s">
        <v>44</v>
      </c>
      <c r="H20" s="186">
        <v>0.5</v>
      </c>
      <c r="I20" s="34">
        <v>1</v>
      </c>
      <c r="J20" s="34" t="s">
        <v>31</v>
      </c>
      <c r="K20" s="39"/>
    </row>
    <row r="21" spans="1:11" x14ac:dyDescent="0.3">
      <c r="A21" s="68">
        <v>42744</v>
      </c>
      <c r="B21" s="221"/>
      <c r="C21" s="221"/>
      <c r="D21" s="259">
        <v>331616</v>
      </c>
      <c r="E21" s="37" t="s">
        <v>59</v>
      </c>
      <c r="F21" s="32" t="s">
        <v>30</v>
      </c>
      <c r="G21" s="34" t="s">
        <v>44</v>
      </c>
      <c r="H21" s="186">
        <v>1</v>
      </c>
      <c r="I21" s="34">
        <v>1</v>
      </c>
      <c r="J21" s="34" t="s">
        <v>31</v>
      </c>
      <c r="K21" s="39"/>
    </row>
    <row r="22" spans="1:11" x14ac:dyDescent="0.3">
      <c r="A22" s="68">
        <v>42744</v>
      </c>
      <c r="B22" s="221"/>
      <c r="C22" s="221"/>
      <c r="D22" s="259">
        <v>30313</v>
      </c>
      <c r="E22" s="37" t="s">
        <v>60</v>
      </c>
      <c r="F22" s="32" t="s">
        <v>30</v>
      </c>
      <c r="G22" s="34" t="s">
        <v>44</v>
      </c>
      <c r="H22" s="186">
        <v>1.5</v>
      </c>
      <c r="I22" s="34">
        <v>1</v>
      </c>
      <c r="J22" s="34" t="s">
        <v>35</v>
      </c>
      <c r="K22" s="39"/>
    </row>
    <row r="23" spans="1:11" x14ac:dyDescent="0.3">
      <c r="A23" s="68">
        <v>42744</v>
      </c>
      <c r="B23" s="221"/>
      <c r="C23" s="221"/>
      <c r="D23" s="259">
        <v>65962130</v>
      </c>
      <c r="E23" s="37" t="s">
        <v>61</v>
      </c>
      <c r="F23" s="32" t="s">
        <v>30</v>
      </c>
      <c r="G23" s="34" t="s">
        <v>44</v>
      </c>
      <c r="H23" s="186">
        <v>1</v>
      </c>
      <c r="I23" s="34">
        <v>1</v>
      </c>
      <c r="J23" s="34" t="s">
        <v>31</v>
      </c>
      <c r="K23" s="39"/>
    </row>
    <row r="24" spans="1:11" x14ac:dyDescent="0.3">
      <c r="A24" s="68">
        <v>42744</v>
      </c>
      <c r="B24" s="259">
        <v>694</v>
      </c>
      <c r="C24" s="221"/>
      <c r="D24" s="221"/>
      <c r="E24" s="37" t="s">
        <v>62</v>
      </c>
      <c r="F24" s="32" t="s">
        <v>8</v>
      </c>
      <c r="G24" s="34" t="s">
        <v>44</v>
      </c>
      <c r="H24" s="186">
        <v>1.75</v>
      </c>
      <c r="I24" s="34">
        <v>1</v>
      </c>
      <c r="J24" s="34" t="s">
        <v>31</v>
      </c>
      <c r="K24" s="39"/>
    </row>
    <row r="25" spans="1:11" x14ac:dyDescent="0.3">
      <c r="A25" s="68">
        <v>42744</v>
      </c>
      <c r="B25" s="259">
        <v>6126</v>
      </c>
      <c r="C25" s="221"/>
      <c r="D25" s="221"/>
      <c r="E25" s="37" t="s">
        <v>63</v>
      </c>
      <c r="F25" s="32" t="s">
        <v>8</v>
      </c>
      <c r="G25" s="34" t="s">
        <v>44</v>
      </c>
      <c r="H25" s="186">
        <v>1</v>
      </c>
      <c r="I25" s="34">
        <v>2</v>
      </c>
      <c r="J25" s="34" t="s">
        <v>31</v>
      </c>
      <c r="K25" s="39"/>
    </row>
    <row r="26" spans="1:11" x14ac:dyDescent="0.3">
      <c r="A26" s="68">
        <v>42744</v>
      </c>
      <c r="B26" s="221"/>
      <c r="C26" s="221"/>
      <c r="D26" s="259">
        <v>2311316</v>
      </c>
      <c r="E26" s="37" t="s">
        <v>37</v>
      </c>
      <c r="F26" s="32" t="s">
        <v>38</v>
      </c>
      <c r="G26" s="34" t="s">
        <v>44</v>
      </c>
      <c r="H26" s="186">
        <v>1</v>
      </c>
      <c r="I26" s="34">
        <v>1</v>
      </c>
      <c r="J26" s="34" t="s">
        <v>31</v>
      </c>
      <c r="K26" s="39"/>
    </row>
    <row r="27" spans="1:11" x14ac:dyDescent="0.3">
      <c r="A27" s="68">
        <v>42745</v>
      </c>
      <c r="B27" s="259">
        <v>646</v>
      </c>
      <c r="C27" s="221"/>
      <c r="D27" s="221"/>
      <c r="E27" s="37" t="s">
        <v>64</v>
      </c>
      <c r="F27" s="32" t="s">
        <v>8</v>
      </c>
      <c r="G27" s="34" t="s">
        <v>44</v>
      </c>
      <c r="H27" s="186">
        <v>0.5</v>
      </c>
      <c r="I27" s="34">
        <v>1</v>
      </c>
      <c r="J27" s="34" t="s">
        <v>31</v>
      </c>
      <c r="K27" s="39"/>
    </row>
    <row r="28" spans="1:11" x14ac:dyDescent="0.3">
      <c r="A28" s="68">
        <v>42745</v>
      </c>
      <c r="B28" s="221"/>
      <c r="C28" s="221"/>
      <c r="D28" s="259">
        <v>666494</v>
      </c>
      <c r="E28" s="37" t="s">
        <v>65</v>
      </c>
      <c r="F28" s="32" t="s">
        <v>30</v>
      </c>
      <c r="G28" s="34" t="s">
        <v>44</v>
      </c>
      <c r="H28" s="186">
        <v>2</v>
      </c>
      <c r="I28" s="34">
        <v>1</v>
      </c>
      <c r="J28" s="34" t="s">
        <v>31</v>
      </c>
      <c r="K28" s="39"/>
    </row>
    <row r="29" spans="1:11" x14ac:dyDescent="0.3">
      <c r="A29" s="68">
        <v>42745</v>
      </c>
      <c r="B29" s="259">
        <v>6797</v>
      </c>
      <c r="C29" s="221"/>
      <c r="D29" s="221"/>
      <c r="E29" s="37" t="s">
        <v>66</v>
      </c>
      <c r="F29" s="32" t="s">
        <v>8</v>
      </c>
      <c r="G29" s="34" t="s">
        <v>44</v>
      </c>
      <c r="H29" s="186">
        <v>1</v>
      </c>
      <c r="I29" s="34">
        <v>1</v>
      </c>
      <c r="J29" s="34" t="s">
        <v>31</v>
      </c>
      <c r="K29" s="39"/>
    </row>
    <row r="30" spans="1:11" x14ac:dyDescent="0.3">
      <c r="A30" s="68">
        <v>42745</v>
      </c>
      <c r="B30" s="221"/>
      <c r="C30" s="221"/>
      <c r="D30" s="259">
        <v>9797</v>
      </c>
      <c r="E30" s="37" t="s">
        <v>67</v>
      </c>
      <c r="F30" s="32" t="s">
        <v>30</v>
      </c>
      <c r="G30" s="34" t="s">
        <v>44</v>
      </c>
      <c r="H30" s="186">
        <v>3</v>
      </c>
      <c r="I30" s="34">
        <v>2</v>
      </c>
      <c r="J30" s="34" t="s">
        <v>31</v>
      </c>
      <c r="K30" s="39"/>
    </row>
    <row r="31" spans="1:11" x14ac:dyDescent="0.3">
      <c r="A31" s="68">
        <v>42745</v>
      </c>
      <c r="B31" s="221"/>
      <c r="C31" s="221"/>
      <c r="D31" s="259">
        <v>646</v>
      </c>
      <c r="E31" s="37" t="s">
        <v>68</v>
      </c>
      <c r="F31" s="32" t="s">
        <v>30</v>
      </c>
      <c r="G31" s="34" t="s">
        <v>44</v>
      </c>
      <c r="H31" s="186">
        <v>1</v>
      </c>
      <c r="I31" s="34">
        <v>1</v>
      </c>
      <c r="J31" s="34" t="s">
        <v>31</v>
      </c>
      <c r="K31" s="39"/>
    </row>
    <row r="32" spans="1:11" x14ac:dyDescent="0.3">
      <c r="A32" s="68">
        <v>42746</v>
      </c>
      <c r="B32" s="259">
        <v>97971</v>
      </c>
      <c r="C32" s="221"/>
      <c r="D32" s="221"/>
      <c r="E32" s="37" t="s">
        <v>64</v>
      </c>
      <c r="F32" s="32" t="s">
        <v>8</v>
      </c>
      <c r="G32" s="34" t="s">
        <v>44</v>
      </c>
      <c r="H32" s="186">
        <v>0.5</v>
      </c>
      <c r="I32" s="34">
        <v>2</v>
      </c>
      <c r="J32" s="34" t="s">
        <v>31</v>
      </c>
      <c r="K32" s="39"/>
    </row>
    <row r="33" spans="1:11" x14ac:dyDescent="0.3">
      <c r="A33" s="68">
        <v>42746</v>
      </c>
      <c r="B33" s="221">
        <v>6261</v>
      </c>
      <c r="C33" s="221"/>
      <c r="D33" s="221"/>
      <c r="E33" s="37" t="s">
        <v>69</v>
      </c>
      <c r="F33" s="32" t="s">
        <v>8</v>
      </c>
      <c r="G33" s="34" t="s">
        <v>44</v>
      </c>
      <c r="H33" s="186">
        <v>0.5</v>
      </c>
      <c r="I33" s="34">
        <v>2</v>
      </c>
      <c r="J33" s="34" t="s">
        <v>31</v>
      </c>
      <c r="K33" s="39"/>
    </row>
    <row r="34" spans="1:11" x14ac:dyDescent="0.3">
      <c r="A34" s="68">
        <v>42746</v>
      </c>
      <c r="B34" s="221"/>
      <c r="C34" s="221"/>
      <c r="D34" s="221">
        <v>88481454</v>
      </c>
      <c r="E34" s="37" t="s">
        <v>70</v>
      </c>
      <c r="F34" s="32" t="s">
        <v>30</v>
      </c>
      <c r="G34" s="34" t="s">
        <v>44</v>
      </c>
      <c r="H34" s="186">
        <v>0.5</v>
      </c>
      <c r="I34" s="34">
        <v>2</v>
      </c>
      <c r="J34" s="34" t="s">
        <v>31</v>
      </c>
      <c r="K34" s="39"/>
    </row>
    <row r="35" spans="1:11" x14ac:dyDescent="0.3">
      <c r="A35" s="68">
        <v>42746</v>
      </c>
      <c r="B35" s="221"/>
      <c r="C35" s="221"/>
      <c r="D35" s="259">
        <v>8787451</v>
      </c>
      <c r="E35" s="37" t="s">
        <v>71</v>
      </c>
      <c r="F35" s="32" t="s">
        <v>30</v>
      </c>
      <c r="G35" s="34" t="s">
        <v>44</v>
      </c>
      <c r="H35" s="186">
        <v>3.25</v>
      </c>
      <c r="I35" s="34">
        <v>2</v>
      </c>
      <c r="J35" s="34" t="s">
        <v>31</v>
      </c>
      <c r="K35" s="39"/>
    </row>
    <row r="36" spans="1:11" x14ac:dyDescent="0.3">
      <c r="A36" s="68">
        <v>42746</v>
      </c>
      <c r="B36" s="221"/>
      <c r="C36" s="221"/>
      <c r="D36" s="259">
        <v>888855</v>
      </c>
      <c r="E36" s="37" t="s">
        <v>72</v>
      </c>
      <c r="F36" s="32" t="s">
        <v>30</v>
      </c>
      <c r="G36" s="34" t="s">
        <v>44</v>
      </c>
      <c r="H36" s="186">
        <v>2.08</v>
      </c>
      <c r="I36" s="34">
        <v>1</v>
      </c>
      <c r="J36" s="34" t="s">
        <v>35</v>
      </c>
      <c r="K36" s="39"/>
    </row>
    <row r="37" spans="1:11" x14ac:dyDescent="0.3">
      <c r="A37" s="68">
        <v>42747</v>
      </c>
      <c r="B37" s="221"/>
      <c r="C37" s="221"/>
      <c r="D37" s="259">
        <v>88</v>
      </c>
      <c r="E37" s="37" t="s">
        <v>73</v>
      </c>
      <c r="F37" s="32" t="s">
        <v>30</v>
      </c>
      <c r="G37" s="34" t="s">
        <v>44</v>
      </c>
      <c r="H37" s="186">
        <v>1.5</v>
      </c>
      <c r="I37" s="34">
        <v>1</v>
      </c>
      <c r="J37" s="34" t="s">
        <v>31</v>
      </c>
      <c r="K37" s="39"/>
    </row>
    <row r="38" spans="1:11" x14ac:dyDescent="0.3">
      <c r="A38" s="68">
        <v>42747</v>
      </c>
      <c r="B38" s="221"/>
      <c r="C38" s="221"/>
      <c r="D38" s="259">
        <v>64</v>
      </c>
      <c r="E38" s="37" t="s">
        <v>73</v>
      </c>
      <c r="F38" s="32" t="s">
        <v>30</v>
      </c>
      <c r="G38" s="34" t="s">
        <v>44</v>
      </c>
      <c r="H38" s="186">
        <v>1.5</v>
      </c>
      <c r="I38" s="34">
        <v>1</v>
      </c>
      <c r="J38" s="34" t="s">
        <v>31</v>
      </c>
      <c r="K38" s="39"/>
    </row>
    <row r="39" spans="1:11" x14ac:dyDescent="0.3">
      <c r="A39" s="68"/>
      <c r="B39" s="221"/>
      <c r="C39" s="221"/>
      <c r="D39" s="259"/>
      <c r="E39" s="37"/>
      <c r="F39" s="32"/>
      <c r="G39" s="34"/>
      <c r="H39" s="186"/>
      <c r="I39" s="34"/>
      <c r="J39" s="34"/>
      <c r="K39" s="39"/>
    </row>
    <row r="40" spans="1:11" x14ac:dyDescent="0.3">
      <c r="A40" s="68"/>
      <c r="B40" s="221"/>
      <c r="C40" s="221"/>
      <c r="D40" s="259"/>
      <c r="E40" s="37"/>
      <c r="F40" s="32"/>
      <c r="G40" s="34"/>
      <c r="H40" s="186"/>
      <c r="I40" s="34"/>
      <c r="J40" s="34"/>
      <c r="K40" s="39"/>
    </row>
    <row r="41" spans="1:11" x14ac:dyDescent="0.3">
      <c r="A41" s="68"/>
      <c r="B41" s="259"/>
      <c r="C41" s="221"/>
      <c r="D41" s="221"/>
      <c r="E41" s="37"/>
      <c r="F41" s="32"/>
      <c r="G41" s="34"/>
      <c r="H41" s="186"/>
      <c r="I41" s="34"/>
      <c r="J41" s="34"/>
      <c r="K41" s="39"/>
    </row>
    <row r="42" spans="1:11" x14ac:dyDescent="0.3">
      <c r="A42" s="68"/>
      <c r="B42" s="221"/>
      <c r="C42" s="221"/>
      <c r="D42" s="259"/>
      <c r="E42" s="37"/>
      <c r="F42" s="32"/>
      <c r="G42" s="34"/>
      <c r="H42" s="186"/>
      <c r="I42" s="34"/>
      <c r="J42" s="34"/>
      <c r="K42" s="39"/>
    </row>
    <row r="43" spans="1:11" x14ac:dyDescent="0.3">
      <c r="A43" s="68"/>
      <c r="B43" s="221"/>
      <c r="C43" s="221"/>
      <c r="D43" s="259"/>
      <c r="E43" s="37"/>
      <c r="F43" s="32"/>
      <c r="G43" s="34"/>
      <c r="H43" s="186"/>
      <c r="I43" s="34"/>
      <c r="J43" s="34"/>
      <c r="K43" s="39"/>
    </row>
    <row r="44" spans="1:11" x14ac:dyDescent="0.3">
      <c r="A44" s="68"/>
      <c r="B44" s="259"/>
      <c r="C44" s="221"/>
      <c r="D44" s="221"/>
      <c r="E44" s="37"/>
      <c r="F44" s="32"/>
      <c r="G44" s="34"/>
      <c r="H44" s="186"/>
      <c r="I44" s="34"/>
      <c r="J44" s="34"/>
      <c r="K44" s="39"/>
    </row>
    <row r="45" spans="1:11" x14ac:dyDescent="0.3">
      <c r="A45" s="68"/>
      <c r="B45" s="259"/>
      <c r="C45" s="221"/>
      <c r="D45" s="221"/>
      <c r="E45" s="37"/>
      <c r="F45" s="32"/>
      <c r="G45" s="34"/>
      <c r="H45" s="186"/>
      <c r="I45" s="34"/>
      <c r="J45" s="34"/>
      <c r="K45" s="39"/>
    </row>
    <row r="46" spans="1:11" x14ac:dyDescent="0.3">
      <c r="A46" s="68"/>
      <c r="B46" s="221"/>
      <c r="C46" s="221"/>
      <c r="D46" s="259"/>
      <c r="E46" s="37"/>
      <c r="F46" s="32"/>
      <c r="G46" s="34"/>
      <c r="H46" s="186"/>
      <c r="I46" s="34"/>
      <c r="J46" s="34"/>
      <c r="K46" s="39"/>
    </row>
    <row r="47" spans="1:11" x14ac:dyDescent="0.3">
      <c r="A47" s="68"/>
      <c r="B47" s="259"/>
      <c r="C47" s="221"/>
      <c r="D47" s="221"/>
      <c r="E47" s="37"/>
      <c r="F47" s="32"/>
      <c r="G47" s="34"/>
      <c r="H47" s="186"/>
      <c r="I47" s="34"/>
      <c r="J47" s="34"/>
      <c r="K47" s="39"/>
    </row>
    <row r="48" spans="1:11" x14ac:dyDescent="0.3">
      <c r="A48" s="68"/>
      <c r="B48" s="221"/>
      <c r="C48" s="221"/>
      <c r="D48" s="259"/>
      <c r="E48" s="37"/>
      <c r="F48" s="32"/>
      <c r="G48" s="34"/>
      <c r="H48" s="186"/>
      <c r="I48" s="34"/>
      <c r="J48" s="34"/>
      <c r="K48" s="39"/>
    </row>
    <row r="49" spans="1:11" x14ac:dyDescent="0.3">
      <c r="A49" s="68"/>
      <c r="B49" s="259"/>
      <c r="C49" s="221"/>
      <c r="D49" s="221"/>
      <c r="E49" s="37"/>
      <c r="F49" s="32"/>
      <c r="G49" s="34"/>
      <c r="H49" s="186"/>
      <c r="I49" s="34"/>
      <c r="J49" s="34"/>
      <c r="K49" s="39"/>
    </row>
    <row r="50" spans="1:11" x14ac:dyDescent="0.3">
      <c r="A50" s="68"/>
      <c r="B50" s="221"/>
      <c r="C50" s="221"/>
      <c r="D50" s="259"/>
      <c r="E50" s="37"/>
      <c r="F50" s="32"/>
      <c r="G50" s="34"/>
      <c r="H50" s="186"/>
      <c r="I50" s="34"/>
      <c r="J50" s="34"/>
      <c r="K50" s="39"/>
    </row>
    <row r="51" spans="1:11" x14ac:dyDescent="0.3">
      <c r="A51" s="68"/>
      <c r="B51" s="221"/>
      <c r="C51" s="221"/>
      <c r="D51" s="259"/>
      <c r="E51" s="37"/>
      <c r="F51" s="32"/>
      <c r="G51" s="34"/>
      <c r="H51" s="186"/>
      <c r="I51" s="34"/>
      <c r="J51" s="34"/>
      <c r="K51" s="39"/>
    </row>
    <row r="52" spans="1:11" x14ac:dyDescent="0.3">
      <c r="A52" s="68"/>
      <c r="B52" s="221"/>
      <c r="C52" s="221"/>
      <c r="D52" s="259"/>
      <c r="E52" s="37"/>
      <c r="F52" s="32"/>
      <c r="G52" s="34"/>
      <c r="H52" s="186"/>
      <c r="I52" s="34"/>
      <c r="J52" s="34"/>
      <c r="K52" s="39"/>
    </row>
    <row r="53" spans="1:11" x14ac:dyDescent="0.3">
      <c r="A53" s="68"/>
      <c r="B53" s="221"/>
      <c r="C53" s="221"/>
      <c r="D53" s="259"/>
      <c r="E53" s="37"/>
      <c r="F53" s="32"/>
      <c r="G53" s="34"/>
      <c r="H53" s="186"/>
      <c r="I53" s="34"/>
      <c r="J53" s="34"/>
      <c r="K53" s="39"/>
    </row>
    <row r="54" spans="1:11" x14ac:dyDescent="0.3">
      <c r="A54" s="68"/>
      <c r="B54" s="259"/>
      <c r="C54" s="221"/>
      <c r="D54" s="221"/>
      <c r="E54" s="37"/>
      <c r="F54" s="32"/>
      <c r="G54" s="34"/>
      <c r="H54" s="186"/>
      <c r="I54" s="34"/>
      <c r="J54" s="34"/>
      <c r="K54" s="39"/>
    </row>
    <row r="55" spans="1:11" x14ac:dyDescent="0.3">
      <c r="A55" s="68"/>
      <c r="B55" s="259"/>
      <c r="C55" s="221"/>
      <c r="D55" s="221"/>
      <c r="E55" s="37"/>
      <c r="F55" s="32"/>
      <c r="G55" s="34"/>
      <c r="H55" s="186"/>
      <c r="I55" s="34"/>
      <c r="J55" s="34"/>
      <c r="K55" s="39"/>
    </row>
    <row r="56" spans="1:11" x14ac:dyDescent="0.3">
      <c r="A56" s="68"/>
      <c r="B56" s="259"/>
      <c r="C56" s="221"/>
      <c r="D56" s="221"/>
      <c r="E56" s="37"/>
      <c r="F56" s="32"/>
      <c r="G56" s="34"/>
      <c r="H56" s="186"/>
      <c r="I56" s="34"/>
      <c r="J56" s="34"/>
      <c r="K56" s="39"/>
    </row>
    <row r="57" spans="1:11" x14ac:dyDescent="0.3">
      <c r="A57" s="68"/>
      <c r="B57" s="259"/>
      <c r="C57" s="221"/>
      <c r="D57" s="221"/>
      <c r="E57" s="37"/>
      <c r="F57" s="32"/>
      <c r="G57" s="34"/>
      <c r="H57" s="186"/>
      <c r="I57" s="34"/>
      <c r="J57" s="34"/>
      <c r="K57" s="40"/>
    </row>
    <row r="58" spans="1:11" x14ac:dyDescent="0.3">
      <c r="A58" s="68"/>
      <c r="B58" s="221"/>
      <c r="C58" s="221"/>
      <c r="D58" s="259"/>
      <c r="E58" s="37"/>
      <c r="F58" s="32"/>
      <c r="G58" s="34"/>
      <c r="H58" s="186"/>
      <c r="I58" s="34"/>
      <c r="J58" s="34"/>
      <c r="K58" s="39"/>
    </row>
    <row r="59" spans="1:11" x14ac:dyDescent="0.3">
      <c r="A59" s="68"/>
      <c r="B59" s="259"/>
      <c r="C59" s="221"/>
      <c r="D59" s="221"/>
      <c r="E59" s="37"/>
      <c r="F59" s="32"/>
      <c r="G59" s="34"/>
      <c r="H59" s="186"/>
      <c r="I59" s="34"/>
      <c r="J59" s="34"/>
      <c r="K59" s="39"/>
    </row>
    <row r="60" spans="1:11" x14ac:dyDescent="0.3">
      <c r="A60" s="68"/>
      <c r="B60" s="259"/>
      <c r="C60" s="221"/>
      <c r="D60" s="221"/>
      <c r="E60" s="37"/>
      <c r="F60" s="32"/>
      <c r="G60" s="34"/>
      <c r="H60" s="186"/>
      <c r="I60" s="34"/>
      <c r="J60" s="34"/>
      <c r="K60" s="40"/>
    </row>
    <row r="61" spans="1:11" x14ac:dyDescent="0.3">
      <c r="A61" s="68"/>
      <c r="B61" s="259"/>
      <c r="C61" s="221"/>
      <c r="D61" s="221"/>
      <c r="E61" s="37"/>
      <c r="F61" s="32"/>
      <c r="G61" s="34"/>
      <c r="H61" s="186"/>
      <c r="I61" s="34"/>
      <c r="J61" s="34"/>
      <c r="K61" s="39"/>
    </row>
    <row r="62" spans="1:11" x14ac:dyDescent="0.3">
      <c r="A62" s="68"/>
      <c r="B62" s="221"/>
      <c r="C62" s="221"/>
      <c r="D62" s="221"/>
      <c r="E62" s="37"/>
      <c r="F62" s="32"/>
      <c r="G62" s="34"/>
      <c r="H62" s="186"/>
      <c r="I62" s="34"/>
      <c r="J62" s="34"/>
      <c r="K62" s="40"/>
    </row>
    <row r="63" spans="1:11" x14ac:dyDescent="0.3">
      <c r="A63" s="68"/>
      <c r="B63" s="259"/>
      <c r="C63" s="221"/>
      <c r="D63" s="221"/>
      <c r="E63" s="37"/>
      <c r="F63" s="32"/>
      <c r="G63" s="34"/>
      <c r="H63" s="186"/>
      <c r="I63" s="34"/>
      <c r="J63" s="34"/>
      <c r="K63" s="39"/>
    </row>
    <row r="64" spans="1:11" x14ac:dyDescent="0.3">
      <c r="A64" s="68"/>
      <c r="B64" s="259"/>
      <c r="C64" s="221"/>
      <c r="D64" s="221"/>
      <c r="E64" s="37"/>
      <c r="F64" s="32"/>
      <c r="G64" s="34"/>
      <c r="H64" s="186"/>
      <c r="I64" s="34"/>
      <c r="J64" s="34"/>
      <c r="K64" s="39"/>
    </row>
    <row r="65" spans="1:11" x14ac:dyDescent="0.3">
      <c r="A65" s="68"/>
      <c r="B65" s="221"/>
      <c r="C65" s="221"/>
      <c r="D65" s="259"/>
      <c r="E65" s="37"/>
      <c r="F65" s="32"/>
      <c r="G65" s="34"/>
      <c r="H65" s="186"/>
      <c r="I65" s="34"/>
      <c r="J65" s="34"/>
      <c r="K65" s="39"/>
    </row>
    <row r="66" spans="1:11" x14ac:dyDescent="0.3">
      <c r="A66" s="68"/>
      <c r="B66" s="259"/>
      <c r="C66" s="221"/>
      <c r="D66" s="221"/>
      <c r="E66" s="37"/>
      <c r="F66" s="32"/>
      <c r="G66" s="34"/>
      <c r="H66" s="186"/>
      <c r="I66" s="34"/>
      <c r="J66" s="34"/>
      <c r="K66" s="39"/>
    </row>
    <row r="67" spans="1:11" x14ac:dyDescent="0.3">
      <c r="A67" s="68"/>
      <c r="B67" s="221"/>
      <c r="C67" s="221"/>
      <c r="D67" s="259"/>
      <c r="E67" s="37"/>
      <c r="F67" s="32"/>
      <c r="G67" s="34"/>
      <c r="H67" s="186"/>
      <c r="I67" s="34"/>
      <c r="J67" s="34"/>
      <c r="K67" s="39"/>
    </row>
    <row r="68" spans="1:11" x14ac:dyDescent="0.3">
      <c r="A68" s="68"/>
      <c r="B68" s="221"/>
      <c r="C68" s="221"/>
      <c r="D68" s="259"/>
      <c r="E68" s="37"/>
      <c r="F68" s="32"/>
      <c r="G68" s="34"/>
      <c r="H68" s="186"/>
      <c r="I68" s="34"/>
      <c r="J68" s="34"/>
      <c r="K68" s="39"/>
    </row>
    <row r="69" spans="1:11" x14ac:dyDescent="0.3">
      <c r="A69" s="68"/>
      <c r="B69" s="221"/>
      <c r="C69" s="221"/>
      <c r="D69" s="259"/>
      <c r="E69" s="37"/>
      <c r="F69" s="32"/>
      <c r="G69" s="34"/>
      <c r="H69" s="186"/>
      <c r="I69" s="34"/>
      <c r="J69" s="34"/>
      <c r="K69" s="39"/>
    </row>
    <row r="70" spans="1:11" x14ac:dyDescent="0.3">
      <c r="A70" s="68"/>
      <c r="B70" s="259"/>
      <c r="C70" s="221"/>
      <c r="D70" s="221"/>
      <c r="E70" s="37"/>
      <c r="F70" s="32"/>
      <c r="G70" s="34"/>
      <c r="H70" s="186"/>
      <c r="I70" s="34"/>
      <c r="J70" s="34"/>
      <c r="K70" s="39"/>
    </row>
    <row r="71" spans="1:11" x14ac:dyDescent="0.3">
      <c r="A71" s="68"/>
      <c r="B71" s="259"/>
      <c r="C71" s="221"/>
      <c r="D71" s="221"/>
      <c r="E71" s="37"/>
      <c r="F71" s="32"/>
      <c r="G71" s="34"/>
      <c r="H71" s="186"/>
      <c r="I71" s="34"/>
      <c r="J71" s="34"/>
      <c r="K71" s="39"/>
    </row>
    <row r="72" spans="1:11" x14ac:dyDescent="0.3">
      <c r="A72" s="68"/>
      <c r="B72" s="259"/>
      <c r="C72" s="221"/>
      <c r="D72" s="221"/>
      <c r="E72" s="37"/>
      <c r="F72" s="32"/>
      <c r="G72" s="34"/>
      <c r="H72" s="186"/>
      <c r="I72" s="34"/>
      <c r="J72" s="34"/>
      <c r="K72" s="39"/>
    </row>
    <row r="73" spans="1:11" x14ac:dyDescent="0.3">
      <c r="A73" s="68"/>
      <c r="B73" s="221"/>
      <c r="C73" s="221"/>
      <c r="D73" s="76"/>
      <c r="E73" s="37"/>
      <c r="F73" s="32"/>
      <c r="G73" s="34"/>
      <c r="H73" s="186"/>
      <c r="I73" s="34"/>
      <c r="J73" s="34"/>
      <c r="K73" s="39"/>
    </row>
    <row r="74" spans="1:11" x14ac:dyDescent="0.3">
      <c r="A74" s="68"/>
      <c r="B74" s="221"/>
      <c r="C74" s="221"/>
      <c r="D74" s="259"/>
      <c r="E74" s="37"/>
      <c r="F74" s="32"/>
      <c r="G74" s="34"/>
      <c r="H74" s="186"/>
      <c r="I74" s="34"/>
      <c r="J74" s="34"/>
      <c r="K74" s="39"/>
    </row>
    <row r="75" spans="1:11" x14ac:dyDescent="0.3">
      <c r="A75" s="68"/>
      <c r="B75" s="221"/>
      <c r="C75" s="221"/>
      <c r="D75" s="259"/>
      <c r="E75" s="37"/>
      <c r="F75" s="32"/>
      <c r="G75" s="34"/>
      <c r="H75" s="186"/>
      <c r="I75" s="34"/>
      <c r="J75" s="34"/>
      <c r="K75" s="39"/>
    </row>
    <row r="76" spans="1:11" x14ac:dyDescent="0.3">
      <c r="A76" s="68"/>
      <c r="B76" s="259"/>
      <c r="C76" s="221"/>
      <c r="D76" s="77"/>
      <c r="E76" s="37"/>
      <c r="F76" s="32"/>
      <c r="G76" s="34"/>
      <c r="H76" s="186"/>
      <c r="I76" s="34"/>
      <c r="J76" s="34"/>
      <c r="K76" s="39"/>
    </row>
    <row r="77" spans="1:11" x14ac:dyDescent="0.3">
      <c r="A77" s="68"/>
      <c r="B77" s="259"/>
      <c r="C77" s="221"/>
      <c r="D77" s="77"/>
      <c r="E77" s="37"/>
      <c r="F77" s="32"/>
      <c r="G77" s="34"/>
      <c r="H77" s="186"/>
      <c r="I77" s="34"/>
      <c r="J77" s="34"/>
      <c r="K77" s="39"/>
    </row>
    <row r="78" spans="1:11" x14ac:dyDescent="0.3">
      <c r="A78" s="68"/>
      <c r="B78" s="221"/>
      <c r="C78" s="221"/>
      <c r="D78" s="259"/>
      <c r="E78" s="37"/>
      <c r="F78" s="32"/>
      <c r="G78" s="34"/>
      <c r="H78" s="186"/>
      <c r="I78" s="34"/>
      <c r="J78" s="34"/>
      <c r="K78" s="39"/>
    </row>
    <row r="79" spans="1:11" x14ac:dyDescent="0.3">
      <c r="A79" s="68"/>
      <c r="B79" s="259"/>
      <c r="C79" s="221"/>
      <c r="D79" s="77"/>
      <c r="E79" s="37"/>
      <c r="F79" s="32"/>
      <c r="G79" s="34"/>
      <c r="H79" s="186"/>
      <c r="I79" s="34"/>
      <c r="J79" s="34"/>
      <c r="K79" s="39"/>
    </row>
    <row r="80" spans="1:11" x14ac:dyDescent="0.3">
      <c r="A80" s="68"/>
      <c r="B80" s="221"/>
      <c r="C80" s="221"/>
      <c r="D80" s="259"/>
      <c r="E80" s="37"/>
      <c r="F80" s="32"/>
      <c r="G80" s="34"/>
      <c r="H80" s="186"/>
      <c r="I80" s="34"/>
      <c r="J80" s="34"/>
      <c r="K80" s="39"/>
    </row>
    <row r="81" spans="1:11" x14ac:dyDescent="0.3">
      <c r="A81" s="68"/>
      <c r="B81" s="221"/>
      <c r="C81" s="221"/>
      <c r="D81" s="259"/>
      <c r="E81" s="37"/>
      <c r="F81" s="32"/>
      <c r="G81" s="34"/>
      <c r="H81" s="186"/>
      <c r="I81" s="34"/>
      <c r="J81" s="34"/>
      <c r="K81" s="39"/>
    </row>
    <row r="82" spans="1:11" x14ac:dyDescent="0.3">
      <c r="A82" s="68"/>
      <c r="B82" s="221"/>
      <c r="C82" s="221"/>
      <c r="D82" s="259"/>
      <c r="E82" s="37"/>
      <c r="F82" s="32"/>
      <c r="G82" s="34"/>
      <c r="H82" s="186"/>
      <c r="I82" s="34"/>
      <c r="J82" s="34"/>
      <c r="K82" s="39"/>
    </row>
    <row r="83" spans="1:11" x14ac:dyDescent="0.3">
      <c r="A83" s="68"/>
      <c r="B83" s="259"/>
      <c r="C83" s="221"/>
      <c r="D83" s="221"/>
      <c r="E83" s="37"/>
      <c r="F83" s="32"/>
      <c r="G83" s="34"/>
      <c r="H83" s="186"/>
      <c r="I83" s="34"/>
      <c r="J83" s="34"/>
      <c r="K83" s="39"/>
    </row>
    <row r="84" spans="1:11" x14ac:dyDescent="0.3">
      <c r="A84" s="68"/>
      <c r="B84" s="221"/>
      <c r="C84" s="221"/>
      <c r="D84" s="259"/>
      <c r="E84" s="37"/>
      <c r="F84" s="32"/>
      <c r="G84" s="34"/>
      <c r="H84" s="186"/>
      <c r="I84" s="34"/>
      <c r="J84" s="34"/>
      <c r="K84" s="39"/>
    </row>
    <row r="85" spans="1:11" x14ac:dyDescent="0.3">
      <c r="A85" s="68"/>
      <c r="B85" s="221"/>
      <c r="C85" s="221"/>
      <c r="D85" s="259"/>
      <c r="E85" s="37"/>
      <c r="F85" s="32"/>
      <c r="G85" s="34"/>
      <c r="H85" s="186"/>
      <c r="I85" s="34"/>
      <c r="J85" s="34"/>
      <c r="K85" s="39"/>
    </row>
    <row r="86" spans="1:11" x14ac:dyDescent="0.3">
      <c r="A86" s="68"/>
      <c r="B86" s="221"/>
      <c r="C86" s="221"/>
      <c r="D86" s="259"/>
      <c r="E86" s="37"/>
      <c r="F86" s="32"/>
      <c r="G86" s="34"/>
      <c r="H86" s="186"/>
      <c r="I86" s="34"/>
      <c r="J86" s="34"/>
      <c r="K86" s="39"/>
    </row>
    <row r="87" spans="1:11" x14ac:dyDescent="0.3">
      <c r="A87" s="68"/>
      <c r="B87" s="221"/>
      <c r="C87" s="221"/>
      <c r="D87" s="259"/>
      <c r="E87" s="37"/>
      <c r="F87" s="32"/>
      <c r="G87" s="34"/>
      <c r="H87" s="186"/>
      <c r="I87" s="34"/>
      <c r="J87" s="34"/>
      <c r="K87" s="39"/>
    </row>
    <row r="88" spans="1:11" x14ac:dyDescent="0.3">
      <c r="A88" s="68"/>
      <c r="B88" s="259"/>
      <c r="C88" s="221"/>
      <c r="D88" s="221"/>
      <c r="E88" s="37"/>
      <c r="F88" s="32"/>
      <c r="G88" s="34"/>
      <c r="H88" s="186"/>
      <c r="I88" s="34"/>
      <c r="J88" s="34"/>
      <c r="K88" s="39"/>
    </row>
    <row r="89" spans="1:11" x14ac:dyDescent="0.3">
      <c r="A89" s="68"/>
      <c r="B89" s="259"/>
      <c r="C89" s="221"/>
      <c r="D89" s="221"/>
      <c r="E89" s="37"/>
      <c r="F89" s="32"/>
      <c r="G89" s="34"/>
      <c r="H89" s="186"/>
      <c r="I89" s="34"/>
      <c r="J89" s="34"/>
      <c r="K89" s="39"/>
    </row>
    <row r="90" spans="1:11" x14ac:dyDescent="0.3">
      <c r="A90" s="68"/>
      <c r="B90" s="221"/>
      <c r="C90" s="221"/>
      <c r="D90" s="259"/>
      <c r="E90" s="37"/>
      <c r="F90" s="32"/>
      <c r="G90" s="34"/>
      <c r="H90" s="186"/>
      <c r="I90" s="34"/>
      <c r="J90" s="34"/>
      <c r="K90" s="39"/>
    </row>
    <row r="91" spans="1:11" x14ac:dyDescent="0.3">
      <c r="A91" s="68"/>
      <c r="B91" s="259"/>
      <c r="C91" s="221"/>
      <c r="D91" s="221"/>
      <c r="E91" s="37"/>
      <c r="F91" s="32"/>
      <c r="G91" s="34"/>
      <c r="H91" s="186"/>
      <c r="I91" s="34"/>
      <c r="J91" s="34"/>
      <c r="K91" s="39"/>
    </row>
    <row r="92" spans="1:11" x14ac:dyDescent="0.3">
      <c r="A92" s="68"/>
      <c r="B92" s="259"/>
      <c r="C92" s="221"/>
      <c r="D92" s="77"/>
      <c r="E92" s="37"/>
      <c r="F92" s="32"/>
      <c r="G92" s="34"/>
      <c r="H92" s="186"/>
      <c r="I92" s="34"/>
      <c r="J92" s="34"/>
      <c r="K92" s="39"/>
    </row>
    <row r="93" spans="1:11" x14ac:dyDescent="0.3">
      <c r="A93" s="68"/>
      <c r="B93" s="259"/>
      <c r="C93" s="221"/>
      <c r="D93" s="221"/>
      <c r="E93" s="37"/>
      <c r="F93" s="32"/>
      <c r="G93" s="34"/>
      <c r="H93" s="186"/>
      <c r="I93" s="34"/>
      <c r="J93" s="34"/>
      <c r="K93" s="39"/>
    </row>
    <row r="94" spans="1:11" x14ac:dyDescent="0.3">
      <c r="A94" s="68"/>
      <c r="B94" s="259"/>
      <c r="C94" s="221"/>
      <c r="D94" s="221"/>
      <c r="E94" s="37"/>
      <c r="F94" s="32"/>
      <c r="G94" s="34"/>
      <c r="H94" s="186"/>
      <c r="I94" s="34"/>
      <c r="J94" s="34"/>
      <c r="K94" s="39"/>
    </row>
    <row r="95" spans="1:11" x14ac:dyDescent="0.3">
      <c r="A95" s="68"/>
      <c r="B95" s="221"/>
      <c r="C95" s="221"/>
      <c r="D95" s="259"/>
      <c r="E95" s="37"/>
      <c r="F95" s="32"/>
      <c r="G95" s="34"/>
      <c r="H95" s="186"/>
      <c r="I95" s="34"/>
      <c r="J95" s="34"/>
      <c r="K95" s="39"/>
    </row>
    <row r="96" spans="1:11" x14ac:dyDescent="0.3">
      <c r="A96" s="68"/>
      <c r="B96" s="221"/>
      <c r="C96" s="221"/>
      <c r="D96" s="259"/>
      <c r="E96" s="37"/>
      <c r="F96" s="32"/>
      <c r="G96" s="34"/>
      <c r="H96" s="186"/>
      <c r="I96" s="34"/>
      <c r="J96" s="34"/>
      <c r="K96" s="39"/>
    </row>
    <row r="97" spans="1:11" x14ac:dyDescent="0.3">
      <c r="A97" s="68"/>
      <c r="B97" s="221"/>
      <c r="C97" s="221"/>
      <c r="D97" s="221"/>
      <c r="E97" s="37"/>
      <c r="F97" s="32"/>
      <c r="G97" s="34"/>
      <c r="H97" s="186"/>
      <c r="I97" s="34"/>
      <c r="J97" s="34"/>
      <c r="K97" s="39"/>
    </row>
    <row r="98" spans="1:11" ht="16.5" thickBot="1" x14ac:dyDescent="0.35">
      <c r="A98" s="59"/>
      <c r="B98" s="14"/>
      <c r="C98" s="14"/>
      <c r="D98" s="14"/>
      <c r="E98" s="12"/>
      <c r="F98" s="21"/>
      <c r="G98" s="22"/>
      <c r="H98" s="187"/>
      <c r="I98" s="22"/>
      <c r="J98" s="22"/>
      <c r="K98" s="31"/>
    </row>
    <row r="99" spans="1:11" x14ac:dyDescent="0.3">
      <c r="F99" s="191" t="s">
        <v>39</v>
      </c>
      <c r="G99" s="191"/>
      <c r="H99" s="188">
        <f>SUM(H4:H98)</f>
        <v>57.29</v>
      </c>
      <c r="K99" s="1"/>
    </row>
    <row r="100" spans="1:11" x14ac:dyDescent="0.3">
      <c r="F100" s="191"/>
      <c r="G100" s="191"/>
      <c r="H100" s="188"/>
      <c r="K100" s="1"/>
    </row>
    <row r="101" spans="1:11" x14ac:dyDescent="0.3">
      <c r="E101" s="27" t="s">
        <v>8</v>
      </c>
      <c r="F101" s="222">
        <f>COUNTIF(F4:F98,"gammes")</f>
        <v>11</v>
      </c>
      <c r="G101" s="28"/>
      <c r="H101" s="188"/>
      <c r="K101" s="1"/>
    </row>
    <row r="102" spans="1:11" x14ac:dyDescent="0.3">
      <c r="E102" s="27" t="s">
        <v>10</v>
      </c>
      <c r="F102" s="222">
        <f>COUNTIF(F4:F98,"Intervention")</f>
        <v>23</v>
      </c>
      <c r="G102" s="28"/>
      <c r="H102" s="188"/>
      <c r="K102" s="1"/>
    </row>
    <row r="103" spans="1:11" x14ac:dyDescent="0.3">
      <c r="E103" s="27" t="s">
        <v>11</v>
      </c>
      <c r="F103" s="222">
        <f>COUNTIF(F4:F98,"Electromécanique")</f>
        <v>0</v>
      </c>
      <c r="G103" s="28"/>
      <c r="H103" s="188"/>
      <c r="K103" s="1"/>
    </row>
    <row r="104" spans="1:11" x14ac:dyDescent="0.3">
      <c r="E104" s="27" t="s">
        <v>12</v>
      </c>
      <c r="F104" s="222">
        <f>COUNTIF(F4:F98,"Formation")</f>
        <v>0</v>
      </c>
      <c r="G104" s="28"/>
      <c r="H104" s="188"/>
      <c r="K104" s="1"/>
    </row>
    <row r="105" spans="1:11" s="50" customFormat="1" x14ac:dyDescent="0.3">
      <c r="A105" s="60"/>
      <c r="B105" s="17"/>
      <c r="C105" s="17"/>
      <c r="D105" s="17"/>
      <c r="E105" s="49"/>
      <c r="F105" s="17"/>
      <c r="G105" s="17"/>
      <c r="H105" s="188"/>
    </row>
    <row r="106" spans="1:11" s="50" customFormat="1" x14ac:dyDescent="0.3">
      <c r="A106" s="60"/>
      <c r="B106" s="17"/>
      <c r="C106" s="17"/>
      <c r="D106" s="17"/>
      <c r="E106" s="49"/>
      <c r="H106" s="188"/>
    </row>
    <row r="107" spans="1:11" s="50" customFormat="1" x14ac:dyDescent="0.3">
      <c r="A107" s="60"/>
      <c r="B107" s="17"/>
      <c r="C107" s="17"/>
      <c r="D107" s="17"/>
      <c r="E107" s="49"/>
      <c r="H107" s="188"/>
    </row>
    <row r="108" spans="1:11" s="50" customFormat="1" x14ac:dyDescent="0.3">
      <c r="A108" s="60"/>
      <c r="B108" s="17"/>
      <c r="C108" s="17"/>
      <c r="D108" s="17"/>
      <c r="E108" s="49"/>
      <c r="H108" s="188"/>
    </row>
    <row r="109" spans="1:11" s="50" customFormat="1" x14ac:dyDescent="0.3">
      <c r="A109" s="60"/>
      <c r="B109" s="17"/>
      <c r="C109" s="17"/>
      <c r="D109" s="17"/>
      <c r="E109" s="49"/>
      <c r="H109" s="188"/>
    </row>
    <row r="110" spans="1:11" s="50" customFormat="1" x14ac:dyDescent="0.3">
      <c r="A110" s="60"/>
      <c r="B110" s="17"/>
      <c r="C110" s="17"/>
      <c r="D110" s="17"/>
      <c r="E110" s="49"/>
      <c r="H110" s="188"/>
    </row>
    <row r="111" spans="1:11" s="50" customFormat="1" x14ac:dyDescent="0.3">
      <c r="A111" s="60"/>
      <c r="B111" s="17"/>
      <c r="C111" s="17"/>
      <c r="D111" s="17"/>
      <c r="E111" s="49"/>
      <c r="H111" s="188"/>
    </row>
    <row r="112" spans="1:11" s="50" customFormat="1" x14ac:dyDescent="0.3">
      <c r="A112" s="60"/>
      <c r="B112" s="17"/>
      <c r="C112" s="17"/>
      <c r="D112" s="17"/>
      <c r="E112" s="49"/>
      <c r="H112" s="188"/>
    </row>
    <row r="113" spans="1:8" s="50" customFormat="1" x14ac:dyDescent="0.3">
      <c r="A113" s="60"/>
      <c r="B113" s="17"/>
      <c r="C113" s="17"/>
      <c r="D113" s="17"/>
      <c r="E113" s="49"/>
      <c r="H113" s="188"/>
    </row>
    <row r="114" spans="1:8" s="50" customFormat="1" x14ac:dyDescent="0.3">
      <c r="A114" s="60"/>
      <c r="B114" s="17"/>
      <c r="C114" s="17"/>
      <c r="D114" s="17"/>
      <c r="E114" s="49"/>
      <c r="H114" s="188"/>
    </row>
    <row r="115" spans="1:8" s="50" customFormat="1" x14ac:dyDescent="0.3">
      <c r="A115" s="60"/>
      <c r="B115" s="17"/>
      <c r="C115" s="17"/>
      <c r="D115" s="17"/>
      <c r="E115" s="49"/>
      <c r="H115" s="188"/>
    </row>
    <row r="116" spans="1:8" s="50" customFormat="1" x14ac:dyDescent="0.3">
      <c r="A116" s="60"/>
      <c r="B116" s="17"/>
      <c r="C116" s="17"/>
      <c r="D116" s="17"/>
      <c r="E116" s="49"/>
      <c r="H116" s="188"/>
    </row>
    <row r="117" spans="1:8" s="50" customFormat="1" x14ac:dyDescent="0.3">
      <c r="A117" s="60"/>
      <c r="B117" s="17"/>
      <c r="C117" s="17"/>
      <c r="D117" s="17"/>
      <c r="E117" s="49"/>
      <c r="H117" s="188"/>
    </row>
    <row r="118" spans="1:8" s="50" customFormat="1" x14ac:dyDescent="0.3">
      <c r="A118" s="60"/>
      <c r="B118" s="17"/>
      <c r="C118" s="17"/>
      <c r="D118" s="17"/>
      <c r="E118" s="49"/>
      <c r="H118" s="188"/>
    </row>
    <row r="119" spans="1:8" s="50" customFormat="1" x14ac:dyDescent="0.3">
      <c r="A119" s="60"/>
      <c r="B119" s="17"/>
      <c r="C119" s="17"/>
      <c r="D119" s="17"/>
      <c r="E119" s="49"/>
      <c r="H119" s="188"/>
    </row>
    <row r="120" spans="1:8" s="50" customFormat="1" x14ac:dyDescent="0.3">
      <c r="A120" s="60"/>
      <c r="B120" s="17"/>
      <c r="C120" s="17"/>
      <c r="D120" s="17"/>
      <c r="E120" s="49"/>
      <c r="H120" s="188"/>
    </row>
    <row r="121" spans="1:8" s="50" customFormat="1" x14ac:dyDescent="0.3">
      <c r="A121" s="60"/>
      <c r="B121" s="17"/>
      <c r="C121" s="17"/>
      <c r="D121" s="17"/>
      <c r="E121" s="49"/>
      <c r="H121" s="188"/>
    </row>
    <row r="122" spans="1:8" s="50" customFormat="1" x14ac:dyDescent="0.3">
      <c r="A122" s="60"/>
      <c r="B122" s="17"/>
      <c r="C122" s="17"/>
      <c r="D122" s="17"/>
      <c r="E122" s="49"/>
      <c r="H122" s="188"/>
    </row>
    <row r="123" spans="1:8" s="50" customFormat="1" x14ac:dyDescent="0.3">
      <c r="A123" s="60"/>
      <c r="B123" s="17"/>
      <c r="C123" s="17"/>
      <c r="D123" s="17"/>
      <c r="E123" s="49"/>
      <c r="H123" s="188"/>
    </row>
    <row r="124" spans="1:8" s="50" customFormat="1" x14ac:dyDescent="0.3">
      <c r="A124" s="60"/>
      <c r="B124" s="17"/>
      <c r="C124" s="17"/>
      <c r="D124" s="17"/>
      <c r="E124" s="49"/>
      <c r="H124" s="188"/>
    </row>
    <row r="125" spans="1:8" s="50" customFormat="1" x14ac:dyDescent="0.3">
      <c r="A125" s="60"/>
      <c r="B125" s="17"/>
      <c r="C125" s="17"/>
      <c r="D125" s="17"/>
      <c r="E125" s="49"/>
      <c r="H125" s="188"/>
    </row>
    <row r="126" spans="1:8" s="50" customFormat="1" x14ac:dyDescent="0.3">
      <c r="A126" s="60"/>
      <c r="B126" s="17"/>
      <c r="C126" s="17"/>
      <c r="D126" s="17"/>
      <c r="E126" s="49"/>
      <c r="H126" s="188"/>
    </row>
    <row r="127" spans="1:8" s="50" customFormat="1" x14ac:dyDescent="0.3">
      <c r="A127" s="60"/>
      <c r="B127" s="17"/>
      <c r="C127" s="17"/>
      <c r="D127" s="17"/>
      <c r="E127" s="49"/>
      <c r="H127" s="188"/>
    </row>
    <row r="128" spans="1:8" s="50" customFormat="1" x14ac:dyDescent="0.3">
      <c r="A128" s="60"/>
      <c r="B128" s="17"/>
      <c r="C128" s="17"/>
      <c r="D128" s="17"/>
      <c r="E128" s="49"/>
      <c r="H128" s="188"/>
    </row>
    <row r="129" spans="1:8" s="50" customFormat="1" x14ac:dyDescent="0.3">
      <c r="A129" s="60"/>
      <c r="B129" s="17"/>
      <c r="C129" s="17"/>
      <c r="D129" s="17"/>
      <c r="E129" s="49"/>
      <c r="H129" s="188"/>
    </row>
    <row r="130" spans="1:8" s="50" customFormat="1" x14ac:dyDescent="0.3">
      <c r="A130" s="60"/>
      <c r="B130" s="17"/>
      <c r="C130" s="17"/>
      <c r="D130" s="17"/>
      <c r="E130" s="49"/>
      <c r="H130" s="188"/>
    </row>
    <row r="131" spans="1:8" s="50" customFormat="1" x14ac:dyDescent="0.3">
      <c r="A131" s="60"/>
      <c r="B131" s="17"/>
      <c r="C131" s="17"/>
      <c r="D131" s="17"/>
      <c r="E131" s="49"/>
      <c r="H131" s="188"/>
    </row>
    <row r="132" spans="1:8" s="50" customFormat="1" x14ac:dyDescent="0.3">
      <c r="A132" s="60"/>
      <c r="B132" s="17"/>
      <c r="C132" s="17"/>
      <c r="D132" s="17"/>
      <c r="E132" s="49"/>
      <c r="H132" s="188"/>
    </row>
    <row r="133" spans="1:8" s="50" customFormat="1" x14ac:dyDescent="0.3">
      <c r="A133" s="60"/>
      <c r="B133" s="17"/>
      <c r="C133" s="17"/>
      <c r="D133" s="17"/>
      <c r="E133" s="49"/>
      <c r="H133" s="188"/>
    </row>
    <row r="134" spans="1:8" s="50" customFormat="1" x14ac:dyDescent="0.3">
      <c r="A134" s="60"/>
      <c r="B134" s="17"/>
      <c r="C134" s="17"/>
      <c r="D134" s="17"/>
      <c r="E134" s="49"/>
      <c r="H134" s="188"/>
    </row>
    <row r="135" spans="1:8" s="50" customFormat="1" x14ac:dyDescent="0.3">
      <c r="A135" s="60"/>
      <c r="B135" s="17"/>
      <c r="C135" s="17"/>
      <c r="D135" s="17"/>
      <c r="E135" s="49"/>
      <c r="H135" s="188"/>
    </row>
    <row r="136" spans="1:8" s="50" customFormat="1" x14ac:dyDescent="0.3">
      <c r="A136" s="60"/>
      <c r="B136" s="17"/>
      <c r="C136" s="17"/>
      <c r="D136" s="17"/>
      <c r="E136" s="49"/>
      <c r="H136" s="188"/>
    </row>
    <row r="137" spans="1:8" s="50" customFormat="1" x14ac:dyDescent="0.3">
      <c r="A137" s="60"/>
      <c r="B137" s="17"/>
      <c r="C137" s="17"/>
      <c r="D137" s="17"/>
      <c r="E137" s="49"/>
      <c r="H137" s="188"/>
    </row>
    <row r="138" spans="1:8" s="50" customFormat="1" x14ac:dyDescent="0.3">
      <c r="A138" s="60"/>
      <c r="B138" s="17"/>
      <c r="C138" s="17"/>
      <c r="D138" s="17"/>
      <c r="E138" s="49"/>
      <c r="H138" s="188"/>
    </row>
    <row r="139" spans="1:8" s="50" customFormat="1" x14ac:dyDescent="0.3">
      <c r="A139" s="60"/>
      <c r="B139" s="17"/>
      <c r="C139" s="17"/>
      <c r="D139" s="17"/>
      <c r="E139" s="49"/>
      <c r="H139" s="188"/>
    </row>
    <row r="140" spans="1:8" s="50" customFormat="1" x14ac:dyDescent="0.3">
      <c r="A140" s="60"/>
      <c r="B140" s="17"/>
      <c r="C140" s="17"/>
      <c r="D140" s="17"/>
      <c r="E140" s="49"/>
      <c r="H140" s="188"/>
    </row>
    <row r="141" spans="1:8" s="50" customFormat="1" x14ac:dyDescent="0.3">
      <c r="A141" s="60"/>
      <c r="B141" s="17"/>
      <c r="C141" s="17"/>
      <c r="D141" s="17"/>
      <c r="E141" s="49"/>
      <c r="H141" s="188"/>
    </row>
    <row r="142" spans="1:8" s="50" customFormat="1" x14ac:dyDescent="0.3">
      <c r="A142" s="60"/>
      <c r="B142" s="17"/>
      <c r="C142" s="17"/>
      <c r="D142" s="17"/>
      <c r="E142" s="49"/>
      <c r="H142" s="188"/>
    </row>
    <row r="143" spans="1:8" s="50" customFormat="1" x14ac:dyDescent="0.3">
      <c r="A143" s="60"/>
      <c r="B143" s="17"/>
      <c r="C143" s="17"/>
      <c r="D143" s="17"/>
      <c r="E143" s="49"/>
      <c r="H143" s="188"/>
    </row>
    <row r="144" spans="1:8" s="50" customFormat="1" x14ac:dyDescent="0.3">
      <c r="A144" s="60"/>
      <c r="B144" s="17"/>
      <c r="C144" s="17"/>
      <c r="D144" s="17"/>
      <c r="E144" s="49"/>
      <c r="H144" s="188"/>
    </row>
    <row r="145" spans="1:11" s="50" customFormat="1" x14ac:dyDescent="0.3">
      <c r="A145" s="60"/>
      <c r="B145" s="17"/>
      <c r="C145" s="17"/>
      <c r="D145" s="17"/>
      <c r="E145" s="49"/>
      <c r="H145" s="188"/>
    </row>
    <row r="146" spans="1:11" s="50" customFormat="1" x14ac:dyDescent="0.3">
      <c r="A146" s="60"/>
      <c r="B146" s="17"/>
      <c r="C146" s="17"/>
      <c r="D146" s="17"/>
      <c r="E146" s="49"/>
      <c r="H146" s="188"/>
    </row>
    <row r="147" spans="1:11" s="50" customFormat="1" x14ac:dyDescent="0.3">
      <c r="A147" s="60"/>
      <c r="B147" s="17"/>
      <c r="C147" s="17"/>
      <c r="D147" s="17"/>
      <c r="E147" s="49"/>
      <c r="H147" s="188"/>
    </row>
    <row r="148" spans="1:11" s="50" customFormat="1" x14ac:dyDescent="0.3">
      <c r="A148" s="60"/>
      <c r="B148" s="17"/>
      <c r="C148" s="17"/>
      <c r="D148" s="17"/>
      <c r="E148" s="49"/>
      <c r="H148" s="188"/>
    </row>
    <row r="149" spans="1:11" s="50" customFormat="1" x14ac:dyDescent="0.3">
      <c r="A149" s="60"/>
      <c r="B149" s="17"/>
      <c r="C149" s="17"/>
      <c r="D149" s="17"/>
      <c r="E149" s="49"/>
      <c r="H149" s="188"/>
    </row>
    <row r="150" spans="1:11" s="50" customFormat="1" x14ac:dyDescent="0.3">
      <c r="A150" s="60"/>
      <c r="B150" s="17"/>
      <c r="C150" s="17"/>
      <c r="D150" s="17"/>
      <c r="E150" s="49"/>
      <c r="H150" s="188"/>
    </row>
    <row r="151" spans="1:11" s="50" customFormat="1" x14ac:dyDescent="0.3">
      <c r="A151" s="60"/>
      <c r="B151" s="17"/>
      <c r="C151" s="17"/>
      <c r="D151" s="17"/>
      <c r="E151" s="49"/>
      <c r="H151" s="188"/>
    </row>
    <row r="152" spans="1:11" s="50" customFormat="1" x14ac:dyDescent="0.3">
      <c r="A152" s="60"/>
      <c r="B152" s="17"/>
      <c r="C152" s="17"/>
      <c r="D152" s="17"/>
      <c r="E152" s="49"/>
      <c r="H152" s="189"/>
    </row>
    <row r="153" spans="1:11" x14ac:dyDescent="0.3">
      <c r="H153" s="190"/>
      <c r="K153" s="1"/>
    </row>
    <row r="154" spans="1:11" x14ac:dyDescent="0.3">
      <c r="H154" s="190"/>
      <c r="K154" s="1"/>
    </row>
    <row r="155" spans="1:11" x14ac:dyDescent="0.3">
      <c r="H155" s="190"/>
      <c r="K155" s="1"/>
    </row>
    <row r="156" spans="1:11" x14ac:dyDescent="0.3">
      <c r="H156" s="190"/>
      <c r="K156" s="1"/>
    </row>
    <row r="157" spans="1:11" x14ac:dyDescent="0.3">
      <c r="K157" s="1"/>
    </row>
    <row r="158" spans="1:11" x14ac:dyDescent="0.3">
      <c r="K158" s="1"/>
    </row>
  </sheetData>
  <sheetProtection sort="0" autoFilter="0" pivotTables="0"/>
  <autoFilter ref="A3:K96"/>
  <sortState ref="A4:E41">
    <sortCondition ref="A4"/>
  </sortState>
  <mergeCells count="1">
    <mergeCell ref="A1:E1"/>
  </mergeCells>
  <conditionalFormatting sqref="J1:J1048576">
    <cfRule type="cellIs" dxfId="11" priority="3" operator="equal">
      <formula>"Non"</formula>
    </cfRule>
    <cfRule type="cellIs" dxfId="10" priority="4" operator="equal">
      <formula>"Oui"</formula>
    </cfRule>
  </conditionalFormatting>
  <conditionalFormatting sqref="G4:G98">
    <cfRule type="cellIs" dxfId="9" priority="1" operator="equal">
      <formula>"N"</formula>
    </cfRule>
    <cfRule type="cellIs" dxfId="8" priority="2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74"/>
  <sheetViews>
    <sheetView showGridLines="0" workbookViewId="0">
      <pane ySplit="3" topLeftCell="A22" activePane="bottomLeft" state="frozen"/>
      <selection pane="bottomLeft" activeCell="E23" sqref="E23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196" customWidth="1"/>
    <col min="6" max="6" width="22" style="3" bestFit="1" customWidth="1"/>
    <col min="7" max="8" width="10.85546875" style="3" customWidth="1"/>
    <col min="9" max="9" width="16.5703125" style="212" bestFit="1" customWidth="1"/>
    <col min="10" max="10" width="20.7109375" style="3" bestFit="1" customWidth="1"/>
    <col min="11" max="11" width="13.7109375" style="3" customWidth="1"/>
    <col min="12" max="12" width="11.5703125" style="3" bestFit="1" customWidth="1"/>
    <col min="13" max="16384" width="11.42578125" style="1"/>
  </cols>
  <sheetData>
    <row r="1" spans="1:12" ht="27.75" x14ac:dyDescent="0.5">
      <c r="A1" s="261" t="s">
        <v>5</v>
      </c>
      <c r="B1" s="261"/>
      <c r="C1" s="261"/>
      <c r="D1" s="261"/>
      <c r="E1" s="261"/>
      <c r="F1" s="200" t="str">
        <f>"Février"&amp;" "&amp;Recapitulatif!$B$4</f>
        <v>Février 2017</v>
      </c>
      <c r="G1" s="200"/>
      <c r="H1" s="200"/>
    </row>
    <row r="2" spans="1:12" ht="16.5" thickBot="1" x14ac:dyDescent="0.35"/>
    <row r="3" spans="1:12" s="3" customFormat="1" ht="24" customHeight="1" thickBot="1" x14ac:dyDescent="0.3">
      <c r="A3" s="4" t="s">
        <v>0</v>
      </c>
      <c r="B3" s="5" t="s">
        <v>1</v>
      </c>
      <c r="C3" s="5" t="s">
        <v>2</v>
      </c>
      <c r="D3" s="8" t="s">
        <v>4</v>
      </c>
      <c r="E3" s="23" t="s">
        <v>3</v>
      </c>
      <c r="F3" s="24" t="s">
        <v>6</v>
      </c>
      <c r="G3" s="24" t="s">
        <v>43</v>
      </c>
      <c r="H3" s="24" t="s">
        <v>45</v>
      </c>
      <c r="I3" s="184" t="s">
        <v>14</v>
      </c>
      <c r="J3" s="24" t="s">
        <v>7</v>
      </c>
      <c r="K3" s="24" t="s">
        <v>26</v>
      </c>
      <c r="L3" s="24" t="s">
        <v>13</v>
      </c>
    </row>
    <row r="4" spans="1:12" x14ac:dyDescent="0.3">
      <c r="A4" s="182">
        <v>42767</v>
      </c>
      <c r="B4" s="260">
        <v>5668</v>
      </c>
      <c r="C4" s="80"/>
      <c r="D4" s="80"/>
      <c r="E4" s="197" t="s">
        <v>74</v>
      </c>
      <c r="F4" s="201" t="s">
        <v>30</v>
      </c>
      <c r="G4" s="44" t="s">
        <v>44</v>
      </c>
      <c r="H4" s="44"/>
      <c r="I4" s="213">
        <v>5</v>
      </c>
      <c r="J4" s="202">
        <v>2</v>
      </c>
      <c r="K4" s="202" t="s">
        <v>31</v>
      </c>
      <c r="L4" s="203"/>
    </row>
    <row r="5" spans="1:12" x14ac:dyDescent="0.3">
      <c r="A5" s="68">
        <v>42767</v>
      </c>
      <c r="B5" s="76"/>
      <c r="C5" s="76"/>
      <c r="D5" s="76" t="s">
        <v>28</v>
      </c>
      <c r="E5" s="198" t="s">
        <v>57</v>
      </c>
      <c r="F5" s="45" t="s">
        <v>30</v>
      </c>
      <c r="G5" s="34" t="s">
        <v>44</v>
      </c>
      <c r="H5" s="34"/>
      <c r="I5" s="214">
        <v>0.5</v>
      </c>
      <c r="J5" s="204">
        <v>2</v>
      </c>
      <c r="K5" s="204" t="s">
        <v>31</v>
      </c>
      <c r="L5" s="205"/>
    </row>
    <row r="6" spans="1:12" x14ac:dyDescent="0.3">
      <c r="A6" s="220">
        <v>42767</v>
      </c>
      <c r="B6" s="78"/>
      <c r="C6" s="76"/>
      <c r="D6" s="259">
        <v>6646164</v>
      </c>
      <c r="E6" s="198" t="s">
        <v>75</v>
      </c>
      <c r="F6" s="45" t="s">
        <v>30</v>
      </c>
      <c r="G6" s="204" t="s">
        <v>44</v>
      </c>
      <c r="H6" s="204"/>
      <c r="I6" s="214">
        <v>0.5</v>
      </c>
      <c r="J6" s="204">
        <v>2</v>
      </c>
      <c r="K6" s="204" t="s">
        <v>35</v>
      </c>
      <c r="L6" s="205"/>
    </row>
    <row r="7" spans="1:12" x14ac:dyDescent="0.3">
      <c r="A7" s="68">
        <v>42768</v>
      </c>
      <c r="B7" s="78"/>
      <c r="C7" s="76"/>
      <c r="D7" s="259">
        <v>9999799</v>
      </c>
      <c r="E7" s="198" t="s">
        <v>76</v>
      </c>
      <c r="F7" s="45" t="s">
        <v>30</v>
      </c>
      <c r="G7" s="204" t="s">
        <v>44</v>
      </c>
      <c r="H7" s="204"/>
      <c r="I7" s="214">
        <v>6.66</v>
      </c>
      <c r="J7" s="204">
        <v>2</v>
      </c>
      <c r="K7" s="204" t="s">
        <v>35</v>
      </c>
      <c r="L7" s="206"/>
    </row>
    <row r="8" spans="1:12" x14ac:dyDescent="0.3">
      <c r="A8" s="68">
        <v>42769</v>
      </c>
      <c r="B8" s="76"/>
      <c r="C8" s="76"/>
      <c r="D8" s="259">
        <v>8979</v>
      </c>
      <c r="E8" s="198" t="s">
        <v>75</v>
      </c>
      <c r="F8" s="45" t="s">
        <v>30</v>
      </c>
      <c r="G8" s="204" t="s">
        <v>44</v>
      </c>
      <c r="H8" s="204"/>
      <c r="I8" s="214">
        <v>0.5</v>
      </c>
      <c r="J8" s="204">
        <v>2</v>
      </c>
      <c r="K8" s="204" t="s">
        <v>31</v>
      </c>
      <c r="L8" s="206"/>
    </row>
    <row r="9" spans="1:12" x14ac:dyDescent="0.3">
      <c r="A9" s="68">
        <v>42769</v>
      </c>
      <c r="B9" s="76"/>
      <c r="C9" s="76"/>
      <c r="D9" s="259">
        <v>9999</v>
      </c>
      <c r="E9" s="198" t="s">
        <v>77</v>
      </c>
      <c r="F9" s="45" t="s">
        <v>30</v>
      </c>
      <c r="G9" s="204" t="s">
        <v>44</v>
      </c>
      <c r="H9" s="204"/>
      <c r="I9" s="214">
        <v>4.33</v>
      </c>
      <c r="J9" s="204">
        <v>2</v>
      </c>
      <c r="K9" s="204" t="s">
        <v>31</v>
      </c>
      <c r="L9" s="206"/>
    </row>
    <row r="10" spans="1:12" x14ac:dyDescent="0.3">
      <c r="A10" s="68">
        <v>42769</v>
      </c>
      <c r="B10" s="259">
        <v>255814234</v>
      </c>
      <c r="C10" s="76"/>
      <c r="D10" s="76"/>
      <c r="E10" s="198" t="s">
        <v>66</v>
      </c>
      <c r="F10" s="45" t="s">
        <v>8</v>
      </c>
      <c r="G10" s="204" t="s">
        <v>44</v>
      </c>
      <c r="H10" s="204"/>
      <c r="I10" s="214">
        <v>0.66</v>
      </c>
      <c r="J10" s="204">
        <v>2</v>
      </c>
      <c r="K10" s="204" t="s">
        <v>31</v>
      </c>
      <c r="L10" s="206"/>
    </row>
    <row r="11" spans="1:12" x14ac:dyDescent="0.3">
      <c r="A11" s="68">
        <v>42769</v>
      </c>
      <c r="B11" s="259">
        <v>22135454</v>
      </c>
      <c r="C11" s="76"/>
      <c r="D11" s="76"/>
      <c r="E11" s="198" t="s">
        <v>78</v>
      </c>
      <c r="F11" s="45" t="s">
        <v>8</v>
      </c>
      <c r="G11" s="204" t="s">
        <v>44</v>
      </c>
      <c r="H11" s="204"/>
      <c r="I11" s="214">
        <v>1</v>
      </c>
      <c r="J11" s="204">
        <v>2</v>
      </c>
      <c r="K11" s="204" t="s">
        <v>31</v>
      </c>
      <c r="L11" s="206"/>
    </row>
    <row r="12" spans="1:12" x14ac:dyDescent="0.3">
      <c r="A12" s="68">
        <v>42772</v>
      </c>
      <c r="B12" s="259">
        <v>23669971</v>
      </c>
      <c r="C12" s="76"/>
      <c r="D12" s="78"/>
      <c r="E12" s="198" t="s">
        <v>66</v>
      </c>
      <c r="F12" s="45" t="s">
        <v>8</v>
      </c>
      <c r="G12" s="204" t="s">
        <v>44</v>
      </c>
      <c r="H12" s="204"/>
      <c r="I12" s="214">
        <v>1</v>
      </c>
      <c r="J12" s="204">
        <v>1</v>
      </c>
      <c r="K12" s="204" t="s">
        <v>31</v>
      </c>
      <c r="L12" s="206"/>
    </row>
    <row r="13" spans="1:12" x14ac:dyDescent="0.3">
      <c r="A13" s="68">
        <v>42772</v>
      </c>
      <c r="B13" s="259">
        <v>23</v>
      </c>
      <c r="C13" s="76"/>
      <c r="D13" s="78"/>
      <c r="E13" s="198" t="s">
        <v>79</v>
      </c>
      <c r="F13" s="45" t="s">
        <v>8</v>
      </c>
      <c r="G13" s="204" t="s">
        <v>44</v>
      </c>
      <c r="H13" s="204"/>
      <c r="I13" s="214">
        <v>1</v>
      </c>
      <c r="J13" s="204">
        <v>1</v>
      </c>
      <c r="K13" s="204" t="s">
        <v>31</v>
      </c>
      <c r="L13" s="206"/>
    </row>
    <row r="14" spans="1:12" x14ac:dyDescent="0.3">
      <c r="A14" s="68">
        <v>42772</v>
      </c>
      <c r="B14" s="76">
        <v>2356</v>
      </c>
      <c r="C14" s="76"/>
      <c r="D14" s="259" t="s">
        <v>28</v>
      </c>
      <c r="E14" s="198" t="s">
        <v>80</v>
      </c>
      <c r="F14" s="45" t="s">
        <v>30</v>
      </c>
      <c r="G14" s="204" t="s">
        <v>44</v>
      </c>
      <c r="H14" s="204"/>
      <c r="I14" s="214">
        <v>2.5</v>
      </c>
      <c r="J14" s="204">
        <v>1</v>
      </c>
      <c r="K14" s="204" t="s">
        <v>31</v>
      </c>
      <c r="L14" s="206"/>
    </row>
    <row r="15" spans="1:12" x14ac:dyDescent="0.3">
      <c r="A15" s="68">
        <v>42772</v>
      </c>
      <c r="B15" s="78"/>
      <c r="C15" s="76"/>
      <c r="D15" s="259" t="s">
        <v>28</v>
      </c>
      <c r="E15" s="198" t="s">
        <v>81</v>
      </c>
      <c r="F15" s="45" t="s">
        <v>30</v>
      </c>
      <c r="G15" s="204" t="s">
        <v>44</v>
      </c>
      <c r="H15" s="204"/>
      <c r="I15" s="214">
        <v>1</v>
      </c>
      <c r="J15" s="204">
        <v>1</v>
      </c>
      <c r="K15" s="204" t="s">
        <v>31</v>
      </c>
      <c r="L15" s="205"/>
    </row>
    <row r="16" spans="1:12" x14ac:dyDescent="0.3">
      <c r="A16" s="68">
        <v>42772</v>
      </c>
      <c r="B16" s="259">
        <v>265471</v>
      </c>
      <c r="C16" s="76"/>
      <c r="D16" s="78"/>
      <c r="E16" s="198" t="s">
        <v>58</v>
      </c>
      <c r="F16" s="45" t="s">
        <v>8</v>
      </c>
      <c r="G16" s="204" t="s">
        <v>44</v>
      </c>
      <c r="H16" s="204"/>
      <c r="I16" s="214">
        <v>0.5</v>
      </c>
      <c r="J16" s="204">
        <v>1</v>
      </c>
      <c r="K16" s="204" t="s">
        <v>31</v>
      </c>
      <c r="L16" s="206"/>
    </row>
    <row r="17" spans="1:12" x14ac:dyDescent="0.3">
      <c r="A17" s="68">
        <v>42772</v>
      </c>
      <c r="B17" s="78"/>
      <c r="C17" s="76"/>
      <c r="D17" s="76" t="s">
        <v>28</v>
      </c>
      <c r="E17" s="198" t="s">
        <v>82</v>
      </c>
      <c r="F17" s="45" t="s">
        <v>30</v>
      </c>
      <c r="G17" s="204" t="s">
        <v>44</v>
      </c>
      <c r="H17" s="204"/>
      <c r="I17" s="214">
        <v>1.17</v>
      </c>
      <c r="J17" s="204">
        <v>3</v>
      </c>
      <c r="K17" s="204" t="s">
        <v>31</v>
      </c>
      <c r="L17" s="205"/>
    </row>
    <row r="18" spans="1:12" x14ac:dyDescent="0.3">
      <c r="A18" s="68">
        <v>42772</v>
      </c>
      <c r="B18" s="78"/>
      <c r="C18" s="76"/>
      <c r="D18" s="259" t="s">
        <v>28</v>
      </c>
      <c r="E18" s="198" t="s">
        <v>83</v>
      </c>
      <c r="F18" s="45" t="s">
        <v>30</v>
      </c>
      <c r="G18" s="204" t="s">
        <v>44</v>
      </c>
      <c r="H18" s="204"/>
      <c r="I18" s="214">
        <v>0.5</v>
      </c>
      <c r="J18" s="204">
        <v>1</v>
      </c>
      <c r="K18" s="204" t="s">
        <v>31</v>
      </c>
      <c r="L18" s="206"/>
    </row>
    <row r="19" spans="1:12" x14ac:dyDescent="0.3">
      <c r="A19" s="68">
        <v>42773</v>
      </c>
      <c r="B19" s="259">
        <v>256441</v>
      </c>
      <c r="C19" s="76"/>
      <c r="D19" s="76"/>
      <c r="E19" s="198" t="s">
        <v>64</v>
      </c>
      <c r="F19" s="45" t="s">
        <v>8</v>
      </c>
      <c r="G19" s="204" t="s">
        <v>44</v>
      </c>
      <c r="H19" s="204"/>
      <c r="I19" s="214">
        <v>0.5</v>
      </c>
      <c r="J19" s="204">
        <v>1</v>
      </c>
      <c r="K19" s="204" t="s">
        <v>31</v>
      </c>
      <c r="L19" s="206"/>
    </row>
    <row r="20" spans="1:12" x14ac:dyDescent="0.3">
      <c r="A20" s="68">
        <v>42773</v>
      </c>
      <c r="B20" s="259">
        <v>3698797</v>
      </c>
      <c r="C20" s="76"/>
      <c r="D20" s="76"/>
      <c r="E20" s="198" t="s">
        <v>78</v>
      </c>
      <c r="F20" s="45" t="s">
        <v>8</v>
      </c>
      <c r="G20" s="204" t="s">
        <v>44</v>
      </c>
      <c r="H20" s="204"/>
      <c r="I20" s="214">
        <v>1</v>
      </c>
      <c r="J20" s="204">
        <v>1</v>
      </c>
      <c r="K20" s="204" t="s">
        <v>31</v>
      </c>
      <c r="L20" s="205"/>
    </row>
    <row r="21" spans="1:12" x14ac:dyDescent="0.3">
      <c r="A21" s="68">
        <v>42773</v>
      </c>
      <c r="B21" s="76"/>
      <c r="C21" s="76"/>
      <c r="D21" s="259" t="s">
        <v>28</v>
      </c>
      <c r="E21" s="198" t="s">
        <v>84</v>
      </c>
      <c r="F21" s="45" t="s">
        <v>30</v>
      </c>
      <c r="G21" s="204" t="s">
        <v>44</v>
      </c>
      <c r="H21" s="204"/>
      <c r="I21" s="214">
        <v>3</v>
      </c>
      <c r="J21" s="204">
        <v>1</v>
      </c>
      <c r="K21" s="204" t="s">
        <v>35</v>
      </c>
      <c r="L21" s="206"/>
    </row>
    <row r="22" spans="1:12" x14ac:dyDescent="0.3">
      <c r="A22" s="68">
        <v>42773</v>
      </c>
      <c r="B22" s="259">
        <v>3656464</v>
      </c>
      <c r="C22" s="76"/>
      <c r="D22" s="76"/>
      <c r="E22" s="198" t="s">
        <v>78</v>
      </c>
      <c r="F22" s="45" t="s">
        <v>8</v>
      </c>
      <c r="G22" s="204" t="s">
        <v>44</v>
      </c>
      <c r="H22" s="204"/>
      <c r="I22" s="214">
        <v>2</v>
      </c>
      <c r="J22" s="204">
        <v>1</v>
      </c>
      <c r="K22" s="204" t="s">
        <v>31</v>
      </c>
      <c r="L22" s="206"/>
    </row>
    <row r="23" spans="1:12" x14ac:dyDescent="0.3">
      <c r="A23" s="68">
        <v>42774</v>
      </c>
      <c r="B23" s="259">
        <v>2354646</v>
      </c>
      <c r="C23" s="76"/>
      <c r="D23" s="78"/>
      <c r="E23" s="198" t="s">
        <v>64</v>
      </c>
      <c r="F23" s="45" t="s">
        <v>8</v>
      </c>
      <c r="G23" s="204" t="s">
        <v>44</v>
      </c>
      <c r="H23" s="204"/>
      <c r="I23" s="214">
        <v>0.5</v>
      </c>
      <c r="J23" s="204">
        <v>1</v>
      </c>
      <c r="K23" s="204" t="s">
        <v>31</v>
      </c>
      <c r="L23" s="206"/>
    </row>
    <row r="24" spans="1:12" x14ac:dyDescent="0.3">
      <c r="A24" s="68">
        <v>42774</v>
      </c>
      <c r="B24" s="76"/>
      <c r="C24" s="76"/>
      <c r="D24" s="259" t="s">
        <v>28</v>
      </c>
      <c r="E24" s="198" t="s">
        <v>84</v>
      </c>
      <c r="F24" s="45" t="s">
        <v>30</v>
      </c>
      <c r="G24" s="204" t="s">
        <v>44</v>
      </c>
      <c r="H24" s="204"/>
      <c r="I24" s="214">
        <v>0.5</v>
      </c>
      <c r="J24" s="204">
        <v>1</v>
      </c>
      <c r="K24" s="204" t="s">
        <v>35</v>
      </c>
      <c r="L24" s="206"/>
    </row>
    <row r="25" spans="1:12" x14ac:dyDescent="0.3">
      <c r="A25" s="68">
        <v>42774</v>
      </c>
      <c r="B25" s="78"/>
      <c r="C25" s="76"/>
      <c r="D25" s="259" t="s">
        <v>28</v>
      </c>
      <c r="E25" s="198" t="s">
        <v>83</v>
      </c>
      <c r="F25" s="45" t="s">
        <v>30</v>
      </c>
      <c r="G25" s="204" t="s">
        <v>44</v>
      </c>
      <c r="H25" s="204"/>
      <c r="I25" s="214">
        <v>1.5</v>
      </c>
      <c r="J25" s="204">
        <v>1</v>
      </c>
      <c r="K25" s="204" t="s">
        <v>35</v>
      </c>
      <c r="L25" s="206"/>
    </row>
    <row r="26" spans="1:12" x14ac:dyDescent="0.3">
      <c r="A26" s="68">
        <v>42774</v>
      </c>
      <c r="B26" s="78"/>
      <c r="C26" s="76"/>
      <c r="D26" s="259" t="s">
        <v>28</v>
      </c>
      <c r="E26" s="198" t="s">
        <v>83</v>
      </c>
      <c r="F26" s="45" t="s">
        <v>30</v>
      </c>
      <c r="G26" s="204" t="s">
        <v>44</v>
      </c>
      <c r="H26" s="204"/>
      <c r="I26" s="214">
        <v>1</v>
      </c>
      <c r="J26" s="204">
        <v>1</v>
      </c>
      <c r="K26" s="204" t="s">
        <v>31</v>
      </c>
      <c r="L26" s="205"/>
    </row>
    <row r="27" spans="1:12" x14ac:dyDescent="0.3">
      <c r="A27" s="68">
        <v>42774</v>
      </c>
      <c r="B27" s="76"/>
      <c r="C27" s="76"/>
      <c r="D27" s="259">
        <v>6646</v>
      </c>
      <c r="E27" s="198" t="s">
        <v>85</v>
      </c>
      <c r="F27" s="45" t="s">
        <v>30</v>
      </c>
      <c r="G27" s="204" t="s">
        <v>44</v>
      </c>
      <c r="H27" s="204"/>
      <c r="I27" s="214">
        <v>3.66</v>
      </c>
      <c r="J27" s="204">
        <v>1</v>
      </c>
      <c r="K27" s="204" t="s">
        <v>35</v>
      </c>
      <c r="L27" s="206"/>
    </row>
    <row r="28" spans="1:12" x14ac:dyDescent="0.3">
      <c r="A28" s="68">
        <v>42775</v>
      </c>
      <c r="B28" s="78">
        <v>56597463</v>
      </c>
      <c r="C28" s="76"/>
      <c r="D28" s="76"/>
      <c r="E28" s="198" t="s">
        <v>58</v>
      </c>
      <c r="F28" s="45" t="s">
        <v>8</v>
      </c>
      <c r="G28" s="204" t="s">
        <v>44</v>
      </c>
      <c r="H28" s="204"/>
      <c r="I28" s="214">
        <v>0.5</v>
      </c>
      <c r="J28" s="204">
        <v>1</v>
      </c>
      <c r="K28" s="204" t="s">
        <v>31</v>
      </c>
      <c r="L28" s="206"/>
    </row>
    <row r="29" spans="1:12" x14ac:dyDescent="0.3">
      <c r="A29" s="68">
        <v>42775</v>
      </c>
      <c r="B29" s="78"/>
      <c r="C29" s="76"/>
      <c r="D29" s="259">
        <v>9899</v>
      </c>
      <c r="E29" s="198" t="s">
        <v>86</v>
      </c>
      <c r="F29" s="45" t="s">
        <v>30</v>
      </c>
      <c r="G29" s="204" t="s">
        <v>44</v>
      </c>
      <c r="H29" s="204"/>
      <c r="I29" s="214">
        <v>1</v>
      </c>
      <c r="J29" s="204">
        <v>3</v>
      </c>
      <c r="K29" s="204" t="s">
        <v>35</v>
      </c>
      <c r="L29" s="206"/>
    </row>
    <row r="30" spans="1:12" x14ac:dyDescent="0.3">
      <c r="A30" s="68">
        <v>42775</v>
      </c>
      <c r="B30" s="78"/>
      <c r="C30" s="76"/>
      <c r="D30" s="259">
        <v>56566</v>
      </c>
      <c r="E30" s="198" t="s">
        <v>30</v>
      </c>
      <c r="F30" s="45" t="s">
        <v>30</v>
      </c>
      <c r="G30" s="204" t="s">
        <v>44</v>
      </c>
      <c r="H30" s="204"/>
      <c r="I30" s="214">
        <v>3</v>
      </c>
      <c r="J30" s="204">
        <v>3</v>
      </c>
      <c r="K30" s="204" t="s">
        <v>31</v>
      </c>
      <c r="L30" s="206"/>
    </row>
    <row r="31" spans="1:12" x14ac:dyDescent="0.3">
      <c r="A31" s="68">
        <v>42775</v>
      </c>
      <c r="B31" s="78"/>
      <c r="C31" s="76"/>
      <c r="D31" s="259" t="s">
        <v>28</v>
      </c>
      <c r="E31" s="198" t="s">
        <v>30</v>
      </c>
      <c r="F31" s="45" t="s">
        <v>30</v>
      </c>
      <c r="G31" s="204" t="s">
        <v>44</v>
      </c>
      <c r="H31" s="204"/>
      <c r="I31" s="214">
        <v>1</v>
      </c>
      <c r="J31" s="204">
        <v>2</v>
      </c>
      <c r="K31" s="204" t="s">
        <v>35</v>
      </c>
      <c r="L31" s="206"/>
    </row>
    <row r="32" spans="1:12" x14ac:dyDescent="0.3">
      <c r="A32" s="68">
        <v>42775</v>
      </c>
      <c r="B32" s="76"/>
      <c r="C32" s="76"/>
      <c r="D32" s="259" t="s">
        <v>28</v>
      </c>
      <c r="E32" s="198" t="s">
        <v>87</v>
      </c>
      <c r="F32" s="45" t="s">
        <v>30</v>
      </c>
      <c r="G32" s="204" t="s">
        <v>44</v>
      </c>
      <c r="H32" s="204"/>
      <c r="I32" s="214">
        <v>1</v>
      </c>
      <c r="J32" s="204">
        <v>1</v>
      </c>
      <c r="K32" s="204" t="s">
        <v>31</v>
      </c>
      <c r="L32" s="206"/>
    </row>
    <row r="33" spans="1:12" x14ac:dyDescent="0.3">
      <c r="A33" s="68">
        <v>42776</v>
      </c>
      <c r="B33" s="259">
        <v>5699685</v>
      </c>
      <c r="C33" s="76"/>
      <c r="D33" s="76"/>
      <c r="E33" s="198" t="s">
        <v>58</v>
      </c>
      <c r="F33" s="45" t="s">
        <v>8</v>
      </c>
      <c r="G33" s="204" t="s">
        <v>44</v>
      </c>
      <c r="H33" s="204"/>
      <c r="I33" s="214">
        <v>0.5</v>
      </c>
      <c r="J33" s="204">
        <v>1</v>
      </c>
      <c r="K33" s="204" t="s">
        <v>31</v>
      </c>
      <c r="L33" s="206"/>
    </row>
    <row r="34" spans="1:12" x14ac:dyDescent="0.3">
      <c r="A34" s="68">
        <v>42776</v>
      </c>
      <c r="B34" s="259">
        <v>636</v>
      </c>
      <c r="C34" s="76"/>
      <c r="D34" s="76"/>
      <c r="E34" s="198" t="s">
        <v>88</v>
      </c>
      <c r="F34" s="45" t="s">
        <v>8</v>
      </c>
      <c r="G34" s="204" t="s">
        <v>44</v>
      </c>
      <c r="H34" s="204"/>
      <c r="I34" s="214">
        <v>1.5</v>
      </c>
      <c r="J34" s="204">
        <v>2</v>
      </c>
      <c r="K34" s="204" t="s">
        <v>31</v>
      </c>
      <c r="L34" s="206"/>
    </row>
    <row r="35" spans="1:12" x14ac:dyDescent="0.3">
      <c r="A35" s="68">
        <v>42776</v>
      </c>
      <c r="B35" s="259">
        <v>445</v>
      </c>
      <c r="C35" s="76"/>
      <c r="D35" s="76"/>
      <c r="E35" s="198" t="s">
        <v>89</v>
      </c>
      <c r="F35" s="45" t="s">
        <v>8</v>
      </c>
      <c r="G35" s="204" t="s">
        <v>44</v>
      </c>
      <c r="H35" s="204"/>
      <c r="I35" s="214">
        <v>1</v>
      </c>
      <c r="J35" s="204">
        <v>2</v>
      </c>
      <c r="K35" s="204" t="s">
        <v>31</v>
      </c>
      <c r="L35" s="206"/>
    </row>
    <row r="36" spans="1:12" x14ac:dyDescent="0.3">
      <c r="A36" s="68"/>
      <c r="B36" s="76"/>
      <c r="C36" s="76"/>
      <c r="D36" s="259"/>
      <c r="E36" s="198"/>
      <c r="F36" s="45"/>
      <c r="G36" s="204"/>
      <c r="H36" s="204"/>
      <c r="I36" s="214"/>
      <c r="J36" s="204"/>
      <c r="K36" s="204"/>
      <c r="L36" s="207"/>
    </row>
    <row r="37" spans="1:12" x14ac:dyDescent="0.3">
      <c r="A37" s="68"/>
      <c r="B37" s="76"/>
      <c r="C37" s="76"/>
      <c r="D37" s="78"/>
      <c r="E37" s="198"/>
      <c r="F37" s="45"/>
      <c r="G37" s="204"/>
      <c r="H37" s="204"/>
      <c r="I37" s="214"/>
      <c r="J37" s="204"/>
      <c r="K37" s="204"/>
      <c r="L37" s="206"/>
    </row>
    <row r="38" spans="1:12" x14ac:dyDescent="0.3">
      <c r="A38" s="68"/>
      <c r="B38" s="76"/>
      <c r="C38" s="76"/>
      <c r="D38" s="259"/>
      <c r="E38" s="198"/>
      <c r="F38" s="45"/>
      <c r="G38" s="204"/>
      <c r="H38" s="204"/>
      <c r="I38" s="214"/>
      <c r="J38" s="204"/>
      <c r="K38" s="204"/>
      <c r="L38" s="206"/>
    </row>
    <row r="39" spans="1:12" x14ac:dyDescent="0.3">
      <c r="A39" s="68"/>
      <c r="B39" s="259"/>
      <c r="C39" s="76"/>
      <c r="D39" s="76"/>
      <c r="E39" s="198"/>
      <c r="F39" s="45"/>
      <c r="G39" s="204"/>
      <c r="H39" s="204"/>
      <c r="I39" s="214"/>
      <c r="J39" s="204"/>
      <c r="K39" s="204"/>
      <c r="L39" s="205"/>
    </row>
    <row r="40" spans="1:12" x14ac:dyDescent="0.3">
      <c r="A40" s="68"/>
      <c r="B40" s="259"/>
      <c r="C40" s="76"/>
      <c r="D40" s="76"/>
      <c r="E40" s="198"/>
      <c r="F40" s="45"/>
      <c r="G40" s="204"/>
      <c r="H40" s="204"/>
      <c r="I40" s="214"/>
      <c r="J40" s="204"/>
      <c r="K40" s="204"/>
      <c r="L40" s="206"/>
    </row>
    <row r="41" spans="1:12" x14ac:dyDescent="0.3">
      <c r="A41" s="68"/>
      <c r="B41" s="259"/>
      <c r="C41" s="76"/>
      <c r="D41" s="76"/>
      <c r="E41" s="198"/>
      <c r="F41" s="45"/>
      <c r="G41" s="204"/>
      <c r="H41" s="204"/>
      <c r="I41" s="214"/>
      <c r="J41" s="204"/>
      <c r="K41" s="204"/>
      <c r="L41" s="207"/>
    </row>
    <row r="42" spans="1:12" x14ac:dyDescent="0.3">
      <c r="A42" s="68"/>
      <c r="B42" s="259"/>
      <c r="C42" s="76"/>
      <c r="D42" s="76"/>
      <c r="E42" s="198"/>
      <c r="F42" s="45"/>
      <c r="G42" s="204"/>
      <c r="H42" s="204"/>
      <c r="I42" s="214"/>
      <c r="J42" s="204"/>
      <c r="K42" s="204"/>
      <c r="L42" s="206"/>
    </row>
    <row r="43" spans="1:12" x14ac:dyDescent="0.3">
      <c r="A43" s="68"/>
      <c r="B43" s="76"/>
      <c r="C43" s="76"/>
      <c r="D43" s="259"/>
      <c r="E43" s="37"/>
      <c r="F43" s="45"/>
      <c r="G43" s="204"/>
      <c r="H43" s="204"/>
      <c r="I43" s="214"/>
      <c r="J43" s="204"/>
      <c r="K43" s="204"/>
      <c r="L43" s="206"/>
    </row>
    <row r="44" spans="1:12" x14ac:dyDescent="0.3">
      <c r="A44" s="68"/>
      <c r="B44" s="76"/>
      <c r="C44" s="76"/>
      <c r="D44" s="259"/>
      <c r="E44" s="198"/>
      <c r="F44" s="45"/>
      <c r="G44" s="204"/>
      <c r="H44" s="204"/>
      <c r="I44" s="214"/>
      <c r="J44" s="204"/>
      <c r="K44" s="204"/>
      <c r="L44" s="206"/>
    </row>
    <row r="45" spans="1:12" x14ac:dyDescent="0.3">
      <c r="A45" s="68"/>
      <c r="B45" s="76"/>
      <c r="C45" s="76"/>
      <c r="D45" s="259"/>
      <c r="E45" s="198"/>
      <c r="F45" s="45"/>
      <c r="G45" s="204"/>
      <c r="H45" s="204"/>
      <c r="I45" s="214"/>
      <c r="J45" s="204"/>
      <c r="K45" s="204"/>
      <c r="L45" s="206"/>
    </row>
    <row r="46" spans="1:12" x14ac:dyDescent="0.3">
      <c r="A46" s="68"/>
      <c r="B46" s="76"/>
      <c r="C46" s="76"/>
      <c r="D46" s="259"/>
      <c r="E46" s="198"/>
      <c r="F46" s="45"/>
      <c r="G46" s="204"/>
      <c r="H46" s="204"/>
      <c r="I46" s="214"/>
      <c r="J46" s="204"/>
      <c r="K46" s="204"/>
      <c r="L46" s="206"/>
    </row>
    <row r="47" spans="1:12" x14ac:dyDescent="0.3">
      <c r="A47" s="68"/>
      <c r="B47" s="76"/>
      <c r="C47" s="76"/>
      <c r="D47" s="259"/>
      <c r="E47" s="198"/>
      <c r="F47" s="45"/>
      <c r="G47" s="204"/>
      <c r="H47" s="204"/>
      <c r="I47" s="214"/>
      <c r="J47" s="204"/>
      <c r="K47" s="204"/>
      <c r="L47" s="206"/>
    </row>
    <row r="48" spans="1:12" x14ac:dyDescent="0.3">
      <c r="A48" s="68"/>
      <c r="B48" s="76"/>
      <c r="C48" s="76"/>
      <c r="D48" s="259"/>
      <c r="E48" s="198"/>
      <c r="F48" s="45"/>
      <c r="G48" s="204"/>
      <c r="H48" s="204"/>
      <c r="I48" s="214"/>
      <c r="J48" s="204"/>
      <c r="K48" s="204"/>
      <c r="L48" s="206"/>
    </row>
    <row r="49" spans="1:12" x14ac:dyDescent="0.3">
      <c r="A49" s="68"/>
      <c r="B49" s="76"/>
      <c r="C49" s="76"/>
      <c r="D49" s="259"/>
      <c r="E49" s="198"/>
      <c r="F49" s="45"/>
      <c r="G49" s="204"/>
      <c r="H49" s="204"/>
      <c r="I49" s="214"/>
      <c r="J49" s="204"/>
      <c r="K49" s="204"/>
      <c r="L49" s="206"/>
    </row>
    <row r="50" spans="1:12" x14ac:dyDescent="0.3">
      <c r="A50" s="68"/>
      <c r="B50" s="76"/>
      <c r="C50" s="76"/>
      <c r="D50" s="259"/>
      <c r="E50" s="198"/>
      <c r="F50" s="45"/>
      <c r="G50" s="204"/>
      <c r="H50" s="204"/>
      <c r="I50" s="214"/>
      <c r="J50" s="204"/>
      <c r="K50" s="204"/>
      <c r="L50" s="206"/>
    </row>
    <row r="51" spans="1:12" x14ac:dyDescent="0.3">
      <c r="A51" s="68"/>
      <c r="B51" s="76"/>
      <c r="C51" s="76"/>
      <c r="D51" s="76"/>
      <c r="E51" s="198"/>
      <c r="F51" s="45"/>
      <c r="G51" s="204"/>
      <c r="H51" s="204"/>
      <c r="I51" s="214"/>
      <c r="J51" s="204"/>
      <c r="K51" s="204"/>
      <c r="L51" s="206"/>
    </row>
    <row r="52" spans="1:12" x14ac:dyDescent="0.3">
      <c r="A52" s="68"/>
      <c r="B52" s="259"/>
      <c r="C52" s="76"/>
      <c r="D52" s="76"/>
      <c r="E52" s="198"/>
      <c r="F52" s="45"/>
      <c r="G52" s="204"/>
      <c r="H52" s="204"/>
      <c r="I52" s="214"/>
      <c r="J52" s="204"/>
      <c r="K52" s="204"/>
      <c r="L52" s="206"/>
    </row>
    <row r="53" spans="1:12" x14ac:dyDescent="0.3">
      <c r="A53" s="68"/>
      <c r="B53" s="76"/>
      <c r="C53" s="76"/>
      <c r="D53" s="259"/>
      <c r="E53" s="198"/>
      <c r="F53" s="45"/>
      <c r="G53" s="204"/>
      <c r="H53" s="204"/>
      <c r="I53" s="214"/>
      <c r="J53" s="204"/>
      <c r="K53" s="204"/>
      <c r="L53" s="206"/>
    </row>
    <row r="54" spans="1:12" x14ac:dyDescent="0.3">
      <c r="A54" s="68"/>
      <c r="B54" s="76"/>
      <c r="C54" s="76"/>
      <c r="D54" s="259"/>
      <c r="E54" s="198"/>
      <c r="F54" s="45"/>
      <c r="G54" s="204"/>
      <c r="H54" s="204"/>
      <c r="I54" s="214"/>
      <c r="J54" s="204"/>
      <c r="K54" s="204"/>
      <c r="L54" s="206"/>
    </row>
    <row r="55" spans="1:12" x14ac:dyDescent="0.3">
      <c r="A55" s="68"/>
      <c r="B55" s="259"/>
      <c r="C55" s="76"/>
      <c r="D55" s="76"/>
      <c r="E55" s="198"/>
      <c r="F55" s="45"/>
      <c r="G55" s="204"/>
      <c r="H55" s="204"/>
      <c r="I55" s="214"/>
      <c r="J55" s="204"/>
      <c r="K55" s="204"/>
      <c r="L55" s="206"/>
    </row>
    <row r="56" spans="1:12" x14ac:dyDescent="0.3">
      <c r="A56" s="68"/>
      <c r="B56" s="76"/>
      <c r="C56" s="76"/>
      <c r="D56" s="76"/>
      <c r="E56" s="198"/>
      <c r="F56" s="45"/>
      <c r="G56" s="204"/>
      <c r="H56" s="204"/>
      <c r="I56" s="214"/>
      <c r="J56" s="204"/>
      <c r="K56" s="204"/>
      <c r="L56" s="206"/>
    </row>
    <row r="57" spans="1:12" x14ac:dyDescent="0.3">
      <c r="A57" s="68"/>
      <c r="B57" s="259"/>
      <c r="C57" s="76"/>
      <c r="D57" s="76"/>
      <c r="E57" s="198"/>
      <c r="F57" s="45"/>
      <c r="G57" s="204"/>
      <c r="H57" s="204"/>
      <c r="I57" s="214"/>
      <c r="J57" s="204"/>
      <c r="K57" s="204"/>
      <c r="L57" s="206"/>
    </row>
    <row r="58" spans="1:12" x14ac:dyDescent="0.3">
      <c r="A58" s="68"/>
      <c r="B58" s="259"/>
      <c r="C58" s="76"/>
      <c r="D58" s="76"/>
      <c r="E58" s="198"/>
      <c r="F58" s="45"/>
      <c r="G58" s="204"/>
      <c r="H58" s="204"/>
      <c r="I58" s="214"/>
      <c r="J58" s="204"/>
      <c r="K58" s="204"/>
      <c r="L58" s="206"/>
    </row>
    <row r="59" spans="1:12" x14ac:dyDescent="0.3">
      <c r="A59" s="68"/>
      <c r="B59" s="76"/>
      <c r="C59" s="76"/>
      <c r="D59" s="259"/>
      <c r="E59" s="198"/>
      <c r="F59" s="45"/>
      <c r="G59" s="204"/>
      <c r="H59" s="204"/>
      <c r="I59" s="214"/>
      <c r="J59" s="204"/>
      <c r="K59" s="204"/>
      <c r="L59" s="206"/>
    </row>
    <row r="60" spans="1:12" x14ac:dyDescent="0.3">
      <c r="A60" s="68"/>
      <c r="B60" s="76"/>
      <c r="C60" s="76"/>
      <c r="D60" s="259"/>
      <c r="E60" s="198"/>
      <c r="F60" s="45"/>
      <c r="G60" s="204"/>
      <c r="H60" s="204"/>
      <c r="I60" s="214"/>
      <c r="J60" s="204"/>
      <c r="K60" s="204"/>
      <c r="L60" s="206"/>
    </row>
    <row r="61" spans="1:12" x14ac:dyDescent="0.3">
      <c r="A61" s="68"/>
      <c r="B61" s="259"/>
      <c r="C61" s="76"/>
      <c r="D61" s="76"/>
      <c r="E61" s="198"/>
      <c r="F61" s="45"/>
      <c r="G61" s="204"/>
      <c r="H61" s="204"/>
      <c r="I61" s="214"/>
      <c r="J61" s="204"/>
      <c r="K61" s="204"/>
      <c r="L61" s="206"/>
    </row>
    <row r="62" spans="1:12" x14ac:dyDescent="0.3">
      <c r="A62" s="68"/>
      <c r="B62" s="76"/>
      <c r="C62" s="76"/>
      <c r="D62" s="259"/>
      <c r="E62" s="198"/>
      <c r="F62" s="45"/>
      <c r="G62" s="204"/>
      <c r="H62" s="204"/>
      <c r="I62" s="214"/>
      <c r="J62" s="204"/>
      <c r="K62" s="204"/>
      <c r="L62" s="206"/>
    </row>
    <row r="63" spans="1:12" x14ac:dyDescent="0.3">
      <c r="A63" s="68"/>
      <c r="B63" s="76"/>
      <c r="C63" s="76"/>
      <c r="D63" s="76"/>
      <c r="E63" s="198"/>
      <c r="F63" s="45"/>
      <c r="G63" s="204"/>
      <c r="H63" s="204"/>
      <c r="I63" s="214"/>
      <c r="J63" s="204"/>
      <c r="K63" s="204"/>
      <c r="L63" s="206"/>
    </row>
    <row r="64" spans="1:12" x14ac:dyDescent="0.3">
      <c r="A64" s="68"/>
      <c r="B64" s="76"/>
      <c r="C64" s="76"/>
      <c r="D64" s="76"/>
      <c r="E64" s="198"/>
      <c r="F64" s="45"/>
      <c r="G64" s="204"/>
      <c r="H64" s="204"/>
      <c r="I64" s="214"/>
      <c r="J64" s="204"/>
      <c r="K64" s="204"/>
      <c r="L64" s="206"/>
    </row>
    <row r="65" spans="1:12" x14ac:dyDescent="0.3">
      <c r="A65" s="68"/>
      <c r="B65" s="259"/>
      <c r="C65" s="76"/>
      <c r="D65" s="76"/>
      <c r="E65" s="198"/>
      <c r="F65" s="45"/>
      <c r="G65" s="204"/>
      <c r="H65" s="204"/>
      <c r="I65" s="214"/>
      <c r="J65" s="204"/>
      <c r="K65" s="204"/>
      <c r="L65" s="206"/>
    </row>
    <row r="66" spans="1:12" x14ac:dyDescent="0.3">
      <c r="A66" s="68"/>
      <c r="B66" s="76"/>
      <c r="C66" s="76"/>
      <c r="D66" s="259"/>
      <c r="E66" s="198"/>
      <c r="F66" s="45"/>
      <c r="G66" s="204"/>
      <c r="H66" s="204"/>
      <c r="I66" s="214"/>
      <c r="J66" s="204"/>
      <c r="K66" s="204"/>
      <c r="L66" s="206"/>
    </row>
    <row r="67" spans="1:12" x14ac:dyDescent="0.3">
      <c r="A67" s="68"/>
      <c r="B67" s="76"/>
      <c r="C67" s="76"/>
      <c r="D67" s="259"/>
      <c r="E67" s="198"/>
      <c r="F67" s="45"/>
      <c r="G67" s="204"/>
      <c r="H67" s="204"/>
      <c r="I67" s="214"/>
      <c r="J67" s="204"/>
      <c r="K67" s="204"/>
      <c r="L67" s="206"/>
    </row>
    <row r="68" spans="1:12" x14ac:dyDescent="0.3">
      <c r="A68" s="68"/>
      <c r="B68" s="76"/>
      <c r="C68" s="76"/>
      <c r="D68" s="76"/>
      <c r="E68" s="198"/>
      <c r="F68" s="45"/>
      <c r="G68" s="204"/>
      <c r="H68" s="204"/>
      <c r="I68" s="214"/>
      <c r="J68" s="204"/>
      <c r="K68" s="204"/>
      <c r="L68" s="206"/>
    </row>
    <row r="69" spans="1:12" x14ac:dyDescent="0.3">
      <c r="A69" s="68"/>
      <c r="B69" s="76"/>
      <c r="C69" s="76"/>
      <c r="D69" s="259"/>
      <c r="E69" s="198"/>
      <c r="F69" s="45"/>
      <c r="G69" s="204"/>
      <c r="H69" s="204"/>
      <c r="I69" s="214"/>
      <c r="J69" s="204"/>
      <c r="K69" s="204"/>
      <c r="L69" s="206"/>
    </row>
    <row r="70" spans="1:12" x14ac:dyDescent="0.3">
      <c r="A70" s="68"/>
      <c r="B70" s="259"/>
      <c r="C70" s="76"/>
      <c r="D70" s="76"/>
      <c r="E70" s="198"/>
      <c r="F70" s="45"/>
      <c r="G70" s="204"/>
      <c r="H70" s="204"/>
      <c r="I70" s="214"/>
      <c r="J70" s="204"/>
      <c r="K70" s="204"/>
      <c r="L70" s="206"/>
    </row>
    <row r="71" spans="1:12" x14ac:dyDescent="0.3">
      <c r="A71" s="68"/>
      <c r="B71" s="76"/>
      <c r="C71" s="76"/>
      <c r="D71" s="76"/>
      <c r="E71" s="198"/>
      <c r="F71" s="45"/>
      <c r="G71" s="204"/>
      <c r="H71" s="204"/>
      <c r="I71" s="214"/>
      <c r="J71" s="204"/>
      <c r="K71" s="204"/>
      <c r="L71" s="206"/>
    </row>
    <row r="72" spans="1:12" x14ac:dyDescent="0.3">
      <c r="A72" s="68"/>
      <c r="B72" s="76"/>
      <c r="C72" s="76"/>
      <c r="D72" s="259"/>
      <c r="E72" s="198"/>
      <c r="F72" s="45"/>
      <c r="G72" s="204"/>
      <c r="H72" s="204"/>
      <c r="I72" s="214"/>
      <c r="J72" s="204"/>
      <c r="K72" s="204"/>
      <c r="L72" s="206"/>
    </row>
    <row r="73" spans="1:12" x14ac:dyDescent="0.3">
      <c r="A73" s="68"/>
      <c r="B73" s="76"/>
      <c r="C73" s="76"/>
      <c r="D73" s="76"/>
      <c r="E73" s="198"/>
      <c r="F73" s="45"/>
      <c r="G73" s="204"/>
      <c r="H73" s="204"/>
      <c r="I73" s="214"/>
      <c r="J73" s="204"/>
      <c r="K73" s="204"/>
      <c r="L73" s="206"/>
    </row>
    <row r="74" spans="1:12" x14ac:dyDescent="0.3">
      <c r="A74" s="68"/>
      <c r="B74" s="76"/>
      <c r="C74" s="76"/>
      <c r="D74" s="259"/>
      <c r="E74" s="198"/>
      <c r="F74" s="45"/>
      <c r="G74" s="204"/>
      <c r="H74" s="204"/>
      <c r="I74" s="214"/>
      <c r="J74" s="204"/>
      <c r="K74" s="204"/>
      <c r="L74" s="206"/>
    </row>
    <row r="75" spans="1:12" x14ac:dyDescent="0.3">
      <c r="A75" s="68"/>
      <c r="B75" s="76"/>
      <c r="C75" s="76"/>
      <c r="D75" s="259"/>
      <c r="E75" s="198"/>
      <c r="F75" s="45"/>
      <c r="G75" s="204"/>
      <c r="H75" s="204"/>
      <c r="I75" s="214"/>
      <c r="J75" s="204"/>
      <c r="K75" s="204"/>
      <c r="L75" s="206"/>
    </row>
    <row r="76" spans="1:12" x14ac:dyDescent="0.3">
      <c r="A76" s="68"/>
      <c r="B76" s="259"/>
      <c r="C76" s="76"/>
      <c r="D76" s="76"/>
      <c r="E76" s="198"/>
      <c r="F76" s="45"/>
      <c r="G76" s="204"/>
      <c r="H76" s="204"/>
      <c r="I76" s="214"/>
      <c r="J76" s="204"/>
      <c r="K76" s="204"/>
      <c r="L76" s="206"/>
    </row>
    <row r="77" spans="1:12" x14ac:dyDescent="0.3">
      <c r="A77" s="68"/>
      <c r="B77" s="76"/>
      <c r="C77" s="76"/>
      <c r="D77" s="259"/>
      <c r="E77" s="198"/>
      <c r="F77" s="45"/>
      <c r="G77" s="204"/>
      <c r="H77" s="204"/>
      <c r="I77" s="214"/>
      <c r="J77" s="204"/>
      <c r="K77" s="204"/>
      <c r="L77" s="206"/>
    </row>
    <row r="78" spans="1:12" x14ac:dyDescent="0.3">
      <c r="A78" s="68"/>
      <c r="B78" s="76"/>
      <c r="C78" s="76"/>
      <c r="D78" s="259"/>
      <c r="E78" s="198"/>
      <c r="F78" s="45"/>
      <c r="G78" s="204"/>
      <c r="H78" s="204"/>
      <c r="I78" s="214"/>
      <c r="J78" s="204"/>
      <c r="K78" s="204"/>
      <c r="L78" s="206"/>
    </row>
    <row r="79" spans="1:12" x14ac:dyDescent="0.3">
      <c r="A79" s="68"/>
      <c r="B79" s="76"/>
      <c r="C79" s="76"/>
      <c r="D79" s="259"/>
      <c r="E79" s="198"/>
      <c r="F79" s="45"/>
      <c r="G79" s="204"/>
      <c r="H79" s="204"/>
      <c r="I79" s="214"/>
      <c r="J79" s="204"/>
      <c r="K79" s="204"/>
      <c r="L79" s="206"/>
    </row>
    <row r="80" spans="1:12" x14ac:dyDescent="0.3">
      <c r="A80" s="68"/>
      <c r="B80" s="76"/>
      <c r="C80" s="76"/>
      <c r="D80" s="259"/>
      <c r="E80" s="198"/>
      <c r="F80" s="45"/>
      <c r="G80" s="204"/>
      <c r="H80" s="204"/>
      <c r="I80" s="214"/>
      <c r="J80" s="204"/>
      <c r="K80" s="204"/>
      <c r="L80" s="206"/>
    </row>
    <row r="81" spans="1:12" x14ac:dyDescent="0.3">
      <c r="A81" s="68"/>
      <c r="B81" s="76"/>
      <c r="C81" s="76"/>
      <c r="D81" s="259"/>
      <c r="E81" s="198"/>
      <c r="F81" s="45"/>
      <c r="G81" s="204"/>
      <c r="H81" s="204"/>
      <c r="I81" s="214"/>
      <c r="J81" s="204"/>
      <c r="K81" s="204"/>
      <c r="L81" s="206"/>
    </row>
    <row r="82" spans="1:12" x14ac:dyDescent="0.3">
      <c r="A82" s="68"/>
      <c r="B82" s="259"/>
      <c r="C82" s="76"/>
      <c r="D82" s="76"/>
      <c r="E82" s="198"/>
      <c r="F82" s="45"/>
      <c r="G82" s="204"/>
      <c r="H82" s="204"/>
      <c r="I82" s="214"/>
      <c r="J82" s="204"/>
      <c r="K82" s="204"/>
      <c r="L82" s="206"/>
    </row>
    <row r="83" spans="1:12" x14ac:dyDescent="0.3">
      <c r="A83" s="68"/>
      <c r="B83" s="76"/>
      <c r="C83" s="76"/>
      <c r="D83" s="259"/>
      <c r="E83" s="198"/>
      <c r="F83" s="45"/>
      <c r="G83" s="204"/>
      <c r="H83" s="204"/>
      <c r="I83" s="214"/>
      <c r="J83" s="204"/>
      <c r="K83" s="204"/>
      <c r="L83" s="206"/>
    </row>
    <row r="84" spans="1:12" x14ac:dyDescent="0.3">
      <c r="A84" s="68"/>
      <c r="B84" s="76"/>
      <c r="C84" s="76"/>
      <c r="D84" s="259"/>
      <c r="E84" s="198"/>
      <c r="F84" s="45"/>
      <c r="G84" s="204"/>
      <c r="H84" s="204"/>
      <c r="I84" s="214"/>
      <c r="J84" s="204"/>
      <c r="K84" s="204"/>
      <c r="L84" s="206"/>
    </row>
    <row r="85" spans="1:12" x14ac:dyDescent="0.3">
      <c r="A85" s="68"/>
      <c r="B85" s="76"/>
      <c r="C85" s="76"/>
      <c r="D85" s="259"/>
      <c r="E85" s="198"/>
      <c r="F85" s="45"/>
      <c r="G85" s="204"/>
      <c r="H85" s="204"/>
      <c r="I85" s="214"/>
      <c r="J85" s="204"/>
      <c r="K85" s="204"/>
      <c r="L85" s="206"/>
    </row>
    <row r="86" spans="1:12" x14ac:dyDescent="0.3">
      <c r="A86" s="68"/>
      <c r="B86" s="76"/>
      <c r="C86" s="76"/>
      <c r="D86" s="259"/>
      <c r="E86" s="198"/>
      <c r="F86" s="45"/>
      <c r="G86" s="204"/>
      <c r="H86" s="204"/>
      <c r="I86" s="214"/>
      <c r="J86" s="204"/>
      <c r="K86" s="204"/>
      <c r="L86" s="206"/>
    </row>
    <row r="87" spans="1:12" x14ac:dyDescent="0.3">
      <c r="A87" s="68"/>
      <c r="B87" s="76"/>
      <c r="C87" s="76"/>
      <c r="D87" s="259"/>
      <c r="E87" s="198"/>
      <c r="F87" s="45"/>
      <c r="G87" s="204"/>
      <c r="H87" s="204"/>
      <c r="I87" s="214"/>
      <c r="J87" s="204"/>
      <c r="K87" s="204"/>
      <c r="L87" s="206"/>
    </row>
    <row r="88" spans="1:12" x14ac:dyDescent="0.3">
      <c r="A88" s="68"/>
      <c r="B88" s="259"/>
      <c r="C88" s="76"/>
      <c r="D88" s="76"/>
      <c r="E88" s="198"/>
      <c r="F88" s="45"/>
      <c r="G88" s="204"/>
      <c r="H88" s="204"/>
      <c r="I88" s="214"/>
      <c r="J88" s="204"/>
      <c r="K88" s="204"/>
      <c r="L88" s="206"/>
    </row>
    <row r="89" spans="1:12" x14ac:dyDescent="0.3">
      <c r="A89" s="68"/>
      <c r="B89" s="76"/>
      <c r="C89" s="76"/>
      <c r="D89" s="76"/>
      <c r="E89" s="198"/>
      <c r="F89" s="45"/>
      <c r="G89" s="204"/>
      <c r="H89" s="204"/>
      <c r="I89" s="214"/>
      <c r="J89" s="204"/>
      <c r="K89" s="204"/>
      <c r="L89" s="206"/>
    </row>
    <row r="90" spans="1:12" x14ac:dyDescent="0.3">
      <c r="A90" s="68"/>
      <c r="B90" s="76"/>
      <c r="C90" s="76"/>
      <c r="D90" s="259"/>
      <c r="E90" s="198"/>
      <c r="F90" s="45"/>
      <c r="G90" s="204"/>
      <c r="H90" s="204"/>
      <c r="I90" s="214"/>
      <c r="J90" s="204"/>
      <c r="K90" s="204"/>
      <c r="L90" s="206"/>
    </row>
    <row r="91" spans="1:12" x14ac:dyDescent="0.3">
      <c r="A91" s="68"/>
      <c r="B91" s="76"/>
      <c r="C91" s="76"/>
      <c r="D91" s="259"/>
      <c r="E91" s="198"/>
      <c r="F91" s="45"/>
      <c r="G91" s="204"/>
      <c r="H91" s="204"/>
      <c r="I91" s="214"/>
      <c r="J91" s="204"/>
      <c r="K91" s="204"/>
      <c r="L91" s="206"/>
    </row>
    <row r="92" spans="1:12" x14ac:dyDescent="0.3">
      <c r="A92" s="68"/>
      <c r="B92" s="76"/>
      <c r="C92" s="76"/>
      <c r="D92" s="259"/>
      <c r="E92" s="198"/>
      <c r="F92" s="45"/>
      <c r="G92" s="204"/>
      <c r="H92" s="204"/>
      <c r="I92" s="214"/>
      <c r="J92" s="204"/>
      <c r="K92" s="204"/>
      <c r="L92" s="206"/>
    </row>
    <row r="93" spans="1:12" x14ac:dyDescent="0.3">
      <c r="A93" s="68"/>
      <c r="B93" s="76"/>
      <c r="C93" s="76"/>
      <c r="D93" s="259"/>
      <c r="E93" s="198"/>
      <c r="F93" s="45"/>
      <c r="G93" s="204"/>
      <c r="H93" s="204"/>
      <c r="I93" s="214"/>
      <c r="J93" s="204"/>
      <c r="K93" s="204"/>
      <c r="L93" s="206"/>
    </row>
    <row r="94" spans="1:12" x14ac:dyDescent="0.3">
      <c r="A94" s="68"/>
      <c r="B94" s="76"/>
      <c r="C94" s="76"/>
      <c r="D94" s="76"/>
      <c r="E94" s="198"/>
      <c r="F94" s="45"/>
      <c r="G94" s="204"/>
      <c r="H94" s="204"/>
      <c r="I94" s="214"/>
      <c r="J94" s="204"/>
      <c r="K94" s="204"/>
      <c r="L94" s="206"/>
    </row>
    <row r="95" spans="1:12" ht="16.5" thickBot="1" x14ac:dyDescent="0.35">
      <c r="A95" s="57"/>
      <c r="B95" s="195"/>
      <c r="C95" s="195"/>
      <c r="D95" s="195"/>
      <c r="E95" s="199"/>
      <c r="F95" s="208"/>
      <c r="G95" s="209"/>
      <c r="H95" s="209"/>
      <c r="I95" s="215"/>
      <c r="J95" s="209"/>
      <c r="K95" s="209"/>
      <c r="L95" s="210"/>
    </row>
    <row r="96" spans="1:12" x14ac:dyDescent="0.3">
      <c r="I96" s="212">
        <f>SUM(I4:I95)</f>
        <v>49.980000000000004</v>
      </c>
    </row>
    <row r="97" spans="5:9" x14ac:dyDescent="0.3">
      <c r="E97" s="223" t="s">
        <v>8</v>
      </c>
      <c r="F97" s="211">
        <f>COUNTIF(F4:F95,"gammes")</f>
        <v>13</v>
      </c>
      <c r="G97" s="211"/>
      <c r="H97" s="211"/>
      <c r="I97" s="216"/>
    </row>
    <row r="98" spans="5:9" x14ac:dyDescent="0.3">
      <c r="E98" s="223" t="s">
        <v>10</v>
      </c>
      <c r="F98" s="211">
        <f>COUNTIF(F4:F95,"Intervention")</f>
        <v>19</v>
      </c>
      <c r="G98" s="211"/>
      <c r="H98" s="211"/>
      <c r="I98" s="216"/>
    </row>
    <row r="99" spans="5:9" x14ac:dyDescent="0.3">
      <c r="E99" s="223" t="s">
        <v>11</v>
      </c>
      <c r="F99" s="211">
        <f>COUNTIF(F4:F95,"Electromécanique")</f>
        <v>0</v>
      </c>
      <c r="G99" s="211"/>
      <c r="H99" s="211"/>
      <c r="I99" s="216"/>
    </row>
    <row r="100" spans="5:9" x14ac:dyDescent="0.3">
      <c r="E100" s="223" t="s">
        <v>12</v>
      </c>
      <c r="F100" s="211">
        <f>COUNTIF(F4:F95,"Formation")</f>
        <v>0</v>
      </c>
      <c r="G100" s="211"/>
      <c r="H100" s="211"/>
      <c r="I100" s="216"/>
    </row>
    <row r="101" spans="5:9" x14ac:dyDescent="0.3">
      <c r="I101" s="216"/>
    </row>
    <row r="102" spans="5:9" x14ac:dyDescent="0.3">
      <c r="I102" s="216"/>
    </row>
    <row r="103" spans="5:9" x14ac:dyDescent="0.3">
      <c r="I103" s="216"/>
    </row>
    <row r="104" spans="5:9" x14ac:dyDescent="0.3">
      <c r="I104" s="216"/>
    </row>
    <row r="105" spans="5:9" x14ac:dyDescent="0.3">
      <c r="I105" s="216"/>
    </row>
    <row r="106" spans="5:9" x14ac:dyDescent="0.3">
      <c r="I106" s="216"/>
    </row>
    <row r="107" spans="5:9" x14ac:dyDescent="0.3">
      <c r="I107" s="216"/>
    </row>
    <row r="108" spans="5:9" x14ac:dyDescent="0.3">
      <c r="I108" s="216"/>
    </row>
    <row r="109" spans="5:9" x14ac:dyDescent="0.3">
      <c r="I109" s="216"/>
    </row>
    <row r="110" spans="5:9" x14ac:dyDescent="0.3">
      <c r="I110" s="216"/>
    </row>
    <row r="111" spans="5:9" x14ac:dyDescent="0.3">
      <c r="I111" s="216"/>
    </row>
    <row r="112" spans="5:9" x14ac:dyDescent="0.3">
      <c r="I112" s="216"/>
    </row>
    <row r="113" spans="9:9" x14ac:dyDescent="0.3">
      <c r="I113" s="216"/>
    </row>
    <row r="114" spans="9:9" x14ac:dyDescent="0.3">
      <c r="I114" s="216"/>
    </row>
    <row r="115" spans="9:9" x14ac:dyDescent="0.3">
      <c r="I115" s="216"/>
    </row>
    <row r="116" spans="9:9" x14ac:dyDescent="0.3">
      <c r="I116" s="216"/>
    </row>
    <row r="117" spans="9:9" x14ac:dyDescent="0.3">
      <c r="I117" s="216"/>
    </row>
    <row r="118" spans="9:9" x14ac:dyDescent="0.3">
      <c r="I118" s="216"/>
    </row>
    <row r="119" spans="9:9" x14ac:dyDescent="0.3">
      <c r="I119" s="216"/>
    </row>
    <row r="120" spans="9:9" x14ac:dyDescent="0.3">
      <c r="I120" s="217"/>
    </row>
    <row r="121" spans="9:9" x14ac:dyDescent="0.3">
      <c r="I121" s="217"/>
    </row>
    <row r="122" spans="9:9" x14ac:dyDescent="0.3">
      <c r="I122" s="217"/>
    </row>
    <row r="123" spans="9:9" x14ac:dyDescent="0.3">
      <c r="I123" s="217"/>
    </row>
    <row r="124" spans="9:9" x14ac:dyDescent="0.3">
      <c r="I124" s="217"/>
    </row>
    <row r="125" spans="9:9" x14ac:dyDescent="0.3">
      <c r="I125" s="217"/>
    </row>
    <row r="126" spans="9:9" x14ac:dyDescent="0.3">
      <c r="I126" s="217"/>
    </row>
    <row r="127" spans="9:9" x14ac:dyDescent="0.3">
      <c r="I127" s="217"/>
    </row>
    <row r="128" spans="9:9" x14ac:dyDescent="0.3">
      <c r="I128" s="217"/>
    </row>
    <row r="129" spans="9:9" x14ac:dyDescent="0.3">
      <c r="I129" s="217"/>
    </row>
    <row r="130" spans="9:9" x14ac:dyDescent="0.3">
      <c r="I130" s="217"/>
    </row>
    <row r="131" spans="9:9" x14ac:dyDescent="0.3">
      <c r="I131" s="217"/>
    </row>
    <row r="132" spans="9:9" x14ac:dyDescent="0.3">
      <c r="I132" s="217"/>
    </row>
    <row r="133" spans="9:9" x14ac:dyDescent="0.3">
      <c r="I133" s="217"/>
    </row>
    <row r="134" spans="9:9" x14ac:dyDescent="0.3">
      <c r="I134" s="217"/>
    </row>
    <row r="135" spans="9:9" x14ac:dyDescent="0.3">
      <c r="I135" s="217"/>
    </row>
    <row r="136" spans="9:9" x14ac:dyDescent="0.3">
      <c r="I136" s="217"/>
    </row>
    <row r="137" spans="9:9" x14ac:dyDescent="0.3">
      <c r="I137" s="217"/>
    </row>
    <row r="138" spans="9:9" x14ac:dyDescent="0.3">
      <c r="I138" s="217"/>
    </row>
    <row r="139" spans="9:9" x14ac:dyDescent="0.3">
      <c r="I139" s="217"/>
    </row>
    <row r="140" spans="9:9" x14ac:dyDescent="0.3">
      <c r="I140" s="217"/>
    </row>
    <row r="141" spans="9:9" x14ac:dyDescent="0.3">
      <c r="I141" s="217"/>
    </row>
    <row r="142" spans="9:9" x14ac:dyDescent="0.3">
      <c r="I142" s="217"/>
    </row>
    <row r="143" spans="9:9" x14ac:dyDescent="0.3">
      <c r="I143" s="217"/>
    </row>
    <row r="144" spans="9:9" x14ac:dyDescent="0.3">
      <c r="I144" s="217"/>
    </row>
    <row r="145" spans="9:9" x14ac:dyDescent="0.3">
      <c r="I145" s="217"/>
    </row>
    <row r="146" spans="9:9" x14ac:dyDescent="0.3">
      <c r="I146" s="217"/>
    </row>
    <row r="147" spans="9:9" x14ac:dyDescent="0.3">
      <c r="I147" s="217"/>
    </row>
    <row r="148" spans="9:9" x14ac:dyDescent="0.3">
      <c r="I148" s="217"/>
    </row>
    <row r="149" spans="9:9" x14ac:dyDescent="0.3">
      <c r="I149" s="217"/>
    </row>
    <row r="150" spans="9:9" x14ac:dyDescent="0.3">
      <c r="I150" s="217"/>
    </row>
    <row r="151" spans="9:9" x14ac:dyDescent="0.3">
      <c r="I151" s="217"/>
    </row>
    <row r="152" spans="9:9" x14ac:dyDescent="0.3">
      <c r="I152" s="217"/>
    </row>
    <row r="153" spans="9:9" x14ac:dyDescent="0.3">
      <c r="I153" s="217"/>
    </row>
    <row r="154" spans="9:9" x14ac:dyDescent="0.3">
      <c r="I154" s="217"/>
    </row>
    <row r="155" spans="9:9" x14ac:dyDescent="0.3">
      <c r="I155" s="217"/>
    </row>
    <row r="156" spans="9:9" x14ac:dyDescent="0.3">
      <c r="I156" s="217"/>
    </row>
    <row r="157" spans="9:9" x14ac:dyDescent="0.3">
      <c r="I157" s="217"/>
    </row>
    <row r="158" spans="9:9" x14ac:dyDescent="0.3">
      <c r="I158" s="217"/>
    </row>
    <row r="159" spans="9:9" x14ac:dyDescent="0.3">
      <c r="I159" s="217"/>
    </row>
    <row r="160" spans="9:9" x14ac:dyDescent="0.3">
      <c r="I160" s="217"/>
    </row>
    <row r="161" spans="9:9" x14ac:dyDescent="0.3">
      <c r="I161" s="217"/>
    </row>
    <row r="162" spans="9:9" x14ac:dyDescent="0.3">
      <c r="I162" s="217"/>
    </row>
    <row r="163" spans="9:9" x14ac:dyDescent="0.3">
      <c r="I163" s="217"/>
    </row>
    <row r="164" spans="9:9" x14ac:dyDescent="0.3">
      <c r="I164" s="217"/>
    </row>
    <row r="165" spans="9:9" x14ac:dyDescent="0.3">
      <c r="I165" s="217"/>
    </row>
    <row r="166" spans="9:9" x14ac:dyDescent="0.3">
      <c r="I166" s="217"/>
    </row>
    <row r="167" spans="9:9" x14ac:dyDescent="0.3">
      <c r="I167" s="217"/>
    </row>
    <row r="168" spans="9:9" x14ac:dyDescent="0.3">
      <c r="I168" s="217"/>
    </row>
    <row r="169" spans="9:9" x14ac:dyDescent="0.3">
      <c r="I169" s="217"/>
    </row>
    <row r="170" spans="9:9" x14ac:dyDescent="0.3">
      <c r="I170" s="218"/>
    </row>
    <row r="171" spans="9:9" x14ac:dyDescent="0.3">
      <c r="I171" s="219"/>
    </row>
    <row r="172" spans="9:9" x14ac:dyDescent="0.3">
      <c r="I172" s="219"/>
    </row>
    <row r="173" spans="9:9" x14ac:dyDescent="0.3">
      <c r="I173" s="219"/>
    </row>
    <row r="174" spans="9:9" x14ac:dyDescent="0.3">
      <c r="I174" s="219"/>
    </row>
  </sheetData>
  <sheetProtection sort="0" autoFilter="0" pivotTables="0"/>
  <autoFilter ref="A3:L93"/>
  <sortState ref="A4:E38">
    <sortCondition ref="A4"/>
  </sortState>
  <mergeCells count="1">
    <mergeCell ref="A1:E1"/>
  </mergeCells>
  <conditionalFormatting sqref="K4:K95">
    <cfRule type="cellIs" dxfId="7" priority="4" operator="equal">
      <formula>"Non"</formula>
    </cfRule>
    <cfRule type="cellIs" dxfId="6" priority="5" operator="equal">
      <formula>"Oui"</formula>
    </cfRule>
  </conditionalFormatting>
  <conditionalFormatting sqref="G4:H95">
    <cfRule type="cellIs" dxfId="5" priority="2" operator="equal">
      <formula>"N"</formula>
    </cfRule>
    <cfRule type="cellIs" dxfId="4" priority="3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62"/>
  <sheetViews>
    <sheetView showGridLines="0" workbookViewId="0">
      <pane ySplit="3" topLeftCell="A4" activePane="bottomLeft" state="frozen"/>
      <selection activeCell="I55" sqref="I55"/>
      <selection pane="bottomLeft" activeCell="A5" sqref="A5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7" customWidth="1"/>
    <col min="6" max="6" width="22" style="3" bestFit="1" customWidth="1"/>
    <col min="7" max="8" width="10.85546875" style="3" customWidth="1"/>
    <col min="9" max="9" width="16.5703125" style="200" bestFit="1" customWidth="1"/>
    <col min="10" max="10" width="20.7109375" style="3" bestFit="1" customWidth="1"/>
    <col min="11" max="11" width="13.7109375" style="3" customWidth="1"/>
    <col min="12" max="12" width="11.5703125" style="2" bestFit="1" customWidth="1"/>
    <col min="13" max="16384" width="11.42578125" style="1"/>
  </cols>
  <sheetData>
    <row r="1" spans="1:12" ht="27.75" x14ac:dyDescent="0.5">
      <c r="A1" s="261" t="s">
        <v>5</v>
      </c>
      <c r="B1" s="261"/>
      <c r="C1" s="261"/>
      <c r="D1" s="261"/>
      <c r="E1" s="261"/>
      <c r="F1" s="200" t="str">
        <f>"Mars"&amp;" "&amp;Recapitulatif!$B$4</f>
        <v>Mars 2017</v>
      </c>
      <c r="G1" s="200"/>
      <c r="H1" s="200"/>
    </row>
    <row r="2" spans="1:12" ht="16.5" thickBot="1" x14ac:dyDescent="0.35"/>
    <row r="3" spans="1:12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24" t="s">
        <v>43</v>
      </c>
      <c r="H3" s="24" t="s">
        <v>45</v>
      </c>
      <c r="I3" s="55" t="s">
        <v>14</v>
      </c>
      <c r="J3" s="104" t="s">
        <v>7</v>
      </c>
      <c r="K3" s="24" t="s">
        <v>26</v>
      </c>
      <c r="L3" s="104" t="s">
        <v>13</v>
      </c>
    </row>
    <row r="4" spans="1:12" x14ac:dyDescent="0.3">
      <c r="A4" s="182">
        <v>42736</v>
      </c>
      <c r="B4" s="79"/>
      <c r="C4" s="80"/>
      <c r="D4" s="80"/>
      <c r="E4" s="58" t="s">
        <v>46</v>
      </c>
      <c r="F4" s="228" t="s">
        <v>38</v>
      </c>
      <c r="G4" s="228" t="s">
        <v>31</v>
      </c>
      <c r="H4" s="228"/>
      <c r="I4" s="231"/>
      <c r="J4" s="202"/>
      <c r="K4" s="202" t="s">
        <v>31</v>
      </c>
      <c r="L4" s="36"/>
    </row>
    <row r="5" spans="1:12" x14ac:dyDescent="0.3">
      <c r="A5" s="68"/>
      <c r="B5" s="78"/>
      <c r="C5" s="76"/>
      <c r="D5" s="76"/>
      <c r="E5" s="37"/>
      <c r="F5" s="229"/>
      <c r="G5" s="229"/>
      <c r="H5" s="229"/>
      <c r="I5" s="232"/>
      <c r="J5" s="204"/>
      <c r="K5" s="204"/>
      <c r="L5" s="39"/>
    </row>
    <row r="6" spans="1:12" x14ac:dyDescent="0.3">
      <c r="A6" s="68"/>
      <c r="B6" s="76"/>
      <c r="C6" s="76"/>
      <c r="D6" s="78"/>
      <c r="E6" s="37"/>
      <c r="F6" s="229"/>
      <c r="G6" s="229"/>
      <c r="H6" s="229"/>
      <c r="I6" s="232"/>
      <c r="J6" s="204"/>
      <c r="K6" s="204"/>
      <c r="L6" s="39"/>
    </row>
    <row r="7" spans="1:12" x14ac:dyDescent="0.3">
      <c r="A7" s="68"/>
      <c r="B7" s="76"/>
      <c r="C7" s="76"/>
      <c r="D7" s="76"/>
      <c r="E7" s="37"/>
      <c r="F7" s="229"/>
      <c r="G7" s="229"/>
      <c r="H7" s="229"/>
      <c r="I7" s="232"/>
      <c r="J7" s="204"/>
      <c r="K7" s="204"/>
      <c r="L7" s="39"/>
    </row>
    <row r="8" spans="1:12" x14ac:dyDescent="0.3">
      <c r="A8" s="68"/>
      <c r="B8" s="76"/>
      <c r="C8" s="76"/>
      <c r="D8" s="76"/>
      <c r="E8" s="37"/>
      <c r="F8" s="229"/>
      <c r="G8" s="229"/>
      <c r="H8" s="229"/>
      <c r="I8" s="232"/>
      <c r="J8" s="204"/>
      <c r="K8" s="204"/>
      <c r="L8" s="39"/>
    </row>
    <row r="9" spans="1:12" x14ac:dyDescent="0.3">
      <c r="A9" s="68"/>
      <c r="B9" s="78"/>
      <c r="C9" s="76"/>
      <c r="D9" s="76"/>
      <c r="E9" s="37"/>
      <c r="F9" s="229"/>
      <c r="G9" s="229"/>
      <c r="H9" s="229"/>
      <c r="I9" s="232"/>
      <c r="J9" s="204"/>
      <c r="K9" s="204"/>
      <c r="L9" s="39"/>
    </row>
    <row r="10" spans="1:12" x14ac:dyDescent="0.3">
      <c r="A10" s="68"/>
      <c r="B10" s="78"/>
      <c r="C10" s="76"/>
      <c r="D10" s="76"/>
      <c r="E10" s="37"/>
      <c r="F10" s="229"/>
      <c r="G10" s="229"/>
      <c r="H10" s="229"/>
      <c r="I10" s="232"/>
      <c r="J10" s="204"/>
      <c r="K10" s="204"/>
      <c r="L10" s="39"/>
    </row>
    <row r="11" spans="1:12" x14ac:dyDescent="0.3">
      <c r="A11" s="68"/>
      <c r="B11" s="76"/>
      <c r="C11" s="76"/>
      <c r="D11" s="76"/>
      <c r="E11" s="37"/>
      <c r="F11" s="229"/>
      <c r="G11" s="229"/>
      <c r="H11" s="229"/>
      <c r="I11" s="232"/>
      <c r="J11" s="204"/>
      <c r="K11" s="204"/>
      <c r="L11" s="39"/>
    </row>
    <row r="12" spans="1:12" x14ac:dyDescent="0.3">
      <c r="A12" s="68"/>
      <c r="B12" s="76"/>
      <c r="C12" s="76"/>
      <c r="D12" s="78"/>
      <c r="E12" s="37"/>
      <c r="F12" s="229"/>
      <c r="G12" s="229"/>
      <c r="H12" s="229"/>
      <c r="I12" s="232"/>
      <c r="J12" s="204"/>
      <c r="K12" s="204"/>
      <c r="L12" s="39"/>
    </row>
    <row r="13" spans="1:12" x14ac:dyDescent="0.3">
      <c r="A13" s="68"/>
      <c r="B13" s="78"/>
      <c r="C13" s="76"/>
      <c r="D13" s="76"/>
      <c r="E13" s="37"/>
      <c r="F13" s="229"/>
      <c r="G13" s="229"/>
      <c r="H13" s="229"/>
      <c r="I13" s="232"/>
      <c r="J13" s="204"/>
      <c r="K13" s="204"/>
      <c r="L13" s="39"/>
    </row>
    <row r="14" spans="1:12" x14ac:dyDescent="0.3">
      <c r="A14" s="68"/>
      <c r="B14" s="78"/>
      <c r="C14" s="76"/>
      <c r="D14" s="76"/>
      <c r="E14" s="37"/>
      <c r="F14" s="229"/>
      <c r="G14" s="229"/>
      <c r="H14" s="229"/>
      <c r="I14" s="232"/>
      <c r="J14" s="204"/>
      <c r="K14" s="204"/>
      <c r="L14" s="39"/>
    </row>
    <row r="15" spans="1:12" x14ac:dyDescent="0.3">
      <c r="A15" s="68"/>
      <c r="B15" s="76"/>
      <c r="C15" s="76"/>
      <c r="D15" s="78"/>
      <c r="E15" s="37"/>
      <c r="F15" s="229"/>
      <c r="G15" s="229"/>
      <c r="H15" s="229"/>
      <c r="I15" s="232"/>
      <c r="J15" s="204"/>
      <c r="K15" s="204"/>
      <c r="L15" s="39"/>
    </row>
    <row r="16" spans="1:12" x14ac:dyDescent="0.3">
      <c r="A16" s="68"/>
      <c r="B16" s="76"/>
      <c r="C16" s="76"/>
      <c r="D16" s="78"/>
      <c r="E16" s="37"/>
      <c r="F16" s="229"/>
      <c r="G16" s="229"/>
      <c r="H16" s="229"/>
      <c r="I16" s="232"/>
      <c r="J16" s="204"/>
      <c r="K16" s="204"/>
      <c r="L16" s="39"/>
    </row>
    <row r="17" spans="1:12" x14ac:dyDescent="0.3">
      <c r="A17" s="68"/>
      <c r="B17" s="78"/>
      <c r="C17" s="76"/>
      <c r="D17" s="76"/>
      <c r="E17" s="37"/>
      <c r="F17" s="229"/>
      <c r="G17" s="229"/>
      <c r="H17" s="229"/>
      <c r="I17" s="232"/>
      <c r="J17" s="204"/>
      <c r="K17" s="204"/>
      <c r="L17" s="39"/>
    </row>
    <row r="18" spans="1:12" x14ac:dyDescent="0.3">
      <c r="A18" s="68"/>
      <c r="B18" s="78"/>
      <c r="C18" s="76"/>
      <c r="D18" s="76"/>
      <c r="E18" s="37"/>
      <c r="F18" s="229"/>
      <c r="G18" s="229"/>
      <c r="H18" s="229"/>
      <c r="I18" s="232"/>
      <c r="J18" s="204"/>
      <c r="K18" s="204"/>
      <c r="L18" s="39"/>
    </row>
    <row r="19" spans="1:12" x14ac:dyDescent="0.3">
      <c r="A19" s="68"/>
      <c r="B19" s="78"/>
      <c r="C19" s="76"/>
      <c r="D19" s="76"/>
      <c r="E19" s="37"/>
      <c r="F19" s="229"/>
      <c r="G19" s="229"/>
      <c r="H19" s="229"/>
      <c r="I19" s="232"/>
      <c r="J19" s="204"/>
      <c r="K19" s="204"/>
      <c r="L19" s="39"/>
    </row>
    <row r="20" spans="1:12" x14ac:dyDescent="0.3">
      <c r="A20" s="68"/>
      <c r="B20" s="78"/>
      <c r="C20" s="76"/>
      <c r="D20" s="76"/>
      <c r="E20" s="37"/>
      <c r="F20" s="229"/>
      <c r="G20" s="229"/>
      <c r="H20" s="229"/>
      <c r="I20" s="232"/>
      <c r="J20" s="204"/>
      <c r="K20" s="204"/>
      <c r="L20" s="39"/>
    </row>
    <row r="21" spans="1:12" x14ac:dyDescent="0.3">
      <c r="A21" s="68"/>
      <c r="B21" s="78"/>
      <c r="C21" s="76"/>
      <c r="D21" s="76"/>
      <c r="E21" s="37"/>
      <c r="F21" s="229"/>
      <c r="G21" s="229"/>
      <c r="H21" s="229"/>
      <c r="I21" s="232"/>
      <c r="J21" s="204"/>
      <c r="K21" s="204"/>
      <c r="L21" s="39"/>
    </row>
    <row r="22" spans="1:12" x14ac:dyDescent="0.3">
      <c r="A22" s="68"/>
      <c r="B22" s="76"/>
      <c r="C22" s="76"/>
      <c r="D22" s="76"/>
      <c r="E22" s="37"/>
      <c r="F22" s="229"/>
      <c r="G22" s="229"/>
      <c r="H22" s="229"/>
      <c r="I22" s="232"/>
      <c r="J22" s="204"/>
      <c r="K22" s="204"/>
      <c r="L22" s="41"/>
    </row>
    <row r="23" spans="1:12" x14ac:dyDescent="0.3">
      <c r="A23" s="68"/>
      <c r="B23" s="78"/>
      <c r="C23" s="76"/>
      <c r="D23" s="76"/>
      <c r="E23" s="37"/>
      <c r="F23" s="229"/>
      <c r="G23" s="229"/>
      <c r="H23" s="229"/>
      <c r="I23" s="232"/>
      <c r="J23" s="204"/>
      <c r="K23" s="204"/>
      <c r="L23" s="39"/>
    </row>
    <row r="24" spans="1:12" x14ac:dyDescent="0.3">
      <c r="A24" s="68"/>
      <c r="B24" s="78"/>
      <c r="C24" s="76"/>
      <c r="D24" s="76"/>
      <c r="E24" s="37"/>
      <c r="F24" s="229"/>
      <c r="G24" s="229"/>
      <c r="H24" s="229"/>
      <c r="I24" s="232"/>
      <c r="J24" s="204"/>
      <c r="K24" s="204"/>
      <c r="L24" s="39"/>
    </row>
    <row r="25" spans="1:12" x14ac:dyDescent="0.3">
      <c r="A25" s="68"/>
      <c r="B25" s="76"/>
      <c r="C25" s="76"/>
      <c r="D25" s="76"/>
      <c r="E25" s="37"/>
      <c r="F25" s="229"/>
      <c r="G25" s="229"/>
      <c r="H25" s="229"/>
      <c r="I25" s="232"/>
      <c r="J25" s="204"/>
      <c r="K25" s="204"/>
      <c r="L25" s="39"/>
    </row>
    <row r="26" spans="1:12" x14ac:dyDescent="0.3">
      <c r="A26" s="68"/>
      <c r="B26" s="76"/>
      <c r="C26" s="76"/>
      <c r="D26" s="76"/>
      <c r="E26" s="37"/>
      <c r="F26" s="229"/>
      <c r="G26" s="229"/>
      <c r="H26" s="229"/>
      <c r="I26" s="232"/>
      <c r="J26" s="204"/>
      <c r="K26" s="204"/>
      <c r="L26" s="39"/>
    </row>
    <row r="27" spans="1:12" x14ac:dyDescent="0.3">
      <c r="A27" s="68"/>
      <c r="B27" s="76"/>
      <c r="C27" s="76"/>
      <c r="D27" s="76"/>
      <c r="E27" s="37"/>
      <c r="F27" s="229"/>
      <c r="G27" s="229"/>
      <c r="H27" s="229"/>
      <c r="I27" s="232"/>
      <c r="J27" s="204"/>
      <c r="K27" s="204"/>
      <c r="L27" s="39"/>
    </row>
    <row r="28" spans="1:12" x14ac:dyDescent="0.3">
      <c r="A28" s="68"/>
      <c r="B28" s="78"/>
      <c r="C28" s="76"/>
      <c r="D28" s="76"/>
      <c r="E28" s="37"/>
      <c r="F28" s="229"/>
      <c r="G28" s="229"/>
      <c r="H28" s="229"/>
      <c r="I28" s="232"/>
      <c r="J28" s="204"/>
      <c r="K28" s="204"/>
      <c r="L28" s="39"/>
    </row>
    <row r="29" spans="1:12" x14ac:dyDescent="0.3">
      <c r="A29" s="68"/>
      <c r="B29" s="76"/>
      <c r="C29" s="76"/>
      <c r="D29" s="78"/>
      <c r="E29" s="37"/>
      <c r="F29" s="229"/>
      <c r="G29" s="229"/>
      <c r="H29" s="229"/>
      <c r="I29" s="232"/>
      <c r="J29" s="204"/>
      <c r="K29" s="204"/>
      <c r="L29" s="39"/>
    </row>
    <row r="30" spans="1:12" x14ac:dyDescent="0.3">
      <c r="A30" s="68"/>
      <c r="B30" s="78"/>
      <c r="C30" s="76"/>
      <c r="D30" s="76"/>
      <c r="E30" s="37"/>
      <c r="F30" s="229"/>
      <c r="G30" s="229"/>
      <c r="H30" s="229"/>
      <c r="I30" s="232"/>
      <c r="J30" s="204"/>
      <c r="K30" s="204"/>
      <c r="L30" s="39"/>
    </row>
    <row r="31" spans="1:12" x14ac:dyDescent="0.3">
      <c r="A31" s="68"/>
      <c r="B31" s="76"/>
      <c r="C31" s="76"/>
      <c r="D31" s="76"/>
      <c r="E31" s="37"/>
      <c r="F31" s="229"/>
      <c r="G31" s="229"/>
      <c r="H31" s="229"/>
      <c r="I31" s="232"/>
      <c r="J31" s="204"/>
      <c r="K31" s="204"/>
      <c r="L31" s="39"/>
    </row>
    <row r="32" spans="1:12" x14ac:dyDescent="0.3">
      <c r="A32" s="68"/>
      <c r="B32" s="76"/>
      <c r="C32" s="76"/>
      <c r="D32" s="78"/>
      <c r="E32" s="37"/>
      <c r="F32" s="229"/>
      <c r="G32" s="229"/>
      <c r="H32" s="229"/>
      <c r="I32" s="232"/>
      <c r="J32" s="204"/>
      <c r="K32" s="204"/>
      <c r="L32" s="39"/>
    </row>
    <row r="33" spans="1:12" x14ac:dyDescent="0.3">
      <c r="A33" s="68"/>
      <c r="B33" s="76"/>
      <c r="C33" s="76"/>
      <c r="D33" s="78"/>
      <c r="E33" s="37"/>
      <c r="F33" s="229"/>
      <c r="G33" s="229"/>
      <c r="H33" s="229"/>
      <c r="I33" s="232"/>
      <c r="J33" s="204"/>
      <c r="K33" s="204"/>
      <c r="L33" s="39"/>
    </row>
    <row r="34" spans="1:12" x14ac:dyDescent="0.3">
      <c r="A34" s="68"/>
      <c r="B34" s="76"/>
      <c r="C34" s="76"/>
      <c r="D34" s="76"/>
      <c r="E34" s="37"/>
      <c r="F34" s="229"/>
      <c r="G34" s="229"/>
      <c r="H34" s="229"/>
      <c r="I34" s="232"/>
      <c r="J34" s="204"/>
      <c r="K34" s="204"/>
      <c r="L34" s="39"/>
    </row>
    <row r="35" spans="1:12" x14ac:dyDescent="0.3">
      <c r="A35" s="68"/>
      <c r="B35" s="76"/>
      <c r="C35" s="76"/>
      <c r="D35" s="78"/>
      <c r="E35" s="37"/>
      <c r="F35" s="229"/>
      <c r="G35" s="229"/>
      <c r="H35" s="229"/>
      <c r="I35" s="232"/>
      <c r="J35" s="204"/>
      <c r="K35" s="204"/>
      <c r="L35" s="41"/>
    </row>
    <row r="36" spans="1:12" x14ac:dyDescent="0.3">
      <c r="A36" s="68"/>
      <c r="B36" s="76"/>
      <c r="C36" s="76"/>
      <c r="D36" s="78"/>
      <c r="E36" s="37"/>
      <c r="F36" s="229"/>
      <c r="G36" s="229"/>
      <c r="H36" s="229"/>
      <c r="I36" s="232"/>
      <c r="J36" s="204"/>
      <c r="K36" s="204"/>
      <c r="L36" s="39"/>
    </row>
    <row r="37" spans="1:12" x14ac:dyDescent="0.3">
      <c r="A37" s="68"/>
      <c r="B37" s="78"/>
      <c r="C37" s="76"/>
      <c r="D37" s="76"/>
      <c r="E37" s="37"/>
      <c r="F37" s="229"/>
      <c r="G37" s="229"/>
      <c r="H37" s="229"/>
      <c r="I37" s="232"/>
      <c r="J37" s="204"/>
      <c r="K37" s="204"/>
      <c r="L37" s="39"/>
    </row>
    <row r="38" spans="1:12" x14ac:dyDescent="0.3">
      <c r="A38" s="68"/>
      <c r="B38" s="78"/>
      <c r="C38" s="76"/>
      <c r="D38" s="76"/>
      <c r="E38" s="37"/>
      <c r="F38" s="229"/>
      <c r="G38" s="229"/>
      <c r="H38" s="229"/>
      <c r="I38" s="232"/>
      <c r="J38" s="204"/>
      <c r="K38" s="204"/>
      <c r="L38" s="39"/>
    </row>
    <row r="39" spans="1:12" x14ac:dyDescent="0.3">
      <c r="A39" s="68"/>
      <c r="B39" s="76"/>
      <c r="C39" s="76"/>
      <c r="D39" s="76"/>
      <c r="E39" s="37"/>
      <c r="F39" s="229"/>
      <c r="G39" s="229"/>
      <c r="H39" s="229"/>
      <c r="I39" s="232"/>
      <c r="J39" s="204"/>
      <c r="K39" s="204"/>
      <c r="L39" s="41"/>
    </row>
    <row r="40" spans="1:12" x14ac:dyDescent="0.3">
      <c r="A40" s="68"/>
      <c r="B40" s="76"/>
      <c r="C40" s="76"/>
      <c r="D40" s="78"/>
      <c r="E40" s="37"/>
      <c r="F40" s="229"/>
      <c r="G40" s="229"/>
      <c r="H40" s="229"/>
      <c r="I40" s="232"/>
      <c r="J40" s="204"/>
      <c r="K40" s="204"/>
      <c r="L40" s="39"/>
    </row>
    <row r="41" spans="1:12" x14ac:dyDescent="0.3">
      <c r="A41" s="68"/>
      <c r="B41" s="78"/>
      <c r="C41" s="76"/>
      <c r="D41" s="76"/>
      <c r="E41" s="37"/>
      <c r="F41" s="229"/>
      <c r="G41" s="229"/>
      <c r="H41" s="229"/>
      <c r="I41" s="232"/>
      <c r="J41" s="204"/>
      <c r="K41" s="204"/>
      <c r="L41" s="39"/>
    </row>
    <row r="42" spans="1:12" x14ac:dyDescent="0.3">
      <c r="A42" s="68"/>
      <c r="B42" s="76"/>
      <c r="C42" s="76"/>
      <c r="D42" s="78"/>
      <c r="E42" s="37"/>
      <c r="F42" s="229"/>
      <c r="G42" s="229"/>
      <c r="H42" s="229"/>
      <c r="I42" s="232"/>
      <c r="J42" s="204"/>
      <c r="K42" s="204"/>
      <c r="L42" s="39"/>
    </row>
    <row r="43" spans="1:12" x14ac:dyDescent="0.3">
      <c r="A43" s="68"/>
      <c r="B43" s="76"/>
      <c r="C43" s="76"/>
      <c r="D43" s="78"/>
      <c r="E43" s="37"/>
      <c r="F43" s="229"/>
      <c r="G43" s="229"/>
      <c r="H43" s="229"/>
      <c r="I43" s="232"/>
      <c r="J43" s="204"/>
      <c r="K43" s="204"/>
      <c r="L43" s="41"/>
    </row>
    <row r="44" spans="1:12" x14ac:dyDescent="0.3">
      <c r="A44" s="68"/>
      <c r="B44" s="76"/>
      <c r="C44" s="76"/>
      <c r="D44" s="78"/>
      <c r="E44" s="37"/>
      <c r="F44" s="229"/>
      <c r="G44" s="229"/>
      <c r="H44" s="229"/>
      <c r="I44" s="232"/>
      <c r="J44" s="204"/>
      <c r="K44" s="204"/>
      <c r="L44" s="39"/>
    </row>
    <row r="45" spans="1:12" x14ac:dyDescent="0.3">
      <c r="A45" s="68"/>
      <c r="B45" s="76"/>
      <c r="C45" s="76"/>
      <c r="D45" s="78"/>
      <c r="E45" s="37"/>
      <c r="F45" s="229"/>
      <c r="G45" s="229"/>
      <c r="H45" s="229"/>
      <c r="I45" s="232"/>
      <c r="J45" s="204"/>
      <c r="K45" s="204"/>
      <c r="L45" s="39"/>
    </row>
    <row r="46" spans="1:12" x14ac:dyDescent="0.3">
      <c r="A46" s="68"/>
      <c r="B46" s="76"/>
      <c r="C46" s="76"/>
      <c r="D46" s="78"/>
      <c r="E46" s="37"/>
      <c r="F46" s="229"/>
      <c r="G46" s="229"/>
      <c r="H46" s="229"/>
      <c r="I46" s="232"/>
      <c r="J46" s="204"/>
      <c r="K46" s="204"/>
      <c r="L46" s="39"/>
    </row>
    <row r="47" spans="1:12" x14ac:dyDescent="0.3">
      <c r="A47" s="68"/>
      <c r="B47" s="78"/>
      <c r="C47" s="76"/>
      <c r="D47" s="76"/>
      <c r="E47" s="37"/>
      <c r="F47" s="229"/>
      <c r="G47" s="229"/>
      <c r="H47" s="229"/>
      <c r="I47" s="232"/>
      <c r="J47" s="204"/>
      <c r="K47" s="204"/>
      <c r="L47" s="39"/>
    </row>
    <row r="48" spans="1:12" x14ac:dyDescent="0.3">
      <c r="A48" s="68"/>
      <c r="B48" s="76"/>
      <c r="C48" s="76"/>
      <c r="D48" s="78"/>
      <c r="E48" s="37"/>
      <c r="F48" s="229"/>
      <c r="G48" s="229"/>
      <c r="H48" s="229"/>
      <c r="I48" s="232"/>
      <c r="J48" s="204"/>
      <c r="K48" s="204"/>
      <c r="L48" s="39"/>
    </row>
    <row r="49" spans="1:12" x14ac:dyDescent="0.3">
      <c r="A49" s="68"/>
      <c r="B49" s="76"/>
      <c r="C49" s="76"/>
      <c r="D49" s="78"/>
      <c r="E49" s="37"/>
      <c r="F49" s="229"/>
      <c r="G49" s="229"/>
      <c r="H49" s="229"/>
      <c r="I49" s="232"/>
      <c r="J49" s="204"/>
      <c r="K49" s="204"/>
      <c r="L49" s="39"/>
    </row>
    <row r="50" spans="1:12" x14ac:dyDescent="0.3">
      <c r="A50" s="68"/>
      <c r="B50" s="76"/>
      <c r="C50" s="76"/>
      <c r="D50" s="78"/>
      <c r="E50" s="37"/>
      <c r="F50" s="229"/>
      <c r="G50" s="229"/>
      <c r="H50" s="229"/>
      <c r="I50" s="232"/>
      <c r="J50" s="204"/>
      <c r="K50" s="204"/>
      <c r="L50" s="39"/>
    </row>
    <row r="51" spans="1:12" x14ac:dyDescent="0.3">
      <c r="A51" s="68"/>
      <c r="B51" s="76"/>
      <c r="C51" s="76"/>
      <c r="D51" s="78"/>
      <c r="E51" s="37"/>
      <c r="F51" s="229"/>
      <c r="G51" s="229"/>
      <c r="H51" s="229"/>
      <c r="I51" s="232"/>
      <c r="J51" s="204"/>
      <c r="K51" s="204"/>
      <c r="L51" s="39"/>
    </row>
    <row r="52" spans="1:12" x14ac:dyDescent="0.3">
      <c r="A52" s="68"/>
      <c r="B52" s="78"/>
      <c r="C52" s="76"/>
      <c r="D52" s="76"/>
      <c r="E52" s="37"/>
      <c r="F52" s="229"/>
      <c r="G52" s="229"/>
      <c r="H52" s="229"/>
      <c r="I52" s="232"/>
      <c r="J52" s="204"/>
      <c r="K52" s="204"/>
      <c r="L52" s="39"/>
    </row>
    <row r="53" spans="1:12" x14ac:dyDescent="0.3">
      <c r="A53" s="68"/>
      <c r="B53" s="78"/>
      <c r="C53" s="76"/>
      <c r="D53" s="76"/>
      <c r="E53" s="37"/>
      <c r="F53" s="229"/>
      <c r="G53" s="229"/>
      <c r="H53" s="229"/>
      <c r="I53" s="232"/>
      <c r="J53" s="204"/>
      <c r="K53" s="204"/>
      <c r="L53" s="39"/>
    </row>
    <row r="54" spans="1:12" x14ac:dyDescent="0.3">
      <c r="A54" s="68"/>
      <c r="B54" s="76"/>
      <c r="C54" s="76"/>
      <c r="D54" s="78"/>
      <c r="E54" s="37"/>
      <c r="F54" s="229"/>
      <c r="G54" s="229"/>
      <c r="H54" s="229"/>
      <c r="I54" s="232"/>
      <c r="J54" s="204"/>
      <c r="K54" s="204"/>
      <c r="L54" s="39"/>
    </row>
    <row r="55" spans="1:12" x14ac:dyDescent="0.3">
      <c r="A55" s="68"/>
      <c r="B55" s="76"/>
      <c r="C55" s="76"/>
      <c r="D55" s="78"/>
      <c r="E55" s="37"/>
      <c r="F55" s="229"/>
      <c r="G55" s="229"/>
      <c r="H55" s="229"/>
      <c r="I55" s="232"/>
      <c r="J55" s="204"/>
      <c r="K55" s="204"/>
      <c r="L55" s="39"/>
    </row>
    <row r="56" spans="1:12" x14ac:dyDescent="0.3">
      <c r="A56" s="68"/>
      <c r="B56" s="78"/>
      <c r="C56" s="76"/>
      <c r="D56" s="76"/>
      <c r="E56" s="37"/>
      <c r="F56" s="229"/>
      <c r="G56" s="229"/>
      <c r="H56" s="229"/>
      <c r="I56" s="232"/>
      <c r="J56" s="204"/>
      <c r="K56" s="204"/>
      <c r="L56" s="41"/>
    </row>
    <row r="57" spans="1:12" x14ac:dyDescent="0.3">
      <c r="A57" s="68"/>
      <c r="B57" s="76"/>
      <c r="C57" s="76"/>
      <c r="D57" s="78"/>
      <c r="E57" s="37"/>
      <c r="F57" s="229"/>
      <c r="G57" s="229"/>
      <c r="H57" s="229"/>
      <c r="I57" s="232"/>
      <c r="J57" s="204"/>
      <c r="K57" s="204"/>
      <c r="L57" s="39"/>
    </row>
    <row r="58" spans="1:12" x14ac:dyDescent="0.3">
      <c r="A58" s="68"/>
      <c r="B58" s="76"/>
      <c r="C58" s="76"/>
      <c r="D58" s="78"/>
      <c r="E58" s="37"/>
      <c r="F58" s="229"/>
      <c r="G58" s="229"/>
      <c r="H58" s="229"/>
      <c r="I58" s="232"/>
      <c r="J58" s="204"/>
      <c r="K58" s="204"/>
      <c r="L58" s="39"/>
    </row>
    <row r="59" spans="1:12" x14ac:dyDescent="0.3">
      <c r="A59" s="68"/>
      <c r="B59" s="76"/>
      <c r="C59" s="76"/>
      <c r="D59" s="78"/>
      <c r="E59" s="37"/>
      <c r="F59" s="229"/>
      <c r="G59" s="229"/>
      <c r="H59" s="229"/>
      <c r="I59" s="232"/>
      <c r="J59" s="204"/>
      <c r="K59" s="204"/>
      <c r="L59" s="41"/>
    </row>
    <row r="60" spans="1:12" x14ac:dyDescent="0.3">
      <c r="A60" s="68"/>
      <c r="B60" s="76"/>
      <c r="C60" s="76"/>
      <c r="D60" s="78"/>
      <c r="E60" s="37"/>
      <c r="F60" s="229"/>
      <c r="G60" s="229"/>
      <c r="H60" s="229"/>
      <c r="I60" s="232"/>
      <c r="J60" s="204"/>
      <c r="K60" s="204"/>
      <c r="L60" s="39"/>
    </row>
    <row r="61" spans="1:12" x14ac:dyDescent="0.3">
      <c r="A61" s="68"/>
      <c r="B61" s="76"/>
      <c r="C61" s="76"/>
      <c r="D61" s="78"/>
      <c r="E61" s="37"/>
      <c r="F61" s="229"/>
      <c r="G61" s="229"/>
      <c r="H61" s="229"/>
      <c r="I61" s="232"/>
      <c r="J61" s="204"/>
      <c r="K61" s="204"/>
      <c r="L61" s="39"/>
    </row>
    <row r="62" spans="1:12" x14ac:dyDescent="0.3">
      <c r="A62" s="68"/>
      <c r="B62" s="78"/>
      <c r="C62" s="76"/>
      <c r="D62" s="76"/>
      <c r="E62" s="37"/>
      <c r="F62" s="229"/>
      <c r="G62" s="229"/>
      <c r="H62" s="229"/>
      <c r="I62" s="232"/>
      <c r="J62" s="204"/>
      <c r="K62" s="204"/>
      <c r="L62" s="41"/>
    </row>
    <row r="63" spans="1:12" x14ac:dyDescent="0.3">
      <c r="A63" s="68"/>
      <c r="B63" s="78"/>
      <c r="C63" s="76"/>
      <c r="D63" s="76"/>
      <c r="E63" s="37"/>
      <c r="F63" s="229"/>
      <c r="G63" s="229"/>
      <c r="H63" s="229"/>
      <c r="I63" s="232"/>
      <c r="J63" s="204"/>
      <c r="K63" s="204"/>
      <c r="L63" s="39"/>
    </row>
    <row r="64" spans="1:12" x14ac:dyDescent="0.3">
      <c r="A64" s="68"/>
      <c r="B64" s="78"/>
      <c r="C64" s="76"/>
      <c r="D64" s="76"/>
      <c r="E64" s="37"/>
      <c r="F64" s="229"/>
      <c r="G64" s="229"/>
      <c r="H64" s="229"/>
      <c r="I64" s="232"/>
      <c r="J64" s="204"/>
      <c r="K64" s="204"/>
      <c r="L64" s="39"/>
    </row>
    <row r="65" spans="1:12" x14ac:dyDescent="0.3">
      <c r="A65" s="68"/>
      <c r="B65" s="76"/>
      <c r="C65" s="76"/>
      <c r="D65" s="78"/>
      <c r="E65" s="37"/>
      <c r="F65" s="229"/>
      <c r="G65" s="229"/>
      <c r="H65" s="229"/>
      <c r="I65" s="232"/>
      <c r="J65" s="204"/>
      <c r="K65" s="204"/>
      <c r="L65" s="39"/>
    </row>
    <row r="66" spans="1:12" x14ac:dyDescent="0.3">
      <c r="A66" s="68"/>
      <c r="B66" s="76"/>
      <c r="C66" s="76"/>
      <c r="D66" s="78"/>
      <c r="E66" s="37"/>
      <c r="F66" s="229"/>
      <c r="G66" s="229"/>
      <c r="H66" s="229"/>
      <c r="I66" s="232"/>
      <c r="J66" s="204"/>
      <c r="K66" s="204"/>
      <c r="L66" s="39"/>
    </row>
    <row r="67" spans="1:12" x14ac:dyDescent="0.3">
      <c r="A67" s="68"/>
      <c r="B67" s="78"/>
      <c r="C67" s="76"/>
      <c r="D67" s="76"/>
      <c r="E67" s="37"/>
      <c r="F67" s="229"/>
      <c r="G67" s="229"/>
      <c r="H67" s="229"/>
      <c r="I67" s="232"/>
      <c r="J67" s="204"/>
      <c r="K67" s="204"/>
      <c r="L67" s="39"/>
    </row>
    <row r="68" spans="1:12" x14ac:dyDescent="0.3">
      <c r="A68" s="68"/>
      <c r="B68" s="78"/>
      <c r="C68" s="76"/>
      <c r="D68" s="76"/>
      <c r="E68" s="37"/>
      <c r="F68" s="229"/>
      <c r="G68" s="229"/>
      <c r="H68" s="229"/>
      <c r="I68" s="232"/>
      <c r="J68" s="204"/>
      <c r="K68" s="204"/>
      <c r="L68" s="39"/>
    </row>
    <row r="69" spans="1:12" x14ac:dyDescent="0.3">
      <c r="A69" s="68"/>
      <c r="B69" s="78"/>
      <c r="C69" s="76"/>
      <c r="D69" s="76"/>
      <c r="E69" s="37"/>
      <c r="F69" s="229"/>
      <c r="G69" s="229"/>
      <c r="H69" s="229"/>
      <c r="I69" s="232"/>
      <c r="J69" s="204"/>
      <c r="K69" s="204"/>
      <c r="L69" s="39"/>
    </row>
    <row r="70" spans="1:12" x14ac:dyDescent="0.3">
      <c r="A70" s="68"/>
      <c r="B70" s="78"/>
      <c r="C70" s="76"/>
      <c r="D70" s="76"/>
      <c r="E70" s="37"/>
      <c r="F70" s="229"/>
      <c r="G70" s="229"/>
      <c r="H70" s="229"/>
      <c r="I70" s="232"/>
      <c r="J70" s="204"/>
      <c r="K70" s="204"/>
      <c r="L70" s="39"/>
    </row>
    <row r="71" spans="1:12" ht="15.75" customHeight="1" x14ac:dyDescent="0.3">
      <c r="A71" s="68"/>
      <c r="B71" s="129"/>
      <c r="C71" s="129"/>
      <c r="D71" s="129"/>
      <c r="E71" s="116"/>
      <c r="F71" s="45"/>
      <c r="G71" s="45"/>
      <c r="H71" s="45"/>
      <c r="I71" s="232"/>
      <c r="J71" s="45"/>
      <c r="K71" s="45"/>
      <c r="L71" s="98"/>
    </row>
    <row r="72" spans="1:12" ht="15.75" customHeight="1" x14ac:dyDescent="0.3">
      <c r="A72" s="68"/>
      <c r="B72" s="129"/>
      <c r="C72" s="129"/>
      <c r="D72" s="129"/>
      <c r="E72" s="116"/>
      <c r="F72" s="45"/>
      <c r="G72" s="45"/>
      <c r="H72" s="45"/>
      <c r="I72" s="232"/>
      <c r="J72" s="45"/>
      <c r="K72" s="45"/>
      <c r="L72" s="98"/>
    </row>
    <row r="73" spans="1:12" ht="16.5" thickBot="1" x14ac:dyDescent="0.35">
      <c r="A73" s="106"/>
      <c r="B73" s="227"/>
      <c r="C73" s="227"/>
      <c r="D73" s="227"/>
      <c r="E73" s="107"/>
      <c r="F73" s="230"/>
      <c r="G73" s="230"/>
      <c r="H73" s="230"/>
      <c r="I73" s="233"/>
      <c r="J73" s="234"/>
      <c r="K73" s="234"/>
      <c r="L73" s="108"/>
    </row>
    <row r="74" spans="1:12" x14ac:dyDescent="0.3">
      <c r="I74" s="200">
        <f>SUM(I4:I73)</f>
        <v>0</v>
      </c>
      <c r="L74" s="1"/>
    </row>
    <row r="75" spans="1:12" x14ac:dyDescent="0.3">
      <c r="E75" s="27" t="s">
        <v>8</v>
      </c>
      <c r="F75" s="211">
        <f>COUNTIF(F4:F73,"gammes")</f>
        <v>0</v>
      </c>
      <c r="G75" s="211"/>
      <c r="H75" s="211"/>
      <c r="I75" s="3"/>
      <c r="L75" s="1"/>
    </row>
    <row r="76" spans="1:12" x14ac:dyDescent="0.3">
      <c r="E76" s="27" t="s">
        <v>10</v>
      </c>
      <c r="F76" s="211">
        <f>COUNTIF(F4:F73,"Intervention")</f>
        <v>0</v>
      </c>
      <c r="G76" s="211"/>
      <c r="H76" s="211"/>
      <c r="I76" s="3"/>
      <c r="L76" s="1"/>
    </row>
    <row r="77" spans="1:12" x14ac:dyDescent="0.3">
      <c r="E77" s="27" t="s">
        <v>11</v>
      </c>
      <c r="F77" s="211">
        <f>COUNTIF(F4:F73,"Electromécanique")</f>
        <v>0</v>
      </c>
      <c r="G77" s="211"/>
      <c r="H77" s="211"/>
      <c r="I77" s="3"/>
      <c r="L77" s="1"/>
    </row>
    <row r="78" spans="1:12" x14ac:dyDescent="0.3">
      <c r="E78" s="27" t="s">
        <v>12</v>
      </c>
      <c r="F78" s="211">
        <f>COUNTIF(F6:F73,"Formation")</f>
        <v>0</v>
      </c>
      <c r="G78" s="211"/>
      <c r="H78" s="211"/>
      <c r="I78" s="3"/>
      <c r="L78" s="1"/>
    </row>
    <row r="79" spans="1:12" x14ac:dyDescent="0.3">
      <c r="I79" s="3"/>
      <c r="L79" s="1"/>
    </row>
    <row r="80" spans="1:12" x14ac:dyDescent="0.3">
      <c r="I80" s="3"/>
      <c r="L80" s="1"/>
    </row>
    <row r="81" spans="9:12" x14ac:dyDescent="0.3">
      <c r="I81" s="3"/>
      <c r="L81" s="1"/>
    </row>
    <row r="82" spans="9:12" x14ac:dyDescent="0.3">
      <c r="I82" s="3"/>
      <c r="L82" s="1"/>
    </row>
    <row r="83" spans="9:12" x14ac:dyDescent="0.3">
      <c r="I83" s="3"/>
      <c r="L83" s="1"/>
    </row>
    <row r="84" spans="9:12" x14ac:dyDescent="0.3">
      <c r="I84" s="3"/>
      <c r="L84" s="1"/>
    </row>
    <row r="85" spans="9:12" x14ac:dyDescent="0.3">
      <c r="I85" s="3"/>
      <c r="L85" s="1"/>
    </row>
    <row r="86" spans="9:12" x14ac:dyDescent="0.3">
      <c r="I86" s="3"/>
      <c r="L86" s="1"/>
    </row>
    <row r="87" spans="9:12" x14ac:dyDescent="0.3">
      <c r="I87" s="3"/>
      <c r="L87" s="1"/>
    </row>
    <row r="88" spans="9:12" x14ac:dyDescent="0.3">
      <c r="I88" s="3"/>
      <c r="L88" s="1"/>
    </row>
    <row r="89" spans="9:12" x14ac:dyDescent="0.3">
      <c r="I89" s="3"/>
      <c r="L89" s="1"/>
    </row>
    <row r="90" spans="9:12" x14ac:dyDescent="0.3">
      <c r="I90" s="3"/>
      <c r="L90" s="1"/>
    </row>
    <row r="91" spans="9:12" x14ac:dyDescent="0.3">
      <c r="I91" s="3"/>
      <c r="L91" s="1"/>
    </row>
    <row r="92" spans="9:12" x14ac:dyDescent="0.3">
      <c r="I92" s="3"/>
      <c r="L92" s="1"/>
    </row>
    <row r="93" spans="9:12" x14ac:dyDescent="0.3">
      <c r="I93" s="3"/>
      <c r="L93" s="1"/>
    </row>
    <row r="94" spans="9:12" x14ac:dyDescent="0.3">
      <c r="I94" s="3"/>
      <c r="L94" s="1"/>
    </row>
    <row r="95" spans="9:12" x14ac:dyDescent="0.3">
      <c r="I95" s="3"/>
      <c r="L95" s="1"/>
    </row>
    <row r="96" spans="9:12" x14ac:dyDescent="0.3">
      <c r="I96" s="3"/>
      <c r="L96" s="1"/>
    </row>
    <row r="97" spans="9:12" x14ac:dyDescent="0.3">
      <c r="I97" s="3"/>
      <c r="L97" s="1"/>
    </row>
    <row r="98" spans="9:12" x14ac:dyDescent="0.3">
      <c r="I98" s="3"/>
    </row>
    <row r="99" spans="9:12" x14ac:dyDescent="0.3">
      <c r="I99" s="3"/>
    </row>
    <row r="100" spans="9:12" x14ac:dyDescent="0.3">
      <c r="I100" s="3"/>
    </row>
    <row r="101" spans="9:12" x14ac:dyDescent="0.3">
      <c r="I101" s="3"/>
    </row>
    <row r="102" spans="9:12" x14ac:dyDescent="0.3">
      <c r="I102" s="3"/>
    </row>
    <row r="103" spans="9:12" x14ac:dyDescent="0.3">
      <c r="I103" s="3"/>
    </row>
    <row r="104" spans="9:12" x14ac:dyDescent="0.3">
      <c r="I104" s="3"/>
    </row>
    <row r="105" spans="9:12" x14ac:dyDescent="0.3">
      <c r="I105" s="3"/>
    </row>
    <row r="106" spans="9:12" x14ac:dyDescent="0.3">
      <c r="I106" s="3"/>
    </row>
    <row r="107" spans="9:12" x14ac:dyDescent="0.3">
      <c r="I107" s="3"/>
    </row>
    <row r="108" spans="9:12" x14ac:dyDescent="0.3">
      <c r="I108" s="235"/>
    </row>
    <row r="109" spans="9:12" x14ac:dyDescent="0.3">
      <c r="I109" s="235"/>
    </row>
    <row r="110" spans="9:12" x14ac:dyDescent="0.3">
      <c r="I110" s="235"/>
    </row>
    <row r="111" spans="9:12" x14ac:dyDescent="0.3">
      <c r="I111" s="235"/>
    </row>
    <row r="112" spans="9:12" x14ac:dyDescent="0.3">
      <c r="I112" s="235"/>
    </row>
    <row r="113" spans="9:9" x14ac:dyDescent="0.3">
      <c r="I113" s="235"/>
    </row>
    <row r="114" spans="9:9" x14ac:dyDescent="0.3">
      <c r="I114" s="235"/>
    </row>
    <row r="115" spans="9:9" x14ac:dyDescent="0.3">
      <c r="I115" s="235"/>
    </row>
    <row r="116" spans="9:9" x14ac:dyDescent="0.3">
      <c r="I116" s="235"/>
    </row>
    <row r="117" spans="9:9" x14ac:dyDescent="0.3">
      <c r="I117" s="235"/>
    </row>
    <row r="118" spans="9:9" x14ac:dyDescent="0.3">
      <c r="I118" s="235"/>
    </row>
    <row r="119" spans="9:9" x14ac:dyDescent="0.3">
      <c r="I119" s="235"/>
    </row>
    <row r="120" spans="9:9" x14ac:dyDescent="0.3">
      <c r="I120" s="235"/>
    </row>
    <row r="121" spans="9:9" x14ac:dyDescent="0.3">
      <c r="I121" s="235"/>
    </row>
    <row r="122" spans="9:9" x14ac:dyDescent="0.3">
      <c r="I122" s="235"/>
    </row>
    <row r="123" spans="9:9" x14ac:dyDescent="0.3">
      <c r="I123" s="235"/>
    </row>
    <row r="124" spans="9:9" x14ac:dyDescent="0.3">
      <c r="I124" s="235"/>
    </row>
    <row r="125" spans="9:9" x14ac:dyDescent="0.3">
      <c r="I125" s="235"/>
    </row>
    <row r="126" spans="9:9" x14ac:dyDescent="0.3">
      <c r="I126" s="235"/>
    </row>
    <row r="127" spans="9:9" x14ac:dyDescent="0.3">
      <c r="I127" s="235"/>
    </row>
    <row r="128" spans="9:9" x14ac:dyDescent="0.3">
      <c r="I128" s="235"/>
    </row>
    <row r="129" spans="9:9" x14ac:dyDescent="0.3">
      <c r="I129" s="235"/>
    </row>
    <row r="130" spans="9:9" x14ac:dyDescent="0.3">
      <c r="I130" s="235"/>
    </row>
    <row r="131" spans="9:9" x14ac:dyDescent="0.3">
      <c r="I131" s="235"/>
    </row>
    <row r="132" spans="9:9" x14ac:dyDescent="0.3">
      <c r="I132" s="235"/>
    </row>
    <row r="133" spans="9:9" x14ac:dyDescent="0.3">
      <c r="I133" s="235"/>
    </row>
    <row r="134" spans="9:9" x14ac:dyDescent="0.3">
      <c r="I134" s="235"/>
    </row>
    <row r="135" spans="9:9" x14ac:dyDescent="0.3">
      <c r="I135" s="235"/>
    </row>
    <row r="136" spans="9:9" x14ac:dyDescent="0.3">
      <c r="I136" s="235"/>
    </row>
    <row r="137" spans="9:9" x14ac:dyDescent="0.3">
      <c r="I137" s="235"/>
    </row>
    <row r="138" spans="9:9" x14ac:dyDescent="0.3">
      <c r="I138" s="235"/>
    </row>
    <row r="139" spans="9:9" x14ac:dyDescent="0.3">
      <c r="I139" s="235"/>
    </row>
    <row r="140" spans="9:9" x14ac:dyDescent="0.3">
      <c r="I140" s="235"/>
    </row>
    <row r="141" spans="9:9" x14ac:dyDescent="0.3">
      <c r="I141" s="235"/>
    </row>
    <row r="142" spans="9:9" x14ac:dyDescent="0.3">
      <c r="I142" s="235"/>
    </row>
    <row r="143" spans="9:9" x14ac:dyDescent="0.3">
      <c r="I143" s="235"/>
    </row>
    <row r="144" spans="9:9" x14ac:dyDescent="0.3">
      <c r="I144" s="235"/>
    </row>
    <row r="145" spans="9:9" x14ac:dyDescent="0.3">
      <c r="I145" s="235"/>
    </row>
    <row r="146" spans="9:9" x14ac:dyDescent="0.3">
      <c r="I146" s="235"/>
    </row>
    <row r="147" spans="9:9" x14ac:dyDescent="0.3">
      <c r="I147" s="235"/>
    </row>
    <row r="148" spans="9:9" x14ac:dyDescent="0.3">
      <c r="I148" s="235"/>
    </row>
    <row r="149" spans="9:9" x14ac:dyDescent="0.3">
      <c r="I149" s="235"/>
    </row>
    <row r="150" spans="9:9" x14ac:dyDescent="0.3">
      <c r="I150" s="235"/>
    </row>
    <row r="151" spans="9:9" x14ac:dyDescent="0.3">
      <c r="I151" s="235"/>
    </row>
    <row r="152" spans="9:9" x14ac:dyDescent="0.3">
      <c r="I152" s="235"/>
    </row>
    <row r="153" spans="9:9" x14ac:dyDescent="0.3">
      <c r="I153" s="235"/>
    </row>
    <row r="154" spans="9:9" x14ac:dyDescent="0.3">
      <c r="I154" s="235"/>
    </row>
    <row r="155" spans="9:9" x14ac:dyDescent="0.3">
      <c r="I155" s="235"/>
    </row>
    <row r="156" spans="9:9" x14ac:dyDescent="0.3">
      <c r="I156" s="235"/>
    </row>
    <row r="157" spans="9:9" x14ac:dyDescent="0.3">
      <c r="I157" s="235"/>
    </row>
    <row r="158" spans="9:9" x14ac:dyDescent="0.3">
      <c r="I158" s="236"/>
    </row>
    <row r="159" spans="9:9" x14ac:dyDescent="0.3">
      <c r="I159" s="237"/>
    </row>
    <row r="160" spans="9:9" x14ac:dyDescent="0.3">
      <c r="I160" s="237"/>
    </row>
    <row r="161" spans="9:9" x14ac:dyDescent="0.3">
      <c r="I161" s="237"/>
    </row>
    <row r="162" spans="9:9" x14ac:dyDescent="0.3">
      <c r="I162" s="237"/>
    </row>
  </sheetData>
  <sheetProtection sort="0" autoFilter="0" pivotTables="0"/>
  <autoFilter ref="A3:L69"/>
  <sortState ref="A4:E61">
    <sortCondition ref="A4"/>
  </sortState>
  <mergeCells count="1">
    <mergeCell ref="A1:E1"/>
  </mergeCells>
  <conditionalFormatting sqref="G4:G73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K4:K73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79"/>
  <sheetViews>
    <sheetView showGridLines="0" workbookViewId="0">
      <pane ySplit="3" topLeftCell="A4" activePane="bottomLeft" state="frozen"/>
      <selection activeCell="I55" sqref="I55"/>
      <selection pane="bottomLeft" activeCell="C4" sqref="C4"/>
    </sheetView>
  </sheetViews>
  <sheetFormatPr baseColWidth="10" defaultRowHeight="15" x14ac:dyDescent="0.25"/>
  <cols>
    <col min="1" max="1" width="15.140625" customWidth="1"/>
    <col min="2" max="4" width="17.7109375" customWidth="1"/>
    <col min="5" max="5" width="40.7109375" customWidth="1"/>
    <col min="6" max="6" width="22" customWidth="1"/>
    <col min="7" max="7" width="16.5703125" customWidth="1"/>
    <col min="8" max="8" width="20.7109375" customWidth="1"/>
    <col min="9" max="9" width="13.7109375" customWidth="1"/>
    <col min="10" max="10" width="11.5703125" customWidth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"Avril"&amp;" "&amp;Recapitulatif!$B$4</f>
        <v>Avril 2017</v>
      </c>
      <c r="G1" s="61"/>
      <c r="H1" s="1"/>
      <c r="I1" s="1"/>
      <c r="J1" s="2"/>
    </row>
    <row r="2" spans="1:10" ht="16.5" thickBot="1" x14ac:dyDescent="0.35">
      <c r="A2" s="2"/>
      <c r="B2" s="2"/>
      <c r="C2" s="2"/>
      <c r="D2" s="2"/>
      <c r="E2" s="7"/>
      <c r="F2" s="1"/>
      <c r="G2" s="61"/>
      <c r="H2" s="1"/>
      <c r="I2" s="1"/>
      <c r="J2" s="2"/>
    </row>
    <row r="3" spans="1:10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14</v>
      </c>
      <c r="H3" s="104" t="s">
        <v>7</v>
      </c>
      <c r="I3" s="24" t="s">
        <v>26</v>
      </c>
      <c r="J3" s="104" t="s">
        <v>13</v>
      </c>
    </row>
    <row r="4" spans="1:10" ht="15.75" x14ac:dyDescent="0.3">
      <c r="A4" s="90"/>
      <c r="B4" s="124"/>
      <c r="C4" s="125"/>
      <c r="D4" s="125"/>
      <c r="E4" s="126"/>
      <c r="F4" s="115"/>
      <c r="G4" s="63"/>
      <c r="H4" s="35"/>
      <c r="I4" s="35"/>
      <c r="J4" s="36"/>
    </row>
    <row r="5" spans="1:10" ht="15.75" x14ac:dyDescent="0.3">
      <c r="A5" s="91"/>
      <c r="B5" s="76"/>
      <c r="C5" s="76"/>
      <c r="D5" s="76"/>
      <c r="E5" s="37"/>
      <c r="F5" s="38"/>
      <c r="G5" s="64"/>
      <c r="H5" s="32"/>
      <c r="I5" s="32"/>
      <c r="J5" s="39"/>
    </row>
    <row r="6" spans="1:10" ht="15.75" x14ac:dyDescent="0.3">
      <c r="A6" s="91"/>
      <c r="B6" s="76"/>
      <c r="C6" s="76"/>
      <c r="D6" s="76"/>
      <c r="E6" s="37"/>
      <c r="F6" s="38"/>
      <c r="G6" s="71"/>
      <c r="H6" s="32"/>
      <c r="I6" s="32"/>
      <c r="J6" s="39"/>
    </row>
    <row r="7" spans="1:10" ht="15.75" x14ac:dyDescent="0.3">
      <c r="A7" s="91"/>
      <c r="B7" s="76"/>
      <c r="C7" s="76"/>
      <c r="D7" s="78"/>
      <c r="E7" s="37"/>
      <c r="F7" s="38"/>
      <c r="G7" s="71"/>
      <c r="H7" s="32"/>
      <c r="I7" s="32"/>
      <c r="J7" s="39"/>
    </row>
    <row r="8" spans="1:10" ht="15.75" x14ac:dyDescent="0.3">
      <c r="A8" s="91"/>
      <c r="B8" s="78"/>
      <c r="C8" s="76"/>
      <c r="D8" s="76"/>
      <c r="E8" s="37"/>
      <c r="F8" s="38"/>
      <c r="G8" s="71"/>
      <c r="H8" s="32"/>
      <c r="I8" s="32"/>
      <c r="J8" s="39"/>
    </row>
    <row r="9" spans="1:10" ht="15.75" x14ac:dyDescent="0.3">
      <c r="A9" s="91"/>
      <c r="B9" s="78"/>
      <c r="C9" s="76"/>
      <c r="D9" s="76"/>
      <c r="E9" s="37"/>
      <c r="F9" s="38"/>
      <c r="G9" s="71"/>
      <c r="H9" s="32"/>
      <c r="I9" s="32"/>
      <c r="J9" s="39"/>
    </row>
    <row r="10" spans="1:10" ht="15.75" x14ac:dyDescent="0.3">
      <c r="A10" s="91"/>
      <c r="B10" s="76"/>
      <c r="C10" s="76"/>
      <c r="D10" s="78"/>
      <c r="E10" s="37"/>
      <c r="F10" s="38"/>
      <c r="G10" s="71"/>
      <c r="H10" s="32"/>
      <c r="I10" s="32"/>
      <c r="J10" s="39"/>
    </row>
    <row r="11" spans="1:10" ht="15.75" x14ac:dyDescent="0.3">
      <c r="A11" s="91"/>
      <c r="B11" s="78"/>
      <c r="C11" s="76"/>
      <c r="D11" s="76"/>
      <c r="E11" s="37"/>
      <c r="F11" s="38"/>
      <c r="G11" s="71"/>
      <c r="H11" s="32"/>
      <c r="I11" s="32"/>
      <c r="J11" s="39"/>
    </row>
    <row r="12" spans="1:10" ht="15.75" x14ac:dyDescent="0.3">
      <c r="A12" s="91"/>
      <c r="B12" s="76"/>
      <c r="C12" s="76"/>
      <c r="D12" s="76"/>
      <c r="E12" s="37"/>
      <c r="F12" s="38"/>
      <c r="G12" s="71"/>
      <c r="H12" s="32"/>
      <c r="I12" s="32"/>
      <c r="J12" s="39"/>
    </row>
    <row r="13" spans="1:10" ht="15.75" x14ac:dyDescent="0.3">
      <c r="A13" s="91"/>
      <c r="B13" s="76"/>
      <c r="C13" s="76"/>
      <c r="D13" s="78"/>
      <c r="E13" s="37"/>
      <c r="F13" s="38"/>
      <c r="G13" s="71"/>
      <c r="H13" s="32"/>
      <c r="I13" s="32"/>
      <c r="J13" s="39"/>
    </row>
    <row r="14" spans="1:10" ht="15.75" x14ac:dyDescent="0.3">
      <c r="A14" s="91"/>
      <c r="B14" s="76"/>
      <c r="C14" s="76"/>
      <c r="D14" s="76"/>
      <c r="E14" s="37"/>
      <c r="F14" s="38"/>
      <c r="G14" s="71"/>
      <c r="H14" s="32"/>
      <c r="I14" s="32"/>
      <c r="J14" s="39"/>
    </row>
    <row r="15" spans="1:10" ht="15.75" x14ac:dyDescent="0.3">
      <c r="A15" s="91"/>
      <c r="B15" s="78"/>
      <c r="C15" s="76"/>
      <c r="D15" s="76"/>
      <c r="E15" s="37"/>
      <c r="F15" s="38"/>
      <c r="G15" s="71"/>
      <c r="H15" s="32"/>
      <c r="I15" s="32"/>
      <c r="J15" s="39"/>
    </row>
    <row r="16" spans="1:10" ht="15.75" x14ac:dyDescent="0.3">
      <c r="A16" s="91"/>
      <c r="B16" s="78"/>
      <c r="C16" s="76"/>
      <c r="D16" s="76"/>
      <c r="E16" s="37"/>
      <c r="F16" s="38"/>
      <c r="G16" s="71"/>
      <c r="H16" s="32"/>
      <c r="I16" s="32"/>
      <c r="J16" s="39"/>
    </row>
    <row r="17" spans="1:10" ht="15.75" x14ac:dyDescent="0.3">
      <c r="A17" s="91"/>
      <c r="B17" s="78"/>
      <c r="C17" s="76"/>
      <c r="D17" s="76"/>
      <c r="E17" s="37"/>
      <c r="F17" s="38"/>
      <c r="G17" s="71"/>
      <c r="H17" s="32"/>
      <c r="I17" s="32"/>
      <c r="J17" s="39"/>
    </row>
    <row r="18" spans="1:10" ht="15.75" x14ac:dyDescent="0.3">
      <c r="A18" s="91"/>
      <c r="B18" s="76"/>
      <c r="C18" s="76"/>
      <c r="D18" s="78"/>
      <c r="E18" s="37"/>
      <c r="F18" s="38"/>
      <c r="G18" s="71"/>
      <c r="H18" s="32"/>
      <c r="I18" s="32"/>
      <c r="J18" s="39"/>
    </row>
    <row r="19" spans="1:10" ht="15.75" x14ac:dyDescent="0.3">
      <c r="A19" s="91"/>
      <c r="B19" s="76"/>
      <c r="C19" s="76"/>
      <c r="D19" s="76"/>
      <c r="E19" s="37"/>
      <c r="F19" s="38"/>
      <c r="G19" s="71"/>
      <c r="H19" s="32"/>
      <c r="I19" s="32"/>
      <c r="J19" s="39"/>
    </row>
    <row r="20" spans="1:10" ht="15.75" x14ac:dyDescent="0.3">
      <c r="A20" s="91"/>
      <c r="B20" s="78"/>
      <c r="C20" s="76"/>
      <c r="D20" s="76"/>
      <c r="E20" s="37"/>
      <c r="F20" s="38"/>
      <c r="G20" s="71"/>
      <c r="H20" s="32"/>
      <c r="I20" s="32"/>
      <c r="J20" s="39"/>
    </row>
    <row r="21" spans="1:10" ht="15.75" x14ac:dyDescent="0.3">
      <c r="A21" s="91"/>
      <c r="B21" s="78"/>
      <c r="C21" s="76"/>
      <c r="D21" s="76"/>
      <c r="E21" s="37"/>
      <c r="F21" s="38"/>
      <c r="G21" s="71"/>
      <c r="H21" s="32"/>
      <c r="I21" s="32"/>
      <c r="J21" s="40"/>
    </row>
    <row r="22" spans="1:10" ht="15.75" x14ac:dyDescent="0.3">
      <c r="A22" s="91"/>
      <c r="B22" s="76"/>
      <c r="C22" s="76"/>
      <c r="D22" s="76"/>
      <c r="E22" s="37"/>
      <c r="F22" s="38"/>
      <c r="G22" s="71"/>
      <c r="H22" s="32"/>
      <c r="I22" s="32"/>
      <c r="J22" s="40"/>
    </row>
    <row r="23" spans="1:10" ht="15.75" x14ac:dyDescent="0.3">
      <c r="A23" s="91"/>
      <c r="B23" s="76"/>
      <c r="C23" s="76"/>
      <c r="D23" s="78"/>
      <c r="E23" s="37"/>
      <c r="F23" s="38"/>
      <c r="G23" s="71"/>
      <c r="H23" s="32"/>
      <c r="I23" s="32"/>
      <c r="J23" s="39"/>
    </row>
    <row r="24" spans="1:10" ht="15.75" x14ac:dyDescent="0.3">
      <c r="A24" s="91"/>
      <c r="B24" s="78"/>
      <c r="C24" s="76"/>
      <c r="D24" s="76"/>
      <c r="E24" s="37"/>
      <c r="F24" s="38"/>
      <c r="G24" s="71"/>
      <c r="H24" s="32"/>
      <c r="I24" s="32"/>
      <c r="J24" s="39"/>
    </row>
    <row r="25" spans="1:10" ht="15.75" x14ac:dyDescent="0.3">
      <c r="A25" s="91"/>
      <c r="B25" s="76"/>
      <c r="C25" s="76"/>
      <c r="D25" s="78"/>
      <c r="E25" s="37"/>
      <c r="F25" s="38"/>
      <c r="G25" s="71"/>
      <c r="H25" s="32"/>
      <c r="I25" s="32"/>
      <c r="J25" s="39"/>
    </row>
    <row r="26" spans="1:10" ht="15.75" x14ac:dyDescent="0.3">
      <c r="A26" s="91"/>
      <c r="B26" s="76"/>
      <c r="C26" s="76"/>
      <c r="D26" s="78"/>
      <c r="E26" s="37"/>
      <c r="F26" s="38"/>
      <c r="G26" s="71"/>
      <c r="H26" s="32"/>
      <c r="I26" s="32"/>
      <c r="J26" s="39"/>
    </row>
    <row r="27" spans="1:10" ht="15.75" x14ac:dyDescent="0.3">
      <c r="A27" s="91"/>
      <c r="B27" s="78"/>
      <c r="C27" s="76"/>
      <c r="D27" s="76"/>
      <c r="E27" s="37"/>
      <c r="F27" s="38"/>
      <c r="G27" s="71"/>
      <c r="H27" s="32"/>
      <c r="I27" s="32"/>
      <c r="J27" s="39"/>
    </row>
    <row r="28" spans="1:10" ht="15.75" x14ac:dyDescent="0.3">
      <c r="A28" s="91"/>
      <c r="B28" s="78"/>
      <c r="C28" s="76"/>
      <c r="D28" s="76"/>
      <c r="E28" s="37"/>
      <c r="F28" s="38"/>
      <c r="G28" s="71"/>
      <c r="H28" s="32"/>
      <c r="I28" s="32"/>
      <c r="J28" s="39"/>
    </row>
    <row r="29" spans="1:10" ht="15.75" x14ac:dyDescent="0.3">
      <c r="A29" s="91"/>
      <c r="B29" s="78"/>
      <c r="C29" s="76"/>
      <c r="D29" s="76"/>
      <c r="E29" s="37"/>
      <c r="F29" s="38"/>
      <c r="G29" s="71"/>
      <c r="H29" s="32"/>
      <c r="I29" s="32"/>
      <c r="J29" s="39"/>
    </row>
    <row r="30" spans="1:10" ht="15.75" x14ac:dyDescent="0.3">
      <c r="A30" s="91"/>
      <c r="B30" s="78"/>
      <c r="C30" s="76"/>
      <c r="D30" s="76"/>
      <c r="E30" s="37"/>
      <c r="F30" s="38"/>
      <c r="G30" s="71"/>
      <c r="H30" s="32"/>
      <c r="I30" s="32"/>
      <c r="J30" s="39"/>
    </row>
    <row r="31" spans="1:10" ht="15.75" x14ac:dyDescent="0.3">
      <c r="A31" s="91"/>
      <c r="B31" s="78"/>
      <c r="C31" s="76"/>
      <c r="D31" s="76"/>
      <c r="E31" s="37"/>
      <c r="F31" s="38"/>
      <c r="G31" s="71"/>
      <c r="H31" s="32"/>
      <c r="I31" s="32"/>
      <c r="J31" s="39"/>
    </row>
    <row r="32" spans="1:10" ht="15.75" x14ac:dyDescent="0.3">
      <c r="A32" s="91"/>
      <c r="B32" s="76"/>
      <c r="C32" s="76"/>
      <c r="D32" s="76"/>
      <c r="E32" s="37"/>
      <c r="F32" s="38"/>
      <c r="G32" s="71"/>
      <c r="H32" s="32"/>
      <c r="I32" s="32"/>
      <c r="J32" s="39"/>
    </row>
    <row r="33" spans="1:10" ht="15.75" x14ac:dyDescent="0.3">
      <c r="A33" s="91"/>
      <c r="B33" s="76"/>
      <c r="C33" s="76"/>
      <c r="D33" s="78"/>
      <c r="E33" s="37"/>
      <c r="F33" s="38"/>
      <c r="G33" s="71"/>
      <c r="H33" s="32"/>
      <c r="I33" s="32"/>
      <c r="J33" s="39"/>
    </row>
    <row r="34" spans="1:10" ht="15.75" x14ac:dyDescent="0.3">
      <c r="A34" s="91"/>
      <c r="B34" s="76"/>
      <c r="C34" s="76"/>
      <c r="D34" s="78"/>
      <c r="E34" s="37"/>
      <c r="F34" s="38"/>
      <c r="G34" s="71"/>
      <c r="H34" s="32"/>
      <c r="I34" s="32"/>
      <c r="J34" s="41"/>
    </row>
    <row r="35" spans="1:10" ht="15.75" x14ac:dyDescent="0.3">
      <c r="A35" s="91"/>
      <c r="B35" s="76"/>
      <c r="C35" s="76"/>
      <c r="D35" s="76"/>
      <c r="E35" s="37"/>
      <c r="F35" s="38"/>
      <c r="G35" s="71"/>
      <c r="H35" s="32"/>
      <c r="I35" s="32"/>
      <c r="J35" s="39"/>
    </row>
    <row r="36" spans="1:10" ht="15.75" x14ac:dyDescent="0.3">
      <c r="A36" s="91"/>
      <c r="B36" s="78"/>
      <c r="C36" s="76"/>
      <c r="D36" s="76"/>
      <c r="E36" s="37"/>
      <c r="F36" s="38"/>
      <c r="G36" s="71"/>
      <c r="H36" s="32"/>
      <c r="I36" s="32"/>
      <c r="J36" s="39"/>
    </row>
    <row r="37" spans="1:10" ht="15.75" x14ac:dyDescent="0.3">
      <c r="A37" s="91"/>
      <c r="B37" s="76"/>
      <c r="C37" s="76"/>
      <c r="D37" s="78"/>
      <c r="E37" s="37"/>
      <c r="F37" s="38"/>
      <c r="G37" s="71"/>
      <c r="H37" s="32"/>
      <c r="I37" s="32"/>
      <c r="J37" s="39"/>
    </row>
    <row r="38" spans="1:10" ht="15.75" x14ac:dyDescent="0.3">
      <c r="A38" s="91"/>
      <c r="B38" s="78"/>
      <c r="C38" s="76"/>
      <c r="D38" s="76"/>
      <c r="E38" s="37"/>
      <c r="F38" s="38"/>
      <c r="G38" s="71"/>
      <c r="H38" s="32"/>
      <c r="I38" s="32"/>
      <c r="J38" s="41"/>
    </row>
    <row r="39" spans="1:10" ht="15.75" x14ac:dyDescent="0.3">
      <c r="A39" s="91"/>
      <c r="B39" s="76"/>
      <c r="C39" s="76"/>
      <c r="D39" s="76"/>
      <c r="E39" s="37"/>
      <c r="F39" s="38"/>
      <c r="G39" s="71"/>
      <c r="H39" s="32"/>
      <c r="I39" s="32"/>
      <c r="J39" s="39"/>
    </row>
    <row r="40" spans="1:10" ht="15.75" x14ac:dyDescent="0.3">
      <c r="A40" s="91"/>
      <c r="B40" s="78"/>
      <c r="C40" s="76"/>
      <c r="D40" s="76"/>
      <c r="E40" s="37"/>
      <c r="F40" s="38"/>
      <c r="G40" s="71"/>
      <c r="H40" s="32"/>
      <c r="I40" s="32"/>
      <c r="J40" s="39"/>
    </row>
    <row r="41" spans="1:10" ht="15.75" x14ac:dyDescent="0.3">
      <c r="A41" s="91"/>
      <c r="B41" s="76"/>
      <c r="C41" s="76"/>
      <c r="D41" s="78"/>
      <c r="E41" s="37"/>
      <c r="F41" s="38"/>
      <c r="G41" s="71"/>
      <c r="H41" s="32"/>
      <c r="I41" s="32"/>
      <c r="J41" s="39"/>
    </row>
    <row r="42" spans="1:10" ht="15.75" x14ac:dyDescent="0.3">
      <c r="A42" s="91"/>
      <c r="B42" s="76"/>
      <c r="C42" s="76"/>
      <c r="D42" s="76"/>
      <c r="E42" s="37"/>
      <c r="F42" s="38"/>
      <c r="G42" s="71"/>
      <c r="H42" s="32"/>
      <c r="I42" s="32"/>
      <c r="J42" s="40"/>
    </row>
    <row r="43" spans="1:10" ht="15.75" x14ac:dyDescent="0.3">
      <c r="A43" s="91"/>
      <c r="B43" s="76"/>
      <c r="C43" s="76"/>
      <c r="D43" s="78"/>
      <c r="E43" s="37"/>
      <c r="F43" s="38"/>
      <c r="G43" s="71"/>
      <c r="H43" s="32"/>
      <c r="I43" s="32"/>
      <c r="J43" s="39"/>
    </row>
    <row r="44" spans="1:10" ht="15.75" x14ac:dyDescent="0.3">
      <c r="A44" s="91"/>
      <c r="B44" s="76"/>
      <c r="C44" s="76"/>
      <c r="D44" s="78"/>
      <c r="E44" s="37"/>
      <c r="F44" s="38"/>
      <c r="G44" s="71"/>
      <c r="H44" s="32"/>
      <c r="I44" s="32"/>
      <c r="J44" s="40"/>
    </row>
    <row r="45" spans="1:10" ht="15.75" x14ac:dyDescent="0.3">
      <c r="A45" s="91"/>
      <c r="B45" s="76"/>
      <c r="C45" s="76"/>
      <c r="D45" s="76"/>
      <c r="E45" s="37"/>
      <c r="F45" s="38"/>
      <c r="G45" s="71"/>
      <c r="H45" s="32"/>
      <c r="I45" s="32"/>
      <c r="J45" s="39"/>
    </row>
    <row r="46" spans="1:10" ht="15.75" x14ac:dyDescent="0.3">
      <c r="A46" s="91"/>
      <c r="B46" s="76"/>
      <c r="C46" s="76"/>
      <c r="D46" s="76"/>
      <c r="E46" s="37"/>
      <c r="F46" s="38"/>
      <c r="G46" s="71"/>
      <c r="H46" s="32"/>
      <c r="I46" s="32"/>
      <c r="J46" s="39"/>
    </row>
    <row r="47" spans="1:10" ht="15.75" x14ac:dyDescent="0.3">
      <c r="A47" s="91"/>
      <c r="B47" s="76"/>
      <c r="C47" s="76"/>
      <c r="D47" s="76"/>
      <c r="E47" s="37"/>
      <c r="F47" s="38"/>
      <c r="G47" s="71"/>
      <c r="H47" s="32"/>
      <c r="I47" s="32"/>
      <c r="J47" s="39"/>
    </row>
    <row r="48" spans="1:10" ht="15.75" x14ac:dyDescent="0.3">
      <c r="A48" s="91"/>
      <c r="B48" s="76"/>
      <c r="C48" s="76"/>
      <c r="D48" s="78"/>
      <c r="E48" s="37"/>
      <c r="F48" s="38"/>
      <c r="G48" s="71"/>
      <c r="H48" s="32"/>
      <c r="I48" s="32"/>
      <c r="J48" s="39"/>
    </row>
    <row r="49" spans="1:10" ht="15.75" x14ac:dyDescent="0.3">
      <c r="A49" s="91"/>
      <c r="B49" s="76"/>
      <c r="C49" s="76"/>
      <c r="D49" s="78"/>
      <c r="E49" s="37"/>
      <c r="F49" s="38"/>
      <c r="G49" s="71"/>
      <c r="H49" s="32"/>
      <c r="I49" s="32"/>
      <c r="J49" s="39"/>
    </row>
    <row r="50" spans="1:10" ht="15.75" x14ac:dyDescent="0.3">
      <c r="A50" s="91"/>
      <c r="B50" s="78"/>
      <c r="C50" s="76"/>
      <c r="D50" s="76"/>
      <c r="E50" s="37"/>
      <c r="F50" s="38"/>
      <c r="G50" s="71"/>
      <c r="H50" s="32"/>
      <c r="I50" s="32"/>
      <c r="J50" s="39"/>
    </row>
    <row r="51" spans="1:10" ht="15.75" x14ac:dyDescent="0.3">
      <c r="A51" s="91"/>
      <c r="B51" s="76"/>
      <c r="C51" s="76"/>
      <c r="D51" s="76"/>
      <c r="E51" s="37"/>
      <c r="F51" s="38"/>
      <c r="G51" s="71"/>
      <c r="H51" s="32"/>
      <c r="I51" s="32"/>
      <c r="J51" s="39"/>
    </row>
    <row r="52" spans="1:10" ht="15.75" x14ac:dyDescent="0.3">
      <c r="A52" s="91"/>
      <c r="B52" s="76"/>
      <c r="C52" s="76"/>
      <c r="D52" s="78"/>
      <c r="E52" s="37"/>
      <c r="F52" s="38"/>
      <c r="G52" s="71"/>
      <c r="H52" s="32"/>
      <c r="I52" s="32"/>
      <c r="J52" s="39"/>
    </row>
    <row r="53" spans="1:10" ht="15.75" x14ac:dyDescent="0.3">
      <c r="A53" s="91"/>
      <c r="B53" s="76"/>
      <c r="C53" s="76"/>
      <c r="D53" s="78"/>
      <c r="E53" s="37"/>
      <c r="F53" s="38"/>
      <c r="G53" s="71"/>
      <c r="H53" s="32"/>
      <c r="I53" s="32"/>
      <c r="J53" s="39"/>
    </row>
    <row r="54" spans="1:10" ht="15.75" x14ac:dyDescent="0.3">
      <c r="A54" s="91"/>
      <c r="B54" s="76"/>
      <c r="C54" s="76"/>
      <c r="D54" s="78"/>
      <c r="E54" s="37"/>
      <c r="F54" s="38"/>
      <c r="G54" s="71"/>
      <c r="H54" s="32"/>
      <c r="I54" s="32"/>
      <c r="J54" s="39"/>
    </row>
    <row r="55" spans="1:10" ht="15.75" x14ac:dyDescent="0.3">
      <c r="A55" s="91"/>
      <c r="B55" s="78"/>
      <c r="C55" s="76"/>
      <c r="D55" s="76"/>
      <c r="E55" s="37"/>
      <c r="F55" s="38"/>
      <c r="G55" s="71"/>
      <c r="H55" s="32"/>
      <c r="I55" s="32"/>
      <c r="J55" s="40"/>
    </row>
    <row r="56" spans="1:10" ht="15.75" x14ac:dyDescent="0.3">
      <c r="A56" s="91"/>
      <c r="B56" s="76"/>
      <c r="C56" s="76"/>
      <c r="D56" s="78"/>
      <c r="E56" s="37"/>
      <c r="F56" s="38"/>
      <c r="G56" s="71"/>
      <c r="H56" s="32"/>
      <c r="I56" s="32"/>
      <c r="J56" s="39"/>
    </row>
    <row r="57" spans="1:10" ht="15.75" x14ac:dyDescent="0.3">
      <c r="A57" s="91"/>
      <c r="B57" s="76"/>
      <c r="C57" s="76"/>
      <c r="D57" s="78"/>
      <c r="E57" s="37"/>
      <c r="F57" s="38"/>
      <c r="G57" s="71"/>
      <c r="H57" s="32"/>
      <c r="I57" s="32"/>
      <c r="J57" s="39"/>
    </row>
    <row r="58" spans="1:10" ht="15.75" x14ac:dyDescent="0.3">
      <c r="A58" s="91"/>
      <c r="B58" s="76"/>
      <c r="C58" s="76"/>
      <c r="D58" s="78"/>
      <c r="E58" s="37"/>
      <c r="F58" s="38"/>
      <c r="G58" s="71"/>
      <c r="H58" s="32"/>
      <c r="I58" s="32"/>
      <c r="J58" s="39"/>
    </row>
    <row r="59" spans="1:10" ht="15.75" x14ac:dyDescent="0.3">
      <c r="A59" s="91"/>
      <c r="B59" s="76"/>
      <c r="C59" s="76"/>
      <c r="D59" s="78"/>
      <c r="E59" s="37"/>
      <c r="F59" s="38"/>
      <c r="G59" s="71"/>
      <c r="H59" s="32"/>
      <c r="I59" s="32"/>
      <c r="J59" s="39"/>
    </row>
    <row r="60" spans="1:10" ht="15.75" x14ac:dyDescent="0.3">
      <c r="A60" s="91"/>
      <c r="B60" s="76"/>
      <c r="C60" s="76"/>
      <c r="D60" s="78"/>
      <c r="E60" s="37"/>
      <c r="F60" s="38"/>
      <c r="G60" s="71"/>
      <c r="H60" s="32"/>
      <c r="I60" s="32"/>
      <c r="J60" s="39"/>
    </row>
    <row r="61" spans="1:10" ht="15.75" x14ac:dyDescent="0.3">
      <c r="A61" s="91"/>
      <c r="B61" s="76"/>
      <c r="C61" s="76"/>
      <c r="D61" s="76"/>
      <c r="E61" s="37"/>
      <c r="F61" s="38"/>
      <c r="G61" s="71"/>
      <c r="H61" s="32"/>
      <c r="I61" s="32"/>
      <c r="J61" s="39"/>
    </row>
    <row r="62" spans="1:10" ht="15.75" x14ac:dyDescent="0.3">
      <c r="A62" s="91"/>
      <c r="B62" s="76"/>
      <c r="C62" s="76"/>
      <c r="D62" s="78"/>
      <c r="E62" s="37"/>
      <c r="F62" s="38"/>
      <c r="G62" s="71"/>
      <c r="H62" s="32"/>
      <c r="I62" s="32"/>
      <c r="J62" s="40"/>
    </row>
    <row r="63" spans="1:10" ht="15.75" x14ac:dyDescent="0.3">
      <c r="A63" s="91"/>
      <c r="B63" s="76"/>
      <c r="C63" s="76"/>
      <c r="D63" s="78"/>
      <c r="E63" s="37"/>
      <c r="F63" s="38"/>
      <c r="G63" s="71"/>
      <c r="H63" s="32"/>
      <c r="I63" s="32"/>
      <c r="J63" s="39"/>
    </row>
    <row r="64" spans="1:10" ht="15.75" x14ac:dyDescent="0.3">
      <c r="A64" s="91"/>
      <c r="B64" s="76"/>
      <c r="C64" s="76"/>
      <c r="D64" s="76"/>
      <c r="E64" s="37"/>
      <c r="F64" s="38"/>
      <c r="G64" s="71"/>
      <c r="H64" s="32"/>
      <c r="I64" s="32"/>
      <c r="J64" s="39"/>
    </row>
    <row r="65" spans="1:10" ht="15.75" x14ac:dyDescent="0.3">
      <c r="A65" s="91"/>
      <c r="B65" s="76"/>
      <c r="C65" s="76"/>
      <c r="D65" s="76"/>
      <c r="E65" s="37"/>
      <c r="F65" s="38"/>
      <c r="G65" s="71"/>
      <c r="H65" s="32"/>
      <c r="I65" s="32"/>
      <c r="J65" s="39"/>
    </row>
    <row r="66" spans="1:10" ht="15.75" x14ac:dyDescent="0.3">
      <c r="A66" s="91"/>
      <c r="B66" s="76"/>
      <c r="C66" s="76"/>
      <c r="D66" s="76"/>
      <c r="E66" s="37"/>
      <c r="F66" s="38"/>
      <c r="G66" s="71"/>
      <c r="H66" s="32"/>
      <c r="I66" s="32"/>
      <c r="J66" s="39"/>
    </row>
    <row r="67" spans="1:10" ht="15.75" x14ac:dyDescent="0.3">
      <c r="A67" s="91"/>
      <c r="B67" s="78"/>
      <c r="C67" s="76"/>
      <c r="D67" s="76"/>
      <c r="E67" s="37"/>
      <c r="F67" s="38"/>
      <c r="G67" s="71"/>
      <c r="H67" s="32"/>
      <c r="I67" s="32"/>
      <c r="J67" s="39"/>
    </row>
    <row r="68" spans="1:10" ht="15.75" x14ac:dyDescent="0.3">
      <c r="A68" s="91"/>
      <c r="B68" s="76"/>
      <c r="C68" s="76"/>
      <c r="D68" s="76"/>
      <c r="E68" s="37"/>
      <c r="F68" s="38"/>
      <c r="G68" s="71"/>
      <c r="H68" s="32"/>
      <c r="I68" s="32"/>
      <c r="J68" s="32"/>
    </row>
    <row r="69" spans="1:10" ht="15.75" x14ac:dyDescent="0.3">
      <c r="A69" s="91"/>
      <c r="B69" s="76"/>
      <c r="C69" s="76"/>
      <c r="D69" s="76"/>
      <c r="E69" s="37"/>
      <c r="F69" s="38"/>
      <c r="G69" s="71"/>
      <c r="H69" s="32"/>
      <c r="I69" s="32"/>
      <c r="J69" s="32"/>
    </row>
    <row r="70" spans="1:10" ht="15.75" x14ac:dyDescent="0.3">
      <c r="A70" s="91"/>
      <c r="B70" s="76"/>
      <c r="C70" s="76"/>
      <c r="D70" s="78"/>
      <c r="E70" s="37"/>
      <c r="F70" s="38"/>
      <c r="G70" s="71"/>
      <c r="H70" s="32"/>
      <c r="I70" s="32"/>
      <c r="J70" s="32"/>
    </row>
    <row r="71" spans="1:10" ht="15.75" x14ac:dyDescent="0.3">
      <c r="A71" s="68"/>
      <c r="B71" s="93"/>
      <c r="C71" s="93"/>
      <c r="D71" s="127"/>
      <c r="E71" s="97"/>
      <c r="F71" s="95"/>
      <c r="G71" s="121"/>
      <c r="H71" s="94"/>
      <c r="I71" s="94"/>
      <c r="J71" s="94"/>
    </row>
    <row r="72" spans="1:10" ht="15.75" x14ac:dyDescent="0.3">
      <c r="A72" s="128"/>
      <c r="B72" s="127"/>
      <c r="C72" s="93"/>
      <c r="D72" s="127"/>
      <c r="E72" s="97"/>
      <c r="F72" s="95"/>
      <c r="G72" s="121"/>
      <c r="H72" s="94"/>
      <c r="I72" s="94"/>
      <c r="J72" s="94"/>
    </row>
    <row r="73" spans="1:10" ht="16.5" thickBot="1" x14ac:dyDescent="0.35">
      <c r="A73" s="110"/>
      <c r="B73" s="111"/>
      <c r="C73" s="111"/>
      <c r="D73" s="111"/>
      <c r="E73" s="107"/>
      <c r="F73" s="112"/>
      <c r="G73" s="113"/>
      <c r="H73" s="114"/>
      <c r="I73" s="114"/>
      <c r="J73" s="114"/>
    </row>
    <row r="74" spans="1:10" ht="15.75" x14ac:dyDescent="0.3">
      <c r="A74" s="2"/>
      <c r="B74" s="2"/>
      <c r="C74" s="2"/>
      <c r="D74" s="2"/>
      <c r="E74" s="7"/>
      <c r="F74" s="1"/>
      <c r="G74" s="225">
        <f>SUM(G4:G73)</f>
        <v>0</v>
      </c>
      <c r="H74" s="1"/>
      <c r="I74" s="1"/>
      <c r="J74" s="1"/>
    </row>
    <row r="75" spans="1:10" ht="15.75" x14ac:dyDescent="0.3">
      <c r="A75" s="2"/>
      <c r="B75" s="2"/>
      <c r="C75" s="2"/>
      <c r="D75" s="2"/>
      <c r="E75" s="27" t="s">
        <v>8</v>
      </c>
      <c r="F75" s="28">
        <f>COUNTIF(F4:F72,"gammes")</f>
        <v>0</v>
      </c>
      <c r="G75" s="67"/>
      <c r="H75" s="1"/>
      <c r="I75" s="1"/>
      <c r="J75" s="1"/>
    </row>
    <row r="76" spans="1:10" ht="15.75" x14ac:dyDescent="0.3">
      <c r="A76" s="2"/>
      <c r="B76" s="2"/>
      <c r="C76" s="2"/>
      <c r="D76" s="2"/>
      <c r="E76" s="27" t="s">
        <v>10</v>
      </c>
      <c r="F76" s="28">
        <f>COUNTIF(F4:F72,"Intervention")</f>
        <v>0</v>
      </c>
      <c r="G76" s="67"/>
      <c r="H76" s="1"/>
      <c r="I76" s="1"/>
      <c r="J76" s="1"/>
    </row>
    <row r="77" spans="1:10" ht="15.75" x14ac:dyDescent="0.3">
      <c r="A77" s="2"/>
      <c r="B77" s="2"/>
      <c r="C77" s="2"/>
      <c r="D77" s="2"/>
      <c r="E77" s="27" t="s">
        <v>11</v>
      </c>
      <c r="F77" s="28">
        <f>COUNTIF(F4:F72,"Electromécanique")</f>
        <v>0</v>
      </c>
      <c r="G77" s="67"/>
      <c r="H77" s="1"/>
      <c r="I77" s="1"/>
      <c r="J77" s="1"/>
    </row>
    <row r="78" spans="1:10" ht="15.75" x14ac:dyDescent="0.3">
      <c r="A78" s="2"/>
      <c r="B78" s="2"/>
      <c r="C78" s="2"/>
      <c r="D78" s="2"/>
      <c r="E78" s="27" t="s">
        <v>12</v>
      </c>
      <c r="F78" s="28">
        <f>COUNTIF(F5:F73,"Formation")</f>
        <v>0</v>
      </c>
      <c r="G78" s="67"/>
      <c r="H78" s="1"/>
      <c r="I78" s="1"/>
      <c r="J78" s="1"/>
    </row>
    <row r="79" spans="1:10" ht="15.75" x14ac:dyDescent="0.3">
      <c r="A79" s="2"/>
      <c r="B79" s="2"/>
      <c r="C79" s="2"/>
      <c r="D79" s="2"/>
      <c r="E79" s="7"/>
      <c r="F79" s="1"/>
      <c r="G79" s="61"/>
      <c r="H79" s="1"/>
      <c r="I79" s="1"/>
      <c r="J79" s="1"/>
    </row>
  </sheetData>
  <autoFilter ref="A3:J71"/>
  <mergeCells count="1">
    <mergeCell ref="A1:E1"/>
  </mergeCells>
  <pageMargins left="0.7" right="0.7" top="0.75" bottom="0.75" header="0.3" footer="0.3"/>
  <pageSetup paperSize="9" scale="70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07"/>
  <sheetViews>
    <sheetView showGridLines="0" workbookViewId="0">
      <pane ySplit="3" topLeftCell="A56" activePane="bottomLeft" state="frozen"/>
      <selection activeCell="I55" sqref="I55"/>
      <selection pane="bottomLeft" activeCell="G78" sqref="G78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"Mai"&amp;" "&amp;Recapitulatif!$B$4</f>
        <v>Mai 2017</v>
      </c>
      <c r="G1" s="61"/>
    </row>
    <row r="2" spans="1:10" ht="16.5" thickBot="1" x14ac:dyDescent="0.35">
      <c r="G2" s="61"/>
    </row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14</v>
      </c>
      <c r="H3" s="104" t="s">
        <v>7</v>
      </c>
      <c r="I3" s="24" t="s">
        <v>26</v>
      </c>
      <c r="J3" s="104" t="s">
        <v>13</v>
      </c>
    </row>
    <row r="4" spans="1:10" x14ac:dyDescent="0.3">
      <c r="A4" s="90"/>
      <c r="B4" s="131"/>
      <c r="C4" s="131"/>
      <c r="D4" s="131"/>
      <c r="E4" s="122"/>
      <c r="F4" s="115"/>
      <c r="G4" s="63"/>
      <c r="H4" s="35"/>
      <c r="I4" s="35"/>
      <c r="J4" s="36"/>
    </row>
    <row r="5" spans="1:10" x14ac:dyDescent="0.3">
      <c r="A5" s="91"/>
      <c r="B5" s="76"/>
      <c r="C5" s="77"/>
      <c r="D5" s="76"/>
      <c r="E5" s="37"/>
      <c r="F5" s="38"/>
      <c r="G5" s="64"/>
      <c r="H5" s="32"/>
      <c r="I5" s="32"/>
      <c r="J5" s="39"/>
    </row>
    <row r="6" spans="1:10" x14ac:dyDescent="0.3">
      <c r="A6" s="91"/>
      <c r="B6" s="76"/>
      <c r="C6" s="77"/>
      <c r="D6" s="76"/>
      <c r="E6" s="37"/>
      <c r="F6" s="38"/>
      <c r="G6" s="64"/>
      <c r="H6" s="32"/>
      <c r="I6" s="32"/>
      <c r="J6" s="39"/>
    </row>
    <row r="7" spans="1:10" x14ac:dyDescent="0.3">
      <c r="A7" s="91"/>
      <c r="B7" s="76"/>
      <c r="C7" s="77"/>
      <c r="D7" s="76"/>
      <c r="E7" s="37"/>
      <c r="F7" s="38"/>
      <c r="G7" s="71"/>
      <c r="H7" s="32"/>
      <c r="I7" s="32"/>
      <c r="J7" s="41"/>
    </row>
    <row r="8" spans="1:10" x14ac:dyDescent="0.3">
      <c r="A8" s="91"/>
      <c r="B8" s="76"/>
      <c r="C8" s="77"/>
      <c r="D8" s="76"/>
      <c r="E8" s="37"/>
      <c r="F8" s="38"/>
      <c r="G8" s="71"/>
      <c r="H8" s="32"/>
      <c r="I8" s="32"/>
      <c r="J8" s="39"/>
    </row>
    <row r="9" spans="1:10" x14ac:dyDescent="0.3">
      <c r="A9" s="91"/>
      <c r="B9" s="76"/>
      <c r="C9" s="77"/>
      <c r="D9" s="76"/>
      <c r="E9" s="37"/>
      <c r="F9" s="38"/>
      <c r="G9" s="71"/>
      <c r="H9" s="32"/>
      <c r="I9" s="32"/>
      <c r="J9" s="39"/>
    </row>
    <row r="10" spans="1:10" x14ac:dyDescent="0.3">
      <c r="A10" s="91"/>
      <c r="B10" s="76"/>
      <c r="C10" s="77"/>
      <c r="D10" s="76"/>
      <c r="E10" s="37"/>
      <c r="F10" s="38"/>
      <c r="G10" s="71"/>
      <c r="H10" s="32"/>
      <c r="I10" s="32"/>
      <c r="J10" s="41"/>
    </row>
    <row r="11" spans="1:10" x14ac:dyDescent="0.3">
      <c r="A11" s="91"/>
      <c r="B11" s="76"/>
      <c r="C11" s="77"/>
      <c r="D11" s="76"/>
      <c r="E11" s="37"/>
      <c r="F11" s="38"/>
      <c r="G11" s="71"/>
      <c r="H11" s="32"/>
      <c r="I11" s="32"/>
      <c r="J11" s="39"/>
    </row>
    <row r="12" spans="1:10" x14ac:dyDescent="0.3">
      <c r="A12" s="91"/>
      <c r="B12" s="77"/>
      <c r="C12" s="76"/>
      <c r="D12" s="76"/>
      <c r="E12" s="37"/>
      <c r="F12" s="38"/>
      <c r="G12" s="71"/>
      <c r="H12" s="32"/>
      <c r="I12" s="32"/>
      <c r="J12" s="39"/>
    </row>
    <row r="13" spans="1:10" x14ac:dyDescent="0.3">
      <c r="A13" s="91"/>
      <c r="B13" s="77"/>
      <c r="C13" s="76"/>
      <c r="D13" s="76"/>
      <c r="E13" s="37"/>
      <c r="F13" s="38"/>
      <c r="G13" s="71"/>
      <c r="H13" s="32"/>
      <c r="I13" s="32"/>
      <c r="J13" s="39"/>
    </row>
    <row r="14" spans="1:10" x14ac:dyDescent="0.3">
      <c r="A14" s="91"/>
      <c r="B14" s="77"/>
      <c r="C14" s="76"/>
      <c r="D14" s="76"/>
      <c r="E14" s="37"/>
      <c r="F14" s="38"/>
      <c r="G14" s="71"/>
      <c r="H14" s="32"/>
      <c r="I14" s="32"/>
      <c r="J14" s="39"/>
    </row>
    <row r="15" spans="1:10" x14ac:dyDescent="0.3">
      <c r="A15" s="91"/>
      <c r="B15" s="77"/>
      <c r="C15" s="76"/>
      <c r="D15" s="76"/>
      <c r="E15" s="37"/>
      <c r="F15" s="38"/>
      <c r="G15" s="71"/>
      <c r="H15" s="32"/>
      <c r="I15" s="32"/>
      <c r="J15" s="39"/>
    </row>
    <row r="16" spans="1:10" x14ac:dyDescent="0.3">
      <c r="A16" s="91"/>
      <c r="B16" s="130"/>
      <c r="C16" s="130"/>
      <c r="D16" s="130"/>
      <c r="E16" s="123"/>
      <c r="F16" s="38"/>
      <c r="G16" s="71"/>
      <c r="H16" s="32"/>
      <c r="I16" s="32"/>
      <c r="J16" s="39"/>
    </row>
    <row r="17" spans="1:10" x14ac:dyDescent="0.3">
      <c r="A17" s="91"/>
      <c r="B17" s="76"/>
      <c r="C17" s="76"/>
      <c r="D17" s="76"/>
      <c r="E17" s="37"/>
      <c r="F17" s="38"/>
      <c r="G17" s="71"/>
      <c r="H17" s="32"/>
      <c r="I17" s="32"/>
      <c r="J17" s="39"/>
    </row>
    <row r="18" spans="1:10" x14ac:dyDescent="0.3">
      <c r="A18" s="91"/>
      <c r="B18" s="76"/>
      <c r="C18" s="77"/>
      <c r="D18" s="76"/>
      <c r="E18" s="37"/>
      <c r="F18" s="38"/>
      <c r="G18" s="71"/>
      <c r="H18" s="32"/>
      <c r="I18" s="32"/>
      <c r="J18" s="39"/>
    </row>
    <row r="19" spans="1:10" x14ac:dyDescent="0.3">
      <c r="A19" s="91"/>
      <c r="B19" s="76"/>
      <c r="C19" s="77"/>
      <c r="D19" s="76"/>
      <c r="E19" s="37"/>
      <c r="F19" s="38"/>
      <c r="G19" s="71"/>
      <c r="H19" s="32"/>
      <c r="I19" s="32"/>
      <c r="J19" s="41"/>
    </row>
    <row r="20" spans="1:10" x14ac:dyDescent="0.3">
      <c r="A20" s="91"/>
      <c r="B20" s="76"/>
      <c r="C20" s="76"/>
      <c r="D20" s="76"/>
      <c r="E20" s="37"/>
      <c r="F20" s="38"/>
      <c r="G20" s="71"/>
      <c r="H20" s="32"/>
      <c r="I20" s="32"/>
      <c r="J20" s="39"/>
    </row>
    <row r="21" spans="1:10" x14ac:dyDescent="0.3">
      <c r="A21" s="91"/>
      <c r="B21" s="76"/>
      <c r="C21" s="77"/>
      <c r="D21" s="76"/>
      <c r="E21" s="37"/>
      <c r="F21" s="38"/>
      <c r="G21" s="71"/>
      <c r="H21" s="32"/>
      <c r="I21" s="32"/>
      <c r="J21" s="41"/>
    </row>
    <row r="22" spans="1:10" x14ac:dyDescent="0.3">
      <c r="A22" s="91"/>
      <c r="B22" s="77"/>
      <c r="C22" s="76"/>
      <c r="D22" s="76"/>
      <c r="E22" s="37"/>
      <c r="F22" s="38"/>
      <c r="G22" s="71"/>
      <c r="H22" s="32"/>
      <c r="I22" s="32"/>
      <c r="J22" s="39"/>
    </row>
    <row r="23" spans="1:10" x14ac:dyDescent="0.3">
      <c r="A23" s="91"/>
      <c r="B23" s="76"/>
      <c r="C23" s="76"/>
      <c r="D23" s="76"/>
      <c r="E23" s="37"/>
      <c r="F23" s="38"/>
      <c r="G23" s="71"/>
      <c r="H23" s="32"/>
      <c r="I23" s="32"/>
      <c r="J23" s="39"/>
    </row>
    <row r="24" spans="1:10" x14ac:dyDescent="0.3">
      <c r="A24" s="91"/>
      <c r="B24" s="76"/>
      <c r="C24" s="77"/>
      <c r="D24" s="76"/>
      <c r="E24" s="37"/>
      <c r="F24" s="38"/>
      <c r="G24" s="71"/>
      <c r="H24" s="32"/>
      <c r="I24" s="32"/>
      <c r="J24" s="39"/>
    </row>
    <row r="25" spans="1:10" x14ac:dyDescent="0.3">
      <c r="A25" s="91"/>
      <c r="B25" s="76"/>
      <c r="C25" s="77"/>
      <c r="D25" s="76"/>
      <c r="E25" s="37"/>
      <c r="F25" s="38"/>
      <c r="G25" s="71"/>
      <c r="H25" s="32"/>
      <c r="I25" s="32"/>
      <c r="J25" s="39"/>
    </row>
    <row r="26" spans="1:10" x14ac:dyDescent="0.3">
      <c r="A26" s="91"/>
      <c r="B26" s="77"/>
      <c r="C26" s="76"/>
      <c r="D26" s="76"/>
      <c r="E26" s="37"/>
      <c r="F26" s="38"/>
      <c r="G26" s="71"/>
      <c r="H26" s="32"/>
      <c r="I26" s="32"/>
      <c r="J26" s="39"/>
    </row>
    <row r="27" spans="1:10" x14ac:dyDescent="0.3">
      <c r="A27" s="91"/>
      <c r="B27" s="76"/>
      <c r="C27" s="76"/>
      <c r="D27" s="76"/>
      <c r="E27" s="37"/>
      <c r="F27" s="38"/>
      <c r="G27" s="71"/>
      <c r="H27" s="32"/>
      <c r="I27" s="32"/>
      <c r="J27" s="39"/>
    </row>
    <row r="28" spans="1:10" x14ac:dyDescent="0.3">
      <c r="A28" s="91"/>
      <c r="B28" s="77"/>
      <c r="C28" s="76"/>
      <c r="D28" s="76"/>
      <c r="E28" s="37"/>
      <c r="F28" s="38"/>
      <c r="G28" s="71"/>
      <c r="H28" s="32"/>
      <c r="I28" s="32"/>
      <c r="J28" s="39"/>
    </row>
    <row r="29" spans="1:10" x14ac:dyDescent="0.3">
      <c r="A29" s="91"/>
      <c r="B29" s="76"/>
      <c r="C29" s="77"/>
      <c r="D29" s="76"/>
      <c r="E29" s="37"/>
      <c r="F29" s="32"/>
      <c r="G29" s="71"/>
      <c r="H29" s="32"/>
      <c r="I29" s="32"/>
      <c r="J29" s="39"/>
    </row>
    <row r="30" spans="1:10" x14ac:dyDescent="0.3">
      <c r="A30" s="91"/>
      <c r="B30" s="76"/>
      <c r="C30" s="76"/>
      <c r="D30" s="76"/>
      <c r="E30" s="37"/>
      <c r="F30" s="45"/>
      <c r="G30" s="71"/>
      <c r="H30" s="32"/>
      <c r="I30" s="32"/>
      <c r="J30" s="41"/>
    </row>
    <row r="31" spans="1:10" x14ac:dyDescent="0.3">
      <c r="A31" s="91"/>
      <c r="B31" s="77"/>
      <c r="C31" s="76"/>
      <c r="D31" s="76"/>
      <c r="E31" s="37"/>
      <c r="F31" s="45"/>
      <c r="G31" s="71"/>
      <c r="H31" s="32"/>
      <c r="I31" s="32"/>
      <c r="J31" s="41"/>
    </row>
    <row r="32" spans="1:10" x14ac:dyDescent="0.3">
      <c r="A32" s="91"/>
      <c r="B32" s="76"/>
      <c r="C32" s="76"/>
      <c r="D32" s="76"/>
      <c r="E32" s="37"/>
      <c r="F32" s="45"/>
      <c r="G32" s="71"/>
      <c r="H32" s="32"/>
      <c r="I32" s="32"/>
      <c r="J32" s="41"/>
    </row>
    <row r="33" spans="1:10" x14ac:dyDescent="0.3">
      <c r="A33" s="91"/>
      <c r="B33" s="77"/>
      <c r="C33" s="76"/>
      <c r="D33" s="76"/>
      <c r="E33" s="37"/>
      <c r="F33" s="45"/>
      <c r="G33" s="71"/>
      <c r="H33" s="32"/>
      <c r="I33" s="32"/>
      <c r="J33" s="41"/>
    </row>
    <row r="34" spans="1:10" x14ac:dyDescent="0.3">
      <c r="A34" s="91"/>
      <c r="B34" s="76"/>
      <c r="C34" s="76"/>
      <c r="D34" s="76"/>
      <c r="E34" s="37"/>
      <c r="F34" s="32"/>
      <c r="G34" s="71"/>
      <c r="H34" s="32"/>
      <c r="I34" s="32"/>
      <c r="J34" s="39"/>
    </row>
    <row r="35" spans="1:10" x14ac:dyDescent="0.3">
      <c r="A35" s="91"/>
      <c r="B35" s="76"/>
      <c r="C35" s="77"/>
      <c r="D35" s="76"/>
      <c r="E35" s="37"/>
      <c r="F35" s="38"/>
      <c r="G35" s="71"/>
      <c r="H35" s="32"/>
      <c r="I35" s="32"/>
      <c r="J35" s="41"/>
    </row>
    <row r="36" spans="1:10" x14ac:dyDescent="0.3">
      <c r="A36" s="91"/>
      <c r="B36" s="77"/>
      <c r="C36" s="76"/>
      <c r="D36" s="76"/>
      <c r="E36" s="37"/>
      <c r="F36" s="38"/>
      <c r="G36" s="71"/>
      <c r="H36" s="32"/>
      <c r="I36" s="32"/>
      <c r="J36" s="39"/>
    </row>
    <row r="37" spans="1:10" x14ac:dyDescent="0.3">
      <c r="A37" s="91"/>
      <c r="B37" s="76"/>
      <c r="C37" s="76"/>
      <c r="D37" s="76"/>
      <c r="E37" s="37"/>
      <c r="F37" s="38"/>
      <c r="G37" s="71"/>
      <c r="H37" s="32"/>
      <c r="I37" s="32"/>
      <c r="J37" s="39"/>
    </row>
    <row r="38" spans="1:10" x14ac:dyDescent="0.3">
      <c r="A38" s="91"/>
      <c r="B38" s="77"/>
      <c r="C38" s="76"/>
      <c r="D38" s="76"/>
      <c r="E38" s="37"/>
      <c r="F38" s="38"/>
      <c r="G38" s="71"/>
      <c r="H38" s="32"/>
      <c r="I38" s="32"/>
      <c r="J38" s="41"/>
    </row>
    <row r="39" spans="1:10" x14ac:dyDescent="0.3">
      <c r="A39" s="91"/>
      <c r="B39" s="76"/>
      <c r="C39" s="77"/>
      <c r="D39" s="76"/>
      <c r="E39" s="37"/>
      <c r="F39" s="38"/>
      <c r="G39" s="71"/>
      <c r="H39" s="32"/>
      <c r="I39" s="32"/>
      <c r="J39" s="41"/>
    </row>
    <row r="40" spans="1:10" x14ac:dyDescent="0.3">
      <c r="A40" s="91"/>
      <c r="B40" s="130"/>
      <c r="C40" s="130"/>
      <c r="D40" s="130"/>
      <c r="E40" s="123"/>
      <c r="F40" s="38"/>
      <c r="G40" s="71"/>
      <c r="H40" s="32"/>
      <c r="I40" s="32"/>
      <c r="J40" s="39"/>
    </row>
    <row r="41" spans="1:10" x14ac:dyDescent="0.3">
      <c r="A41" s="91"/>
      <c r="B41" s="78"/>
      <c r="C41" s="76"/>
      <c r="D41" s="76"/>
      <c r="E41" s="37"/>
      <c r="F41" s="38"/>
      <c r="G41" s="71"/>
      <c r="H41" s="32"/>
      <c r="I41" s="32"/>
      <c r="J41" s="39"/>
    </row>
    <row r="42" spans="1:10" x14ac:dyDescent="0.3">
      <c r="A42" s="91"/>
      <c r="B42" s="76"/>
      <c r="C42" s="78"/>
      <c r="D42" s="76"/>
      <c r="E42" s="37"/>
      <c r="F42" s="38"/>
      <c r="G42" s="71"/>
      <c r="H42" s="32"/>
      <c r="I42" s="32"/>
      <c r="J42" s="41"/>
    </row>
    <row r="43" spans="1:10" x14ac:dyDescent="0.3">
      <c r="A43" s="91"/>
      <c r="B43" s="76"/>
      <c r="C43" s="78"/>
      <c r="D43" s="76"/>
      <c r="E43" s="37"/>
      <c r="F43" s="38"/>
      <c r="G43" s="71"/>
      <c r="H43" s="32"/>
      <c r="I43" s="32"/>
      <c r="J43" s="41"/>
    </row>
    <row r="44" spans="1:10" x14ac:dyDescent="0.3">
      <c r="A44" s="91"/>
      <c r="B44" s="78"/>
      <c r="C44" s="76"/>
      <c r="D44" s="76"/>
      <c r="E44" s="37"/>
      <c r="F44" s="38"/>
      <c r="G44" s="71"/>
      <c r="H44" s="32"/>
      <c r="I44" s="32"/>
      <c r="J44" s="41"/>
    </row>
    <row r="45" spans="1:10" x14ac:dyDescent="0.3">
      <c r="A45" s="91"/>
      <c r="B45" s="76"/>
      <c r="C45" s="78"/>
      <c r="D45" s="76"/>
      <c r="E45" s="37"/>
      <c r="F45" s="38"/>
      <c r="G45" s="71"/>
      <c r="H45" s="32"/>
      <c r="I45" s="32"/>
      <c r="J45" s="39"/>
    </row>
    <row r="46" spans="1:10" x14ac:dyDescent="0.3">
      <c r="A46" s="91"/>
      <c r="B46" s="78"/>
      <c r="C46" s="76"/>
      <c r="D46" s="76"/>
      <c r="E46" s="37"/>
      <c r="F46" s="38"/>
      <c r="G46" s="71"/>
      <c r="H46" s="32"/>
      <c r="I46" s="32"/>
      <c r="J46" s="39"/>
    </row>
    <row r="47" spans="1:10" x14ac:dyDescent="0.3">
      <c r="A47" s="91"/>
      <c r="B47" s="78"/>
      <c r="C47" s="76"/>
      <c r="D47" s="76"/>
      <c r="E47" s="37"/>
      <c r="F47" s="38"/>
      <c r="G47" s="71"/>
      <c r="H47" s="32"/>
      <c r="I47" s="32"/>
      <c r="J47" s="39"/>
    </row>
    <row r="48" spans="1:10" x14ac:dyDescent="0.3">
      <c r="A48" s="91"/>
      <c r="B48" s="78"/>
      <c r="C48" s="76"/>
      <c r="D48" s="76"/>
      <c r="E48" s="37"/>
      <c r="F48" s="38"/>
      <c r="G48" s="71"/>
      <c r="H48" s="32"/>
      <c r="I48" s="32"/>
      <c r="J48" s="39"/>
    </row>
    <row r="49" spans="1:10" x14ac:dyDescent="0.3">
      <c r="A49" s="91"/>
      <c r="B49" s="78"/>
      <c r="C49" s="76"/>
      <c r="D49" s="76"/>
      <c r="E49" s="37"/>
      <c r="F49" s="38"/>
      <c r="G49" s="71"/>
      <c r="H49" s="32"/>
      <c r="I49" s="32"/>
      <c r="J49" s="39"/>
    </row>
    <row r="50" spans="1:10" x14ac:dyDescent="0.3">
      <c r="A50" s="91"/>
      <c r="B50" s="78"/>
      <c r="C50" s="76"/>
      <c r="D50" s="76"/>
      <c r="E50" s="37"/>
      <c r="F50" s="38"/>
      <c r="G50" s="71"/>
      <c r="H50" s="32"/>
      <c r="I50" s="32"/>
      <c r="J50" s="39"/>
    </row>
    <row r="51" spans="1:10" x14ac:dyDescent="0.3">
      <c r="A51" s="91"/>
      <c r="B51" s="76"/>
      <c r="C51" s="76"/>
      <c r="D51" s="76"/>
      <c r="E51" s="37"/>
      <c r="F51" s="38"/>
      <c r="G51" s="71"/>
      <c r="H51" s="32"/>
      <c r="I51" s="32"/>
      <c r="J51" s="39"/>
    </row>
    <row r="52" spans="1:10" x14ac:dyDescent="0.3">
      <c r="A52" s="91"/>
      <c r="B52" s="78"/>
      <c r="C52" s="76"/>
      <c r="D52" s="76"/>
      <c r="E52" s="37"/>
      <c r="F52" s="38"/>
      <c r="G52" s="71"/>
      <c r="H52" s="32"/>
      <c r="I52" s="32"/>
      <c r="J52" s="39"/>
    </row>
    <row r="53" spans="1:10" x14ac:dyDescent="0.3">
      <c r="A53" s="91"/>
      <c r="B53" s="78"/>
      <c r="C53" s="76"/>
      <c r="D53" s="76"/>
      <c r="E53" s="37"/>
      <c r="F53" s="38"/>
      <c r="G53" s="71"/>
      <c r="H53" s="32"/>
      <c r="I53" s="32"/>
      <c r="J53" s="39"/>
    </row>
    <row r="54" spans="1:10" x14ac:dyDescent="0.3">
      <c r="A54" s="91"/>
      <c r="B54" s="76"/>
      <c r="C54" s="76"/>
      <c r="D54" s="76"/>
      <c r="E54" s="37"/>
      <c r="F54" s="38"/>
      <c r="G54" s="71"/>
      <c r="H54" s="32"/>
      <c r="I54" s="32"/>
      <c r="J54" s="39"/>
    </row>
    <row r="55" spans="1:10" x14ac:dyDescent="0.3">
      <c r="A55" s="91"/>
      <c r="B55" s="78"/>
      <c r="C55" s="76"/>
      <c r="D55" s="76"/>
      <c r="E55" s="37"/>
      <c r="F55" s="38"/>
      <c r="G55" s="71"/>
      <c r="H55" s="32"/>
      <c r="I55" s="32"/>
      <c r="J55" s="39"/>
    </row>
    <row r="56" spans="1:10" x14ac:dyDescent="0.3">
      <c r="A56" s="91"/>
      <c r="B56" s="76"/>
      <c r="C56" s="76"/>
      <c r="D56" s="76"/>
      <c r="E56" s="37"/>
      <c r="F56" s="38"/>
      <c r="G56" s="71"/>
      <c r="H56" s="32"/>
      <c r="I56" s="32"/>
      <c r="J56" s="39"/>
    </row>
    <row r="57" spans="1:10" x14ac:dyDescent="0.3">
      <c r="A57" s="91"/>
      <c r="B57" s="76"/>
      <c r="C57" s="76"/>
      <c r="D57" s="76"/>
      <c r="E57" s="37"/>
      <c r="F57" s="38"/>
      <c r="G57" s="71"/>
      <c r="H57" s="32"/>
      <c r="I57" s="32"/>
      <c r="J57" s="39"/>
    </row>
    <row r="58" spans="1:10" x14ac:dyDescent="0.3">
      <c r="A58" s="91"/>
      <c r="B58" s="76"/>
      <c r="C58" s="76"/>
      <c r="D58" s="76"/>
      <c r="E58" s="37"/>
      <c r="F58" s="38"/>
      <c r="G58" s="71"/>
      <c r="H58" s="32"/>
      <c r="I58" s="32"/>
      <c r="J58" s="39"/>
    </row>
    <row r="59" spans="1:10" x14ac:dyDescent="0.3">
      <c r="A59" s="91"/>
      <c r="B59" s="78"/>
      <c r="C59" s="76"/>
      <c r="D59" s="76"/>
      <c r="E59" s="37"/>
      <c r="F59" s="38"/>
      <c r="G59" s="71"/>
      <c r="H59" s="32"/>
      <c r="I59" s="32"/>
      <c r="J59" s="39"/>
    </row>
    <row r="60" spans="1:10" x14ac:dyDescent="0.3">
      <c r="A60" s="91"/>
      <c r="B60" s="78"/>
      <c r="C60" s="76"/>
      <c r="D60" s="76"/>
      <c r="E60" s="37"/>
      <c r="F60" s="38"/>
      <c r="G60" s="71"/>
      <c r="H60" s="32"/>
      <c r="I60" s="32"/>
      <c r="J60" s="39"/>
    </row>
    <row r="61" spans="1:10" x14ac:dyDescent="0.3">
      <c r="A61" s="91"/>
      <c r="B61" s="76"/>
      <c r="C61" s="76"/>
      <c r="D61" s="76"/>
      <c r="E61" s="37"/>
      <c r="F61" s="38"/>
      <c r="G61" s="71"/>
      <c r="H61" s="32"/>
      <c r="I61" s="32"/>
      <c r="J61" s="39"/>
    </row>
    <row r="62" spans="1:10" x14ac:dyDescent="0.3">
      <c r="A62" s="91"/>
      <c r="B62" s="76"/>
      <c r="C62" s="76"/>
      <c r="D62" s="76"/>
      <c r="E62" s="37"/>
      <c r="F62" s="38"/>
      <c r="G62" s="71"/>
      <c r="H62" s="32"/>
      <c r="I62" s="32"/>
      <c r="J62" s="39"/>
    </row>
    <row r="63" spans="1:10" x14ac:dyDescent="0.3">
      <c r="A63" s="91"/>
      <c r="B63" s="76"/>
      <c r="C63" s="76"/>
      <c r="D63" s="76"/>
      <c r="E63" s="37"/>
      <c r="F63" s="38"/>
      <c r="G63" s="71"/>
      <c r="H63" s="32"/>
      <c r="I63" s="32"/>
      <c r="J63" s="39"/>
    </row>
    <row r="64" spans="1:10" x14ac:dyDescent="0.3">
      <c r="A64" s="91"/>
      <c r="B64" s="78"/>
      <c r="C64" s="76"/>
      <c r="D64" s="76"/>
      <c r="E64" s="37"/>
      <c r="F64" s="38"/>
      <c r="G64" s="71"/>
      <c r="H64" s="32"/>
      <c r="I64" s="32"/>
      <c r="J64" s="39"/>
    </row>
    <row r="65" spans="1:10" x14ac:dyDescent="0.3">
      <c r="A65" s="91"/>
      <c r="B65" s="78"/>
      <c r="C65" s="76"/>
      <c r="D65" s="76"/>
      <c r="E65" s="37"/>
      <c r="F65" s="38"/>
      <c r="G65" s="71"/>
      <c r="H65" s="32"/>
      <c r="I65" s="32"/>
      <c r="J65" s="39"/>
    </row>
    <row r="66" spans="1:10" x14ac:dyDescent="0.3">
      <c r="A66" s="91"/>
      <c r="B66" s="76"/>
      <c r="C66" s="76"/>
      <c r="D66" s="76"/>
      <c r="E66" s="37"/>
      <c r="F66" s="38"/>
      <c r="G66" s="71"/>
      <c r="H66" s="32"/>
      <c r="I66" s="32"/>
      <c r="J66" s="39"/>
    </row>
    <row r="67" spans="1:10" x14ac:dyDescent="0.3">
      <c r="A67" s="91"/>
      <c r="B67" s="78"/>
      <c r="C67" s="76"/>
      <c r="D67" s="76"/>
      <c r="E67" s="37"/>
      <c r="F67" s="38"/>
      <c r="G67" s="71"/>
      <c r="H67" s="32"/>
      <c r="I67" s="32"/>
      <c r="J67" s="39"/>
    </row>
    <row r="68" spans="1:10" x14ac:dyDescent="0.3">
      <c r="A68" s="91"/>
      <c r="B68" s="78"/>
      <c r="C68" s="76"/>
      <c r="D68" s="76"/>
      <c r="E68" s="37"/>
      <c r="F68" s="38"/>
      <c r="G68" s="71"/>
      <c r="H68" s="32"/>
      <c r="I68" s="32"/>
      <c r="J68" s="39"/>
    </row>
    <row r="69" spans="1:10" x14ac:dyDescent="0.3">
      <c r="A69" s="91"/>
      <c r="B69" s="76"/>
      <c r="C69" s="76"/>
      <c r="D69" s="76"/>
      <c r="E69" s="37"/>
      <c r="F69" s="38"/>
      <c r="G69" s="71"/>
      <c r="H69" s="32"/>
      <c r="I69" s="32"/>
      <c r="J69" s="39"/>
    </row>
    <row r="70" spans="1:10" x14ac:dyDescent="0.3">
      <c r="A70" s="91"/>
      <c r="B70" s="78"/>
      <c r="C70" s="76"/>
      <c r="D70" s="76"/>
      <c r="E70" s="37"/>
      <c r="F70" s="38"/>
      <c r="G70" s="71"/>
      <c r="H70" s="32"/>
      <c r="I70" s="32"/>
      <c r="J70" s="39"/>
    </row>
    <row r="71" spans="1:10" x14ac:dyDescent="0.3">
      <c r="A71" s="68"/>
      <c r="B71" s="93"/>
      <c r="C71" s="93"/>
      <c r="D71" s="93"/>
      <c r="E71" s="97"/>
      <c r="F71" s="95"/>
      <c r="G71" s="121"/>
      <c r="H71" s="94"/>
      <c r="I71" s="94"/>
      <c r="J71" s="98"/>
    </row>
    <row r="72" spans="1:10" x14ac:dyDescent="0.3">
      <c r="A72" s="68"/>
      <c r="B72" s="127"/>
      <c r="C72" s="93"/>
      <c r="D72" s="93"/>
      <c r="E72" s="97"/>
      <c r="F72" s="95"/>
      <c r="G72" s="121"/>
      <c r="H72" s="94"/>
      <c r="I72" s="94"/>
      <c r="J72" s="98"/>
    </row>
    <row r="73" spans="1:10" x14ac:dyDescent="0.3">
      <c r="A73" s="68"/>
      <c r="B73" s="75"/>
      <c r="C73" s="74"/>
      <c r="D73" s="74"/>
      <c r="E73" s="10"/>
      <c r="F73" s="25"/>
      <c r="G73" s="65"/>
      <c r="H73" s="19"/>
      <c r="I73" s="167"/>
      <c r="J73" s="81"/>
    </row>
    <row r="74" spans="1:10" x14ac:dyDescent="0.3">
      <c r="A74" s="68"/>
      <c r="B74" s="75"/>
      <c r="C74" s="74"/>
      <c r="D74" s="74"/>
      <c r="E74" s="10"/>
      <c r="F74" s="25"/>
      <c r="G74" s="65"/>
      <c r="H74" s="19"/>
      <c r="I74" s="19"/>
      <c r="J74" s="30"/>
    </row>
    <row r="75" spans="1:10" x14ac:dyDescent="0.3">
      <c r="A75" s="68"/>
      <c r="B75" s="75"/>
      <c r="C75" s="74"/>
      <c r="D75" s="74"/>
      <c r="E75" s="10"/>
      <c r="F75" s="25"/>
      <c r="G75" s="65"/>
      <c r="H75" s="19"/>
      <c r="I75" s="19"/>
      <c r="J75" s="30"/>
    </row>
    <row r="76" spans="1:10" x14ac:dyDescent="0.3">
      <c r="A76" s="56"/>
      <c r="B76" s="16"/>
      <c r="C76" s="13"/>
      <c r="D76" s="13"/>
      <c r="E76" s="10"/>
      <c r="F76" s="25"/>
      <c r="G76" s="65"/>
      <c r="H76" s="19"/>
      <c r="I76" s="19"/>
      <c r="J76" s="30"/>
    </row>
    <row r="77" spans="1:10" ht="16.5" thickBot="1" x14ac:dyDescent="0.35">
      <c r="A77" s="11"/>
      <c r="B77" s="15"/>
      <c r="C77" s="15"/>
      <c r="D77" s="15"/>
      <c r="E77" s="12"/>
      <c r="F77" s="26"/>
      <c r="G77" s="66"/>
      <c r="H77" s="18"/>
      <c r="I77" s="18"/>
      <c r="J77" s="31"/>
    </row>
    <row r="78" spans="1:10" x14ac:dyDescent="0.3">
      <c r="G78" s="200">
        <f>SUM(G4:G77)</f>
        <v>0</v>
      </c>
      <c r="J78" s="1"/>
    </row>
    <row r="79" spans="1:10" x14ac:dyDescent="0.3">
      <c r="E79" s="27" t="s">
        <v>8</v>
      </c>
      <c r="F79" s="28">
        <f>COUNTIF(F4:F76,"gammes")</f>
        <v>0</v>
      </c>
      <c r="G79" s="1"/>
      <c r="J79" s="1"/>
    </row>
    <row r="80" spans="1:10" x14ac:dyDescent="0.3">
      <c r="E80" s="27" t="s">
        <v>10</v>
      </c>
      <c r="F80" s="28">
        <f>COUNTIF(F4:F76,"Intervention")</f>
        <v>0</v>
      </c>
      <c r="G80" s="1"/>
      <c r="J80" s="1"/>
    </row>
    <row r="81" spans="5:10" x14ac:dyDescent="0.3">
      <c r="E81" s="27" t="s">
        <v>11</v>
      </c>
      <c r="F81" s="28">
        <f>COUNTIF(F4:F76,"Electromécanique")</f>
        <v>0</v>
      </c>
      <c r="G81" s="1"/>
      <c r="J81" s="1"/>
    </row>
    <row r="82" spans="5:10" x14ac:dyDescent="0.3">
      <c r="E82" s="27" t="s">
        <v>12</v>
      </c>
      <c r="F82" s="28">
        <f>COUNTIF(F6:F77,"Formation")</f>
        <v>0</v>
      </c>
      <c r="G82" s="1"/>
      <c r="J82" s="1"/>
    </row>
    <row r="83" spans="5:10" x14ac:dyDescent="0.3">
      <c r="G83" s="1"/>
      <c r="J83" s="1"/>
    </row>
    <row r="84" spans="5:10" x14ac:dyDescent="0.3">
      <c r="G84" s="1"/>
      <c r="J84" s="1"/>
    </row>
    <row r="85" spans="5:10" x14ac:dyDescent="0.3">
      <c r="G85" s="1"/>
      <c r="J85" s="1"/>
    </row>
    <row r="86" spans="5:10" x14ac:dyDescent="0.3">
      <c r="G86" s="1"/>
      <c r="J86" s="1"/>
    </row>
    <row r="87" spans="5:10" x14ac:dyDescent="0.3">
      <c r="G87" s="1"/>
      <c r="J87" s="1"/>
    </row>
    <row r="88" spans="5:10" x14ac:dyDescent="0.3">
      <c r="G88" s="1"/>
      <c r="J88" s="1"/>
    </row>
    <row r="89" spans="5:10" x14ac:dyDescent="0.3">
      <c r="G89" s="1"/>
      <c r="J89" s="1"/>
    </row>
    <row r="90" spans="5:10" x14ac:dyDescent="0.3">
      <c r="G90" s="1"/>
      <c r="J90" s="1"/>
    </row>
    <row r="91" spans="5:10" x14ac:dyDescent="0.3">
      <c r="G91" s="1"/>
      <c r="J91" s="1"/>
    </row>
    <row r="92" spans="5:10" x14ac:dyDescent="0.3">
      <c r="G92" s="1"/>
      <c r="J92" s="1"/>
    </row>
    <row r="93" spans="5:10" x14ac:dyDescent="0.3">
      <c r="G93" s="1"/>
      <c r="J93" s="1"/>
    </row>
    <row r="94" spans="5:10" x14ac:dyDescent="0.3">
      <c r="G94" s="1"/>
      <c r="J94" s="1"/>
    </row>
    <row r="95" spans="5:10" x14ac:dyDescent="0.3">
      <c r="G95" s="1"/>
      <c r="J95" s="1"/>
    </row>
    <row r="96" spans="5:10" x14ac:dyDescent="0.3">
      <c r="G96" s="1"/>
      <c r="J96" s="1"/>
    </row>
    <row r="97" spans="7:10" x14ac:dyDescent="0.3">
      <c r="G97" s="61"/>
      <c r="J97" s="1"/>
    </row>
    <row r="98" spans="7:10" x14ac:dyDescent="0.3">
      <c r="G98" s="67"/>
      <c r="J98" s="1"/>
    </row>
    <row r="99" spans="7:10" x14ac:dyDescent="0.3">
      <c r="G99" s="67"/>
      <c r="J99" s="1"/>
    </row>
    <row r="100" spans="7:10" x14ac:dyDescent="0.3">
      <c r="G100" s="67"/>
      <c r="J100" s="1"/>
    </row>
    <row r="101" spans="7:10" x14ac:dyDescent="0.3">
      <c r="G101" s="67"/>
      <c r="J101" s="1"/>
    </row>
    <row r="102" spans="7:10" x14ac:dyDescent="0.3">
      <c r="G102" s="61"/>
      <c r="J102" s="1"/>
    </row>
    <row r="103" spans="7:10" x14ac:dyDescent="0.3">
      <c r="J103" s="1"/>
    </row>
    <row r="104" spans="7:10" x14ac:dyDescent="0.3">
      <c r="J104" s="1"/>
    </row>
    <row r="105" spans="7:10" x14ac:dyDescent="0.3">
      <c r="J105" s="1"/>
    </row>
    <row r="106" spans="7:10" x14ac:dyDescent="0.3">
      <c r="J106" s="1"/>
    </row>
    <row r="107" spans="7:10" x14ac:dyDescent="0.3">
      <c r="J107" s="1"/>
    </row>
  </sheetData>
  <sheetProtection sort="0" autoFilter="0" pivotTables="0"/>
  <autoFilter ref="A3:J76"/>
  <mergeCells count="1">
    <mergeCell ref="A1:E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43"/>
  <sheetViews>
    <sheetView showGridLines="0" workbookViewId="0">
      <pane ySplit="3" topLeftCell="A76" activePane="bottomLeft" state="frozen"/>
      <selection activeCell="I55" sqref="I55"/>
      <selection pane="bottomLeft" activeCell="G98" sqref="G98"/>
    </sheetView>
  </sheetViews>
  <sheetFormatPr baseColWidth="10" defaultRowHeight="15.75" x14ac:dyDescent="0.3"/>
  <cols>
    <col min="1" max="1" width="15.140625" style="3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"Juin"&amp;" "&amp;Recapitulatif!$B$4</f>
        <v>Juin 2017</v>
      </c>
      <c r="G1" s="61"/>
    </row>
    <row r="2" spans="1:10" ht="16.5" thickBot="1" x14ac:dyDescent="0.35">
      <c r="G2" s="61"/>
    </row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14</v>
      </c>
      <c r="H3" s="104" t="s">
        <v>7</v>
      </c>
      <c r="I3" s="24" t="s">
        <v>26</v>
      </c>
      <c r="J3" s="104" t="s">
        <v>13</v>
      </c>
    </row>
    <row r="4" spans="1:10" x14ac:dyDescent="0.3">
      <c r="A4" s="90"/>
      <c r="B4" s="79"/>
      <c r="C4" s="80"/>
      <c r="D4" s="80"/>
      <c r="E4" s="118"/>
      <c r="F4" s="35"/>
      <c r="G4" s="63"/>
      <c r="H4" s="44"/>
      <c r="I4" s="44"/>
      <c r="J4" s="36"/>
    </row>
    <row r="5" spans="1:10" x14ac:dyDescent="0.3">
      <c r="A5" s="91"/>
      <c r="B5" s="78"/>
      <c r="C5" s="76"/>
      <c r="D5" s="76"/>
      <c r="E5" s="89"/>
      <c r="F5" s="32"/>
      <c r="G5" s="64"/>
      <c r="H5" s="34"/>
      <c r="I5" s="34"/>
      <c r="J5" s="39"/>
    </row>
    <row r="6" spans="1:10" x14ac:dyDescent="0.3">
      <c r="A6" s="91"/>
      <c r="B6" s="78"/>
      <c r="C6" s="76"/>
      <c r="D6" s="76"/>
      <c r="E6" s="89"/>
      <c r="F6" s="32"/>
      <c r="G6" s="64"/>
      <c r="H6" s="34"/>
      <c r="I6" s="34"/>
      <c r="J6" s="39"/>
    </row>
    <row r="7" spans="1:10" x14ac:dyDescent="0.3">
      <c r="A7" s="91"/>
      <c r="B7" s="78"/>
      <c r="C7" s="76"/>
      <c r="D7" s="76"/>
      <c r="E7" s="89"/>
      <c r="F7" s="32"/>
      <c r="G7" s="64"/>
      <c r="H7" s="34"/>
      <c r="I7" s="34"/>
      <c r="J7" s="40"/>
    </row>
    <row r="8" spans="1:10" x14ac:dyDescent="0.3">
      <c r="A8" s="91"/>
      <c r="B8" s="76"/>
      <c r="C8" s="78"/>
      <c r="D8" s="76"/>
      <c r="E8" s="89"/>
      <c r="F8" s="32"/>
      <c r="G8" s="64"/>
      <c r="H8" s="34"/>
      <c r="I8" s="34"/>
      <c r="J8" s="39"/>
    </row>
    <row r="9" spans="1:10" x14ac:dyDescent="0.3">
      <c r="A9" s="91"/>
      <c r="B9" s="76"/>
      <c r="C9" s="78"/>
      <c r="D9" s="76"/>
      <c r="E9" s="89"/>
      <c r="F9" s="32"/>
      <c r="G9" s="64"/>
      <c r="H9" s="34"/>
      <c r="I9" s="34"/>
      <c r="J9" s="39"/>
    </row>
    <row r="10" spans="1:10" x14ac:dyDescent="0.3">
      <c r="A10" s="91"/>
      <c r="B10" s="76"/>
      <c r="C10" s="78"/>
      <c r="D10" s="76"/>
      <c r="E10" s="89"/>
      <c r="F10" s="32"/>
      <c r="G10" s="64"/>
      <c r="H10" s="34"/>
      <c r="I10" s="34"/>
      <c r="J10" s="39"/>
    </row>
    <row r="11" spans="1:10" x14ac:dyDescent="0.3">
      <c r="A11" s="91"/>
      <c r="B11" s="76"/>
      <c r="C11" s="76"/>
      <c r="D11" s="76"/>
      <c r="E11" s="89"/>
      <c r="F11" s="32"/>
      <c r="G11" s="64"/>
      <c r="H11" s="34"/>
      <c r="I11" s="34"/>
      <c r="J11" s="40"/>
    </row>
    <row r="12" spans="1:10" x14ac:dyDescent="0.3">
      <c r="A12" s="91"/>
      <c r="B12" s="76"/>
      <c r="C12" s="76"/>
      <c r="D12" s="76"/>
      <c r="E12" s="89"/>
      <c r="F12" s="32"/>
      <c r="G12" s="64"/>
      <c r="H12" s="34"/>
      <c r="I12" s="34"/>
      <c r="J12" s="39"/>
    </row>
    <row r="13" spans="1:10" x14ac:dyDescent="0.3">
      <c r="A13" s="91"/>
      <c r="B13" s="76"/>
      <c r="C13" s="78"/>
      <c r="D13" s="76"/>
      <c r="E13" s="89"/>
      <c r="F13" s="32"/>
      <c r="G13" s="64"/>
      <c r="H13" s="34"/>
      <c r="I13" s="34"/>
      <c r="J13" s="39"/>
    </row>
    <row r="14" spans="1:10" x14ac:dyDescent="0.3">
      <c r="A14" s="91"/>
      <c r="B14" s="76"/>
      <c r="C14" s="78"/>
      <c r="D14" s="76"/>
      <c r="E14" s="89"/>
      <c r="F14" s="32"/>
      <c r="G14" s="64"/>
      <c r="H14" s="34"/>
      <c r="I14" s="34"/>
      <c r="J14" s="39"/>
    </row>
    <row r="15" spans="1:10" x14ac:dyDescent="0.3">
      <c r="A15" s="91"/>
      <c r="B15" s="76"/>
      <c r="C15" s="78"/>
      <c r="D15" s="76"/>
      <c r="E15" s="89"/>
      <c r="F15" s="32"/>
      <c r="G15" s="64"/>
      <c r="H15" s="34"/>
      <c r="I15" s="34"/>
      <c r="J15" s="40"/>
    </row>
    <row r="16" spans="1:10" x14ac:dyDescent="0.3">
      <c r="A16" s="91"/>
      <c r="B16" s="76"/>
      <c r="C16" s="78"/>
      <c r="D16" s="76"/>
      <c r="E16" s="89"/>
      <c r="F16" s="32"/>
      <c r="G16" s="64"/>
      <c r="H16" s="34"/>
      <c r="I16" s="34"/>
      <c r="J16" s="40"/>
    </row>
    <row r="17" spans="1:10" x14ac:dyDescent="0.3">
      <c r="A17" s="91"/>
      <c r="B17" s="76"/>
      <c r="C17" s="76"/>
      <c r="D17" s="76"/>
      <c r="E17" s="89"/>
      <c r="F17" s="32"/>
      <c r="G17" s="64"/>
      <c r="H17" s="34"/>
      <c r="I17" s="34"/>
      <c r="J17" s="39"/>
    </row>
    <row r="18" spans="1:10" x14ac:dyDescent="0.3">
      <c r="A18" s="91"/>
      <c r="B18" s="76"/>
      <c r="C18" s="76"/>
      <c r="D18" s="76"/>
      <c r="E18" s="89"/>
      <c r="F18" s="32"/>
      <c r="G18" s="64"/>
      <c r="H18" s="34"/>
      <c r="I18" s="34"/>
      <c r="J18" s="39"/>
    </row>
    <row r="19" spans="1:10" x14ac:dyDescent="0.3">
      <c r="A19" s="91"/>
      <c r="B19" s="76"/>
      <c r="C19" s="76"/>
      <c r="D19" s="76"/>
      <c r="E19" s="89"/>
      <c r="F19" s="32"/>
      <c r="G19" s="64"/>
      <c r="H19" s="34"/>
      <c r="I19" s="34"/>
      <c r="J19" s="39"/>
    </row>
    <row r="20" spans="1:10" x14ac:dyDescent="0.3">
      <c r="A20" s="91"/>
      <c r="B20" s="76"/>
      <c r="C20" s="76"/>
      <c r="D20" s="76"/>
      <c r="E20" s="89"/>
      <c r="F20" s="32"/>
      <c r="G20" s="64"/>
      <c r="H20" s="34"/>
      <c r="I20" s="34"/>
      <c r="J20" s="39"/>
    </row>
    <row r="21" spans="1:10" x14ac:dyDescent="0.3">
      <c r="A21" s="91"/>
      <c r="B21" s="76"/>
      <c r="C21" s="76"/>
      <c r="D21" s="76"/>
      <c r="E21" s="89"/>
      <c r="F21" s="32"/>
      <c r="G21" s="64"/>
      <c r="H21" s="34"/>
      <c r="I21" s="34"/>
      <c r="J21" s="39"/>
    </row>
    <row r="22" spans="1:10" x14ac:dyDescent="0.3">
      <c r="A22" s="91"/>
      <c r="B22" s="76"/>
      <c r="C22" s="76"/>
      <c r="D22" s="76"/>
      <c r="E22" s="89"/>
      <c r="F22" s="32"/>
      <c r="G22" s="64"/>
      <c r="H22" s="34"/>
      <c r="I22" s="34"/>
      <c r="J22" s="39"/>
    </row>
    <row r="23" spans="1:10" x14ac:dyDescent="0.3">
      <c r="A23" s="91"/>
      <c r="B23" s="76"/>
      <c r="C23" s="78"/>
      <c r="D23" s="76"/>
      <c r="E23" s="89"/>
      <c r="F23" s="32"/>
      <c r="G23" s="64"/>
      <c r="H23" s="34"/>
      <c r="I23" s="34"/>
      <c r="J23" s="40"/>
    </row>
    <row r="24" spans="1:10" x14ac:dyDescent="0.3">
      <c r="A24" s="91"/>
      <c r="B24" s="78"/>
      <c r="C24" s="76"/>
      <c r="D24" s="76"/>
      <c r="E24" s="89"/>
      <c r="F24" s="32"/>
      <c r="G24" s="64"/>
      <c r="H24" s="34"/>
      <c r="I24" s="34"/>
      <c r="J24" s="40"/>
    </row>
    <row r="25" spans="1:10" x14ac:dyDescent="0.3">
      <c r="A25" s="91"/>
      <c r="B25" s="76"/>
      <c r="C25" s="76"/>
      <c r="D25" s="76"/>
      <c r="E25" s="89"/>
      <c r="F25" s="32"/>
      <c r="G25" s="64"/>
      <c r="H25" s="34"/>
      <c r="I25" s="34"/>
      <c r="J25" s="40"/>
    </row>
    <row r="26" spans="1:10" x14ac:dyDescent="0.3">
      <c r="A26" s="91"/>
      <c r="B26" s="76"/>
      <c r="C26" s="76"/>
      <c r="D26" s="76"/>
      <c r="E26" s="89"/>
      <c r="F26" s="32"/>
      <c r="G26" s="64"/>
      <c r="H26" s="34"/>
      <c r="I26" s="34"/>
      <c r="J26" s="39"/>
    </row>
    <row r="27" spans="1:10" x14ac:dyDescent="0.3">
      <c r="A27" s="91"/>
      <c r="B27" s="76"/>
      <c r="C27" s="76"/>
      <c r="D27" s="76"/>
      <c r="E27" s="89"/>
      <c r="F27" s="32"/>
      <c r="G27" s="64"/>
      <c r="H27" s="34"/>
      <c r="I27" s="34"/>
      <c r="J27" s="39"/>
    </row>
    <row r="28" spans="1:10" x14ac:dyDescent="0.3">
      <c r="A28" s="91"/>
      <c r="B28" s="76"/>
      <c r="C28" s="78"/>
      <c r="D28" s="76"/>
      <c r="E28" s="89"/>
      <c r="F28" s="32"/>
      <c r="G28" s="64"/>
      <c r="H28" s="34"/>
      <c r="I28" s="34"/>
      <c r="J28" s="39"/>
    </row>
    <row r="29" spans="1:10" x14ac:dyDescent="0.3">
      <c r="A29" s="91"/>
      <c r="B29" s="76"/>
      <c r="C29" s="78"/>
      <c r="D29" s="76"/>
      <c r="E29" s="89"/>
      <c r="F29" s="32"/>
      <c r="G29" s="64"/>
      <c r="H29" s="34"/>
      <c r="I29" s="34"/>
      <c r="J29" s="40"/>
    </row>
    <row r="30" spans="1:10" x14ac:dyDescent="0.3">
      <c r="A30" s="91"/>
      <c r="B30" s="76"/>
      <c r="C30" s="78"/>
      <c r="D30" s="76"/>
      <c r="E30" s="89"/>
      <c r="F30" s="32"/>
      <c r="G30" s="64"/>
      <c r="H30" s="34"/>
      <c r="I30" s="34"/>
      <c r="J30" s="40"/>
    </row>
    <row r="31" spans="1:10" x14ac:dyDescent="0.3">
      <c r="A31" s="91"/>
      <c r="B31" s="76"/>
      <c r="C31" s="78"/>
      <c r="D31" s="76"/>
      <c r="E31" s="89"/>
      <c r="F31" s="32"/>
      <c r="G31" s="64"/>
      <c r="H31" s="34"/>
      <c r="I31" s="34"/>
      <c r="J31" s="39"/>
    </row>
    <row r="32" spans="1:10" x14ac:dyDescent="0.3">
      <c r="A32" s="91"/>
      <c r="B32" s="76"/>
      <c r="C32" s="78"/>
      <c r="D32" s="76"/>
      <c r="E32" s="89"/>
      <c r="F32" s="32"/>
      <c r="G32" s="64"/>
      <c r="H32" s="34"/>
      <c r="I32" s="34"/>
      <c r="J32" s="40"/>
    </row>
    <row r="33" spans="1:10" x14ac:dyDescent="0.3">
      <c r="A33" s="91"/>
      <c r="B33" s="78"/>
      <c r="C33" s="76"/>
      <c r="D33" s="76"/>
      <c r="E33" s="89"/>
      <c r="F33" s="32"/>
      <c r="G33" s="64"/>
      <c r="H33" s="34"/>
      <c r="I33" s="34"/>
      <c r="J33" s="39"/>
    </row>
    <row r="34" spans="1:10" x14ac:dyDescent="0.3">
      <c r="A34" s="91"/>
      <c r="B34" s="76"/>
      <c r="C34" s="78"/>
      <c r="D34" s="76"/>
      <c r="E34" s="89"/>
      <c r="F34" s="32"/>
      <c r="G34" s="64"/>
      <c r="H34" s="34"/>
      <c r="I34" s="34"/>
      <c r="J34" s="39"/>
    </row>
    <row r="35" spans="1:10" x14ac:dyDescent="0.3">
      <c r="A35" s="91"/>
      <c r="B35" s="78"/>
      <c r="C35" s="76"/>
      <c r="D35" s="76"/>
      <c r="E35" s="89"/>
      <c r="F35" s="32"/>
      <c r="G35" s="64"/>
      <c r="H35" s="34"/>
      <c r="I35" s="34"/>
      <c r="J35" s="41"/>
    </row>
    <row r="36" spans="1:10" x14ac:dyDescent="0.3">
      <c r="A36" s="91"/>
      <c r="B36" s="78"/>
      <c r="C36" s="76"/>
      <c r="D36" s="76"/>
      <c r="E36" s="89"/>
      <c r="F36" s="32"/>
      <c r="G36" s="64"/>
      <c r="H36" s="34"/>
      <c r="I36" s="34"/>
      <c r="J36" s="41"/>
    </row>
    <row r="37" spans="1:10" x14ac:dyDescent="0.3">
      <c r="A37" s="91"/>
      <c r="B37" s="76"/>
      <c r="C37" s="76"/>
      <c r="D37" s="76"/>
      <c r="E37" s="89"/>
      <c r="F37" s="32"/>
      <c r="G37" s="64"/>
      <c r="H37" s="34"/>
      <c r="I37" s="34"/>
      <c r="J37" s="39"/>
    </row>
    <row r="38" spans="1:10" x14ac:dyDescent="0.3">
      <c r="A38" s="91"/>
      <c r="B38" s="76"/>
      <c r="C38" s="78"/>
      <c r="D38" s="76"/>
      <c r="E38" s="89"/>
      <c r="F38" s="32"/>
      <c r="G38" s="64"/>
      <c r="H38" s="34"/>
      <c r="I38" s="34"/>
      <c r="J38" s="40"/>
    </row>
    <row r="39" spans="1:10" x14ac:dyDescent="0.3">
      <c r="A39" s="91"/>
      <c r="B39" s="76"/>
      <c r="C39" s="78"/>
      <c r="D39" s="76"/>
      <c r="E39" s="89"/>
      <c r="F39" s="32"/>
      <c r="G39" s="64"/>
      <c r="H39" s="34"/>
      <c r="I39" s="34"/>
      <c r="J39" s="40"/>
    </row>
    <row r="40" spans="1:10" x14ac:dyDescent="0.3">
      <c r="A40" s="91"/>
      <c r="B40" s="76"/>
      <c r="C40" s="78"/>
      <c r="D40" s="76"/>
      <c r="E40" s="89"/>
      <c r="F40" s="32"/>
      <c r="G40" s="64"/>
      <c r="H40" s="34"/>
      <c r="I40" s="34"/>
      <c r="J40" s="40"/>
    </row>
    <row r="41" spans="1:10" x14ac:dyDescent="0.3">
      <c r="A41" s="91"/>
      <c r="B41" s="76"/>
      <c r="C41" s="78"/>
      <c r="D41" s="76"/>
      <c r="E41" s="89"/>
      <c r="F41" s="32"/>
      <c r="G41" s="64"/>
      <c r="H41" s="34"/>
      <c r="I41" s="34"/>
      <c r="J41" s="40"/>
    </row>
    <row r="42" spans="1:10" x14ac:dyDescent="0.3">
      <c r="A42" s="91"/>
      <c r="B42" s="76"/>
      <c r="C42" s="76"/>
      <c r="D42" s="76"/>
      <c r="E42" s="89"/>
      <c r="F42" s="32"/>
      <c r="G42" s="64"/>
      <c r="H42" s="34"/>
      <c r="I42" s="34"/>
      <c r="J42" s="39"/>
    </row>
    <row r="43" spans="1:10" x14ac:dyDescent="0.3">
      <c r="A43" s="91"/>
      <c r="B43" s="78"/>
      <c r="C43" s="76"/>
      <c r="D43" s="76"/>
      <c r="E43" s="89"/>
      <c r="F43" s="32"/>
      <c r="G43" s="64"/>
      <c r="H43" s="34"/>
      <c r="I43" s="34"/>
      <c r="J43" s="41"/>
    </row>
    <row r="44" spans="1:10" x14ac:dyDescent="0.3">
      <c r="A44" s="91"/>
      <c r="B44" s="76"/>
      <c r="C44" s="76"/>
      <c r="D44" s="76"/>
      <c r="E44" s="89"/>
      <c r="F44" s="32"/>
      <c r="G44" s="64"/>
      <c r="H44" s="34"/>
      <c r="I44" s="34"/>
      <c r="J44" s="40"/>
    </row>
    <row r="45" spans="1:10" x14ac:dyDescent="0.3">
      <c r="A45" s="91"/>
      <c r="B45" s="76"/>
      <c r="C45" s="76"/>
      <c r="D45" s="76"/>
      <c r="E45" s="89"/>
      <c r="F45" s="32"/>
      <c r="G45" s="64"/>
      <c r="H45" s="34"/>
      <c r="I45" s="34"/>
      <c r="J45" s="39"/>
    </row>
    <row r="46" spans="1:10" x14ac:dyDescent="0.3">
      <c r="A46" s="91"/>
      <c r="B46" s="76"/>
      <c r="C46" s="76"/>
      <c r="D46" s="76"/>
      <c r="E46" s="89"/>
      <c r="F46" s="32"/>
      <c r="G46" s="64"/>
      <c r="H46" s="34"/>
      <c r="I46" s="34"/>
      <c r="J46" s="39"/>
    </row>
    <row r="47" spans="1:10" x14ac:dyDescent="0.3">
      <c r="A47" s="91"/>
      <c r="B47" s="78"/>
      <c r="C47" s="76"/>
      <c r="D47" s="76"/>
      <c r="E47" s="89"/>
      <c r="F47" s="32"/>
      <c r="G47" s="64"/>
      <c r="H47" s="34"/>
      <c r="I47" s="34"/>
      <c r="J47" s="39"/>
    </row>
    <row r="48" spans="1:10" x14ac:dyDescent="0.3">
      <c r="A48" s="91"/>
      <c r="B48" s="78"/>
      <c r="C48" s="76"/>
      <c r="D48" s="76"/>
      <c r="E48" s="89"/>
      <c r="F48" s="32"/>
      <c r="G48" s="64"/>
      <c r="H48" s="34"/>
      <c r="I48" s="34"/>
      <c r="J48" s="39"/>
    </row>
    <row r="49" spans="1:10" x14ac:dyDescent="0.3">
      <c r="A49" s="91"/>
      <c r="B49" s="78"/>
      <c r="C49" s="76"/>
      <c r="D49" s="92"/>
      <c r="E49" s="89"/>
      <c r="F49" s="32"/>
      <c r="G49" s="64"/>
      <c r="H49" s="34"/>
      <c r="I49" s="34"/>
      <c r="J49" s="39"/>
    </row>
    <row r="50" spans="1:10" x14ac:dyDescent="0.3">
      <c r="A50" s="91"/>
      <c r="B50" s="78"/>
      <c r="C50" s="76"/>
      <c r="D50" s="76"/>
      <c r="E50" s="89"/>
      <c r="F50" s="32"/>
      <c r="G50" s="64"/>
      <c r="H50" s="34"/>
      <c r="I50" s="34"/>
      <c r="J50" s="39"/>
    </row>
    <row r="51" spans="1:10" x14ac:dyDescent="0.3">
      <c r="A51" s="91"/>
      <c r="B51" s="78"/>
      <c r="C51" s="76"/>
      <c r="D51" s="76"/>
      <c r="E51" s="89"/>
      <c r="F51" s="32"/>
      <c r="G51" s="64"/>
      <c r="H51" s="34"/>
      <c r="I51" s="34"/>
      <c r="J51" s="39"/>
    </row>
    <row r="52" spans="1:10" x14ac:dyDescent="0.3">
      <c r="A52" s="91"/>
      <c r="B52" s="78"/>
      <c r="C52" s="76"/>
      <c r="D52" s="76"/>
      <c r="E52" s="89"/>
      <c r="F52" s="32"/>
      <c r="G52" s="64"/>
      <c r="H52" s="34"/>
      <c r="I52" s="34"/>
      <c r="J52" s="39"/>
    </row>
    <row r="53" spans="1:10" x14ac:dyDescent="0.3">
      <c r="A53" s="91"/>
      <c r="B53" s="76"/>
      <c r="C53" s="76"/>
      <c r="D53" s="76"/>
      <c r="E53" s="89"/>
      <c r="F53" s="32"/>
      <c r="G53" s="64"/>
      <c r="H53" s="34"/>
      <c r="I53" s="34"/>
      <c r="J53" s="39"/>
    </row>
    <row r="54" spans="1:10" x14ac:dyDescent="0.3">
      <c r="A54" s="91"/>
      <c r="B54" s="78"/>
      <c r="C54" s="76"/>
      <c r="D54" s="92"/>
      <c r="E54" s="89"/>
      <c r="F54" s="32"/>
      <c r="G54" s="64"/>
      <c r="H54" s="34"/>
      <c r="I54" s="34"/>
      <c r="J54" s="39"/>
    </row>
    <row r="55" spans="1:10" x14ac:dyDescent="0.3">
      <c r="A55" s="91"/>
      <c r="B55" s="78"/>
      <c r="C55" s="76"/>
      <c r="D55" s="76"/>
      <c r="E55" s="89"/>
      <c r="F55" s="32"/>
      <c r="G55" s="64"/>
      <c r="H55" s="34"/>
      <c r="I55" s="34"/>
      <c r="J55" s="39"/>
    </row>
    <row r="56" spans="1:10" x14ac:dyDescent="0.3">
      <c r="A56" s="91"/>
      <c r="B56" s="78"/>
      <c r="C56" s="76"/>
      <c r="D56" s="76"/>
      <c r="E56" s="89"/>
      <c r="F56" s="32"/>
      <c r="G56" s="64"/>
      <c r="H56" s="34"/>
      <c r="I56" s="34"/>
      <c r="J56" s="39"/>
    </row>
    <row r="57" spans="1:10" x14ac:dyDescent="0.3">
      <c r="A57" s="91"/>
      <c r="B57" s="78"/>
      <c r="C57" s="76"/>
      <c r="D57" s="76"/>
      <c r="E57" s="89"/>
      <c r="F57" s="32"/>
      <c r="G57" s="64"/>
      <c r="H57" s="34"/>
      <c r="I57" s="34"/>
      <c r="J57" s="39"/>
    </row>
    <row r="58" spans="1:10" x14ac:dyDescent="0.3">
      <c r="A58" s="91"/>
      <c r="B58" s="78"/>
      <c r="C58" s="76"/>
      <c r="D58" s="76"/>
      <c r="E58" s="89"/>
      <c r="F58" s="32"/>
      <c r="G58" s="64"/>
      <c r="H58" s="34"/>
      <c r="I58" s="34"/>
      <c r="J58" s="39"/>
    </row>
    <row r="59" spans="1:10" x14ac:dyDescent="0.3">
      <c r="A59" s="91"/>
      <c r="B59" s="76"/>
      <c r="C59" s="78"/>
      <c r="D59" s="76"/>
      <c r="E59" s="89"/>
      <c r="F59" s="32"/>
      <c r="G59" s="64"/>
      <c r="H59" s="34"/>
      <c r="I59" s="34"/>
      <c r="J59" s="39"/>
    </row>
    <row r="60" spans="1:10" x14ac:dyDescent="0.3">
      <c r="A60" s="91"/>
      <c r="B60" s="78"/>
      <c r="C60" s="76"/>
      <c r="D60" s="76"/>
      <c r="E60" s="89"/>
      <c r="F60" s="32"/>
      <c r="G60" s="64"/>
      <c r="H60" s="34"/>
      <c r="I60" s="34"/>
      <c r="J60" s="39"/>
    </row>
    <row r="61" spans="1:10" x14ac:dyDescent="0.3">
      <c r="A61" s="91"/>
      <c r="B61" s="78"/>
      <c r="C61" s="76"/>
      <c r="D61" s="76"/>
      <c r="E61" s="89"/>
      <c r="F61" s="32"/>
      <c r="G61" s="64"/>
      <c r="H61" s="34"/>
      <c r="I61" s="34"/>
      <c r="J61" s="39"/>
    </row>
    <row r="62" spans="1:10" x14ac:dyDescent="0.3">
      <c r="A62" s="91"/>
      <c r="B62" s="78"/>
      <c r="C62" s="76"/>
      <c r="D62" s="76"/>
      <c r="E62" s="89"/>
      <c r="F62" s="32"/>
      <c r="G62" s="64"/>
      <c r="H62" s="34"/>
      <c r="I62" s="34"/>
      <c r="J62" s="39"/>
    </row>
    <row r="63" spans="1:10" x14ac:dyDescent="0.3">
      <c r="A63" s="91"/>
      <c r="B63" s="78"/>
      <c r="C63" s="76"/>
      <c r="D63" s="76"/>
      <c r="E63" s="89"/>
      <c r="F63" s="32"/>
      <c r="G63" s="64"/>
      <c r="H63" s="34"/>
      <c r="I63" s="34"/>
      <c r="J63" s="39"/>
    </row>
    <row r="64" spans="1:10" x14ac:dyDescent="0.3">
      <c r="A64" s="91"/>
      <c r="B64" s="76"/>
      <c r="C64" s="78"/>
      <c r="D64" s="76"/>
      <c r="E64" s="89"/>
      <c r="F64" s="32"/>
      <c r="G64" s="64"/>
      <c r="H64" s="34"/>
      <c r="I64" s="34"/>
      <c r="J64" s="39"/>
    </row>
    <row r="65" spans="1:10" x14ac:dyDescent="0.3">
      <c r="A65" s="91"/>
      <c r="B65" s="76"/>
      <c r="C65" s="78"/>
      <c r="D65" s="76"/>
      <c r="E65" s="89"/>
      <c r="F65" s="32"/>
      <c r="G65" s="64"/>
      <c r="H65" s="34"/>
      <c r="I65" s="34"/>
      <c r="J65" s="40"/>
    </row>
    <row r="66" spans="1:10" x14ac:dyDescent="0.3">
      <c r="A66" s="91"/>
      <c r="B66" s="78"/>
      <c r="C66" s="76"/>
      <c r="D66" s="76"/>
      <c r="E66" s="89"/>
      <c r="F66" s="32"/>
      <c r="G66" s="64"/>
      <c r="H66" s="34"/>
      <c r="I66" s="34"/>
      <c r="J66" s="39"/>
    </row>
    <row r="67" spans="1:10" x14ac:dyDescent="0.3">
      <c r="A67" s="91"/>
      <c r="B67" s="78"/>
      <c r="C67" s="76"/>
      <c r="D67" s="76"/>
      <c r="E67" s="89"/>
      <c r="F67" s="32"/>
      <c r="G67" s="64"/>
      <c r="H67" s="34"/>
      <c r="I67" s="34"/>
      <c r="J67" s="39"/>
    </row>
    <row r="68" spans="1:10" x14ac:dyDescent="0.3">
      <c r="A68" s="91"/>
      <c r="B68" s="78"/>
      <c r="C68" s="76"/>
      <c r="D68" s="76"/>
      <c r="E68" s="89"/>
      <c r="F68" s="32"/>
      <c r="G68" s="64"/>
      <c r="H68" s="34"/>
      <c r="I68" s="34"/>
      <c r="J68" s="39"/>
    </row>
    <row r="69" spans="1:10" x14ac:dyDescent="0.3">
      <c r="A69" s="91"/>
      <c r="B69" s="76"/>
      <c r="C69" s="76"/>
      <c r="D69" s="76"/>
      <c r="E69" s="89"/>
      <c r="F69" s="32"/>
      <c r="G69" s="64"/>
      <c r="H69" s="34"/>
      <c r="I69" s="34"/>
      <c r="J69" s="39"/>
    </row>
    <row r="70" spans="1:10" x14ac:dyDescent="0.3">
      <c r="A70" s="91"/>
      <c r="B70" s="78"/>
      <c r="C70" s="76"/>
      <c r="D70" s="76"/>
      <c r="E70" s="89"/>
      <c r="F70" s="32"/>
      <c r="G70" s="64"/>
      <c r="H70" s="34"/>
      <c r="I70" s="34"/>
      <c r="J70" s="39"/>
    </row>
    <row r="71" spans="1:10" x14ac:dyDescent="0.3">
      <c r="A71" s="68"/>
      <c r="B71" s="93"/>
      <c r="C71" s="93"/>
      <c r="D71" s="93"/>
      <c r="E71" s="117"/>
      <c r="F71" s="94"/>
      <c r="G71" s="133"/>
      <c r="H71" s="97"/>
      <c r="I71" s="97"/>
      <c r="J71" s="98"/>
    </row>
    <row r="72" spans="1:10" x14ac:dyDescent="0.3">
      <c r="A72" s="68"/>
      <c r="B72" s="127"/>
      <c r="C72" s="93"/>
      <c r="D72" s="93"/>
      <c r="E72" s="117"/>
      <c r="F72" s="94"/>
      <c r="G72" s="133"/>
      <c r="H72" s="97"/>
      <c r="I72" s="97"/>
      <c r="J72" s="98"/>
    </row>
    <row r="73" spans="1:10" x14ac:dyDescent="0.3">
      <c r="A73" s="68"/>
      <c r="B73" s="76"/>
      <c r="C73" s="76"/>
      <c r="D73" s="76"/>
      <c r="E73" s="89"/>
      <c r="F73" s="32"/>
      <c r="G73" s="64"/>
      <c r="H73" s="34"/>
      <c r="I73" s="48"/>
      <c r="J73" s="109"/>
    </row>
    <row r="74" spans="1:10" x14ac:dyDescent="0.3">
      <c r="A74" s="68"/>
      <c r="B74" s="76"/>
      <c r="C74" s="76"/>
      <c r="D74" s="76"/>
      <c r="E74" s="89"/>
      <c r="F74" s="32"/>
      <c r="G74" s="64"/>
      <c r="H74" s="34"/>
      <c r="I74" s="34"/>
      <c r="J74" s="39"/>
    </row>
    <row r="75" spans="1:10" x14ac:dyDescent="0.3">
      <c r="A75" s="68"/>
      <c r="B75" s="76"/>
      <c r="C75" s="76"/>
      <c r="D75" s="76"/>
      <c r="E75" s="89"/>
      <c r="F75" s="32"/>
      <c r="G75" s="64"/>
      <c r="H75" s="34"/>
      <c r="I75" s="34"/>
      <c r="J75" s="39"/>
    </row>
    <row r="76" spans="1:10" x14ac:dyDescent="0.3">
      <c r="A76" s="68"/>
      <c r="B76" s="76"/>
      <c r="C76" s="76"/>
      <c r="D76" s="76"/>
      <c r="E76" s="89"/>
      <c r="F76" s="32"/>
      <c r="G76" s="64"/>
      <c r="H76" s="34"/>
      <c r="I76" s="34"/>
      <c r="J76" s="39"/>
    </row>
    <row r="77" spans="1:10" x14ac:dyDescent="0.3">
      <c r="A77" s="68"/>
      <c r="B77" s="76"/>
      <c r="C77" s="76"/>
      <c r="D77" s="76"/>
      <c r="E77" s="89"/>
      <c r="F77" s="32"/>
      <c r="G77" s="64"/>
      <c r="H77" s="34"/>
      <c r="I77" s="34"/>
      <c r="J77" s="39"/>
    </row>
    <row r="78" spans="1:10" x14ac:dyDescent="0.3">
      <c r="A78" s="68"/>
      <c r="B78" s="78"/>
      <c r="C78" s="76"/>
      <c r="D78" s="76"/>
      <c r="E78" s="89"/>
      <c r="F78" s="32"/>
      <c r="G78" s="64"/>
      <c r="H78" s="34"/>
      <c r="I78" s="34"/>
      <c r="J78" s="39"/>
    </row>
    <row r="79" spans="1:10" x14ac:dyDescent="0.3">
      <c r="A79" s="68"/>
      <c r="B79" s="78"/>
      <c r="C79" s="76"/>
      <c r="D79" s="76"/>
      <c r="E79" s="89"/>
      <c r="F79" s="32"/>
      <c r="G79" s="64"/>
      <c r="H79" s="34"/>
      <c r="I79" s="34"/>
      <c r="J79" s="39"/>
    </row>
    <row r="80" spans="1:10" x14ac:dyDescent="0.3">
      <c r="A80" s="68"/>
      <c r="B80" s="78"/>
      <c r="C80" s="76"/>
      <c r="D80" s="76"/>
      <c r="E80" s="89"/>
      <c r="F80" s="32"/>
      <c r="G80" s="64"/>
      <c r="H80" s="34"/>
      <c r="I80" s="34"/>
      <c r="J80" s="39"/>
    </row>
    <row r="81" spans="1:10" x14ac:dyDescent="0.3">
      <c r="A81" s="91"/>
      <c r="B81" s="76"/>
      <c r="C81" s="76"/>
      <c r="D81" s="76"/>
      <c r="E81" s="89"/>
      <c r="F81" s="32"/>
      <c r="G81" s="64"/>
      <c r="H81" s="34"/>
      <c r="I81" s="34"/>
      <c r="J81" s="39"/>
    </row>
    <row r="82" spans="1:10" x14ac:dyDescent="0.3">
      <c r="A82" s="91"/>
      <c r="B82" s="78"/>
      <c r="C82" s="76"/>
      <c r="D82" s="76"/>
      <c r="E82" s="89"/>
      <c r="F82" s="32"/>
      <c r="G82" s="64"/>
      <c r="H82" s="34"/>
      <c r="I82" s="34"/>
      <c r="J82" s="39"/>
    </row>
    <row r="83" spans="1:10" x14ac:dyDescent="0.3">
      <c r="A83" s="91"/>
      <c r="B83" s="76"/>
      <c r="C83" s="76"/>
      <c r="D83" s="76"/>
      <c r="E83" s="89"/>
      <c r="F83" s="32"/>
      <c r="G83" s="64"/>
      <c r="H83" s="34"/>
      <c r="I83" s="34"/>
      <c r="J83" s="39"/>
    </row>
    <row r="84" spans="1:10" x14ac:dyDescent="0.3">
      <c r="A84" s="91"/>
      <c r="B84" s="76"/>
      <c r="C84" s="76"/>
      <c r="D84" s="76"/>
      <c r="E84" s="89"/>
      <c r="F84" s="32"/>
      <c r="G84" s="64"/>
      <c r="H84" s="34"/>
      <c r="I84" s="34"/>
      <c r="J84" s="39"/>
    </row>
    <row r="85" spans="1:10" x14ac:dyDescent="0.3">
      <c r="A85" s="91"/>
      <c r="B85" s="76"/>
      <c r="C85" s="76"/>
      <c r="D85" s="76"/>
      <c r="E85" s="89"/>
      <c r="F85" s="32"/>
      <c r="G85" s="64"/>
      <c r="H85" s="34"/>
      <c r="I85" s="34"/>
      <c r="J85" s="39"/>
    </row>
    <row r="86" spans="1:10" x14ac:dyDescent="0.3">
      <c r="A86" s="91"/>
      <c r="B86" s="76"/>
      <c r="C86" s="76"/>
      <c r="D86" s="76"/>
      <c r="E86" s="89"/>
      <c r="F86" s="32"/>
      <c r="G86" s="64"/>
      <c r="H86" s="34"/>
      <c r="I86" s="34"/>
      <c r="J86" s="39"/>
    </row>
    <row r="87" spans="1:10" x14ac:dyDescent="0.3">
      <c r="A87" s="91"/>
      <c r="B87" s="78"/>
      <c r="C87" s="76"/>
      <c r="D87" s="76"/>
      <c r="E87" s="89"/>
      <c r="F87" s="32"/>
      <c r="G87" s="64"/>
      <c r="H87" s="34"/>
      <c r="I87" s="34"/>
      <c r="J87" s="39"/>
    </row>
    <row r="88" spans="1:10" x14ac:dyDescent="0.3">
      <c r="A88" s="91"/>
      <c r="B88" s="78"/>
      <c r="C88" s="76"/>
      <c r="D88" s="76"/>
      <c r="E88" s="89"/>
      <c r="F88" s="32"/>
      <c r="G88" s="64"/>
      <c r="H88" s="34"/>
      <c r="I88" s="34"/>
      <c r="J88" s="39"/>
    </row>
    <row r="89" spans="1:10" x14ac:dyDescent="0.3">
      <c r="A89" s="91"/>
      <c r="B89" s="78"/>
      <c r="C89" s="76"/>
      <c r="D89" s="76"/>
      <c r="E89" s="89"/>
      <c r="F89" s="32"/>
      <c r="G89" s="64"/>
      <c r="H89" s="34"/>
      <c r="I89" s="34"/>
      <c r="J89" s="39"/>
    </row>
    <row r="90" spans="1:10" x14ac:dyDescent="0.3">
      <c r="A90" s="91"/>
      <c r="B90" s="76"/>
      <c r="C90" s="76"/>
      <c r="D90" s="76"/>
      <c r="E90" s="89"/>
      <c r="F90" s="32"/>
      <c r="G90" s="64"/>
      <c r="H90" s="34"/>
      <c r="I90" s="34"/>
      <c r="J90" s="39"/>
    </row>
    <row r="91" spans="1:10" x14ac:dyDescent="0.3">
      <c r="A91" s="68"/>
      <c r="B91" s="76"/>
      <c r="C91" s="76"/>
      <c r="D91" s="76"/>
      <c r="E91" s="89"/>
      <c r="F91" s="32"/>
      <c r="G91" s="64"/>
      <c r="H91" s="34"/>
      <c r="I91" s="34"/>
      <c r="J91" s="39"/>
    </row>
    <row r="92" spans="1:10" x14ac:dyDescent="0.3">
      <c r="A92" s="91"/>
      <c r="B92" s="78"/>
      <c r="C92" s="76"/>
      <c r="D92" s="76"/>
      <c r="E92" s="89"/>
      <c r="F92" s="32"/>
      <c r="G92" s="64"/>
      <c r="H92" s="34"/>
      <c r="I92" s="34"/>
      <c r="J92" s="39"/>
    </row>
    <row r="93" spans="1:10" x14ac:dyDescent="0.3">
      <c r="A93" s="91"/>
      <c r="B93" s="78"/>
      <c r="C93" s="76"/>
      <c r="D93" s="76"/>
      <c r="E93" s="89"/>
      <c r="F93" s="32"/>
      <c r="G93" s="64"/>
      <c r="H93" s="34"/>
      <c r="I93" s="34"/>
      <c r="J93" s="39"/>
    </row>
    <row r="94" spans="1:10" x14ac:dyDescent="0.3">
      <c r="A94" s="91"/>
      <c r="B94" s="76"/>
      <c r="C94" s="76"/>
      <c r="D94" s="76"/>
      <c r="E94" s="89"/>
      <c r="F94" s="32"/>
      <c r="G94" s="64"/>
      <c r="H94" s="34"/>
      <c r="I94" s="34"/>
      <c r="J94" s="39"/>
    </row>
    <row r="95" spans="1:10" x14ac:dyDescent="0.3">
      <c r="A95" s="91"/>
      <c r="B95" s="78"/>
      <c r="C95" s="76"/>
      <c r="D95" s="76"/>
      <c r="E95" s="89"/>
      <c r="F95" s="32"/>
      <c r="G95" s="64"/>
      <c r="H95" s="34"/>
      <c r="I95" s="34"/>
      <c r="J95" s="39"/>
    </row>
    <row r="96" spans="1:10" x14ac:dyDescent="0.3">
      <c r="A96" s="91"/>
      <c r="B96" s="78"/>
      <c r="C96" s="76"/>
      <c r="D96" s="76"/>
      <c r="E96" s="89"/>
      <c r="F96" s="32"/>
      <c r="G96" s="64"/>
      <c r="H96" s="34"/>
      <c r="I96" s="34"/>
      <c r="J96" s="39"/>
    </row>
    <row r="97" spans="1:10" ht="16.5" thickBot="1" x14ac:dyDescent="0.35">
      <c r="A97" s="72"/>
      <c r="B97" s="70"/>
      <c r="C97" s="69"/>
      <c r="D97" s="70"/>
      <c r="E97" s="132"/>
      <c r="F97" s="42"/>
      <c r="G97" s="134"/>
      <c r="H97" s="46"/>
      <c r="I97" s="46"/>
      <c r="J97" s="43"/>
    </row>
    <row r="98" spans="1:10" x14ac:dyDescent="0.3">
      <c r="A98" s="82"/>
      <c r="B98" s="83"/>
      <c r="C98" s="84"/>
      <c r="D98" s="83"/>
      <c r="E98" s="85"/>
      <c r="F98" s="86"/>
      <c r="G98" s="87">
        <f>SUM(G4:G97)</f>
        <v>0</v>
      </c>
      <c r="H98" s="86"/>
      <c r="I98" s="86"/>
      <c r="J98" s="88"/>
    </row>
    <row r="99" spans="1:10" x14ac:dyDescent="0.3">
      <c r="G99" s="1"/>
      <c r="J99" s="1"/>
    </row>
    <row r="100" spans="1:10" x14ac:dyDescent="0.3">
      <c r="E100" s="27" t="s">
        <v>8</v>
      </c>
      <c r="F100" s="28">
        <f>COUNTIF(F4:F97,"gammes")</f>
        <v>0</v>
      </c>
      <c r="G100" s="1"/>
      <c r="J100" s="1"/>
    </row>
    <row r="101" spans="1:10" x14ac:dyDescent="0.3">
      <c r="E101" s="27" t="s">
        <v>10</v>
      </c>
      <c r="F101" s="28">
        <f>COUNTIF(F4:F97,"Intervention")</f>
        <v>0</v>
      </c>
      <c r="G101" s="1"/>
      <c r="J101" s="1"/>
    </row>
    <row r="102" spans="1:10" x14ac:dyDescent="0.3">
      <c r="E102" s="27" t="s">
        <v>11</v>
      </c>
      <c r="F102" s="28">
        <f>COUNTIF(F4:F97,"Electromécanique")</f>
        <v>0</v>
      </c>
      <c r="G102" s="1"/>
      <c r="J102" s="1"/>
    </row>
    <row r="103" spans="1:10" x14ac:dyDescent="0.3">
      <c r="E103" s="27" t="s">
        <v>12</v>
      </c>
      <c r="F103" s="28">
        <f>COUNTIF(F5:F99,"Formation")</f>
        <v>0</v>
      </c>
      <c r="G103" s="1"/>
      <c r="J103" s="1"/>
    </row>
    <row r="104" spans="1:10" x14ac:dyDescent="0.3">
      <c r="G104" s="1"/>
      <c r="J104" s="1"/>
    </row>
    <row r="105" spans="1:10" x14ac:dyDescent="0.3">
      <c r="G105" s="1"/>
      <c r="J105" s="1"/>
    </row>
    <row r="106" spans="1:10" x14ac:dyDescent="0.3">
      <c r="G106" s="1"/>
      <c r="J106" s="1"/>
    </row>
    <row r="107" spans="1:10" x14ac:dyDescent="0.3">
      <c r="G107" s="1"/>
      <c r="J107" s="1"/>
    </row>
    <row r="108" spans="1:10" x14ac:dyDescent="0.3">
      <c r="G108" s="1"/>
      <c r="J108" s="1"/>
    </row>
    <row r="109" spans="1:10" x14ac:dyDescent="0.3">
      <c r="G109" s="1"/>
      <c r="J109" s="1"/>
    </row>
    <row r="110" spans="1:10" x14ac:dyDescent="0.3">
      <c r="G110" s="1"/>
      <c r="J110" s="1"/>
    </row>
    <row r="111" spans="1:10" x14ac:dyDescent="0.3">
      <c r="G111" s="1"/>
      <c r="J111" s="1"/>
    </row>
    <row r="112" spans="1:10" x14ac:dyDescent="0.3">
      <c r="G112" s="1"/>
      <c r="J112" s="1"/>
    </row>
    <row r="113" spans="7:10" x14ac:dyDescent="0.3">
      <c r="G113" s="1"/>
      <c r="J113" s="1"/>
    </row>
    <row r="114" spans="7:10" x14ac:dyDescent="0.3">
      <c r="G114" s="1"/>
      <c r="J114" s="1"/>
    </row>
    <row r="115" spans="7:10" x14ac:dyDescent="0.3">
      <c r="G115" s="1"/>
      <c r="J115" s="1"/>
    </row>
    <row r="116" spans="7:10" x14ac:dyDescent="0.3">
      <c r="G116" s="1"/>
      <c r="J116" s="1"/>
    </row>
    <row r="117" spans="7:10" x14ac:dyDescent="0.3">
      <c r="G117" s="1"/>
      <c r="J117" s="1"/>
    </row>
    <row r="118" spans="7:10" x14ac:dyDescent="0.3">
      <c r="G118" s="1"/>
      <c r="J118" s="1"/>
    </row>
    <row r="119" spans="7:10" x14ac:dyDescent="0.3">
      <c r="G119" s="1"/>
      <c r="J119" s="1"/>
    </row>
    <row r="120" spans="7:10" x14ac:dyDescent="0.3">
      <c r="G120" s="1"/>
      <c r="J120" s="1"/>
    </row>
    <row r="121" spans="7:10" x14ac:dyDescent="0.3">
      <c r="G121" s="1"/>
      <c r="J121" s="1"/>
    </row>
    <row r="122" spans="7:10" x14ac:dyDescent="0.3">
      <c r="G122" s="1"/>
      <c r="J122" s="1"/>
    </row>
    <row r="123" spans="7:10" x14ac:dyDescent="0.3">
      <c r="G123" s="1"/>
      <c r="J123" s="1"/>
    </row>
    <row r="124" spans="7:10" x14ac:dyDescent="0.3">
      <c r="G124" s="1"/>
      <c r="J124" s="1"/>
    </row>
    <row r="125" spans="7:10" x14ac:dyDescent="0.3">
      <c r="G125" s="1"/>
    </row>
    <row r="126" spans="7:10" x14ac:dyDescent="0.3">
      <c r="G126" s="1"/>
    </row>
    <row r="127" spans="7:10" x14ac:dyDescent="0.3">
      <c r="G127" s="1"/>
    </row>
    <row r="128" spans="7:10" x14ac:dyDescent="0.3">
      <c r="G128" s="1"/>
    </row>
    <row r="129" spans="7:7" x14ac:dyDescent="0.3">
      <c r="G129" s="1"/>
    </row>
    <row r="130" spans="7:7" x14ac:dyDescent="0.3">
      <c r="G130" s="1"/>
    </row>
    <row r="131" spans="7:7" x14ac:dyDescent="0.3">
      <c r="G131" s="1"/>
    </row>
    <row r="132" spans="7:7" x14ac:dyDescent="0.3">
      <c r="G132" s="1"/>
    </row>
    <row r="133" spans="7:7" x14ac:dyDescent="0.3">
      <c r="G133" s="1"/>
    </row>
    <row r="134" spans="7:7" x14ac:dyDescent="0.3">
      <c r="G134" s="1"/>
    </row>
    <row r="135" spans="7:7" x14ac:dyDescent="0.3">
      <c r="G135" s="1"/>
    </row>
    <row r="136" spans="7:7" x14ac:dyDescent="0.3">
      <c r="G136" s="1"/>
    </row>
    <row r="137" spans="7:7" x14ac:dyDescent="0.3">
      <c r="G137" s="1"/>
    </row>
    <row r="138" spans="7:7" x14ac:dyDescent="0.3">
      <c r="G138" s="61"/>
    </row>
    <row r="139" spans="7:7" x14ac:dyDescent="0.3">
      <c r="G139" s="67"/>
    </row>
    <row r="140" spans="7:7" x14ac:dyDescent="0.3">
      <c r="G140" s="67"/>
    </row>
    <row r="141" spans="7:7" x14ac:dyDescent="0.3">
      <c r="G141" s="67"/>
    </row>
    <row r="142" spans="7:7" x14ac:dyDescent="0.3">
      <c r="G142" s="67"/>
    </row>
    <row r="143" spans="7:7" x14ac:dyDescent="0.3">
      <c r="G143" s="61"/>
    </row>
  </sheetData>
  <sheetProtection sort="0" autoFilter="0" pivotTables="0"/>
  <autoFilter ref="A3:J97"/>
  <sortState ref="A4:E59">
    <sortCondition ref="A2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90"/>
  <sheetViews>
    <sheetView showGridLines="0" workbookViewId="0">
      <pane ySplit="3" topLeftCell="A64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"Juillet"&amp;" "&amp;Recapitulatif!$B$4</f>
        <v>Juillet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COUNTIF(F5:F85,"Formation")</f>
        <v>0</v>
      </c>
    </row>
  </sheetData>
  <sheetProtection sort="0" autoFilter="0"/>
  <autoFilter ref="A3:J84"/>
  <sortState ref="A4:E67">
    <sortCondition ref="A4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90"/>
  <sheetViews>
    <sheetView showGridLines="0" workbookViewId="0">
      <pane ySplit="3" topLeftCell="A70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"Aout"&amp;" "&amp;Recapitulatif!$B$4</f>
        <v>Aout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COUNTIF(F5:F85,"Formation")</f>
        <v>0</v>
      </c>
    </row>
  </sheetData>
  <autoFilter ref="A3:J51"/>
  <mergeCells count="1">
    <mergeCell ref="A1:E1"/>
  </mergeCells>
  <pageMargins left="0.27559055118110237" right="0.15748031496062992" top="0.74803149606299213" bottom="0.74803149606299213" header="0.31496062992125984" footer="0.31496062992125984"/>
  <pageSetup paperSize="9" scale="47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90"/>
  <sheetViews>
    <sheetView showGridLines="0" workbookViewId="0">
      <pane ySplit="3" topLeftCell="A70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"Septembre"&amp;" "&amp;Recapitulatif!$B$4</f>
        <v>Septembre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COUNTIF(F5:F85,"Formation")</f>
        <v>0</v>
      </c>
    </row>
  </sheetData>
  <autoFilter ref="A3:J78"/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90"/>
  <sheetViews>
    <sheetView showGridLines="0" workbookViewId="0">
      <pane ySplit="3" topLeftCell="A67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"Octobre"&amp;" "&amp;Recapitulatif!$B$4</f>
        <v>Octobre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ht="15.75" customHeight="1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ht="15.75" customHeight="1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COUNTIF(F5:F85,"Formation")</f>
        <v>0</v>
      </c>
    </row>
  </sheetData>
  <autoFilter ref="A3:J58"/>
  <mergeCells count="1">
    <mergeCell ref="A1:E1"/>
  </mergeCells>
  <pageMargins left="0.19685039370078741" right="0.19685039370078741" top="0.15748031496062992" bottom="0.31496062992125984" header="0.15748031496062992" footer="0.31496062992125984"/>
  <pageSetup paperSize="9" scale="5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J90"/>
  <sheetViews>
    <sheetView showGridLines="0" workbookViewId="0">
      <pane ySplit="3" topLeftCell="A76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"Novembre"&amp;" "&amp;Recapitulatif!$B$4</f>
        <v>Novembre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ht="15.75" customHeight="1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ht="15.75" customHeight="1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ht="15.75" customHeight="1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COUNTIF(F5:F85,"Formation")</f>
        <v>0</v>
      </c>
    </row>
  </sheetData>
  <autoFilter ref="A3:J76"/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48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90"/>
  <sheetViews>
    <sheetView showGridLines="0" workbookViewId="0">
      <pane ySplit="3" topLeftCell="A67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61" t="s">
        <v>5</v>
      </c>
      <c r="B1" s="261"/>
      <c r="C1" s="261"/>
      <c r="D1" s="261"/>
      <c r="E1" s="261"/>
      <c r="F1" s="33" t="str">
        <f>"Décembre"&amp;" "&amp;Recapitulatif!$B$4</f>
        <v>Décembre 2017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14</v>
      </c>
      <c r="H3" s="105" t="s">
        <v>7</v>
      </c>
      <c r="I3" s="24" t="s">
        <v>26</v>
      </c>
      <c r="J3" s="104" t="s">
        <v>13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ht="15.75" customHeight="1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ht="15.75" customHeight="1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200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10</v>
      </c>
      <c r="F88" s="28">
        <f>COUNTIF(F4:F84,"Intervention")</f>
        <v>0</v>
      </c>
      <c r="J88" s="1"/>
    </row>
    <row r="89" spans="1:10" x14ac:dyDescent="0.3">
      <c r="E89" s="27" t="s">
        <v>11</v>
      </c>
      <c r="F89" s="28">
        <f>COUNTIF(F4:F84,"Electromécanique")</f>
        <v>0</v>
      </c>
      <c r="J89" s="1"/>
    </row>
    <row r="90" spans="1:10" x14ac:dyDescent="0.3">
      <c r="E90" s="27" t="s">
        <v>12</v>
      </c>
      <c r="F90" s="28">
        <f>COUNTIF(F5:F84,"Formation")</f>
        <v>0</v>
      </c>
    </row>
  </sheetData>
  <autoFilter ref="A3:J3"/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N32"/>
  <sheetViews>
    <sheetView showGridLines="0" zoomScaleNormal="100" workbookViewId="0">
      <selection activeCell="H13" sqref="H13"/>
    </sheetView>
  </sheetViews>
  <sheetFormatPr baseColWidth="10" defaultRowHeight="15" x14ac:dyDescent="0.25"/>
  <cols>
    <col min="1" max="1" width="19.7109375" style="137" customWidth="1"/>
    <col min="2" max="2" width="19.7109375" style="61" customWidth="1"/>
    <col min="3" max="3" width="16.7109375" style="61" customWidth="1"/>
    <col min="4" max="4" width="3.7109375" style="61" customWidth="1"/>
    <col min="5" max="5" width="16.7109375" style="61" customWidth="1"/>
    <col min="6" max="6" width="3.7109375" style="61" customWidth="1"/>
    <col min="7" max="7" width="19.7109375" style="61" customWidth="1"/>
    <col min="8" max="8" width="15.7109375" style="61" customWidth="1"/>
    <col min="9" max="12" width="11.42578125" style="61"/>
    <col min="13" max="13" width="13.85546875" style="61" bestFit="1" customWidth="1"/>
    <col min="14" max="16384" width="11.42578125" style="61"/>
  </cols>
  <sheetData>
    <row r="2" spans="1:9" x14ac:dyDescent="0.25">
      <c r="G2" s="138"/>
      <c r="H2" s="138"/>
      <c r="I2" s="138"/>
    </row>
    <row r="3" spans="1:9" x14ac:dyDescent="0.25">
      <c r="B3" s="269" t="s">
        <v>9</v>
      </c>
      <c r="C3" s="269"/>
      <c r="D3" s="269"/>
      <c r="E3" s="269"/>
      <c r="F3" s="269"/>
      <c r="G3" s="269"/>
    </row>
    <row r="4" spans="1:9" x14ac:dyDescent="0.25">
      <c r="A4" s="166" t="s">
        <v>25</v>
      </c>
      <c r="B4" s="139">
        <v>2017</v>
      </c>
      <c r="C4" s="140"/>
      <c r="D4" s="140"/>
      <c r="E4" s="140"/>
      <c r="F4" s="140"/>
    </row>
    <row r="5" spans="1:9" ht="18" customHeight="1" thickBot="1" x14ac:dyDescent="0.3"/>
    <row r="6" spans="1:9" ht="18" customHeight="1" thickBot="1" x14ac:dyDescent="0.3">
      <c r="A6" s="141"/>
      <c r="B6" s="142" t="s">
        <v>8</v>
      </c>
      <c r="C6" s="290" t="s">
        <v>10</v>
      </c>
      <c r="D6" s="291"/>
      <c r="E6" s="290" t="s">
        <v>15</v>
      </c>
      <c r="F6" s="291"/>
      <c r="G6" s="143" t="s">
        <v>12</v>
      </c>
      <c r="H6" s="192" t="s">
        <v>40</v>
      </c>
    </row>
    <row r="7" spans="1:9" ht="18" customHeight="1" x14ac:dyDescent="0.25">
      <c r="A7" s="168" t="str">
        <f>'Janvier 2017'!F1</f>
        <v>Janvier 2017</v>
      </c>
      <c r="B7" s="144">
        <f>'Janvier 2017'!F101</f>
        <v>11</v>
      </c>
      <c r="C7" s="292">
        <f>'Janvier 2017'!F102</f>
        <v>23</v>
      </c>
      <c r="D7" s="293"/>
      <c r="E7" s="145">
        <f>'Janvier 2017'!F103</f>
        <v>0</v>
      </c>
      <c r="F7" s="146">
        <f>SUM(B7:E7)</f>
        <v>34</v>
      </c>
      <c r="G7" s="147">
        <f>'Janvier 2017'!F104</f>
        <v>0</v>
      </c>
      <c r="H7" s="193">
        <f>'Janvier 2017'!H99</f>
        <v>57.29</v>
      </c>
    </row>
    <row r="8" spans="1:9" ht="18" customHeight="1" x14ac:dyDescent="0.25">
      <c r="A8" s="169" t="str">
        <f>'Février 2017'!F1</f>
        <v>Février 2017</v>
      </c>
      <c r="B8" s="148">
        <f>'Février 2017'!F97</f>
        <v>13</v>
      </c>
      <c r="C8" s="286">
        <f>'Février 2017'!F98</f>
        <v>19</v>
      </c>
      <c r="D8" s="287"/>
      <c r="E8" s="149">
        <f>'Février 2017'!F99</f>
        <v>0</v>
      </c>
      <c r="F8" s="150">
        <f t="shared" ref="F8:F18" si="0">SUM(B8:E8)</f>
        <v>32</v>
      </c>
      <c r="G8" s="151">
        <f>'Février 2017'!F100</f>
        <v>0</v>
      </c>
      <c r="H8" s="224">
        <f>'Février 2017'!I96</f>
        <v>49.980000000000004</v>
      </c>
    </row>
    <row r="9" spans="1:9" s="153" customFormat="1" ht="18" customHeight="1" x14ac:dyDescent="0.25">
      <c r="A9" s="169" t="str">
        <f>'Mars 2017'!F1</f>
        <v>Mars 2017</v>
      </c>
      <c r="B9" s="148">
        <f>'Mars 2017'!F75</f>
        <v>0</v>
      </c>
      <c r="C9" s="286">
        <f>'Mars 2017'!F76</f>
        <v>0</v>
      </c>
      <c r="D9" s="287"/>
      <c r="E9" s="149">
        <f>'Mars 2017'!F77</f>
        <v>0</v>
      </c>
      <c r="F9" s="150">
        <f t="shared" si="0"/>
        <v>0</v>
      </c>
      <c r="G9" s="152">
        <f>'Mars 2017'!F78</f>
        <v>0</v>
      </c>
      <c r="H9" s="148">
        <f>'Mars 2017'!I74</f>
        <v>0</v>
      </c>
    </row>
    <row r="10" spans="1:9" s="153" customFormat="1" ht="18" customHeight="1" x14ac:dyDescent="0.25">
      <c r="A10" s="169" t="str">
        <f>'Avril 2017'!F1</f>
        <v>Avril 2017</v>
      </c>
      <c r="B10" s="148">
        <f>'Avril 2017'!F75</f>
        <v>0</v>
      </c>
      <c r="C10" s="286">
        <f>'Avril 2017'!F76</f>
        <v>0</v>
      </c>
      <c r="D10" s="287"/>
      <c r="E10" s="149">
        <f>'Avril 2017'!F77</f>
        <v>0</v>
      </c>
      <c r="F10" s="150">
        <f t="shared" si="0"/>
        <v>0</v>
      </c>
      <c r="G10" s="152">
        <f>'Avril 2017'!F78</f>
        <v>0</v>
      </c>
      <c r="H10" s="148">
        <f>'Avril 2017'!G74</f>
        <v>0</v>
      </c>
    </row>
    <row r="11" spans="1:9" s="153" customFormat="1" ht="18" customHeight="1" x14ac:dyDescent="0.25">
      <c r="A11" s="169" t="str">
        <f>'Mai 2017'!F1</f>
        <v>Mai 2017</v>
      </c>
      <c r="B11" s="148">
        <f>'Mai 2017'!F79</f>
        <v>0</v>
      </c>
      <c r="C11" s="286">
        <f>'Mai 2017'!F80</f>
        <v>0</v>
      </c>
      <c r="D11" s="287"/>
      <c r="E11" s="149">
        <f>'Mai 2017'!F81</f>
        <v>0</v>
      </c>
      <c r="F11" s="150">
        <f t="shared" si="0"/>
        <v>0</v>
      </c>
      <c r="G11" s="152">
        <f>'Mai 2017'!F82</f>
        <v>0</v>
      </c>
      <c r="H11" s="148">
        <f>'Mai 2017'!G78</f>
        <v>0</v>
      </c>
    </row>
    <row r="12" spans="1:9" s="153" customFormat="1" ht="18" customHeight="1" x14ac:dyDescent="0.25">
      <c r="A12" s="169" t="str">
        <f>'Juin 2017'!F1</f>
        <v>Juin 2017</v>
      </c>
      <c r="B12" s="148">
        <f>'Juin 2017'!F100</f>
        <v>0</v>
      </c>
      <c r="C12" s="286">
        <f>'Juin 2017'!F101</f>
        <v>0</v>
      </c>
      <c r="D12" s="287"/>
      <c r="E12" s="149">
        <f>'Juin 2017'!F102</f>
        <v>0</v>
      </c>
      <c r="F12" s="150">
        <f t="shared" si="0"/>
        <v>0</v>
      </c>
      <c r="G12" s="152">
        <f>'Juin 2017'!F103</f>
        <v>0</v>
      </c>
      <c r="H12" s="148">
        <f>'Juin 2017'!G98</f>
        <v>0</v>
      </c>
    </row>
    <row r="13" spans="1:9" s="153" customFormat="1" ht="18" customHeight="1" x14ac:dyDescent="0.25">
      <c r="A13" s="169" t="str">
        <f>'Juillet 2017'!F1</f>
        <v>Juillet 2017</v>
      </c>
      <c r="B13" s="148">
        <f>'Juillet 2017'!F87</f>
        <v>0</v>
      </c>
      <c r="C13" s="286">
        <f>'Juillet 2017'!F88</f>
        <v>0</v>
      </c>
      <c r="D13" s="287"/>
      <c r="E13" s="149">
        <f>'Juillet 2017'!F89</f>
        <v>0</v>
      </c>
      <c r="F13" s="150">
        <f t="shared" si="0"/>
        <v>0</v>
      </c>
      <c r="G13" s="152">
        <f>'Juillet 2017'!F90</f>
        <v>0</v>
      </c>
      <c r="H13" s="148">
        <f>'Juillet 2017'!G86</f>
        <v>0</v>
      </c>
    </row>
    <row r="14" spans="1:9" s="153" customFormat="1" ht="18" customHeight="1" x14ac:dyDescent="0.25">
      <c r="A14" s="169" t="str">
        <f>'Aout 2017'!F1</f>
        <v>Aout 2017</v>
      </c>
      <c r="B14" s="148">
        <f>'Aout 2017'!F87</f>
        <v>0</v>
      </c>
      <c r="C14" s="286">
        <f>'Aout 2017'!F88</f>
        <v>0</v>
      </c>
      <c r="D14" s="287"/>
      <c r="E14" s="149">
        <f>'Aout 2017'!F89</f>
        <v>0</v>
      </c>
      <c r="F14" s="150">
        <f t="shared" si="0"/>
        <v>0</v>
      </c>
      <c r="G14" s="152">
        <f>'Aout 2017'!F90</f>
        <v>0</v>
      </c>
      <c r="H14" s="148">
        <f>'Aout 2017'!G86</f>
        <v>0</v>
      </c>
    </row>
    <row r="15" spans="1:9" s="153" customFormat="1" ht="18" customHeight="1" x14ac:dyDescent="0.25">
      <c r="A15" s="169" t="str">
        <f>'Septembre 2017'!F1</f>
        <v>Septembre 2017</v>
      </c>
      <c r="B15" s="148">
        <f>'Septembre 2017'!F87</f>
        <v>0</v>
      </c>
      <c r="C15" s="286">
        <f>'Septembre 2017'!F88</f>
        <v>0</v>
      </c>
      <c r="D15" s="287"/>
      <c r="E15" s="149">
        <f>'Septembre 2017'!F89</f>
        <v>0</v>
      </c>
      <c r="F15" s="150">
        <f t="shared" si="0"/>
        <v>0</v>
      </c>
      <c r="G15" s="152">
        <f>'Septembre 2017'!F90</f>
        <v>0</v>
      </c>
      <c r="H15" s="148">
        <f>'Septembre 2017'!G86</f>
        <v>0</v>
      </c>
    </row>
    <row r="16" spans="1:9" s="153" customFormat="1" ht="18" customHeight="1" x14ac:dyDescent="0.25">
      <c r="A16" s="169" t="str">
        <f>'Octobre 2017'!F1</f>
        <v>Octobre 2017</v>
      </c>
      <c r="B16" s="148">
        <f>'Octobre 2017'!F87</f>
        <v>0</v>
      </c>
      <c r="C16" s="286">
        <f>'Octobre 2017'!F88</f>
        <v>0</v>
      </c>
      <c r="D16" s="287"/>
      <c r="E16" s="149">
        <f>'Octobre 2017'!F89</f>
        <v>0</v>
      </c>
      <c r="F16" s="150">
        <f t="shared" si="0"/>
        <v>0</v>
      </c>
      <c r="G16" s="152">
        <f>'Octobre 2017'!F90</f>
        <v>0</v>
      </c>
      <c r="H16" s="148">
        <f>'Octobre 2017'!G86</f>
        <v>0</v>
      </c>
    </row>
    <row r="17" spans="1:14" s="153" customFormat="1" ht="18" customHeight="1" x14ac:dyDescent="0.25">
      <c r="A17" s="169" t="str">
        <f>'Novembre 2017'!F1</f>
        <v>Novembre 2017</v>
      </c>
      <c r="B17" s="148">
        <f>'Novembre 2017'!F87</f>
        <v>0</v>
      </c>
      <c r="C17" s="286">
        <f>'Novembre 2017'!F88</f>
        <v>0</v>
      </c>
      <c r="D17" s="287"/>
      <c r="E17" s="149">
        <f>'Novembre 2017'!F89</f>
        <v>0</v>
      </c>
      <c r="F17" s="150">
        <f t="shared" si="0"/>
        <v>0</v>
      </c>
      <c r="G17" s="152">
        <f>'Novembre 2017'!F90</f>
        <v>0</v>
      </c>
      <c r="H17" s="148">
        <f>'Novembre 2017'!G86</f>
        <v>0</v>
      </c>
    </row>
    <row r="18" spans="1:14" s="153" customFormat="1" ht="18" customHeight="1" thickBot="1" x14ac:dyDescent="0.3">
      <c r="A18" s="170" t="str">
        <f>'Décembre 2017'!F1</f>
        <v>Décembre 2017</v>
      </c>
      <c r="B18" s="154">
        <f>'Décembre 2017'!F87</f>
        <v>0</v>
      </c>
      <c r="C18" s="288">
        <f>'Décembre 2017'!F88</f>
        <v>0</v>
      </c>
      <c r="D18" s="289"/>
      <c r="E18" s="155">
        <f>'Décembre 2017'!F89</f>
        <v>0</v>
      </c>
      <c r="F18" s="156">
        <f t="shared" si="0"/>
        <v>0</v>
      </c>
      <c r="G18" s="157">
        <f>'Décembre 2017'!F90</f>
        <v>0</v>
      </c>
      <c r="H18" s="154">
        <f>'Décembre 2017'!G86</f>
        <v>0</v>
      </c>
    </row>
    <row r="19" spans="1:14" s="153" customFormat="1" ht="6" customHeight="1" thickBot="1" x14ac:dyDescent="0.3"/>
    <row r="20" spans="1:14" s="153" customFormat="1" ht="18" customHeight="1" thickBot="1" x14ac:dyDescent="0.3">
      <c r="A20" s="280" t="s">
        <v>16</v>
      </c>
      <c r="B20" s="280"/>
      <c r="C20" s="158">
        <f>SUM(C25:C28)</f>
        <v>66</v>
      </c>
      <c r="D20" s="158"/>
      <c r="H20" s="194" t="str">
        <f>SUM(H7:H18)&amp;" "&amp;"Hr"</f>
        <v>107.27 Hr</v>
      </c>
    </row>
    <row r="21" spans="1:14" s="153" customFormat="1" ht="18" customHeight="1" x14ac:dyDescent="0.25">
      <c r="A21" s="159"/>
      <c r="B21" s="159"/>
      <c r="C21" s="158"/>
      <c r="D21" s="158"/>
    </row>
    <row r="22" spans="1:14" s="153" customFormat="1" ht="18" customHeight="1" x14ac:dyDescent="0.25">
      <c r="A22" s="281" t="s">
        <v>17</v>
      </c>
      <c r="B22" s="281"/>
      <c r="C22" s="281"/>
      <c r="D22" s="281"/>
      <c r="E22" s="281"/>
      <c r="F22" s="140"/>
    </row>
    <row r="23" spans="1:14" ht="15.75" thickBot="1" x14ac:dyDescent="0.3"/>
    <row r="24" spans="1:14" s="161" customFormat="1" ht="22.5" customHeight="1" thickTop="1" thickBot="1" x14ac:dyDescent="0.3">
      <c r="A24" s="282" t="s">
        <v>18</v>
      </c>
      <c r="B24" s="283"/>
      <c r="C24" s="284" t="s">
        <v>19</v>
      </c>
      <c r="D24" s="285"/>
      <c r="E24" s="284" t="s">
        <v>20</v>
      </c>
      <c r="F24" s="285"/>
      <c r="G24" s="160"/>
      <c r="H24" s="171"/>
      <c r="I24" s="172"/>
      <c r="J24" s="172"/>
      <c r="K24" s="172"/>
      <c r="L24" s="172"/>
      <c r="M24" s="172"/>
      <c r="N24" s="173"/>
    </row>
    <row r="25" spans="1:14" ht="20.25" customHeight="1" x14ac:dyDescent="0.3">
      <c r="A25" s="270" t="s">
        <v>21</v>
      </c>
      <c r="B25" s="271"/>
      <c r="C25" s="145">
        <f>SUM(B7:B18)</f>
        <v>24</v>
      </c>
      <c r="D25" s="162"/>
      <c r="E25" s="272">
        <f>C25/C20</f>
        <v>0.36363636363636365</v>
      </c>
      <c r="F25" s="273"/>
      <c r="G25" s="163"/>
      <c r="H25" s="263" t="s">
        <v>27</v>
      </c>
      <c r="I25" s="264"/>
      <c r="J25" s="264"/>
      <c r="K25" s="264"/>
      <c r="L25" s="177">
        <f>[1]Recapitulatif!$C$19</f>
        <v>733</v>
      </c>
      <c r="M25" s="175"/>
      <c r="N25" s="176"/>
    </row>
    <row r="26" spans="1:14" ht="20.25" customHeight="1" x14ac:dyDescent="0.3">
      <c r="A26" s="274" t="s">
        <v>22</v>
      </c>
      <c r="B26" s="275"/>
      <c r="C26" s="149">
        <f>SUM(C7:C18)</f>
        <v>42</v>
      </c>
      <c r="D26" s="276">
        <f>C26+C27</f>
        <v>42</v>
      </c>
      <c r="E26" s="278">
        <f>C26/C20</f>
        <v>0.63636363636363635</v>
      </c>
      <c r="F26" s="279"/>
      <c r="G26" s="163"/>
      <c r="H26" s="263" t="s">
        <v>41</v>
      </c>
      <c r="I26" s="264"/>
      <c r="J26" s="264"/>
      <c r="K26" s="264"/>
      <c r="L26" s="177">
        <f>[2]Recapitulatif!$C$19</f>
        <v>817</v>
      </c>
      <c r="M26" s="178">
        <f>(N26/L25)</f>
        <v>0.11459754433833561</v>
      </c>
      <c r="N26" s="179">
        <f>L26-L25</f>
        <v>84</v>
      </c>
    </row>
    <row r="27" spans="1:14" ht="20.25" customHeight="1" x14ac:dyDescent="0.3">
      <c r="A27" s="274" t="s">
        <v>23</v>
      </c>
      <c r="B27" s="275"/>
      <c r="C27" s="149">
        <f>SUM(E7:E18)</f>
        <v>0</v>
      </c>
      <c r="D27" s="277"/>
      <c r="E27" s="278">
        <f>C27/C20</f>
        <v>0</v>
      </c>
      <c r="F27" s="279"/>
      <c r="G27" s="163"/>
      <c r="H27" s="263" t="s">
        <v>42</v>
      </c>
      <c r="I27" s="264"/>
      <c r="J27" s="264"/>
      <c r="K27" s="264"/>
      <c r="L27" s="177">
        <f>C20</f>
        <v>66</v>
      </c>
      <c r="M27" s="178">
        <f>(N27/L26)</f>
        <v>-0.91921664626682986</v>
      </c>
      <c r="N27" s="179">
        <f>L27-L26</f>
        <v>-751</v>
      </c>
    </row>
    <row r="28" spans="1:14" ht="20.25" customHeight="1" thickBot="1" x14ac:dyDescent="0.3">
      <c r="A28" s="265" t="s">
        <v>24</v>
      </c>
      <c r="B28" s="266"/>
      <c r="C28" s="155">
        <f>SUM(G7:G18)</f>
        <v>0</v>
      </c>
      <c r="D28" s="164"/>
      <c r="E28" s="267">
        <f>C28/C20</f>
        <v>0</v>
      </c>
      <c r="F28" s="268"/>
      <c r="G28" s="163"/>
      <c r="H28" s="181"/>
      <c r="L28" s="174"/>
      <c r="M28" s="175"/>
      <c r="N28" s="176"/>
    </row>
    <row r="29" spans="1:14" ht="20.25" customHeight="1" thickTop="1" x14ac:dyDescent="0.25">
      <c r="F29" s="163"/>
      <c r="G29" s="163"/>
      <c r="H29" s="180"/>
      <c r="I29" s="180"/>
      <c r="J29" s="180"/>
      <c r="K29" s="180"/>
      <c r="L29" s="180"/>
      <c r="M29" s="180"/>
      <c r="N29" s="180"/>
    </row>
    <row r="32" spans="1:14" x14ac:dyDescent="0.25">
      <c r="E32" s="165"/>
      <c r="F32" s="165"/>
    </row>
  </sheetData>
  <mergeCells count="32">
    <mergeCell ref="C6:D6"/>
    <mergeCell ref="E6:F6"/>
    <mergeCell ref="C7:D7"/>
    <mergeCell ref="C8:D8"/>
    <mergeCell ref="C15:D15"/>
    <mergeCell ref="C9:D9"/>
    <mergeCell ref="C10:D10"/>
    <mergeCell ref="C11:D11"/>
    <mergeCell ref="C12:D12"/>
    <mergeCell ref="C13:D13"/>
    <mergeCell ref="E24:F24"/>
    <mergeCell ref="C14:D14"/>
    <mergeCell ref="C16:D16"/>
    <mergeCell ref="C17:D17"/>
    <mergeCell ref="H25:K25"/>
    <mergeCell ref="C18:D18"/>
    <mergeCell ref="H27:K27"/>
    <mergeCell ref="H26:K26"/>
    <mergeCell ref="A28:B28"/>
    <mergeCell ref="E28:F28"/>
    <mergeCell ref="B3:G3"/>
    <mergeCell ref="A25:B25"/>
    <mergeCell ref="E25:F25"/>
    <mergeCell ref="A26:B26"/>
    <mergeCell ref="D26:D27"/>
    <mergeCell ref="E26:F26"/>
    <mergeCell ref="A27:B27"/>
    <mergeCell ref="E27:F27"/>
    <mergeCell ref="A20:B20"/>
    <mergeCell ref="A22:E22"/>
    <mergeCell ref="A24:B24"/>
    <mergeCell ref="C24:D24"/>
  </mergeCells>
  <pageMargins left="0.70866141732283472" right="0.70866141732283472" top="0.74803149606299213" bottom="0.74803149606299213" header="0.31496062992125984" footer="0.31496062992125984"/>
  <pageSetup paperSize="9" scale="55" orientation="landscape" r:id="rId1"/>
  <ignoredErrors>
    <ignoredError sqref="E25:E28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_Onglet">
                <anchor moveWithCells="1" sizeWithCells="1">
                  <from>
                    <xdr:col>9</xdr:col>
                    <xdr:colOff>85725</xdr:colOff>
                    <xdr:row>21</xdr:row>
                    <xdr:rowOff>85725</xdr:rowOff>
                  </from>
                  <to>
                    <xdr:col>11</xdr:col>
                    <xdr:colOff>104775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Recherche</vt:lpstr>
      <vt:lpstr>Janvier 2017</vt:lpstr>
      <vt:lpstr>Février 2017</vt:lpstr>
      <vt:lpstr>Mars 2017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Décembre 2017</vt:lpstr>
      <vt:lpstr>Recapitulatif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XLSolutionS, (Marc)</cp:lastModifiedBy>
  <cp:lastPrinted>2016-12-24T20:50:40Z</cp:lastPrinted>
  <dcterms:created xsi:type="dcterms:W3CDTF">2015-07-01T06:19:36Z</dcterms:created>
  <dcterms:modified xsi:type="dcterms:W3CDTF">2017-03-04T22:31:51Z</dcterms:modified>
</cp:coreProperties>
</file>