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Nouveau dossier (5)\"/>
    </mc:Choice>
  </mc:AlternateContent>
  <bookViews>
    <workbookView xWindow="0" yWindow="0" windowWidth="20490" windowHeight="9030"/>
  </bookViews>
  <sheets>
    <sheet name="SitFact" sheetId="1" r:id="rId1"/>
    <sheet name="CliFact" sheetId="3" r:id="rId2"/>
  </sheets>
  <definedNames>
    <definedName name="varLogo">CliFact!$H$12:$M$14</definedName>
    <definedName name="varQuelClient">CliFact!$D$11</definedName>
    <definedName name="varQuelDate">CliFact!$J$9</definedName>
  </definedNames>
  <calcPr calcId="152511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K18" i="1"/>
  <c r="E17" i="1"/>
  <c r="K17" i="1"/>
  <c r="E16" i="1"/>
  <c r="K16" i="1"/>
  <c r="E15" i="1"/>
  <c r="K15" i="1"/>
  <c r="E9" i="1"/>
  <c r="E10" i="1"/>
  <c r="E11" i="1"/>
  <c r="E12" i="1"/>
  <c r="E13" i="1"/>
  <c r="E14" i="1"/>
  <c r="K14" i="1"/>
  <c r="F5" i="1"/>
  <c r="E5" i="1"/>
  <c r="E4" i="1"/>
  <c r="F4" i="1"/>
  <c r="K9" i="1"/>
  <c r="K10" i="1"/>
  <c r="K11" i="1"/>
  <c r="K12" i="1"/>
  <c r="K13" i="1"/>
</calcChain>
</file>

<file path=xl/sharedStrings.xml><?xml version="1.0" encoding="utf-8"?>
<sst xmlns="http://schemas.openxmlformats.org/spreadsheetml/2006/main" count="85" uniqueCount="63">
  <si>
    <t>SITUATION FACTURATION</t>
  </si>
  <si>
    <t>FACT</t>
  </si>
  <si>
    <t>CLIENT</t>
  </si>
  <si>
    <t>SITE</t>
  </si>
  <si>
    <t>MHT</t>
  </si>
  <si>
    <t>MTTC</t>
  </si>
  <si>
    <t>DLP</t>
  </si>
  <si>
    <t>POK</t>
  </si>
  <si>
    <t>MOYEN PAIEMENT</t>
  </si>
  <si>
    <t>PTER</t>
  </si>
  <si>
    <t>ETAT</t>
  </si>
  <si>
    <t>F0001</t>
  </si>
  <si>
    <t>F0002</t>
  </si>
  <si>
    <t>F0003</t>
  </si>
  <si>
    <t>CLIENT ALPHA</t>
  </si>
  <si>
    <t>Rue aidez moi svp</t>
  </si>
  <si>
    <t>oui</t>
  </si>
  <si>
    <t>chq</t>
  </si>
  <si>
    <t>x</t>
  </si>
  <si>
    <t>Rue test</t>
  </si>
  <si>
    <t>CLIENT CHARLIE</t>
  </si>
  <si>
    <t>Rue bordel</t>
  </si>
  <si>
    <t>F0004</t>
  </si>
  <si>
    <t>Rue truc</t>
  </si>
  <si>
    <t>F0005</t>
  </si>
  <si>
    <t>CLIENT BETA</t>
  </si>
  <si>
    <t>rue je cherche</t>
  </si>
  <si>
    <t xml:space="preserve">oui </t>
  </si>
  <si>
    <t>Chantier</t>
  </si>
  <si>
    <t>CLIENT BRAVO</t>
  </si>
  <si>
    <t>RUE DES APPLAUDISSEMENTS</t>
  </si>
  <si>
    <t>CLIENT DELTA</t>
  </si>
  <si>
    <t>AVE DU RHONE</t>
  </si>
  <si>
    <t>F0006</t>
  </si>
  <si>
    <t>F0007</t>
  </si>
  <si>
    <t>F0008</t>
  </si>
  <si>
    <t>DATE</t>
  </si>
  <si>
    <t>MODE</t>
  </si>
  <si>
    <t>TOTAL</t>
  </si>
  <si>
    <t>F0009</t>
  </si>
  <si>
    <t>F0010</t>
  </si>
  <si>
    <t>Total Global</t>
  </si>
  <si>
    <t>Sous-total Sélection</t>
  </si>
  <si>
    <t>n° Facture</t>
  </si>
  <si>
    <t>Client</t>
  </si>
  <si>
    <t>HT</t>
  </si>
  <si>
    <t>TTC</t>
  </si>
  <si>
    <t>Moyen de Paiement</t>
  </si>
  <si>
    <t>Pointage</t>
  </si>
  <si>
    <t>Etat Facture</t>
  </si>
  <si>
    <t>Date Limite de Paiement</t>
  </si>
  <si>
    <t>Paiement Effectué</t>
  </si>
  <si>
    <t>CLIENT :</t>
  </si>
  <si>
    <t>Date de Situation</t>
  </si>
  <si>
    <t>Numéro de Facture</t>
  </si>
  <si>
    <t>Nom du Chantier</t>
  </si>
  <si>
    <t>Date d'échéance</t>
  </si>
  <si>
    <t>Montant HT</t>
  </si>
  <si>
    <t>Montant TTC</t>
  </si>
  <si>
    <t>Chq/Sepa</t>
  </si>
  <si>
    <t>Informations Détaillées</t>
  </si>
  <si>
    <t xml:space="preserve">SAS JNN SECURITE 2, rue du Pré des Aulnes 77340 Pontault-Combault
Tel : 01 72 62 37 43 - Fax : 01 84 10 75 73
SAS au capital de 10 000 € – SIRET : 812 334 308 000 10 N° TVA : FR59 812 334 308
</t>
  </si>
  <si>
    <t>Total CA HT 2015/2016 à la date de cette situation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</si>
</sst>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5" fontId="0" fillId="0" borderId="0" xfId="0" applyNumberFormat="1"/>
    <xf numFmtId="14" fontId="0" fillId="0" borderId="0" xfId="0" applyNumberFormat="1"/>
    <xf numFmtId="7" fontId="0" fillId="0" borderId="0" xfId="0" applyNumberFormat="1"/>
    <xf numFmtId="165" fontId="1" fillId="0" borderId="6" xfId="0" applyNumberFormat="1" applyFont="1" applyBorder="1"/>
    <xf numFmtId="165" fontId="1" fillId="0" borderId="7" xfId="0" applyNumberFormat="1" applyFont="1" applyBorder="1"/>
    <xf numFmtId="165" fontId="4" fillId="0" borderId="3" xfId="0" applyNumberFormat="1" applyFont="1" applyBorder="1"/>
    <xf numFmtId="165" fontId="4" fillId="0" borderId="4" xfId="0" applyNumberFormat="1" applyFont="1" applyBorder="1"/>
    <xf numFmtId="0" fontId="0" fillId="0" borderId="0" xfId="0" applyNumberFormat="1" applyAlignment="1">
      <alignment horizontal="center"/>
    </xf>
    <xf numFmtId="0" fontId="4" fillId="0" borderId="2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0" borderId="16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2" borderId="18" xfId="0" applyFill="1" applyBorder="1" applyAlignment="1">
      <alignment horizontal="center"/>
    </xf>
    <xf numFmtId="0" fontId="0" fillId="4" borderId="19" xfId="0" applyFill="1" applyBorder="1" applyAlignment="1">
      <alignment horizontal="center" wrapText="1"/>
    </xf>
    <xf numFmtId="0" fontId="0" fillId="4" borderId="20" xfId="0" applyFill="1" applyBorder="1" applyAlignment="1">
      <alignment horizontal="center" wrapText="1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4" borderId="22" xfId="0" applyFill="1" applyBorder="1" applyAlignment="1">
      <alignment horizontal="center" wrapText="1"/>
    </xf>
    <xf numFmtId="0" fontId="0" fillId="4" borderId="23" xfId="0" applyFill="1" applyBorder="1" applyAlignment="1">
      <alignment horizontal="center" wrapText="1"/>
    </xf>
    <xf numFmtId="0" fontId="0" fillId="4" borderId="23" xfId="0" applyFill="1" applyBorder="1"/>
    <xf numFmtId="0" fontId="0" fillId="4" borderId="24" xfId="0" applyFill="1" applyBorder="1"/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14" fontId="0" fillId="2" borderId="16" xfId="0" applyNumberFormat="1" applyFill="1" applyBorder="1" applyAlignment="1">
      <alignment horizontal="center"/>
    </xf>
    <xf numFmtId="0" fontId="0" fillId="2" borderId="16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7" fontId="1" fillId="0" borderId="1" xfId="0" applyNumberFormat="1" applyFont="1" applyBorder="1"/>
  </cellXfs>
  <cellStyles count="1">
    <cellStyle name="Normal" xfId="0" builtinId="0"/>
  </cellStyles>
  <dxfs count="9">
    <dxf>
      <font>
        <b/>
        <i val="0"/>
      </font>
      <fill>
        <patternFill>
          <bgColor theme="6"/>
        </patternFill>
      </fill>
      <border>
        <vertical/>
        <horizontal/>
      </border>
    </dxf>
    <dxf>
      <fill>
        <patternFill patternType="mediumGray">
          <fgColor rgb="FF00B050"/>
        </patternFill>
      </fill>
    </dxf>
    <dxf>
      <fill>
        <patternFill patternType="mediumGray">
          <fgColor rgb="FFFF0000"/>
        </patternFill>
      </fill>
    </dxf>
    <dxf>
      <fill>
        <patternFill patternType="mediumGray">
          <fgColor rgb="FFFFFF00"/>
        </patternFill>
      </fill>
    </dxf>
    <dxf>
      <numFmt numFmtId="11" formatCode="#,##0.00\ &quot;€&quot;;\-#,##0.00\ &quot;€&quot;"/>
    </dxf>
    <dxf>
      <numFmt numFmtId="165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itFact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11</xdr:col>
      <xdr:colOff>0</xdr:colOff>
      <xdr:row>5</xdr:row>
      <xdr:rowOff>0</xdr:rowOff>
    </xdr:to>
    <xdr:sp macro="[0]!ImprQuelClient" textlink="">
      <xdr:nvSpPr>
        <xdr:cNvPr id="3" name="Rectangle à coins arrondis 2"/>
        <xdr:cNvSpPr/>
      </xdr:nvSpPr>
      <xdr:spPr>
        <a:xfrm>
          <a:off x="8286750" y="552450"/>
          <a:ext cx="18764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Voir le Relevé de Situation du Client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1</xdr:rowOff>
    </xdr:from>
    <xdr:to>
      <xdr:col>9</xdr:col>
      <xdr:colOff>0</xdr:colOff>
      <xdr:row>5</xdr:row>
      <xdr:rowOff>0</xdr:rowOff>
    </xdr:to>
    <xdr:sp macro="[0]!ImprReleveClient" textlink="">
      <xdr:nvSpPr>
        <xdr:cNvPr id="2" name="Rectangle à coins arrondis 1"/>
        <xdr:cNvSpPr/>
      </xdr:nvSpPr>
      <xdr:spPr>
        <a:xfrm>
          <a:off x="6619875" y="381001"/>
          <a:ext cx="1524000" cy="571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RECALCULER</a:t>
          </a:r>
        </a:p>
      </xdr:txBody>
    </xdr: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0</xdr:colOff>
      <xdr:row>5</xdr:row>
      <xdr:rowOff>0</xdr:rowOff>
    </xdr:to>
    <xdr:sp macro="" textlink="">
      <xdr:nvSpPr>
        <xdr:cNvPr id="4" name="Flèche droite rayée 3">
          <a:hlinkClick xmlns:r="http://schemas.openxmlformats.org/officeDocument/2006/relationships" r:id="rId1" tooltip="Retour à la Liste des Situations de Factures"/>
        </xdr:cNvPr>
        <xdr:cNvSpPr/>
      </xdr:nvSpPr>
      <xdr:spPr>
        <a:xfrm flipH="1">
          <a:off x="8143875" y="381000"/>
          <a:ext cx="1524000" cy="5715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Situation" displayName="tabSituation" ref="B8:K18" totalsRowShown="0">
  <autoFilter ref="B8:K18"/>
  <tableColumns count="10">
    <tableColumn id="1" name="FACT"/>
    <tableColumn id="2" name="CLIENT"/>
    <tableColumn id="3" name="SITE"/>
    <tableColumn id="4" name="MHT" dataDxfId="5">
      <calculatedColumnFormula>tabSituation[[#This Row],[MTTC]]/1.2</calculatedColumnFormula>
    </tableColumn>
    <tableColumn id="5" name="MTTC" dataDxfId="8"/>
    <tableColumn id="6" name="DLP" dataDxfId="7"/>
    <tableColumn id="7" name="POK"/>
    <tableColumn id="8" name="MOYEN PAIEMENT"/>
    <tableColumn id="9" name="PTER"/>
    <tableColumn id="10" name="ETAT" dataDxfId="6">
      <calculatedColumnFormula>"Facture "&amp;IF(tabSituation[[#This Row],[POK]]="oui","Réglée",IF(tabSituation[[#This Row],[DLP]]&lt;TODAY(),"en Retard","à Régler"))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abSitClient" displayName="tabSitClient" ref="A22:F24">
  <autoFilter ref="A22:F24"/>
  <tableColumns count="6">
    <tableColumn id="1" name="FACT"/>
    <tableColumn id="2" name="SITE"/>
    <tableColumn id="3" name="DATE"/>
    <tableColumn id="4" name="MHT" totalsRowDxfId="4"/>
    <tableColumn id="5" name="MTTC"/>
    <tableColumn id="6" name="MOD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2"/>
  <sheetViews>
    <sheetView tabSelected="1" workbookViewId="0">
      <pane ySplit="8" topLeftCell="A9" activePane="bottomLeft" state="frozen"/>
      <selection pane="bottomLeft"/>
    </sheetView>
  </sheetViews>
  <sheetFormatPr baseColWidth="10" defaultRowHeight="15" x14ac:dyDescent="0.25"/>
  <cols>
    <col min="3" max="3" width="14.7109375" bestFit="1" customWidth="1"/>
    <col min="4" max="4" width="27" bestFit="1" customWidth="1"/>
    <col min="5" max="6" width="12.7109375" customWidth="1"/>
    <col min="7" max="7" width="12.5703125" customWidth="1"/>
    <col min="8" max="8" width="9.28515625" customWidth="1"/>
    <col min="9" max="9" width="12.42578125" customWidth="1"/>
    <col min="11" max="11" width="16.7109375" bestFit="1" customWidth="1"/>
  </cols>
  <sheetData>
    <row r="1" spans="2:11" ht="28.5" x14ac:dyDescent="0.4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3" spans="2:11" ht="15.75" thickBot="1" x14ac:dyDescent="0.3"/>
    <row r="4" spans="2:11" x14ac:dyDescent="0.25">
      <c r="D4" s="11" t="s">
        <v>42</v>
      </c>
      <c r="E4" s="8">
        <f>SUBTOTAL(9,tabSituation[MHT])</f>
        <v>986.50000000000011</v>
      </c>
      <c r="F4" s="9">
        <f>SUBTOTAL(9,tabSituation[MTTC])</f>
        <v>1183.8</v>
      </c>
    </row>
    <row r="5" spans="2:11" ht="15.75" thickBot="1" x14ac:dyDescent="0.3">
      <c r="D5" s="12" t="s">
        <v>41</v>
      </c>
      <c r="E5" s="6">
        <f>SUM(tabSituation[MHT])</f>
        <v>986.50000000000011</v>
      </c>
      <c r="F5" s="7">
        <f>SUM(tabSituation[MTTC])</f>
        <v>1183.8</v>
      </c>
    </row>
    <row r="7" spans="2:11" s="13" customFormat="1" ht="45" x14ac:dyDescent="0.25">
      <c r="B7" s="14" t="s">
        <v>43</v>
      </c>
      <c r="C7" s="14" t="s">
        <v>44</v>
      </c>
      <c r="D7" s="14" t="s">
        <v>28</v>
      </c>
      <c r="E7" s="14" t="s">
        <v>45</v>
      </c>
      <c r="F7" s="14" t="s">
        <v>46</v>
      </c>
      <c r="G7" s="14" t="s">
        <v>50</v>
      </c>
      <c r="H7" s="14" t="s">
        <v>51</v>
      </c>
      <c r="I7" s="14" t="s">
        <v>47</v>
      </c>
      <c r="J7" s="14" t="s">
        <v>48</v>
      </c>
      <c r="K7" s="14" t="s">
        <v>49</v>
      </c>
    </row>
    <row r="8" spans="2:11" hidden="1" x14ac:dyDescent="0.25"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</row>
    <row r="9" spans="2:11" x14ac:dyDescent="0.25">
      <c r="B9" t="s">
        <v>11</v>
      </c>
      <c r="C9" t="s">
        <v>14</v>
      </c>
      <c r="D9" t="s">
        <v>15</v>
      </c>
      <c r="E9" s="3">
        <f>tabSituation[[#This Row],[MTTC]]/1.2</f>
        <v>200</v>
      </c>
      <c r="F9" s="3">
        <v>240</v>
      </c>
      <c r="G9" s="4">
        <v>42307</v>
      </c>
      <c r="H9" t="s">
        <v>16</v>
      </c>
      <c r="I9" t="s">
        <v>17</v>
      </c>
      <c r="J9" t="s">
        <v>18</v>
      </c>
      <c r="K9" s="1" t="str">
        <f ca="1">"Facture "&amp;IF(tabSituation[[#This Row],[POK]]="oui","Réglée",IF(tabSituation[[#This Row],[DLP]]&lt;TODAY(),"en Retard","à Régler"))</f>
        <v>Facture Réglée</v>
      </c>
    </row>
    <row r="10" spans="2:11" x14ac:dyDescent="0.25">
      <c r="B10" t="s">
        <v>12</v>
      </c>
      <c r="C10" t="s">
        <v>14</v>
      </c>
      <c r="D10" t="s">
        <v>19</v>
      </c>
      <c r="E10" s="3">
        <f>tabSituation[[#This Row],[MTTC]]/1.2</f>
        <v>54</v>
      </c>
      <c r="F10" s="3">
        <v>64.8</v>
      </c>
      <c r="G10" s="4">
        <v>42307</v>
      </c>
      <c r="K10" s="1" t="str">
        <f ca="1">"Facture "&amp;IF(tabSituation[[#This Row],[POK]]="oui","Réglée",IF(tabSituation[[#This Row],[DLP]]&lt;TODAY(),"en Retard","à Régler"))</f>
        <v>Facture en Retard</v>
      </c>
    </row>
    <row r="11" spans="2:11" x14ac:dyDescent="0.25">
      <c r="B11" t="s">
        <v>13</v>
      </c>
      <c r="C11" t="s">
        <v>20</v>
      </c>
      <c r="D11" t="s">
        <v>21</v>
      </c>
      <c r="E11" s="3">
        <f>tabSituation[[#This Row],[MTTC]]/1.2</f>
        <v>125</v>
      </c>
      <c r="F11" s="3">
        <v>150</v>
      </c>
      <c r="G11" s="4">
        <v>42541</v>
      </c>
      <c r="K11" s="1" t="str">
        <f ca="1">"Facture "&amp;IF(tabSituation[[#This Row],[POK]]="oui","Réglée",IF(tabSituation[[#This Row],[DLP]]&lt;TODAY(),"en Retard","à Régler"))</f>
        <v>Facture en Retard</v>
      </c>
    </row>
    <row r="12" spans="2:11" x14ac:dyDescent="0.25">
      <c r="B12" t="s">
        <v>22</v>
      </c>
      <c r="C12" t="s">
        <v>14</v>
      </c>
      <c r="D12" t="s">
        <v>23</v>
      </c>
      <c r="E12" s="3">
        <f>tabSituation[[#This Row],[MTTC]]/1.2</f>
        <v>137.5</v>
      </c>
      <c r="F12" s="3">
        <v>165</v>
      </c>
      <c r="G12" s="4">
        <v>42552</v>
      </c>
      <c r="K12" s="1" t="str">
        <f ca="1">"Facture "&amp;IF(tabSituation[[#This Row],[POK]]="oui","Réglée",IF(tabSituation[[#This Row],[DLP]]&lt;TODAY(),"en Retard","à Régler"))</f>
        <v>Facture à Régler</v>
      </c>
    </row>
    <row r="13" spans="2:11" x14ac:dyDescent="0.25">
      <c r="B13" t="s">
        <v>24</v>
      </c>
      <c r="C13" t="s">
        <v>25</v>
      </c>
      <c r="D13" t="s">
        <v>26</v>
      </c>
      <c r="E13" s="3">
        <f>tabSituation[[#This Row],[MTTC]]/1.2</f>
        <v>120.83333333333334</v>
      </c>
      <c r="F13" s="3">
        <v>145</v>
      </c>
      <c r="G13" s="4">
        <v>42552</v>
      </c>
      <c r="H13" t="s">
        <v>27</v>
      </c>
      <c r="I13" t="s">
        <v>17</v>
      </c>
      <c r="J13" t="s">
        <v>18</v>
      </c>
      <c r="K13" s="1" t="str">
        <f ca="1">"Facture "&amp;IF(tabSituation[[#This Row],[POK]]="oui","Réglée",IF(tabSituation[[#This Row],[DLP]]&lt;TODAY(),"en Retard","à Régler"))</f>
        <v>Facture à Régler</v>
      </c>
    </row>
    <row r="14" spans="2:11" x14ac:dyDescent="0.25">
      <c r="B14" t="s">
        <v>33</v>
      </c>
      <c r="C14" t="s">
        <v>29</v>
      </c>
      <c r="D14" t="s">
        <v>30</v>
      </c>
      <c r="E14" s="3">
        <f>tabSituation[[#This Row],[MTTC]]/1.2</f>
        <v>45.833333333333336</v>
      </c>
      <c r="F14" s="3">
        <v>55</v>
      </c>
      <c r="G14" s="4">
        <v>42546</v>
      </c>
      <c r="K14" s="10" t="str">
        <f ca="1">"Facture "&amp;IF(tabSituation[[#This Row],[POK]]="oui","Réglée",IF(tabSituation[[#This Row],[DLP]]&lt;TODAY(),"en Retard","à Régler"))</f>
        <v>Facture en Retard</v>
      </c>
    </row>
    <row r="15" spans="2:11" x14ac:dyDescent="0.25">
      <c r="B15" t="s">
        <v>34</v>
      </c>
      <c r="C15" t="s">
        <v>29</v>
      </c>
      <c r="D15" t="s">
        <v>30</v>
      </c>
      <c r="E15" s="3">
        <f>tabSituation[[#This Row],[MTTC]]/1.2</f>
        <v>55</v>
      </c>
      <c r="F15" s="3">
        <v>66</v>
      </c>
      <c r="G15" s="4">
        <v>42546</v>
      </c>
      <c r="K15" s="10" t="str">
        <f ca="1">"Facture "&amp;IF(tabSituation[[#This Row],[POK]]="oui","Réglée",IF(tabSituation[[#This Row],[DLP]]&lt;TODAY(),"en Retard","à Régler"))</f>
        <v>Facture en Retard</v>
      </c>
    </row>
    <row r="16" spans="2:11" x14ac:dyDescent="0.25">
      <c r="B16" t="s">
        <v>35</v>
      </c>
      <c r="C16" t="s">
        <v>31</v>
      </c>
      <c r="D16" t="s">
        <v>32</v>
      </c>
      <c r="E16" s="3">
        <f>tabSituation[[#This Row],[MTTC]]/1.2</f>
        <v>73.333333333333343</v>
      </c>
      <c r="F16" s="3">
        <v>88</v>
      </c>
      <c r="G16" s="4">
        <v>42317</v>
      </c>
      <c r="K16" s="10" t="str">
        <f ca="1">"Facture "&amp;IF(tabSituation[[#This Row],[POK]]="oui","Réglée",IF(tabSituation[[#This Row],[DLP]]&lt;TODAY(),"en Retard","à Régler"))</f>
        <v>Facture en Retard</v>
      </c>
    </row>
    <row r="17" spans="1:11" x14ac:dyDescent="0.25">
      <c r="B17" t="s">
        <v>39</v>
      </c>
      <c r="C17" t="s">
        <v>31</v>
      </c>
      <c r="D17" t="s">
        <v>32</v>
      </c>
      <c r="E17" s="3">
        <f>tabSituation[[#This Row],[MTTC]]/1.2</f>
        <v>82.5</v>
      </c>
      <c r="F17" s="3">
        <v>99</v>
      </c>
      <c r="G17" s="4">
        <v>42546</v>
      </c>
      <c r="K17" s="10" t="str">
        <f ca="1">"Facture "&amp;IF(tabSituation[[#This Row],[POK]]="oui","Réglée",IF(tabSituation[[#This Row],[DLP]]&lt;TODAY(),"en Retard","à Régler"))</f>
        <v>Facture en Retard</v>
      </c>
    </row>
    <row r="18" spans="1:11" x14ac:dyDescent="0.25">
      <c r="B18" t="s">
        <v>40</v>
      </c>
      <c r="C18" t="s">
        <v>29</v>
      </c>
      <c r="D18" t="s">
        <v>30</v>
      </c>
      <c r="E18" s="3">
        <f>tabSituation[[#This Row],[MTTC]]/1.2</f>
        <v>92.5</v>
      </c>
      <c r="F18" s="3">
        <v>111</v>
      </c>
      <c r="G18" s="4"/>
      <c r="K18" s="10" t="str">
        <f ca="1">"Facture "&amp;IF(tabSituation[[#This Row],[POK]]="oui","Réglée",IF(tabSituation[[#This Row],[DLP]]&lt;TODAY(),"en Retard","à Régler"))</f>
        <v>Facture en Retard</v>
      </c>
    </row>
    <row r="26" spans="1:11" x14ac:dyDescent="0.25">
      <c r="C26" t="s">
        <v>38</v>
      </c>
      <c r="D26" s="5">
        <v>391.5</v>
      </c>
    </row>
    <row r="27" spans="1:11" ht="15.75" thickBot="1" x14ac:dyDescent="0.3"/>
    <row r="28" spans="1:11" ht="15.75" thickBot="1" x14ac:dyDescent="0.3">
      <c r="A28" s="48" t="s">
        <v>62</v>
      </c>
      <c r="B28" s="49"/>
      <c r="C28" s="49"/>
      <c r="D28" s="50">
        <v>391.5</v>
      </c>
    </row>
    <row r="49" spans="1:6" ht="15.75" thickBot="1" x14ac:dyDescent="0.3"/>
    <row r="50" spans="1:6" x14ac:dyDescent="0.25">
      <c r="A50" s="38" t="s">
        <v>61</v>
      </c>
      <c r="B50" s="39"/>
      <c r="C50" s="39"/>
      <c r="D50" s="39"/>
      <c r="E50" s="39"/>
      <c r="F50" s="40"/>
    </row>
    <row r="51" spans="1:6" x14ac:dyDescent="0.25">
      <c r="A51" s="41"/>
      <c r="B51" s="42"/>
      <c r="C51" s="42"/>
      <c r="D51" s="42"/>
      <c r="E51" s="42"/>
      <c r="F51" s="43"/>
    </row>
    <row r="52" spans="1:6" ht="15.75" thickBot="1" x14ac:dyDescent="0.3">
      <c r="A52" s="44"/>
      <c r="B52" s="45"/>
      <c r="C52" s="45"/>
      <c r="D52" s="45"/>
      <c r="E52" s="45"/>
      <c r="F52" s="46"/>
    </row>
  </sheetData>
  <mergeCells count="3">
    <mergeCell ref="B1:K1"/>
    <mergeCell ref="A50:F52"/>
    <mergeCell ref="A28:C28"/>
  </mergeCells>
  <conditionalFormatting sqref="B9:K18">
    <cfRule type="expression" dxfId="3" priority="1">
      <formula>$K9="Facture à Régler"</formula>
    </cfRule>
    <cfRule type="expression" dxfId="2" priority="2">
      <formula>$K9="Facture en Retard"</formula>
    </cfRule>
    <cfRule type="expression" dxfId="1" priority="3">
      <formula>$K9="Facture Réglée"</formula>
    </cfRule>
  </conditionalFormatting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8:M52"/>
  <sheetViews>
    <sheetView zoomScaleNormal="100" workbookViewId="0"/>
  </sheetViews>
  <sheetFormatPr baseColWidth="10" defaultRowHeight="15" x14ac:dyDescent="0.25"/>
  <cols>
    <col min="2" max="2" width="30.7109375" customWidth="1"/>
  </cols>
  <sheetData>
    <row r="8" spans="4:13" ht="15.75" thickBot="1" x14ac:dyDescent="0.3"/>
    <row r="9" spans="4:13" ht="15.75" thickBot="1" x14ac:dyDescent="0.3">
      <c r="D9" s="24" t="s">
        <v>52</v>
      </c>
      <c r="E9" s="25"/>
      <c r="F9" s="26"/>
      <c r="H9" s="27" t="s">
        <v>53</v>
      </c>
      <c r="I9" s="28"/>
      <c r="J9" s="47">
        <v>42547</v>
      </c>
      <c r="K9" s="29"/>
    </row>
    <row r="10" spans="4:13" x14ac:dyDescent="0.25">
      <c r="D10" s="15"/>
      <c r="E10" s="16"/>
      <c r="F10" s="17"/>
    </row>
    <row r="11" spans="4:13" ht="15.75" thickBot="1" x14ac:dyDescent="0.3">
      <c r="D11" s="18" t="s">
        <v>25</v>
      </c>
      <c r="E11" s="19"/>
      <c r="F11" s="20"/>
    </row>
    <row r="12" spans="4:13" x14ac:dyDescent="0.25">
      <c r="D12" s="15"/>
      <c r="E12" s="16"/>
      <c r="F12" s="17"/>
      <c r="H12" s="38" t="s">
        <v>61</v>
      </c>
      <c r="I12" s="39"/>
      <c r="J12" s="39"/>
      <c r="K12" s="39"/>
      <c r="L12" s="39"/>
      <c r="M12" s="40"/>
    </row>
    <row r="13" spans="4:13" x14ac:dyDescent="0.25">
      <c r="D13" s="15"/>
      <c r="E13" s="16"/>
      <c r="F13" s="17"/>
      <c r="H13" s="41"/>
      <c r="I13" s="42"/>
      <c r="J13" s="42"/>
      <c r="K13" s="42"/>
      <c r="L13" s="42"/>
      <c r="M13" s="43"/>
    </row>
    <row r="14" spans="4:13" ht="15.75" thickBot="1" x14ac:dyDescent="0.3">
      <c r="D14" s="21"/>
      <c r="E14" s="22"/>
      <c r="F14" s="23"/>
      <c r="H14" s="44"/>
      <c r="I14" s="45"/>
      <c r="J14" s="45"/>
      <c r="K14" s="45"/>
      <c r="L14" s="45"/>
      <c r="M14" s="46"/>
    </row>
    <row r="19" spans="1:6" ht="15.75" thickBot="1" x14ac:dyDescent="0.3"/>
    <row r="20" spans="1:6" x14ac:dyDescent="0.25">
      <c r="A20" s="30" t="s">
        <v>54</v>
      </c>
      <c r="B20" s="31" t="s">
        <v>55</v>
      </c>
      <c r="C20" s="31" t="s">
        <v>56</v>
      </c>
      <c r="D20" s="32" t="s">
        <v>60</v>
      </c>
      <c r="E20" s="32"/>
      <c r="F20" s="33"/>
    </row>
    <row r="21" spans="1:6" ht="15.75" thickBot="1" x14ac:dyDescent="0.3">
      <c r="A21" s="34"/>
      <c r="B21" s="35"/>
      <c r="C21" s="35"/>
      <c r="D21" s="36" t="s">
        <v>57</v>
      </c>
      <c r="E21" s="36" t="s">
        <v>58</v>
      </c>
      <c r="F21" s="37" t="s">
        <v>59</v>
      </c>
    </row>
    <row r="22" spans="1:6" hidden="1" x14ac:dyDescent="0.25">
      <c r="A22" t="s">
        <v>1</v>
      </c>
      <c r="B22" t="s">
        <v>3</v>
      </c>
      <c r="C22" t="s">
        <v>36</v>
      </c>
      <c r="D22" t="s">
        <v>4</v>
      </c>
      <c r="E22" t="s">
        <v>5</v>
      </c>
      <c r="F22" t="s">
        <v>37</v>
      </c>
    </row>
    <row r="23" spans="1:6" x14ac:dyDescent="0.25">
      <c r="A23" t="s">
        <v>24</v>
      </c>
      <c r="B23" t="s">
        <v>26</v>
      </c>
      <c r="C23" s="4">
        <v>42552</v>
      </c>
      <c r="D23" s="5">
        <v>120.83</v>
      </c>
      <c r="E23" s="5">
        <v>145</v>
      </c>
      <c r="F23" t="s">
        <v>17</v>
      </c>
    </row>
    <row r="24" spans="1:6" x14ac:dyDescent="0.25">
      <c r="C24" t="s">
        <v>38</v>
      </c>
      <c r="D24" s="5">
        <v>120.83</v>
      </c>
    </row>
    <row r="25" spans="1:6" ht="15.75" thickBot="1" x14ac:dyDescent="0.3"/>
    <row r="26" spans="1:6" ht="15.75" thickBot="1" x14ac:dyDescent="0.3">
      <c r="A26" s="48" t="s">
        <v>62</v>
      </c>
      <c r="B26" s="49"/>
      <c r="C26" s="49"/>
      <c r="D26" s="50">
        <v>120.83</v>
      </c>
    </row>
    <row r="49" spans="1:6" ht="15.75" thickBot="1" x14ac:dyDescent="0.3"/>
    <row r="50" spans="1:6" x14ac:dyDescent="0.25">
      <c r="A50" s="38" t="s">
        <v>61</v>
      </c>
      <c r="B50" s="39"/>
      <c r="C50" s="39"/>
      <c r="D50" s="39"/>
      <c r="E50" s="39"/>
      <c r="F50" s="40"/>
    </row>
    <row r="51" spans="1:6" x14ac:dyDescent="0.25">
      <c r="A51" s="41"/>
      <c r="B51" s="42"/>
      <c r="C51" s="42"/>
      <c r="D51" s="42"/>
      <c r="E51" s="42"/>
      <c r="F51" s="43"/>
    </row>
    <row r="52" spans="1:6" ht="15.75" thickBot="1" x14ac:dyDescent="0.3">
      <c r="A52" s="44"/>
      <c r="B52" s="45"/>
      <c r="C52" s="45"/>
      <c r="D52" s="45"/>
      <c r="E52" s="45"/>
      <c r="F52" s="46"/>
    </row>
  </sheetData>
  <mergeCells count="11">
    <mergeCell ref="A50:F52"/>
    <mergeCell ref="A26:C26"/>
    <mergeCell ref="B20:B21"/>
    <mergeCell ref="A20:A21"/>
    <mergeCell ref="H12:M14"/>
    <mergeCell ref="D11:F11"/>
    <mergeCell ref="D9:F9"/>
    <mergeCell ref="J9:K9"/>
    <mergeCell ref="H9:I9"/>
    <mergeCell ref="D20:F20"/>
    <mergeCell ref="C20:C21"/>
  </mergeCells>
  <conditionalFormatting sqref="A23:F24">
    <cfRule type="expression" dxfId="0" priority="2">
      <formula>$C23="TOTAL"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SitFact</vt:lpstr>
      <vt:lpstr>CliFact</vt:lpstr>
      <vt:lpstr>varLogo</vt:lpstr>
      <vt:lpstr>varQuelClient</vt:lpstr>
      <vt:lpstr>varQuelDate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2016-06-25T02:51:48Z</dcterms:created>
  <dcterms:modified xsi:type="dcterms:W3CDTF">2016-06-26T07:59:11Z</dcterms:modified>
</cp:coreProperties>
</file>