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Nalexia\"/>
    </mc:Choice>
  </mc:AlternateContent>
  <bookViews>
    <workbookView xWindow="120" yWindow="75" windowWidth="18915" windowHeight="11820"/>
  </bookViews>
  <sheets>
    <sheet name="Calculateur" sheetId="1" r:id="rId1"/>
    <sheet name="Formule" sheetId="24" r:id="rId2"/>
    <sheet name="Feuil1" sheetId="25" r:id="rId3"/>
  </sheets>
  <definedNames>
    <definedName name="acteCol">OFFSET(Tableau4[],0,MATCH(Feuil1!$I1,Tableau4[#Headers],0)-1,,1)</definedName>
    <definedName name="acteNbr">COUNTA(acteCol)</definedName>
    <definedName name="Confort_1">Calculateur!$N$12:$N$32</definedName>
    <definedName name="Confort_2">Calculateur!$O$12:$O$32</definedName>
    <definedName name="Confort_3">Calculateur!$P$12:$P$32</definedName>
    <definedName name="Confort_4">Calculateur!$Q$10:$Q$32</definedName>
    <definedName name="Formule">Calculateur!$N$10:$Q$10</definedName>
  </definedNames>
  <calcPr calcId="152511" refMode="R1C1"/>
</workbook>
</file>

<file path=xl/calcChain.xml><?xml version="1.0" encoding="utf-8"?>
<calcChain xmlns="http://schemas.openxmlformats.org/spreadsheetml/2006/main">
  <c r="I31" i="1" l="1"/>
  <c r="I28" i="1"/>
  <c r="I27" i="1"/>
  <c r="I25" i="1"/>
  <c r="I24" i="1"/>
  <c r="I23" i="1"/>
  <c r="I22" i="1"/>
  <c r="I21" i="1"/>
  <c r="I19" i="1"/>
  <c r="I18" i="1"/>
  <c r="I17" i="1"/>
  <c r="I16" i="1"/>
  <c r="I15" i="1"/>
  <c r="I14" i="1"/>
  <c r="I13" i="1"/>
  <c r="H31" i="1"/>
  <c r="H28" i="1"/>
  <c r="H27" i="1"/>
  <c r="H25" i="1"/>
  <c r="H24" i="1"/>
  <c r="H23" i="1"/>
  <c r="H22" i="1"/>
  <c r="H21" i="1"/>
  <c r="H19" i="1"/>
  <c r="H18" i="1"/>
  <c r="H17" i="1"/>
  <c r="H16" i="1"/>
  <c r="H15" i="1"/>
  <c r="H14" i="1"/>
  <c r="H13" i="1"/>
  <c r="G11" i="1"/>
  <c r="K11" i="1" s="1"/>
  <c r="G12" i="1"/>
  <c r="L12" i="1" s="1"/>
  <c r="H12" i="1" s="1"/>
  <c r="I12" i="1" s="1"/>
  <c r="G13" i="1"/>
  <c r="L13" i="1" s="1"/>
  <c r="G14" i="1"/>
  <c r="K14" i="1" s="1"/>
  <c r="G15" i="1"/>
  <c r="K15" i="1" s="1"/>
  <c r="G16" i="1"/>
  <c r="L16" i="1" s="1"/>
  <c r="G17" i="1"/>
  <c r="L17" i="1" s="1"/>
  <c r="G18" i="1"/>
  <c r="K18" i="1" s="1"/>
  <c r="G19" i="1"/>
  <c r="K19" i="1" s="1"/>
  <c r="G21" i="1"/>
  <c r="L21" i="1" s="1"/>
  <c r="G22" i="1"/>
  <c r="L22" i="1" s="1"/>
  <c r="G23" i="1"/>
  <c r="K23" i="1" s="1"/>
  <c r="G24" i="1"/>
  <c r="K24" i="1" s="1"/>
  <c r="G25" i="1"/>
  <c r="L25" i="1" s="1"/>
  <c r="G27" i="1"/>
  <c r="L27" i="1" s="1"/>
  <c r="G28" i="1"/>
  <c r="K28" i="1" s="1"/>
  <c r="G29" i="1"/>
  <c r="L29" i="1" s="1"/>
  <c r="H29" i="1" s="1"/>
  <c r="I29" i="1" s="1"/>
  <c r="G31" i="1"/>
  <c r="L31" i="1" s="1"/>
  <c r="L19" i="1" l="1"/>
  <c r="L11" i="1"/>
  <c r="H11" i="1" s="1"/>
  <c r="I11" i="1" s="1"/>
  <c r="K13" i="1"/>
  <c r="K22" i="1"/>
  <c r="L15" i="1"/>
  <c r="K17" i="1"/>
  <c r="L24" i="1"/>
  <c r="K27" i="1"/>
  <c r="K29" i="1"/>
  <c r="L14" i="1"/>
  <c r="L18" i="1"/>
  <c r="L23" i="1"/>
  <c r="L28" i="1"/>
  <c r="K12" i="1"/>
  <c r="K16" i="1"/>
  <c r="K21" i="1"/>
  <c r="K25" i="1"/>
  <c r="K31" i="1"/>
  <c r="F21" i="1"/>
  <c r="F22" i="1"/>
  <c r="F23" i="1"/>
  <c r="F24" i="1"/>
  <c r="F25" i="1"/>
  <c r="F27" i="1"/>
  <c r="F28" i="1"/>
  <c r="F29" i="1"/>
  <c r="F31" i="1"/>
  <c r="F12" i="1"/>
  <c r="F13" i="1"/>
  <c r="F14" i="1"/>
  <c r="F15" i="1"/>
  <c r="F16" i="1"/>
  <c r="F17" i="1"/>
  <c r="F18" i="1"/>
  <c r="F19" i="1"/>
  <c r="F11" i="1"/>
</calcChain>
</file>

<file path=xl/sharedStrings.xml><?xml version="1.0" encoding="utf-8"?>
<sst xmlns="http://schemas.openxmlformats.org/spreadsheetml/2006/main" count="227" uniqueCount="75">
  <si>
    <t>Médecine</t>
  </si>
  <si>
    <t>Spécialistes conventionné secteur 2</t>
  </si>
  <si>
    <t>Spécialiste conventionné secteur 1 ou 2 adhérent CAS</t>
  </si>
  <si>
    <t>Cardiologue secteur 2</t>
  </si>
  <si>
    <t>Généraliste secteur 1 ou 2 adhérent CAS</t>
  </si>
  <si>
    <t>Psychiatre/neuropsychiatre secteur 1 ou 2 adhérent CAS</t>
  </si>
  <si>
    <t>Psychiatre/neuropsychiatre secteur 2</t>
  </si>
  <si>
    <t>Cardiologue secteur 1 ou 2 adhérent CAS</t>
  </si>
  <si>
    <t xml:space="preserve">Chirurgien-dentiste </t>
  </si>
  <si>
    <t xml:space="preserve">Détartrage </t>
  </si>
  <si>
    <t>Couronne</t>
  </si>
  <si>
    <t>Inlay-core</t>
  </si>
  <si>
    <t>Dentaire</t>
  </si>
  <si>
    <t>Monture adulte</t>
  </si>
  <si>
    <t>Monture enfant</t>
  </si>
  <si>
    <t>Lentilles</t>
  </si>
  <si>
    <t>Optique</t>
  </si>
  <si>
    <t>Honoraires du praticien</t>
  </si>
  <si>
    <t>Remboursement Sécurité sociale</t>
  </si>
  <si>
    <t>Orthodontie enfant / Semestre</t>
  </si>
  <si>
    <t>Reste à charge</t>
  </si>
  <si>
    <t>Actes (Parcours de soins coordonné)</t>
  </si>
  <si>
    <t>Régime Général et RSI</t>
  </si>
  <si>
    <t>Audition</t>
  </si>
  <si>
    <t>Prothèses auditives adultes (+20ans)</t>
  </si>
  <si>
    <t>Taux de rbt SS</t>
  </si>
  <si>
    <t>Gynécologue/Ophtalmologue secteur 1 ou 2 adhérent CAS</t>
  </si>
  <si>
    <t>Gynécologue/ophtalmologue secteur 2</t>
  </si>
  <si>
    <t>Confort 1</t>
  </si>
  <si>
    <t>Confort 2</t>
  </si>
  <si>
    <t>Confort 3</t>
  </si>
  <si>
    <t>Confort 4</t>
  </si>
  <si>
    <t>Forfait 60 €</t>
  </si>
  <si>
    <t>Forfait 120 €</t>
  </si>
  <si>
    <t>Forfait 180 €</t>
  </si>
  <si>
    <t>Essentielle 1</t>
  </si>
  <si>
    <t>Essentielle 2</t>
  </si>
  <si>
    <t>Essentielle 3</t>
  </si>
  <si>
    <t>Essentielle 4</t>
  </si>
  <si>
    <t>Forfait 50 €</t>
  </si>
  <si>
    <t>Forfait 100 €</t>
  </si>
  <si>
    <t>Forfait 150 €</t>
  </si>
  <si>
    <t>Famille 1</t>
  </si>
  <si>
    <t>Famille 3</t>
  </si>
  <si>
    <t xml:space="preserve">Famille 2 </t>
  </si>
  <si>
    <t>Famille 4</t>
  </si>
  <si>
    <t>Formules</t>
  </si>
  <si>
    <t>Sénior 1</t>
  </si>
  <si>
    <t>Sénior 2</t>
  </si>
  <si>
    <t>Sénior 3</t>
  </si>
  <si>
    <t>Sénior 4</t>
  </si>
  <si>
    <t>Forfait 40 €</t>
  </si>
  <si>
    <t>Forfait 250 €</t>
  </si>
  <si>
    <t>Frofait 50 €</t>
  </si>
  <si>
    <t>Frofait 100 €</t>
  </si>
  <si>
    <t>Frofait 150 €</t>
  </si>
  <si>
    <t>Vitale 1</t>
  </si>
  <si>
    <t>Vitale 2</t>
  </si>
  <si>
    <t>Vitale 3</t>
  </si>
  <si>
    <t>Vitale 4</t>
  </si>
  <si>
    <t>Famille 2</t>
  </si>
  <si>
    <t>Remboursement Mutuelle</t>
  </si>
  <si>
    <t>Les garanties sont exprimées en pourcentage et représentent un taux maximum de remboursement en fonction de la BRSS</t>
  </si>
  <si>
    <t>Base de remboursement SS</t>
  </si>
  <si>
    <t>C'est un calculateur de reste à charge suite à une dépense en santé en fonction du niveau de sa mutuelle : J'aimerais que lorsque je choisis la formule en G10, que les garanties correspondantes apparaissent (elles sont toutes répertoriées dans la 2eme feuille : formule, et la seconde chose serait de trouver la bonne fonction afin d'obtenir le reste à charge en I10 en fonction donc des honoraires que l'on saisit en C , de la formule en G ainsi que du remboursement qui vient en déduction qui est en F</t>
  </si>
  <si>
    <t>MEDECINE</t>
  </si>
  <si>
    <t>DENTAIRE</t>
  </si>
  <si>
    <t>OPTIQUE</t>
  </si>
  <si>
    <t>AUDITION</t>
  </si>
  <si>
    <t>LIBELLE</t>
  </si>
  <si>
    <t>FORMULES</t>
  </si>
  <si>
    <t>CATEGORIES</t>
  </si>
  <si>
    <t>ACTES</t>
  </si>
  <si>
    <t>ACTES SELON CATEGORIES</t>
  </si>
  <si>
    <t>TARIFS DES ACTES SELON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</si>
</sst>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_€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2060"/>
      <name val="Arial Black"/>
      <family val="2"/>
    </font>
    <font>
      <b/>
      <sz val="12"/>
      <color theme="1"/>
      <name val="Arial Black"/>
      <family val="2"/>
    </font>
    <font>
      <b/>
      <sz val="12"/>
      <color rgb="FF002060"/>
      <name val="Arial Black"/>
      <family val="2"/>
    </font>
    <font>
      <b/>
      <sz val="16"/>
      <color theme="0"/>
      <name val="Arial Black"/>
      <family val="2"/>
    </font>
    <font>
      <b/>
      <sz val="12"/>
      <color theme="0"/>
      <name val="Arial Black"/>
      <family val="2"/>
    </font>
    <font>
      <b/>
      <sz val="11"/>
      <color theme="1"/>
      <name val="Calibri"/>
      <family val="2"/>
      <scheme val="minor"/>
    </font>
    <font>
      <b/>
      <sz val="11"/>
      <color rgb="FFCC0099"/>
      <name val="Calibri"/>
      <family val="2"/>
      <scheme val="minor"/>
    </font>
    <font>
      <b/>
      <sz val="12"/>
      <color rgb="FFCC0099"/>
      <name val="Arial"/>
      <family val="2"/>
    </font>
    <font>
      <b/>
      <sz val="16"/>
      <color rgb="FFCC0099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4"/>
        <bgColor theme="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4" tint="0.39997558519241921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1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/>
    <xf numFmtId="0" fontId="0" fillId="0" borderId="0" xfId="0" applyAlignment="1">
      <alignment horizontal="center" wrapText="1"/>
    </xf>
    <xf numFmtId="2" fontId="0" fillId="0" borderId="0" xfId="0" applyNumberFormat="1" applyAlignment="1">
      <alignment horizontal="center" wrapText="1"/>
    </xf>
    <xf numFmtId="2" fontId="0" fillId="0" borderId="0" xfId="0" applyNumberFormat="1" applyAlignment="1">
      <alignment horizontal="center"/>
    </xf>
    <xf numFmtId="0" fontId="3" fillId="0" borderId="0" xfId="0" applyFont="1"/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" fontId="3" fillId="0" borderId="0" xfId="0" applyNumberFormat="1" applyFont="1" applyAlignment="1">
      <alignment horizontal="center" wrapText="1"/>
    </xf>
    <xf numFmtId="2" fontId="3" fillId="0" borderId="0" xfId="0" applyNumberFormat="1" applyFont="1" applyAlignment="1">
      <alignment horizontal="center"/>
    </xf>
    <xf numFmtId="164" fontId="3" fillId="0" borderId="8" xfId="0" applyNumberFormat="1" applyFont="1" applyBorder="1" applyAlignment="1">
      <alignment horizontal="center" wrapText="1"/>
    </xf>
    <xf numFmtId="164" fontId="3" fillId="0" borderId="25" xfId="0" applyNumberFormat="1" applyFont="1" applyBorder="1" applyAlignment="1">
      <alignment horizontal="center" wrapText="1"/>
    </xf>
    <xf numFmtId="164" fontId="3" fillId="0" borderId="26" xfId="0" applyNumberFormat="1" applyFont="1" applyBorder="1" applyAlignment="1">
      <alignment horizontal="center" wrapText="1"/>
    </xf>
    <xf numFmtId="164" fontId="3" fillId="0" borderId="21" xfId="0" applyNumberFormat="1" applyFont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wrapText="1"/>
    </xf>
    <xf numFmtId="164" fontId="3" fillId="0" borderId="0" xfId="0" applyNumberFormat="1" applyFont="1" applyFill="1" applyBorder="1" applyAlignment="1">
      <alignment horizontal="center" wrapText="1"/>
    </xf>
    <xf numFmtId="0" fontId="0" fillId="0" borderId="0" xfId="0" applyFill="1" applyBorder="1"/>
    <xf numFmtId="9" fontId="2" fillId="0" borderId="0" xfId="0" applyNumberFormat="1" applyFont="1" applyAlignment="1">
      <alignment horizontal="center" vertical="center" wrapText="1"/>
    </xf>
    <xf numFmtId="9" fontId="4" fillId="0" borderId="0" xfId="0" applyNumberFormat="1" applyFont="1" applyBorder="1" applyAlignment="1">
      <alignment horizontal="center" vertical="center" wrapText="1"/>
    </xf>
    <xf numFmtId="9" fontId="4" fillId="0" borderId="0" xfId="0" applyNumberFormat="1" applyFont="1" applyAlignment="1">
      <alignment horizontal="center" vertical="center" wrapText="1"/>
    </xf>
    <xf numFmtId="9" fontId="3" fillId="0" borderId="0" xfId="0" applyNumberFormat="1" applyFont="1" applyFill="1" applyBorder="1" applyAlignment="1">
      <alignment horizontal="center" wrapText="1"/>
    </xf>
    <xf numFmtId="0" fontId="0" fillId="0" borderId="0" xfId="0" applyNumberForma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2" fontId="5" fillId="0" borderId="27" xfId="0" applyNumberFormat="1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64" fontId="3" fillId="0" borderId="28" xfId="0" applyNumberFormat="1" applyFont="1" applyBorder="1" applyAlignment="1">
      <alignment horizontal="center" vertical="center" wrapText="1"/>
    </xf>
    <xf numFmtId="9" fontId="3" fillId="0" borderId="18" xfId="0" applyNumberFormat="1" applyFont="1" applyBorder="1" applyAlignment="1">
      <alignment horizontal="center" vertical="center" wrapText="1"/>
    </xf>
    <xf numFmtId="164" fontId="3" fillId="0" borderId="22" xfId="0" applyNumberFormat="1" applyFont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 wrapText="1"/>
    </xf>
    <xf numFmtId="164" fontId="0" fillId="0" borderId="0" xfId="0" applyNumberFormat="1" applyFill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center" wrapText="1"/>
    </xf>
    <xf numFmtId="9" fontId="3" fillId="0" borderId="5" xfId="0" applyNumberFormat="1" applyFont="1" applyBorder="1" applyAlignment="1">
      <alignment horizontal="center" wrapText="1"/>
    </xf>
    <xf numFmtId="164" fontId="3" fillId="0" borderId="12" xfId="0" applyNumberFormat="1" applyFont="1" applyBorder="1" applyAlignment="1">
      <alignment horizontal="center" wrapText="1"/>
    </xf>
    <xf numFmtId="164" fontId="3" fillId="0" borderId="15" xfId="0" applyNumberFormat="1" applyFont="1" applyBorder="1" applyAlignment="1">
      <alignment horizontal="center" wrapText="1"/>
    </xf>
    <xf numFmtId="9" fontId="3" fillId="0" borderId="23" xfId="0" applyNumberFormat="1" applyFont="1" applyBorder="1" applyAlignment="1">
      <alignment horizontal="center" wrapText="1"/>
    </xf>
    <xf numFmtId="9" fontId="3" fillId="0" borderId="24" xfId="0" applyNumberFormat="1" applyFont="1" applyBorder="1" applyAlignment="1">
      <alignment horizontal="center" wrapText="1"/>
    </xf>
    <xf numFmtId="164" fontId="3" fillId="0" borderId="19" xfId="0" applyNumberFormat="1" applyFont="1" applyBorder="1" applyAlignment="1">
      <alignment horizontal="center" wrapText="1"/>
    </xf>
    <xf numFmtId="164" fontId="4" fillId="0" borderId="7" xfId="0" applyNumberFormat="1" applyFont="1" applyBorder="1" applyAlignment="1">
      <alignment horizontal="center" vertical="center" wrapText="1"/>
    </xf>
    <xf numFmtId="9" fontId="4" fillId="0" borderId="18" xfId="0" applyNumberFormat="1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2" fontId="4" fillId="0" borderId="18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2" fontId="5" fillId="0" borderId="13" xfId="0" applyNumberFormat="1" applyFont="1" applyFill="1" applyBorder="1" applyAlignment="1">
      <alignment horizontal="center" vertical="center" wrapText="1"/>
    </xf>
    <xf numFmtId="2" fontId="5" fillId="0" borderId="20" xfId="0" applyNumberFormat="1" applyFont="1" applyFill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center"/>
    </xf>
    <xf numFmtId="2" fontId="7" fillId="3" borderId="3" xfId="0" applyNumberFormat="1" applyFont="1" applyFill="1" applyBorder="1" applyAlignment="1">
      <alignment horizontal="center"/>
    </xf>
    <xf numFmtId="2" fontId="7" fillId="3" borderId="4" xfId="0" applyNumberFormat="1" applyFont="1" applyFill="1" applyBorder="1" applyAlignment="1">
      <alignment horizontal="center"/>
    </xf>
    <xf numFmtId="2" fontId="7" fillId="3" borderId="2" xfId="0" applyNumberFormat="1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0" fontId="10" fillId="6" borderId="2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center" vertical="center" wrapText="1"/>
    </xf>
    <xf numFmtId="9" fontId="6" fillId="0" borderId="0" xfId="1" applyNumberFormat="1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164" fontId="6" fillId="4" borderId="9" xfId="0" applyNumberFormat="1" applyFont="1" applyFill="1" applyBorder="1" applyAlignment="1">
      <alignment horizontal="center" vertical="center" wrapText="1"/>
    </xf>
    <xf numFmtId="164" fontId="6" fillId="4" borderId="10" xfId="0" applyNumberFormat="1" applyFont="1" applyFill="1" applyBorder="1" applyAlignment="1">
      <alignment horizontal="center" vertical="center" wrapText="1"/>
    </xf>
    <xf numFmtId="164" fontId="6" fillId="4" borderId="11" xfId="0" applyNumberFormat="1" applyFont="1" applyFill="1" applyBorder="1" applyAlignment="1">
      <alignment horizontal="center" vertical="center" wrapText="1"/>
    </xf>
    <xf numFmtId="0" fontId="8" fillId="4" borderId="1" xfId="0" applyNumberFormat="1" applyFont="1" applyFill="1" applyBorder="1" applyAlignment="1">
      <alignment horizontal="center" vertical="center" wrapText="1"/>
    </xf>
    <xf numFmtId="9" fontId="6" fillId="4" borderId="9" xfId="1" applyNumberFormat="1" applyFont="1" applyFill="1" applyBorder="1" applyAlignment="1">
      <alignment horizontal="center" vertical="center" wrapText="1"/>
    </xf>
    <xf numFmtId="9" fontId="6" fillId="4" borderId="10" xfId="1" applyNumberFormat="1" applyFont="1" applyFill="1" applyBorder="1" applyAlignment="1">
      <alignment horizontal="center" vertical="center" wrapText="1"/>
    </xf>
    <xf numFmtId="9" fontId="6" fillId="4" borderId="11" xfId="1" applyNumberFormat="1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9" fontId="6" fillId="4" borderId="1" xfId="1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49" fontId="0" fillId="0" borderId="0" xfId="0" applyNumberForma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3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33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5" fillId="9" borderId="37" xfId="0" applyFont="1" applyFill="1" applyBorder="1" applyAlignment="1">
      <alignment vertical="center"/>
    </xf>
    <xf numFmtId="0" fontId="0" fillId="0" borderId="0" xfId="0" applyNumberFormat="1" applyAlignment="1">
      <alignment vertical="center"/>
    </xf>
    <xf numFmtId="0" fontId="9" fillId="5" borderId="6" xfId="0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13" fillId="0" borderId="3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textRotation="45"/>
    </xf>
    <xf numFmtId="0" fontId="11" fillId="0" borderId="0" xfId="0" applyFont="1" applyBorder="1" applyAlignment="1">
      <alignment horizontal="center" vertical="center" textRotation="45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11" fillId="0" borderId="33" xfId="0" applyFont="1" applyBorder="1" applyAlignment="1">
      <alignment horizontal="center" vertical="center" textRotation="45"/>
    </xf>
    <xf numFmtId="0" fontId="11" fillId="0" borderId="33" xfId="0" applyFont="1" applyBorder="1" applyAlignment="1">
      <alignment horizontal="center" textRotation="45"/>
    </xf>
    <xf numFmtId="10" fontId="0" fillId="0" borderId="0" xfId="0" applyNumberFormat="1"/>
    <xf numFmtId="10" fontId="0" fillId="0" borderId="0" xfId="0" applyNumberFormat="1" applyFill="1" applyBorder="1"/>
    <xf numFmtId="0" fontId="15" fillId="10" borderId="38" xfId="0" applyFont="1" applyFill="1" applyBorder="1" applyAlignment="1">
      <alignment horizontal="left" vertical="center"/>
    </xf>
    <xf numFmtId="0" fontId="15" fillId="10" borderId="0" xfId="0" applyFont="1" applyFill="1" applyBorder="1" applyAlignment="1">
      <alignment horizontal="left" vertical="center"/>
    </xf>
    <xf numFmtId="0" fontId="14" fillId="0" borderId="0" xfId="0" applyFont="1" applyBorder="1" applyAlignment="1"/>
  </cellXfs>
  <cellStyles count="2">
    <cellStyle name="Milliers" xfId="1" builtinId="3"/>
    <cellStyle name="Normal" xfId="0" builtinId="0"/>
  </cellStyles>
  <dxfs count="33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</dxfs>
  <tableStyles count="0" defaultTableStyle="TableStyleMedium2" defaultPivotStyle="PivotStyleLight16"/>
  <colors>
    <mruColors>
      <color rgb="FFCC0099"/>
      <color rgb="FFF3FA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I10:AD28" totalsRowShown="0" headerRowDxfId="32" dataDxfId="31">
  <autoFilter ref="I10:AD28"/>
  <tableColumns count="22">
    <tableColumn id="1" name="CATEGORIES" dataDxfId="30"/>
    <tableColumn id="2" name="ACTES" dataDxfId="29"/>
    <tableColumn id="3" name="Vitale 1" dataDxfId="28"/>
    <tableColumn id="4" name="Vitale 2" dataDxfId="27"/>
    <tableColumn id="5" name="Vitale 3" dataDxfId="26"/>
    <tableColumn id="6" name="Vitale 4" dataDxfId="25"/>
    <tableColumn id="7" name="Essentielle 1" dataDxfId="24"/>
    <tableColumn id="8" name="Essentielle 2" dataDxfId="23"/>
    <tableColumn id="9" name="Essentielle 3" dataDxfId="22"/>
    <tableColumn id="10" name="Essentielle 4" dataDxfId="21"/>
    <tableColumn id="11" name="Famille 1" dataDxfId="20"/>
    <tableColumn id="12" name="Famille 2" dataDxfId="19"/>
    <tableColumn id="13" name="Famille 3" dataDxfId="18"/>
    <tableColumn id="14" name="Famille 4" dataDxfId="17"/>
    <tableColumn id="15" name="Confort 1" dataDxfId="16"/>
    <tableColumn id="16" name="Confort 2" dataDxfId="15"/>
    <tableColumn id="17" name="Confort 3" dataDxfId="14"/>
    <tableColumn id="18" name="Confort 4" dataDxfId="13"/>
    <tableColumn id="19" name="Sénior 1" dataDxfId="12"/>
    <tableColumn id="20" name="Sénior 2" dataDxfId="11"/>
    <tableColumn id="21" name="Sénior 3" dataDxfId="10"/>
    <tableColumn id="22" name="Sénior 4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10:B30" totalsRowShown="0" headerRowDxfId="8" dataDxfId="7">
  <autoFilter ref="B10:B30"/>
  <tableColumns count="1">
    <tableColumn id="1" name="LIBELLE" dataDxfId="6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D10:G19" totalsRowShown="0" headerRowDxfId="5" dataDxfId="4">
  <autoFilter ref="D10:G19"/>
  <tableColumns count="4">
    <tableColumn id="1" name="MEDECINE" dataDxfId="3"/>
    <tableColumn id="2" name="DENTAIRE" dataDxfId="2"/>
    <tableColumn id="3" name="OPTIQUE" dataDxfId="1"/>
    <tableColumn id="4" name="AUDITION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Q41"/>
  <sheetViews>
    <sheetView tabSelected="1" zoomScale="75" zoomScaleNormal="75" workbookViewId="0">
      <selection activeCell="B12" sqref="B12"/>
    </sheetView>
  </sheetViews>
  <sheetFormatPr baseColWidth="10" defaultRowHeight="15.75" x14ac:dyDescent="0.25"/>
  <cols>
    <col min="1" max="1" width="22.28515625" customWidth="1"/>
    <col min="2" max="2" width="51.42578125" style="2" bestFit="1" customWidth="1"/>
    <col min="3" max="3" width="17.5703125" style="32" customWidth="1"/>
    <col min="4" max="4" width="23.85546875" style="1" bestFit="1" customWidth="1"/>
    <col min="5" max="5" width="11.7109375" style="20" customWidth="1"/>
    <col min="6" max="6" width="20.140625" style="1" customWidth="1"/>
    <col min="7" max="7" width="24.28515625" style="24" customWidth="1"/>
    <col min="8" max="8" width="20.28515625" style="5" customWidth="1"/>
    <col min="9" max="9" width="24.7109375" style="6" customWidth="1"/>
    <col min="11" max="11" width="11.42578125" style="116"/>
    <col min="14" max="17" width="13.140625" customWidth="1"/>
  </cols>
  <sheetData>
    <row r="2" spans="1:17" x14ac:dyDescent="0.25">
      <c r="B2" s="4"/>
    </row>
    <row r="3" spans="1:17" ht="16.5" thickBot="1" x14ac:dyDescent="0.3"/>
    <row r="4" spans="1:17" ht="24" customHeight="1" thickBot="1" x14ac:dyDescent="0.3">
      <c r="A4" s="7"/>
      <c r="B4" s="94"/>
      <c r="C4" s="95"/>
      <c r="D4" s="95"/>
      <c r="E4" s="95"/>
      <c r="F4" s="95"/>
      <c r="G4" s="95"/>
      <c r="H4" s="95"/>
      <c r="I4" s="96"/>
    </row>
    <row r="5" spans="1:17" s="3" customFormat="1" ht="24" customHeight="1" x14ac:dyDescent="0.25">
      <c r="A5" s="7"/>
      <c r="B5" s="106" t="s">
        <v>64</v>
      </c>
      <c r="C5" s="106"/>
      <c r="D5" s="106"/>
      <c r="E5" s="106"/>
      <c r="F5" s="106"/>
      <c r="G5" s="106"/>
      <c r="H5" s="106"/>
      <c r="I5" s="106"/>
      <c r="K5" s="116"/>
    </row>
    <row r="6" spans="1:17" s="3" customFormat="1" ht="24" customHeight="1" x14ac:dyDescent="0.25">
      <c r="A6" s="7"/>
      <c r="B6" s="107"/>
      <c r="C6" s="107"/>
      <c r="D6" s="107"/>
      <c r="E6" s="107"/>
      <c r="F6" s="107"/>
      <c r="G6" s="107"/>
      <c r="H6" s="107"/>
      <c r="I6" s="107"/>
      <c r="K6" s="116"/>
    </row>
    <row r="7" spans="1:17" s="3" customFormat="1" ht="24" customHeight="1" x14ac:dyDescent="0.25">
      <c r="A7" s="7"/>
      <c r="B7" s="107"/>
      <c r="C7" s="107"/>
      <c r="D7" s="107"/>
      <c r="E7" s="107"/>
      <c r="F7" s="107"/>
      <c r="G7" s="107"/>
      <c r="H7" s="107"/>
      <c r="I7" s="107"/>
      <c r="K7" s="116"/>
    </row>
    <row r="8" spans="1:17" s="3" customFormat="1" ht="24" customHeight="1" thickBot="1" x14ac:dyDescent="0.3">
      <c r="A8" s="7"/>
      <c r="B8" s="8"/>
      <c r="C8" s="8"/>
      <c r="D8" s="8"/>
      <c r="E8" s="21"/>
      <c r="F8" s="8"/>
      <c r="G8" s="8"/>
      <c r="H8" s="8"/>
      <c r="I8" s="8"/>
      <c r="K8" s="116"/>
    </row>
    <row r="9" spans="1:17" ht="21.75" customHeight="1" thickBot="1" x14ac:dyDescent="0.45">
      <c r="A9" s="7"/>
      <c r="B9" s="54" t="s">
        <v>22</v>
      </c>
      <c r="C9" s="33"/>
      <c r="D9" s="9"/>
      <c r="E9" s="22"/>
      <c r="F9" s="9"/>
      <c r="G9" s="25"/>
      <c r="H9" s="10"/>
      <c r="I9" s="11"/>
    </row>
    <row r="10" spans="1:17" ht="41.25" customHeight="1" thickBot="1" x14ac:dyDescent="0.3">
      <c r="A10" s="7"/>
      <c r="B10" s="44" t="s">
        <v>21</v>
      </c>
      <c r="C10" s="58" t="s">
        <v>17</v>
      </c>
      <c r="D10" s="40" t="s">
        <v>63</v>
      </c>
      <c r="E10" s="41" t="s">
        <v>25</v>
      </c>
      <c r="F10" s="42" t="s">
        <v>18</v>
      </c>
      <c r="G10" s="62" t="s">
        <v>31</v>
      </c>
      <c r="H10" s="43" t="s">
        <v>61</v>
      </c>
      <c r="I10" s="48" t="s">
        <v>20</v>
      </c>
      <c r="N10" s="74"/>
      <c r="O10" s="74"/>
      <c r="P10" s="74"/>
      <c r="Q10" s="74"/>
    </row>
    <row r="11" spans="1:17" ht="19.5" x14ac:dyDescent="0.4">
      <c r="A11" s="97" t="s">
        <v>0</v>
      </c>
      <c r="B11" s="68" t="s">
        <v>4</v>
      </c>
      <c r="C11" s="59">
        <v>100</v>
      </c>
      <c r="D11" s="13">
        <v>23</v>
      </c>
      <c r="E11" s="37">
        <v>0.7</v>
      </c>
      <c r="F11" s="14">
        <f>D11*E11</f>
        <v>16.099999999999998</v>
      </c>
      <c r="G11" s="63">
        <f>INDEX(Tableau1[],MATCH(Calculateur!B11,Tableau1[ACTES],0),MATCH(Calculateur!$G$10,Tableau1[#Headers],0))</f>
        <v>300</v>
      </c>
      <c r="H11" s="26">
        <f>IF(C11="","",IF(L11="",IF((C11-F11)&gt;(D11*(G11/100)-F11),(D11*(G11/100)-F11),(C11-F11)),L11))</f>
        <v>52.900000000000006</v>
      </c>
      <c r="I11" s="50">
        <f>IF(C11="","",C11-F11-H11)</f>
        <v>31</v>
      </c>
      <c r="K11" s="116">
        <f>IF(ISNUMBER(G11),G11/100,"")</f>
        <v>3</v>
      </c>
      <c r="L11" t="str">
        <f>IF(ISNUMBER(G11),"",VALUE(LEFT(RIGHT(G11,LEN(G11)-8),LEN(RIGHT(G11,LEN(G11)-8))-2)))</f>
        <v/>
      </c>
      <c r="N11" s="75"/>
      <c r="O11" s="75"/>
      <c r="P11" s="75"/>
      <c r="Q11" s="75"/>
    </row>
    <row r="12" spans="1:17" ht="32.25" x14ac:dyDescent="0.4">
      <c r="A12" s="98"/>
      <c r="B12" s="69" t="s">
        <v>2</v>
      </c>
      <c r="C12" s="60">
        <v>100</v>
      </c>
      <c r="D12" s="12">
        <v>25</v>
      </c>
      <c r="E12" s="34">
        <v>0.7</v>
      </c>
      <c r="F12" s="36">
        <f t="shared" ref="F12:F31" si="0">D12*E12</f>
        <v>17.5</v>
      </c>
      <c r="G12" s="64">
        <f>INDEX(Tableau1[],MATCH(Calculateur!B12,Tableau1[ACTES],0),MATCH(Calculateur!$G$10,Tableau1[#Headers],0))</f>
        <v>300</v>
      </c>
      <c r="H12" s="46">
        <f t="shared" ref="H12:H19" si="1">IF(C12="","",IF(L12="",IF((C12-F12)&gt;(D12*(G12/100)-F12),(D12*(G12/100)-F12),(C12-F12)),L12))</f>
        <v>57.5</v>
      </c>
      <c r="I12" s="50">
        <f t="shared" ref="I12:I19" si="2">IF(C12="","",C12-F12-H12)</f>
        <v>25</v>
      </c>
      <c r="K12" s="116">
        <f t="shared" ref="K12:K19" si="3">IF(ISNUMBER(G12),G12/100,"")</f>
        <v>3</v>
      </c>
      <c r="L12" s="3" t="str">
        <f t="shared" ref="L12:L19" si="4">IF(ISNUMBER(G12),"",VALUE(LEFT(RIGHT(G12,LEN(G12)-8),LEN(RIGHT(G12,LEN(G12)-8))-2)))</f>
        <v/>
      </c>
      <c r="N12" s="75"/>
      <c r="O12" s="75"/>
      <c r="P12" s="75"/>
      <c r="Q12" s="75"/>
    </row>
    <row r="13" spans="1:17" ht="19.5" x14ac:dyDescent="0.4">
      <c r="A13" s="98"/>
      <c r="B13" s="69" t="s">
        <v>1</v>
      </c>
      <c r="C13" s="60"/>
      <c r="D13" s="12">
        <v>23</v>
      </c>
      <c r="E13" s="34">
        <v>0.7</v>
      </c>
      <c r="F13" s="36">
        <f t="shared" si="0"/>
        <v>16.099999999999998</v>
      </c>
      <c r="G13" s="64">
        <f>INDEX(Tableau1[],MATCH(Calculateur!B13,Tableau1[ACTES],0),MATCH(Calculateur!$G$10,Tableau1[#Headers],0))</f>
        <v>100</v>
      </c>
      <c r="H13" s="46" t="str">
        <f t="shared" si="1"/>
        <v/>
      </c>
      <c r="I13" s="50" t="str">
        <f t="shared" si="2"/>
        <v/>
      </c>
      <c r="K13" s="116">
        <f t="shared" si="3"/>
        <v>1</v>
      </c>
      <c r="L13" s="3" t="str">
        <f t="shared" si="4"/>
        <v/>
      </c>
      <c r="N13" s="75"/>
      <c r="O13" s="75"/>
      <c r="P13" s="75"/>
      <c r="Q13" s="75"/>
    </row>
    <row r="14" spans="1:17" ht="19.5" x14ac:dyDescent="0.4">
      <c r="A14" s="98"/>
      <c r="B14" s="69" t="s">
        <v>7</v>
      </c>
      <c r="C14" s="60"/>
      <c r="D14" s="12">
        <v>49</v>
      </c>
      <c r="E14" s="34">
        <v>0.7</v>
      </c>
      <c r="F14" s="36">
        <f t="shared" si="0"/>
        <v>34.299999999999997</v>
      </c>
      <c r="G14" s="64">
        <f>INDEX(Tableau1[],MATCH(Calculateur!B14,Tableau1[ACTES],0),MATCH(Calculateur!$G$10,Tableau1[#Headers],0))</f>
        <v>300</v>
      </c>
      <c r="H14" s="46" t="str">
        <f t="shared" si="1"/>
        <v/>
      </c>
      <c r="I14" s="50" t="str">
        <f t="shared" si="2"/>
        <v/>
      </c>
      <c r="K14" s="116">
        <f t="shared" si="3"/>
        <v>3</v>
      </c>
      <c r="L14" s="3" t="str">
        <f t="shared" si="4"/>
        <v/>
      </c>
      <c r="N14" s="75"/>
      <c r="O14" s="75"/>
      <c r="P14" s="75"/>
      <c r="Q14" s="75"/>
    </row>
    <row r="15" spans="1:17" ht="19.5" x14ac:dyDescent="0.4">
      <c r="A15" s="98"/>
      <c r="B15" s="69" t="s">
        <v>3</v>
      </c>
      <c r="C15" s="60"/>
      <c r="D15" s="12">
        <v>45.73</v>
      </c>
      <c r="E15" s="34">
        <v>0.7</v>
      </c>
      <c r="F15" s="36">
        <f t="shared" si="0"/>
        <v>32.010999999999996</v>
      </c>
      <c r="G15" s="64">
        <f>INDEX(Tableau1[],MATCH(Calculateur!B15,Tableau1[ACTES],0),MATCH(Calculateur!$G$10,Tableau1[#Headers],0))</f>
        <v>100</v>
      </c>
      <c r="H15" s="46" t="str">
        <f t="shared" si="1"/>
        <v/>
      </c>
      <c r="I15" s="50" t="str">
        <f t="shared" si="2"/>
        <v/>
      </c>
      <c r="K15" s="116">
        <f t="shared" si="3"/>
        <v>1</v>
      </c>
      <c r="L15" s="3" t="str">
        <f t="shared" si="4"/>
        <v/>
      </c>
      <c r="N15" s="75"/>
      <c r="O15" s="75"/>
      <c r="P15" s="75"/>
      <c r="Q15" s="75"/>
    </row>
    <row r="16" spans="1:17" ht="32.25" x14ac:dyDescent="0.4">
      <c r="A16" s="98"/>
      <c r="B16" s="69" t="s">
        <v>5</v>
      </c>
      <c r="C16" s="60"/>
      <c r="D16" s="12">
        <v>39.700000000000003</v>
      </c>
      <c r="E16" s="34">
        <v>0.7</v>
      </c>
      <c r="F16" s="36">
        <f t="shared" si="0"/>
        <v>27.79</v>
      </c>
      <c r="G16" s="64">
        <f>INDEX(Tableau1[],MATCH(Calculateur!B16,Tableau1[ACTES],0),MATCH(Calculateur!$G$10,Tableau1[#Headers],0))</f>
        <v>300</v>
      </c>
      <c r="H16" s="46" t="str">
        <f t="shared" si="1"/>
        <v/>
      </c>
      <c r="I16" s="50" t="str">
        <f t="shared" si="2"/>
        <v/>
      </c>
      <c r="K16" s="116">
        <f t="shared" si="3"/>
        <v>3</v>
      </c>
      <c r="L16" s="3" t="str">
        <f t="shared" si="4"/>
        <v/>
      </c>
      <c r="N16" s="75"/>
      <c r="O16" s="75"/>
      <c r="P16" s="75"/>
      <c r="Q16" s="75"/>
    </row>
    <row r="17" spans="1:17" ht="19.5" x14ac:dyDescent="0.4">
      <c r="A17" s="98"/>
      <c r="B17" s="69" t="s">
        <v>6</v>
      </c>
      <c r="C17" s="60"/>
      <c r="D17" s="12">
        <v>37</v>
      </c>
      <c r="E17" s="34">
        <v>0.7</v>
      </c>
      <c r="F17" s="36">
        <f t="shared" si="0"/>
        <v>25.9</v>
      </c>
      <c r="G17" s="64">
        <f>INDEX(Tableau1[],MATCH(Calculateur!B17,Tableau1[ACTES],0),MATCH(Calculateur!$G$10,Tableau1[#Headers],0))</f>
        <v>100</v>
      </c>
      <c r="H17" s="46" t="str">
        <f t="shared" si="1"/>
        <v/>
      </c>
      <c r="I17" s="50" t="str">
        <f t="shared" si="2"/>
        <v/>
      </c>
      <c r="K17" s="116">
        <f t="shared" si="3"/>
        <v>1</v>
      </c>
      <c r="L17" s="3" t="str">
        <f t="shared" si="4"/>
        <v/>
      </c>
      <c r="N17" s="75"/>
      <c r="O17" s="75"/>
      <c r="P17" s="75"/>
      <c r="Q17" s="75"/>
    </row>
    <row r="18" spans="1:17" ht="32.25" x14ac:dyDescent="0.4">
      <c r="A18" s="98"/>
      <c r="B18" s="69" t="s">
        <v>26</v>
      </c>
      <c r="C18" s="60"/>
      <c r="D18" s="12">
        <v>28</v>
      </c>
      <c r="E18" s="34">
        <v>0.7</v>
      </c>
      <c r="F18" s="36">
        <f t="shared" si="0"/>
        <v>19.599999999999998</v>
      </c>
      <c r="G18" s="64">
        <f>INDEX(Tableau1[],MATCH(Calculateur!B18,Tableau1[ACTES],0),MATCH(Calculateur!$G$10,Tableau1[#Headers],0))</f>
        <v>300</v>
      </c>
      <c r="H18" s="46" t="str">
        <f t="shared" si="1"/>
        <v/>
      </c>
      <c r="I18" s="50" t="str">
        <f t="shared" si="2"/>
        <v/>
      </c>
      <c r="K18" s="116">
        <f t="shared" si="3"/>
        <v>3</v>
      </c>
      <c r="L18" s="3" t="str">
        <f t="shared" si="4"/>
        <v/>
      </c>
      <c r="N18" s="75"/>
      <c r="O18" s="75"/>
      <c r="P18" s="75"/>
      <c r="Q18" s="75"/>
    </row>
    <row r="19" spans="1:17" ht="20.25" thickBot="1" x14ac:dyDescent="0.45">
      <c r="A19" s="99"/>
      <c r="B19" s="70" t="s">
        <v>27</v>
      </c>
      <c r="C19" s="61"/>
      <c r="D19" s="15">
        <v>23</v>
      </c>
      <c r="E19" s="38">
        <v>0.7</v>
      </c>
      <c r="F19" s="39">
        <f t="shared" si="0"/>
        <v>16.099999999999998</v>
      </c>
      <c r="G19" s="65">
        <f>INDEX(Tableau1[],MATCH(Calculateur!B19,Tableau1[ACTES],0),MATCH(Calculateur!$G$10,Tableau1[#Headers],0))</f>
        <v>100</v>
      </c>
      <c r="H19" s="47" t="str">
        <f t="shared" si="1"/>
        <v/>
      </c>
      <c r="I19" s="51" t="str">
        <f t="shared" si="2"/>
        <v/>
      </c>
      <c r="K19" s="116">
        <f t="shared" si="3"/>
        <v>1</v>
      </c>
      <c r="L19" s="3" t="str">
        <f t="shared" si="4"/>
        <v/>
      </c>
      <c r="N19" s="75"/>
      <c r="O19" s="75"/>
      <c r="P19" s="75"/>
      <c r="Q19" s="75"/>
    </row>
    <row r="20" spans="1:17" s="19" customFormat="1" ht="20.25" thickBot="1" x14ac:dyDescent="0.45">
      <c r="A20" s="16"/>
      <c r="B20" s="17"/>
      <c r="C20" s="56"/>
      <c r="D20" s="18"/>
      <c r="E20" s="23"/>
      <c r="F20" s="35"/>
      <c r="G20" s="57"/>
      <c r="H20" s="31"/>
      <c r="I20" s="53"/>
      <c r="K20" s="117"/>
      <c r="N20" s="75"/>
      <c r="O20" s="75"/>
      <c r="P20" s="75"/>
      <c r="Q20" s="75"/>
    </row>
    <row r="21" spans="1:17" ht="19.5" x14ac:dyDescent="0.4">
      <c r="A21" s="100" t="s">
        <v>12</v>
      </c>
      <c r="B21" s="68" t="s">
        <v>8</v>
      </c>
      <c r="C21" s="59"/>
      <c r="D21" s="13">
        <v>23</v>
      </c>
      <c r="E21" s="37">
        <v>0.7</v>
      </c>
      <c r="F21" s="14">
        <f t="shared" si="0"/>
        <v>16.099999999999998</v>
      </c>
      <c r="G21" s="63">
        <f>INDEX(Tableau1[],MATCH(Calculateur!B21,Tableau1[ACTES],0),MATCH(Calculateur!$G$10,Tableau1[#Headers],0))</f>
        <v>300</v>
      </c>
      <c r="H21" s="26" t="str">
        <f t="shared" ref="H21:H25" si="5">IF(C21="","",IF(L21="",IF((C21-F21)&gt;(D21*(G21/100)-F21),(D21*(G21/100)-F21),(C21-F21)),L21))</f>
        <v/>
      </c>
      <c r="I21" s="52" t="str">
        <f t="shared" ref="I21:I25" si="6">IF(C21="","",C21-F21-H21)</f>
        <v/>
      </c>
      <c r="K21" s="116">
        <f t="shared" ref="K21:K25" si="7">IF(ISNUMBER(G21),G21/100,"")</f>
        <v>3</v>
      </c>
      <c r="L21" s="3" t="str">
        <f t="shared" ref="L21:L25" si="8">IF(ISNUMBER(G21),"",VALUE(LEFT(RIGHT(G21,LEN(G21)-8),LEN(RIGHT(G21,LEN(G21)-8))-2)))</f>
        <v/>
      </c>
      <c r="N21" s="75"/>
      <c r="O21" s="75"/>
      <c r="P21" s="75"/>
      <c r="Q21" s="75"/>
    </row>
    <row r="22" spans="1:17" ht="19.5" x14ac:dyDescent="0.4">
      <c r="A22" s="101"/>
      <c r="B22" s="69" t="s">
        <v>9</v>
      </c>
      <c r="C22" s="60"/>
      <c r="D22" s="12">
        <v>28.92</v>
      </c>
      <c r="E22" s="34">
        <v>0.7</v>
      </c>
      <c r="F22" s="36">
        <f t="shared" si="0"/>
        <v>20.244</v>
      </c>
      <c r="G22" s="64">
        <f>INDEX(Tableau1[],MATCH(Calculateur!B22,Tableau1[ACTES],0),MATCH(Calculateur!$G$10,Tableau1[#Headers],0))</f>
        <v>300</v>
      </c>
      <c r="H22" s="46" t="str">
        <f t="shared" si="5"/>
        <v/>
      </c>
      <c r="I22" s="50" t="str">
        <f t="shared" si="6"/>
        <v/>
      </c>
      <c r="K22" s="116">
        <f t="shared" si="7"/>
        <v>3</v>
      </c>
      <c r="L22" s="3" t="str">
        <f t="shared" si="8"/>
        <v/>
      </c>
      <c r="N22" s="75"/>
      <c r="O22" s="75"/>
      <c r="P22" s="75"/>
      <c r="Q22" s="75"/>
    </row>
    <row r="23" spans="1:17" ht="19.5" x14ac:dyDescent="0.4">
      <c r="A23" s="101"/>
      <c r="B23" s="69" t="s">
        <v>10</v>
      </c>
      <c r="C23" s="60"/>
      <c r="D23" s="12">
        <v>107.5</v>
      </c>
      <c r="E23" s="34">
        <v>0.7</v>
      </c>
      <c r="F23" s="36">
        <f t="shared" si="0"/>
        <v>75.25</v>
      </c>
      <c r="G23" s="64">
        <f>INDEX(Tableau1[],MATCH(Calculateur!B23,Tableau1[ACTES],0),MATCH(Calculateur!$G$10,Tableau1[#Headers],0))</f>
        <v>400</v>
      </c>
      <c r="H23" s="46" t="str">
        <f t="shared" si="5"/>
        <v/>
      </c>
      <c r="I23" s="50" t="str">
        <f t="shared" si="6"/>
        <v/>
      </c>
      <c r="K23" s="116">
        <f t="shared" si="7"/>
        <v>4</v>
      </c>
      <c r="L23" s="3" t="str">
        <f t="shared" si="8"/>
        <v/>
      </c>
      <c r="N23" s="75"/>
      <c r="O23" s="75"/>
      <c r="P23" s="75"/>
      <c r="Q23" s="75"/>
    </row>
    <row r="24" spans="1:17" ht="19.5" x14ac:dyDescent="0.4">
      <c r="A24" s="101"/>
      <c r="B24" s="69" t="s">
        <v>11</v>
      </c>
      <c r="C24" s="60"/>
      <c r="D24" s="12">
        <v>122.55</v>
      </c>
      <c r="E24" s="34">
        <v>0.7</v>
      </c>
      <c r="F24" s="36">
        <f t="shared" si="0"/>
        <v>85.784999999999997</v>
      </c>
      <c r="G24" s="64">
        <f>INDEX(Tableau1[],MATCH(Calculateur!B24,Tableau1[ACTES],0),MATCH(Calculateur!$G$10,Tableau1[#Headers],0))</f>
        <v>400</v>
      </c>
      <c r="H24" s="46" t="str">
        <f t="shared" si="5"/>
        <v/>
      </c>
      <c r="I24" s="50" t="str">
        <f t="shared" si="6"/>
        <v/>
      </c>
      <c r="K24" s="116">
        <f t="shared" si="7"/>
        <v>4</v>
      </c>
      <c r="L24" s="3" t="str">
        <f t="shared" si="8"/>
        <v/>
      </c>
      <c r="N24" s="75"/>
      <c r="O24" s="75"/>
      <c r="P24" s="75"/>
      <c r="Q24" s="75"/>
    </row>
    <row r="25" spans="1:17" ht="20.25" thickBot="1" x14ac:dyDescent="0.45">
      <c r="A25" s="102"/>
      <c r="B25" s="70" t="s">
        <v>19</v>
      </c>
      <c r="C25" s="61"/>
      <c r="D25" s="15">
        <v>193.5</v>
      </c>
      <c r="E25" s="38">
        <v>1</v>
      </c>
      <c r="F25" s="39">
        <f t="shared" si="0"/>
        <v>193.5</v>
      </c>
      <c r="G25" s="65">
        <f>INDEX(Tableau1[],MATCH(Calculateur!B25,Tableau1[ACTES],0),MATCH(Calculateur!$G$10,Tableau1[#Headers],0))</f>
        <v>300</v>
      </c>
      <c r="H25" s="47" t="str">
        <f t="shared" si="5"/>
        <v/>
      </c>
      <c r="I25" s="51" t="str">
        <f t="shared" si="6"/>
        <v/>
      </c>
      <c r="K25" s="116">
        <f t="shared" si="7"/>
        <v>3</v>
      </c>
      <c r="L25" s="3" t="str">
        <f t="shared" si="8"/>
        <v/>
      </c>
      <c r="N25" s="75"/>
      <c r="O25" s="75"/>
      <c r="P25" s="75"/>
      <c r="Q25" s="75"/>
    </row>
    <row r="26" spans="1:17" s="19" customFormat="1" ht="20.25" thickBot="1" x14ac:dyDescent="0.45">
      <c r="A26" s="16"/>
      <c r="B26" s="17"/>
      <c r="C26" s="56"/>
      <c r="D26" s="18"/>
      <c r="E26" s="23"/>
      <c r="F26" s="35"/>
      <c r="G26" s="57"/>
      <c r="H26" s="31"/>
      <c r="I26" s="53"/>
      <c r="K26" s="117"/>
      <c r="N26" s="75"/>
      <c r="O26" s="75"/>
      <c r="P26" s="75"/>
      <c r="Q26" s="75"/>
    </row>
    <row r="27" spans="1:17" ht="19.5" x14ac:dyDescent="0.4">
      <c r="A27" s="103" t="s">
        <v>16</v>
      </c>
      <c r="B27" s="68" t="s">
        <v>13</v>
      </c>
      <c r="C27" s="59"/>
      <c r="D27" s="13">
        <v>2.84</v>
      </c>
      <c r="E27" s="37">
        <v>0.6</v>
      </c>
      <c r="F27" s="14">
        <f t="shared" si="0"/>
        <v>1.704</v>
      </c>
      <c r="G27" s="63">
        <f>INDEX(Tableau1[],MATCH(Calculateur!B27,Tableau1[ACTES],0),MATCH(Calculateur!$G$10,Tableau1[#Headers],0))</f>
        <v>100</v>
      </c>
      <c r="H27" s="26" t="str">
        <f t="shared" ref="H27:H29" si="9">IF(C27="","",IF(L27="",IF((C27-F27)&gt;(D27*(G27/100)-F27),(D27*(G27/100)-F27),(C27-F27)),L27))</f>
        <v/>
      </c>
      <c r="I27" s="52" t="str">
        <f t="shared" ref="I27:I29" si="10">IF(C27="","",C27-F27-H27)</f>
        <v/>
      </c>
      <c r="K27" s="116">
        <f t="shared" ref="K27:K29" si="11">IF(ISNUMBER(G27),G27/100,"")</f>
        <v>1</v>
      </c>
      <c r="L27" s="3" t="str">
        <f t="shared" ref="L27:L29" si="12">IF(ISNUMBER(G27),"",VALUE(LEFT(RIGHT(G27,LEN(G27)-8),LEN(RIGHT(G27,LEN(G27)-8))-2)))</f>
        <v/>
      </c>
      <c r="N27" s="75"/>
      <c r="O27" s="75"/>
      <c r="P27" s="75"/>
      <c r="Q27" s="75"/>
    </row>
    <row r="28" spans="1:17" ht="19.5" x14ac:dyDescent="0.4">
      <c r="A28" s="104"/>
      <c r="B28" s="69" t="s">
        <v>14</v>
      </c>
      <c r="C28" s="60"/>
      <c r="D28" s="12">
        <v>30.49</v>
      </c>
      <c r="E28" s="34">
        <v>0.6</v>
      </c>
      <c r="F28" s="36">
        <f t="shared" si="0"/>
        <v>18.293999999999997</v>
      </c>
      <c r="G28" s="64">
        <f>INDEX(Tableau1[],MATCH(Calculateur!B28,Tableau1[ACTES],0),MATCH(Calculateur!$G$10,Tableau1[#Headers],0))</f>
        <v>100</v>
      </c>
      <c r="H28" s="46" t="str">
        <f t="shared" si="9"/>
        <v/>
      </c>
      <c r="I28" s="50" t="str">
        <f t="shared" si="10"/>
        <v/>
      </c>
      <c r="K28" s="116">
        <f t="shared" si="11"/>
        <v>1</v>
      </c>
      <c r="L28" s="3" t="str">
        <f t="shared" si="12"/>
        <v/>
      </c>
      <c r="N28" s="75"/>
      <c r="O28" s="75"/>
      <c r="P28" s="75"/>
      <c r="Q28" s="75"/>
    </row>
    <row r="29" spans="1:17" ht="20.25" thickBot="1" x14ac:dyDescent="0.45">
      <c r="A29" s="105"/>
      <c r="B29" s="70" t="s">
        <v>15</v>
      </c>
      <c r="C29" s="61">
        <v>250</v>
      </c>
      <c r="D29" s="15">
        <v>39.479999999999997</v>
      </c>
      <c r="E29" s="38">
        <v>0.6</v>
      </c>
      <c r="F29" s="39">
        <f t="shared" si="0"/>
        <v>23.687999999999999</v>
      </c>
      <c r="G29" s="65" t="str">
        <f>INDEX(Tableau1[],MATCH(Calculateur!B29,Tableau1[ACTES],0),MATCH(Calculateur!$G$10,Tableau1[#Headers],0))</f>
        <v>Forfait 180 €</v>
      </c>
      <c r="H29" s="47">
        <f t="shared" si="9"/>
        <v>180</v>
      </c>
      <c r="I29" s="51">
        <f t="shared" si="10"/>
        <v>46.312000000000012</v>
      </c>
      <c r="K29" s="116" t="str">
        <f t="shared" si="11"/>
        <v/>
      </c>
      <c r="L29" s="3">
        <f t="shared" si="12"/>
        <v>180</v>
      </c>
      <c r="N29" s="75"/>
      <c r="O29" s="73"/>
      <c r="P29" s="73"/>
      <c r="Q29" s="73"/>
    </row>
    <row r="30" spans="1:17" s="19" customFormat="1" ht="20.25" thickBot="1" x14ac:dyDescent="0.45">
      <c r="A30" s="16"/>
      <c r="B30" s="17"/>
      <c r="C30" s="56"/>
      <c r="D30" s="18"/>
      <c r="E30" s="23"/>
      <c r="F30" s="35"/>
      <c r="G30" s="57"/>
      <c r="H30" s="31"/>
      <c r="I30" s="53"/>
      <c r="K30" s="117"/>
      <c r="N30" s="75"/>
      <c r="O30" s="75"/>
      <c r="P30" s="75"/>
      <c r="Q30" s="75"/>
    </row>
    <row r="31" spans="1:17" ht="54" customHeight="1" thickBot="1" x14ac:dyDescent="0.3">
      <c r="A31" s="55" t="s">
        <v>23</v>
      </c>
      <c r="B31" s="27" t="s">
        <v>24</v>
      </c>
      <c r="C31" s="66"/>
      <c r="D31" s="28">
        <v>199.71</v>
      </c>
      <c r="E31" s="29">
        <v>0.6</v>
      </c>
      <c r="F31" s="30">
        <f t="shared" si="0"/>
        <v>119.82599999999999</v>
      </c>
      <c r="G31" s="67">
        <f>INDEX(Tableau1[],MATCH(Calculateur!B31,Tableau1[ACTES],0),MATCH(Calculateur!$G$10,Tableau1[#Headers],0))</f>
        <v>300</v>
      </c>
      <c r="H31" s="45" t="str">
        <f>IF(C31="","",IF(L31="",IF((C31-F31)&gt;(D31*(G31/100)-F31),(D31*(G31/100)-F31),(C31-F31)),L31))</f>
        <v/>
      </c>
      <c r="I31" s="49" t="str">
        <f>IF(C31="","",C31-F31-H31)</f>
        <v/>
      </c>
      <c r="K31" s="116">
        <f>IF(ISNUMBER(G31),G31/100,"")</f>
        <v>3</v>
      </c>
      <c r="L31" s="3" t="str">
        <f>IF(ISNUMBER(G31),"",VALUE(LEFT(RIGHT(G31,LEN(G31)-8),LEN(RIGHT(G31,LEN(G31)-8))-2)))</f>
        <v/>
      </c>
      <c r="N31" s="75"/>
      <c r="O31" s="75"/>
      <c r="P31" s="75"/>
      <c r="Q31" s="75"/>
    </row>
    <row r="32" spans="1:17" x14ac:dyDescent="0.25">
      <c r="N32" s="75"/>
      <c r="O32" s="75"/>
      <c r="P32" s="75"/>
      <c r="Q32" s="75"/>
    </row>
    <row r="33" spans="1:9" ht="15.75" customHeight="1" x14ac:dyDescent="0.25">
      <c r="A33" s="3"/>
      <c r="B33" s="71"/>
      <c r="C33" s="71"/>
      <c r="D33" s="71"/>
      <c r="E33" s="71"/>
      <c r="F33" s="71"/>
      <c r="G33" s="71"/>
      <c r="H33" s="71"/>
      <c r="I33" s="71"/>
    </row>
    <row r="34" spans="1:9" ht="15.75" customHeight="1" x14ac:dyDescent="0.25">
      <c r="A34" s="3"/>
      <c r="B34" s="71"/>
      <c r="C34" s="71"/>
      <c r="D34" s="71"/>
      <c r="E34" s="71"/>
      <c r="F34" s="71"/>
      <c r="G34" s="71"/>
      <c r="H34" s="71"/>
      <c r="I34" s="71"/>
    </row>
    <row r="35" spans="1:9" ht="15.75" customHeight="1" x14ac:dyDescent="0.25">
      <c r="A35" s="3"/>
      <c r="B35" s="71"/>
      <c r="C35" s="71"/>
      <c r="D35" s="71"/>
      <c r="E35" s="71"/>
      <c r="F35" s="71"/>
      <c r="G35" s="71"/>
      <c r="H35" s="71"/>
      <c r="I35" s="71"/>
    </row>
    <row r="36" spans="1:9" ht="15.75" customHeight="1" x14ac:dyDescent="0.25">
      <c r="A36" s="3"/>
      <c r="B36" s="71"/>
      <c r="C36" s="71"/>
      <c r="D36" s="71"/>
      <c r="E36" s="71"/>
      <c r="F36" s="71"/>
      <c r="G36" s="71"/>
      <c r="H36" s="71"/>
      <c r="I36" s="71"/>
    </row>
    <row r="37" spans="1:9" ht="15.75" customHeight="1" x14ac:dyDescent="0.25">
      <c r="A37" s="3"/>
      <c r="B37" s="71"/>
      <c r="C37" s="71"/>
      <c r="D37" s="71"/>
      <c r="E37" s="71"/>
      <c r="F37" s="71"/>
      <c r="G37" s="71"/>
      <c r="H37" s="71"/>
      <c r="I37" s="71"/>
    </row>
    <row r="38" spans="1:9" ht="15.75" customHeight="1" x14ac:dyDescent="0.25">
      <c r="A38" s="3"/>
      <c r="B38" s="71"/>
      <c r="C38" s="71"/>
      <c r="D38" s="71"/>
      <c r="E38" s="71"/>
      <c r="F38" s="71"/>
      <c r="G38" s="71"/>
      <c r="H38" s="71"/>
      <c r="I38" s="71"/>
    </row>
    <row r="39" spans="1:9" ht="15.75" customHeight="1" x14ac:dyDescent="0.25">
      <c r="A39" s="3"/>
      <c r="B39" s="71"/>
      <c r="C39" s="71"/>
      <c r="D39" s="71"/>
      <c r="E39" s="71"/>
      <c r="F39" s="71"/>
      <c r="G39" s="71"/>
      <c r="H39" s="71"/>
      <c r="I39" s="71"/>
    </row>
    <row r="40" spans="1:9" ht="15.75" customHeight="1" x14ac:dyDescent="0.25">
      <c r="A40" s="3"/>
      <c r="B40" s="71"/>
      <c r="C40" s="71"/>
      <c r="D40" s="71"/>
      <c r="E40" s="71"/>
      <c r="F40" s="71"/>
      <c r="G40" s="71"/>
      <c r="H40" s="71"/>
      <c r="I40" s="71"/>
    </row>
    <row r="41" spans="1:9" ht="15.75" customHeight="1" x14ac:dyDescent="0.25">
      <c r="A41" s="3"/>
      <c r="B41" s="71"/>
      <c r="C41" s="71"/>
      <c r="D41" s="71"/>
      <c r="E41" s="71"/>
      <c r="F41" s="71"/>
      <c r="G41" s="71"/>
      <c r="H41" s="71"/>
      <c r="I41" s="71"/>
    </row>
  </sheetData>
  <mergeCells count="5">
    <mergeCell ref="B4:I4"/>
    <mergeCell ref="A11:A19"/>
    <mergeCell ref="A21:A25"/>
    <mergeCell ref="A27:A29"/>
    <mergeCell ref="B5:I7"/>
  </mergeCells>
  <dataValidations count="1">
    <dataValidation allowBlank="1" showDropDown="1" showInputMessage="1" showErrorMessage="1" sqref="G11:G19 G21:G25 G27:G29 G31"/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Formule">
          <x14:formula1>
            <xm:f>Formule!$L$27:$L$46</xm:f>
          </x14:formula1>
          <xm:sqref>G10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9"/>
  <sheetViews>
    <sheetView workbookViewId="0">
      <selection activeCell="B1" sqref="B1:O1"/>
    </sheetView>
  </sheetViews>
  <sheetFormatPr baseColWidth="10" defaultRowHeight="15" x14ac:dyDescent="0.25"/>
  <cols>
    <col min="1" max="1" width="8.42578125" style="72" bestFit="1" customWidth="1"/>
    <col min="2" max="5" width="11.42578125" style="82"/>
    <col min="7" max="7" width="11.42578125" style="82"/>
    <col min="8" max="10" width="11.42578125" style="79"/>
  </cols>
  <sheetData>
    <row r="1" spans="1:15" s="3" customFormat="1" ht="21" x14ac:dyDescent="0.35">
      <c r="A1" s="72"/>
      <c r="B1" s="108" t="s">
        <v>62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1:15" ht="15.75" thickBot="1" x14ac:dyDescent="0.3"/>
    <row r="3" spans="1:15" s="3" customFormat="1" x14ac:dyDescent="0.25">
      <c r="A3" s="72"/>
      <c r="B3" s="111" t="s">
        <v>46</v>
      </c>
      <c r="C3" s="112"/>
      <c r="D3" s="112"/>
      <c r="E3" s="113"/>
      <c r="G3" s="111" t="s">
        <v>46</v>
      </c>
      <c r="H3" s="112"/>
      <c r="I3" s="112"/>
      <c r="J3" s="113"/>
      <c r="L3" s="111" t="s">
        <v>46</v>
      </c>
      <c r="M3" s="112"/>
      <c r="N3" s="112"/>
      <c r="O3" s="113"/>
    </row>
    <row r="4" spans="1:15" x14ac:dyDescent="0.25">
      <c r="B4" s="76" t="s">
        <v>28</v>
      </c>
      <c r="C4" s="77" t="s">
        <v>29</v>
      </c>
      <c r="D4" s="77" t="s">
        <v>30</v>
      </c>
      <c r="E4" s="78" t="s">
        <v>31</v>
      </c>
      <c r="G4" s="76" t="s">
        <v>35</v>
      </c>
      <c r="H4" s="77" t="s">
        <v>36</v>
      </c>
      <c r="I4" s="77" t="s">
        <v>37</v>
      </c>
      <c r="J4" s="78" t="s">
        <v>38</v>
      </c>
      <c r="L4" s="76" t="s">
        <v>56</v>
      </c>
      <c r="M4" s="77" t="s">
        <v>57</v>
      </c>
      <c r="N4" s="77" t="s">
        <v>58</v>
      </c>
      <c r="O4" s="78" t="s">
        <v>59</v>
      </c>
    </row>
    <row r="5" spans="1:15" x14ac:dyDescent="0.25">
      <c r="A5" s="114" t="s">
        <v>0</v>
      </c>
      <c r="B5" s="80">
        <v>125</v>
      </c>
      <c r="C5" s="83">
        <v>150</v>
      </c>
      <c r="D5" s="83">
        <v>200</v>
      </c>
      <c r="E5" s="86">
        <v>300</v>
      </c>
      <c r="G5" s="80">
        <v>100</v>
      </c>
      <c r="H5" s="83">
        <v>100</v>
      </c>
      <c r="I5" s="83">
        <v>150</v>
      </c>
      <c r="J5" s="86">
        <v>200</v>
      </c>
      <c r="L5" s="80">
        <v>100</v>
      </c>
      <c r="M5" s="83">
        <v>100</v>
      </c>
      <c r="N5" s="83">
        <v>125</v>
      </c>
      <c r="O5" s="86">
        <v>200</v>
      </c>
    </row>
    <row r="6" spans="1:15" x14ac:dyDescent="0.25">
      <c r="A6" s="114"/>
      <c r="B6" s="80">
        <v>125</v>
      </c>
      <c r="C6" s="83">
        <v>150</v>
      </c>
      <c r="D6" s="83">
        <v>200</v>
      </c>
      <c r="E6" s="86">
        <v>300</v>
      </c>
      <c r="G6" s="80">
        <v>100</v>
      </c>
      <c r="H6" s="83">
        <v>100</v>
      </c>
      <c r="I6" s="83">
        <v>150</v>
      </c>
      <c r="J6" s="86">
        <v>200</v>
      </c>
      <c r="L6" s="80">
        <v>100</v>
      </c>
      <c r="M6" s="83">
        <v>100</v>
      </c>
      <c r="N6" s="83">
        <v>125</v>
      </c>
      <c r="O6" s="86">
        <v>200</v>
      </c>
    </row>
    <row r="7" spans="1:15" x14ac:dyDescent="0.25">
      <c r="A7" s="114"/>
      <c r="B7" s="80">
        <v>100</v>
      </c>
      <c r="C7" s="83">
        <v>100</v>
      </c>
      <c r="D7" s="83">
        <v>100</v>
      </c>
      <c r="E7" s="86">
        <v>100</v>
      </c>
      <c r="G7" s="80">
        <v>100</v>
      </c>
      <c r="H7" s="83">
        <v>100</v>
      </c>
      <c r="I7" s="83">
        <v>100</v>
      </c>
      <c r="J7" s="86">
        <v>100</v>
      </c>
      <c r="L7" s="80">
        <v>100</v>
      </c>
      <c r="M7" s="83">
        <v>100</v>
      </c>
      <c r="N7" s="83">
        <v>100</v>
      </c>
      <c r="O7" s="86">
        <v>100</v>
      </c>
    </row>
    <row r="8" spans="1:15" x14ac:dyDescent="0.25">
      <c r="A8" s="114"/>
      <c r="B8" s="80">
        <v>125</v>
      </c>
      <c r="C8" s="83">
        <v>150</v>
      </c>
      <c r="D8" s="83">
        <v>200</v>
      </c>
      <c r="E8" s="86">
        <v>300</v>
      </c>
      <c r="G8" s="80">
        <v>100</v>
      </c>
      <c r="H8" s="83">
        <v>100</v>
      </c>
      <c r="I8" s="83">
        <v>150</v>
      </c>
      <c r="J8" s="86">
        <v>200</v>
      </c>
      <c r="L8" s="80">
        <v>100</v>
      </c>
      <c r="M8" s="83">
        <v>100</v>
      </c>
      <c r="N8" s="83">
        <v>125</v>
      </c>
      <c r="O8" s="86">
        <v>200</v>
      </c>
    </row>
    <row r="9" spans="1:15" x14ac:dyDescent="0.25">
      <c r="A9" s="114"/>
      <c r="B9" s="80">
        <v>100</v>
      </c>
      <c r="C9" s="83">
        <v>100</v>
      </c>
      <c r="D9" s="83">
        <v>100</v>
      </c>
      <c r="E9" s="86">
        <v>100</v>
      </c>
      <c r="G9" s="80">
        <v>100</v>
      </c>
      <c r="H9" s="83">
        <v>100</v>
      </c>
      <c r="I9" s="83">
        <v>100</v>
      </c>
      <c r="J9" s="86">
        <v>100</v>
      </c>
      <c r="L9" s="80">
        <v>100</v>
      </c>
      <c r="M9" s="83">
        <v>100</v>
      </c>
      <c r="N9" s="83">
        <v>100</v>
      </c>
      <c r="O9" s="86">
        <v>100</v>
      </c>
    </row>
    <row r="10" spans="1:15" x14ac:dyDescent="0.25">
      <c r="A10" s="114"/>
      <c r="B10" s="80">
        <v>125</v>
      </c>
      <c r="C10" s="83">
        <v>150</v>
      </c>
      <c r="D10" s="83">
        <v>200</v>
      </c>
      <c r="E10" s="86">
        <v>300</v>
      </c>
      <c r="G10" s="80">
        <v>100</v>
      </c>
      <c r="H10" s="83">
        <v>100</v>
      </c>
      <c r="I10" s="83">
        <v>150</v>
      </c>
      <c r="J10" s="86">
        <v>200</v>
      </c>
      <c r="L10" s="80">
        <v>100</v>
      </c>
      <c r="M10" s="83">
        <v>100</v>
      </c>
      <c r="N10" s="83">
        <v>125</v>
      </c>
      <c r="O10" s="86">
        <v>200</v>
      </c>
    </row>
    <row r="11" spans="1:15" x14ac:dyDescent="0.25">
      <c r="A11" s="114"/>
      <c r="B11" s="80">
        <v>100</v>
      </c>
      <c r="C11" s="83">
        <v>100</v>
      </c>
      <c r="D11" s="83">
        <v>100</v>
      </c>
      <c r="E11" s="86">
        <v>100</v>
      </c>
      <c r="G11" s="80">
        <v>100</v>
      </c>
      <c r="H11" s="83">
        <v>100</v>
      </c>
      <c r="I11" s="83">
        <v>100</v>
      </c>
      <c r="J11" s="86">
        <v>100</v>
      </c>
      <c r="L11" s="80">
        <v>100</v>
      </c>
      <c r="M11" s="83">
        <v>100</v>
      </c>
      <c r="N11" s="83">
        <v>100</v>
      </c>
      <c r="O11" s="86">
        <v>100</v>
      </c>
    </row>
    <row r="12" spans="1:15" x14ac:dyDescent="0.25">
      <c r="A12" s="114"/>
      <c r="B12" s="80">
        <v>125</v>
      </c>
      <c r="C12" s="83">
        <v>150</v>
      </c>
      <c r="D12" s="83">
        <v>200</v>
      </c>
      <c r="E12" s="86">
        <v>300</v>
      </c>
      <c r="G12" s="80">
        <v>100</v>
      </c>
      <c r="H12" s="83">
        <v>100</v>
      </c>
      <c r="I12" s="83">
        <v>150</v>
      </c>
      <c r="J12" s="86">
        <v>200</v>
      </c>
      <c r="L12" s="80">
        <v>100</v>
      </c>
      <c r="M12" s="83">
        <v>100</v>
      </c>
      <c r="N12" s="83">
        <v>125</v>
      </c>
      <c r="O12" s="86">
        <v>200</v>
      </c>
    </row>
    <row r="13" spans="1:15" x14ac:dyDescent="0.25">
      <c r="A13" s="114"/>
      <c r="B13" s="80">
        <v>100</v>
      </c>
      <c r="C13" s="83">
        <v>100</v>
      </c>
      <c r="D13" s="83">
        <v>100</v>
      </c>
      <c r="E13" s="86">
        <v>100</v>
      </c>
      <c r="G13" s="80">
        <v>100</v>
      </c>
      <c r="H13" s="83">
        <v>100</v>
      </c>
      <c r="I13" s="83">
        <v>100</v>
      </c>
      <c r="J13" s="86">
        <v>100</v>
      </c>
      <c r="L13" s="80">
        <v>100</v>
      </c>
      <c r="M13" s="83">
        <v>100</v>
      </c>
      <c r="N13" s="83">
        <v>100</v>
      </c>
      <c r="O13" s="86">
        <v>100</v>
      </c>
    </row>
    <row r="14" spans="1:15" x14ac:dyDescent="0.25">
      <c r="B14" s="80"/>
      <c r="C14" s="83"/>
      <c r="D14" s="83"/>
      <c r="E14" s="86"/>
      <c r="G14" s="80"/>
      <c r="H14" s="85"/>
      <c r="I14" s="85"/>
      <c r="J14" s="88"/>
      <c r="L14" s="80"/>
      <c r="M14" s="85"/>
      <c r="N14" s="85"/>
      <c r="O14" s="88"/>
    </row>
    <row r="15" spans="1:15" x14ac:dyDescent="0.25">
      <c r="A15" s="114" t="s">
        <v>12</v>
      </c>
      <c r="B15" s="80">
        <v>125</v>
      </c>
      <c r="C15" s="83">
        <v>150</v>
      </c>
      <c r="D15" s="83">
        <v>200</v>
      </c>
      <c r="E15" s="86">
        <v>300</v>
      </c>
      <c r="G15" s="80">
        <v>100</v>
      </c>
      <c r="H15" s="83">
        <v>100</v>
      </c>
      <c r="I15" s="83">
        <v>150</v>
      </c>
      <c r="J15" s="86">
        <v>200</v>
      </c>
      <c r="L15" s="80">
        <v>0</v>
      </c>
      <c r="M15" s="83">
        <v>100</v>
      </c>
      <c r="N15" s="83">
        <v>100</v>
      </c>
      <c r="O15" s="86">
        <v>200</v>
      </c>
    </row>
    <row r="16" spans="1:15" x14ac:dyDescent="0.25">
      <c r="A16" s="114"/>
      <c r="B16" s="80">
        <v>125</v>
      </c>
      <c r="C16" s="83">
        <v>150</v>
      </c>
      <c r="D16" s="83">
        <v>200</v>
      </c>
      <c r="E16" s="86">
        <v>300</v>
      </c>
      <c r="G16" s="80">
        <v>100</v>
      </c>
      <c r="H16" s="83">
        <v>100</v>
      </c>
      <c r="I16" s="83">
        <v>150</v>
      </c>
      <c r="J16" s="86">
        <v>200</v>
      </c>
      <c r="L16" s="80">
        <v>0</v>
      </c>
      <c r="M16" s="83">
        <v>100</v>
      </c>
      <c r="N16" s="83">
        <v>100</v>
      </c>
      <c r="O16" s="86">
        <v>200</v>
      </c>
    </row>
    <row r="17" spans="1:15" x14ac:dyDescent="0.25">
      <c r="A17" s="114"/>
      <c r="B17" s="80">
        <v>100</v>
      </c>
      <c r="C17" s="83">
        <v>200</v>
      </c>
      <c r="D17" s="83">
        <v>300</v>
      </c>
      <c r="E17" s="86">
        <v>400</v>
      </c>
      <c r="G17" s="80">
        <v>100</v>
      </c>
      <c r="H17" s="83">
        <v>200</v>
      </c>
      <c r="I17" s="83">
        <v>300</v>
      </c>
      <c r="J17" s="86">
        <v>400</v>
      </c>
      <c r="L17" s="80">
        <v>0</v>
      </c>
      <c r="M17" s="83">
        <v>200</v>
      </c>
      <c r="N17" s="83">
        <v>150</v>
      </c>
      <c r="O17" s="86">
        <v>400</v>
      </c>
    </row>
    <row r="18" spans="1:15" x14ac:dyDescent="0.25">
      <c r="A18" s="114"/>
      <c r="B18" s="80">
        <v>100</v>
      </c>
      <c r="C18" s="83">
        <v>200</v>
      </c>
      <c r="D18" s="83">
        <v>300</v>
      </c>
      <c r="E18" s="86">
        <v>400</v>
      </c>
      <c r="G18" s="80">
        <v>100</v>
      </c>
      <c r="H18" s="83">
        <v>200</v>
      </c>
      <c r="I18" s="83">
        <v>300</v>
      </c>
      <c r="J18" s="86">
        <v>400</v>
      </c>
      <c r="L18" s="80">
        <v>0</v>
      </c>
      <c r="M18" s="83">
        <v>200</v>
      </c>
      <c r="N18" s="83">
        <v>125</v>
      </c>
      <c r="O18" s="86">
        <v>400</v>
      </c>
    </row>
    <row r="19" spans="1:15" x14ac:dyDescent="0.25">
      <c r="A19" s="114"/>
      <c r="B19" s="80">
        <v>125</v>
      </c>
      <c r="C19" s="83">
        <v>150</v>
      </c>
      <c r="D19" s="83">
        <v>200</v>
      </c>
      <c r="E19" s="86">
        <v>300</v>
      </c>
      <c r="G19" s="80">
        <v>100</v>
      </c>
      <c r="H19" s="83">
        <v>100</v>
      </c>
      <c r="I19" s="83">
        <v>150</v>
      </c>
      <c r="J19" s="86">
        <v>200</v>
      </c>
      <c r="L19" s="80">
        <v>0</v>
      </c>
      <c r="M19" s="83">
        <v>100</v>
      </c>
      <c r="N19" s="83">
        <v>150</v>
      </c>
      <c r="O19" s="86">
        <v>200</v>
      </c>
    </row>
    <row r="20" spans="1:15" x14ac:dyDescent="0.25">
      <c r="B20" s="80"/>
      <c r="C20" s="83"/>
      <c r="D20" s="83"/>
      <c r="E20" s="86"/>
      <c r="G20" s="80"/>
      <c r="H20" s="85"/>
      <c r="I20" s="85"/>
      <c r="J20" s="88"/>
      <c r="L20" s="80"/>
      <c r="M20" s="85"/>
      <c r="N20" s="85"/>
      <c r="O20" s="88"/>
    </row>
    <row r="21" spans="1:15" x14ac:dyDescent="0.25">
      <c r="A21" s="115" t="s">
        <v>16</v>
      </c>
      <c r="B21" s="80">
        <v>100</v>
      </c>
      <c r="C21" s="83">
        <v>100</v>
      </c>
      <c r="D21" s="83">
        <v>100</v>
      </c>
      <c r="E21" s="86">
        <v>100</v>
      </c>
      <c r="G21" s="80">
        <v>100</v>
      </c>
      <c r="H21" s="83">
        <v>100</v>
      </c>
      <c r="I21" s="83">
        <v>100</v>
      </c>
      <c r="J21" s="86">
        <v>100</v>
      </c>
      <c r="L21" s="80">
        <v>0</v>
      </c>
      <c r="M21" s="83">
        <v>100</v>
      </c>
      <c r="N21" s="83">
        <v>100</v>
      </c>
      <c r="O21" s="86">
        <v>100</v>
      </c>
    </row>
    <row r="22" spans="1:15" x14ac:dyDescent="0.25">
      <c r="A22" s="115"/>
      <c r="B22" s="80">
        <v>100</v>
      </c>
      <c r="C22" s="83">
        <v>100</v>
      </c>
      <c r="D22" s="83">
        <v>100</v>
      </c>
      <c r="E22" s="86">
        <v>100</v>
      </c>
      <c r="G22" s="80">
        <v>100</v>
      </c>
      <c r="H22" s="83">
        <v>100</v>
      </c>
      <c r="I22" s="83">
        <v>100</v>
      </c>
      <c r="J22" s="86">
        <v>100</v>
      </c>
      <c r="L22" s="80">
        <v>0</v>
      </c>
      <c r="M22" s="83">
        <v>100</v>
      </c>
      <c r="N22" s="83">
        <v>100</v>
      </c>
      <c r="O22" s="86">
        <v>100</v>
      </c>
    </row>
    <row r="23" spans="1:15" x14ac:dyDescent="0.25">
      <c r="A23" s="115"/>
      <c r="B23" s="80">
        <v>100</v>
      </c>
      <c r="C23" s="77" t="s">
        <v>32</v>
      </c>
      <c r="D23" s="77" t="s">
        <v>33</v>
      </c>
      <c r="E23" s="78" t="s">
        <v>34</v>
      </c>
      <c r="G23" s="80">
        <v>100</v>
      </c>
      <c r="H23" s="77" t="s">
        <v>39</v>
      </c>
      <c r="I23" s="77" t="s">
        <v>40</v>
      </c>
      <c r="J23" s="78" t="s">
        <v>41</v>
      </c>
      <c r="L23" s="80">
        <v>0</v>
      </c>
      <c r="M23" s="77">
        <v>100</v>
      </c>
      <c r="N23" s="77" t="s">
        <v>39</v>
      </c>
      <c r="O23" s="78" t="s">
        <v>40</v>
      </c>
    </row>
    <row r="24" spans="1:15" x14ac:dyDescent="0.25">
      <c r="B24" s="80"/>
      <c r="C24" s="83"/>
      <c r="D24" s="83"/>
      <c r="E24" s="86"/>
      <c r="G24" s="80"/>
      <c r="H24" s="85"/>
      <c r="I24" s="85"/>
      <c r="J24" s="88"/>
      <c r="L24" s="80"/>
      <c r="M24" s="85"/>
      <c r="N24" s="85"/>
      <c r="O24" s="88"/>
    </row>
    <row r="25" spans="1:15" ht="15.75" thickBot="1" x14ac:dyDescent="0.3">
      <c r="A25" s="72" t="s">
        <v>23</v>
      </c>
      <c r="B25" s="81">
        <v>125</v>
      </c>
      <c r="C25" s="84">
        <v>150</v>
      </c>
      <c r="D25" s="84">
        <v>200</v>
      </c>
      <c r="E25" s="87">
        <v>300</v>
      </c>
      <c r="G25" s="81">
        <v>100</v>
      </c>
      <c r="H25" s="84">
        <v>100</v>
      </c>
      <c r="I25" s="84">
        <v>150</v>
      </c>
      <c r="J25" s="87">
        <v>200</v>
      </c>
      <c r="L25" s="81">
        <v>0</v>
      </c>
      <c r="M25" s="84">
        <v>100</v>
      </c>
      <c r="N25" s="84">
        <v>100</v>
      </c>
      <c r="O25" s="87">
        <v>150</v>
      </c>
    </row>
    <row r="26" spans="1:15" ht="15.75" thickBot="1" x14ac:dyDescent="0.3"/>
    <row r="27" spans="1:15" x14ac:dyDescent="0.25">
      <c r="B27" s="111" t="s">
        <v>46</v>
      </c>
      <c r="C27" s="112"/>
      <c r="D27" s="112"/>
      <c r="E27" s="113"/>
      <c r="G27" s="111" t="s">
        <v>46</v>
      </c>
      <c r="H27" s="112"/>
      <c r="I27" s="112"/>
      <c r="J27" s="113"/>
      <c r="L27" s="89" t="s">
        <v>56</v>
      </c>
    </row>
    <row r="28" spans="1:15" x14ac:dyDescent="0.25">
      <c r="B28" s="76" t="s">
        <v>42</v>
      </c>
      <c r="C28" s="77" t="s">
        <v>44</v>
      </c>
      <c r="D28" s="77" t="s">
        <v>43</v>
      </c>
      <c r="E28" s="78" t="s">
        <v>45</v>
      </c>
      <c r="G28" s="76" t="s">
        <v>47</v>
      </c>
      <c r="H28" s="77" t="s">
        <v>48</v>
      </c>
      <c r="I28" s="77" t="s">
        <v>49</v>
      </c>
      <c r="J28" s="78" t="s">
        <v>50</v>
      </c>
      <c r="L28" s="90" t="s">
        <v>57</v>
      </c>
    </row>
    <row r="29" spans="1:15" x14ac:dyDescent="0.25">
      <c r="A29" s="110" t="s">
        <v>0</v>
      </c>
      <c r="B29" s="80">
        <v>100</v>
      </c>
      <c r="C29" s="83">
        <v>100</v>
      </c>
      <c r="D29" s="83">
        <v>150</v>
      </c>
      <c r="E29" s="86">
        <v>200</v>
      </c>
      <c r="G29" s="80">
        <v>100</v>
      </c>
      <c r="H29" s="83">
        <v>100</v>
      </c>
      <c r="I29" s="83">
        <v>150</v>
      </c>
      <c r="J29" s="86">
        <v>200</v>
      </c>
      <c r="L29" s="89" t="s">
        <v>58</v>
      </c>
    </row>
    <row r="30" spans="1:15" x14ac:dyDescent="0.25">
      <c r="A30" s="110"/>
      <c r="B30" s="80">
        <v>100</v>
      </c>
      <c r="C30" s="83">
        <v>100</v>
      </c>
      <c r="D30" s="83">
        <v>150</v>
      </c>
      <c r="E30" s="86">
        <v>200</v>
      </c>
      <c r="G30" s="80">
        <v>100</v>
      </c>
      <c r="H30" s="83">
        <v>100</v>
      </c>
      <c r="I30" s="83">
        <v>150</v>
      </c>
      <c r="J30" s="86">
        <v>200</v>
      </c>
      <c r="L30" s="89" t="s">
        <v>59</v>
      </c>
    </row>
    <row r="31" spans="1:15" x14ac:dyDescent="0.25">
      <c r="A31" s="110"/>
      <c r="B31" s="80">
        <v>100</v>
      </c>
      <c r="C31" s="83">
        <v>100</v>
      </c>
      <c r="D31" s="83">
        <v>100</v>
      </c>
      <c r="E31" s="86">
        <v>100</v>
      </c>
      <c r="G31" s="80">
        <v>100</v>
      </c>
      <c r="H31" s="83">
        <v>100</v>
      </c>
      <c r="I31" s="83">
        <v>100</v>
      </c>
      <c r="J31" s="86">
        <v>100</v>
      </c>
      <c r="L31" s="89" t="s">
        <v>35</v>
      </c>
    </row>
    <row r="32" spans="1:15" x14ac:dyDescent="0.25">
      <c r="A32" s="110"/>
      <c r="B32" s="80">
        <v>100</v>
      </c>
      <c r="C32" s="83">
        <v>100</v>
      </c>
      <c r="D32" s="83">
        <v>150</v>
      </c>
      <c r="E32" s="86">
        <v>200</v>
      </c>
      <c r="G32" s="80">
        <v>100</v>
      </c>
      <c r="H32" s="83">
        <v>100</v>
      </c>
      <c r="I32" s="83">
        <v>150</v>
      </c>
      <c r="J32" s="86">
        <v>200</v>
      </c>
      <c r="L32" s="89" t="s">
        <v>36</v>
      </c>
    </row>
    <row r="33" spans="1:12" x14ac:dyDescent="0.25">
      <c r="A33" s="110"/>
      <c r="B33" s="80">
        <v>100</v>
      </c>
      <c r="C33" s="83">
        <v>100</v>
      </c>
      <c r="D33" s="83">
        <v>100</v>
      </c>
      <c r="E33" s="86">
        <v>100</v>
      </c>
      <c r="G33" s="80">
        <v>100</v>
      </c>
      <c r="H33" s="83">
        <v>100</v>
      </c>
      <c r="I33" s="83">
        <v>100</v>
      </c>
      <c r="J33" s="86">
        <v>100</v>
      </c>
      <c r="L33" s="89" t="s">
        <v>37</v>
      </c>
    </row>
    <row r="34" spans="1:12" x14ac:dyDescent="0.25">
      <c r="A34" s="110"/>
      <c r="B34" s="80">
        <v>100</v>
      </c>
      <c r="C34" s="83">
        <v>100</v>
      </c>
      <c r="D34" s="83">
        <v>150</v>
      </c>
      <c r="E34" s="86">
        <v>200</v>
      </c>
      <c r="G34" s="80">
        <v>100</v>
      </c>
      <c r="H34" s="83">
        <v>100</v>
      </c>
      <c r="I34" s="83">
        <v>150</v>
      </c>
      <c r="J34" s="86">
        <v>200</v>
      </c>
      <c r="L34" s="89" t="s">
        <v>38</v>
      </c>
    </row>
    <row r="35" spans="1:12" x14ac:dyDescent="0.25">
      <c r="A35" s="110"/>
      <c r="B35" s="80">
        <v>100</v>
      </c>
      <c r="C35" s="83">
        <v>100</v>
      </c>
      <c r="D35" s="83">
        <v>100</v>
      </c>
      <c r="E35" s="86">
        <v>100</v>
      </c>
      <c r="G35" s="80">
        <v>100</v>
      </c>
      <c r="H35" s="83">
        <v>100</v>
      </c>
      <c r="I35" s="83">
        <v>100</v>
      </c>
      <c r="J35" s="86">
        <v>100</v>
      </c>
      <c r="L35" s="89" t="s">
        <v>42</v>
      </c>
    </row>
    <row r="36" spans="1:12" x14ac:dyDescent="0.25">
      <c r="A36" s="110"/>
      <c r="B36" s="80">
        <v>100</v>
      </c>
      <c r="C36" s="83">
        <v>100</v>
      </c>
      <c r="D36" s="83">
        <v>150</v>
      </c>
      <c r="E36" s="86">
        <v>200</v>
      </c>
      <c r="G36" s="80">
        <v>100</v>
      </c>
      <c r="H36" s="83">
        <v>100</v>
      </c>
      <c r="I36" s="83">
        <v>150</v>
      </c>
      <c r="J36" s="86">
        <v>200</v>
      </c>
      <c r="L36" s="89" t="s">
        <v>60</v>
      </c>
    </row>
    <row r="37" spans="1:12" x14ac:dyDescent="0.25">
      <c r="A37" s="110"/>
      <c r="B37" s="80">
        <v>100</v>
      </c>
      <c r="C37" s="83">
        <v>100</v>
      </c>
      <c r="D37" s="83">
        <v>100</v>
      </c>
      <c r="E37" s="86">
        <v>100</v>
      </c>
      <c r="G37" s="80">
        <v>100</v>
      </c>
      <c r="H37" s="83">
        <v>100</v>
      </c>
      <c r="I37" s="83">
        <v>100</v>
      </c>
      <c r="J37" s="86">
        <v>100</v>
      </c>
      <c r="L37" s="89" t="s">
        <v>43</v>
      </c>
    </row>
    <row r="38" spans="1:12" x14ac:dyDescent="0.25">
      <c r="B38" s="80"/>
      <c r="C38" s="83"/>
      <c r="D38" s="83"/>
      <c r="E38" s="86"/>
      <c r="G38" s="80"/>
      <c r="H38" s="83"/>
      <c r="I38" s="83"/>
      <c r="J38" s="86"/>
      <c r="L38" s="89" t="s">
        <v>45</v>
      </c>
    </row>
    <row r="39" spans="1:12" x14ac:dyDescent="0.25">
      <c r="A39" s="110" t="s">
        <v>12</v>
      </c>
      <c r="B39" s="80">
        <v>100</v>
      </c>
      <c r="C39" s="83">
        <v>100</v>
      </c>
      <c r="D39" s="83">
        <v>150</v>
      </c>
      <c r="E39" s="86">
        <v>200</v>
      </c>
      <c r="G39" s="80">
        <v>100</v>
      </c>
      <c r="H39" s="83">
        <v>100</v>
      </c>
      <c r="I39" s="83">
        <v>150</v>
      </c>
      <c r="J39" s="86">
        <v>200</v>
      </c>
      <c r="L39" s="89" t="s">
        <v>28</v>
      </c>
    </row>
    <row r="40" spans="1:12" x14ac:dyDescent="0.25">
      <c r="A40" s="110"/>
      <c r="B40" s="80">
        <v>100</v>
      </c>
      <c r="C40" s="83">
        <v>100</v>
      </c>
      <c r="D40" s="83">
        <v>150</v>
      </c>
      <c r="E40" s="86">
        <v>200</v>
      </c>
      <c r="G40" s="80">
        <v>100</v>
      </c>
      <c r="H40" s="83">
        <v>100</v>
      </c>
      <c r="I40" s="83">
        <v>150</v>
      </c>
      <c r="J40" s="86">
        <v>200</v>
      </c>
      <c r="L40" s="89" t="s">
        <v>29</v>
      </c>
    </row>
    <row r="41" spans="1:12" x14ac:dyDescent="0.25">
      <c r="A41" s="110"/>
      <c r="B41" s="80">
        <v>100</v>
      </c>
      <c r="C41" s="83">
        <v>200</v>
      </c>
      <c r="D41" s="83">
        <v>300</v>
      </c>
      <c r="E41" s="86">
        <v>400</v>
      </c>
      <c r="G41" s="80">
        <v>100</v>
      </c>
      <c r="H41" s="83">
        <v>200</v>
      </c>
      <c r="I41" s="83">
        <v>300</v>
      </c>
      <c r="J41" s="86">
        <v>400</v>
      </c>
      <c r="L41" s="89" t="s">
        <v>30</v>
      </c>
    </row>
    <row r="42" spans="1:12" x14ac:dyDescent="0.25">
      <c r="A42" s="110"/>
      <c r="B42" s="80">
        <v>100</v>
      </c>
      <c r="C42" s="83">
        <v>200</v>
      </c>
      <c r="D42" s="83">
        <v>300</v>
      </c>
      <c r="E42" s="86">
        <v>400</v>
      </c>
      <c r="G42" s="80">
        <v>100</v>
      </c>
      <c r="H42" s="83">
        <v>200</v>
      </c>
      <c r="I42" s="83">
        <v>300</v>
      </c>
      <c r="J42" s="86">
        <v>400</v>
      </c>
      <c r="L42" s="89" t="s">
        <v>31</v>
      </c>
    </row>
    <row r="43" spans="1:12" x14ac:dyDescent="0.25">
      <c r="A43" s="110"/>
      <c r="B43" s="80">
        <v>100</v>
      </c>
      <c r="C43" s="83">
        <v>200</v>
      </c>
      <c r="D43" s="83">
        <v>300</v>
      </c>
      <c r="E43" s="86">
        <v>400</v>
      </c>
      <c r="G43" s="80">
        <v>0</v>
      </c>
      <c r="H43" s="77" t="s">
        <v>40</v>
      </c>
      <c r="I43" s="77" t="s">
        <v>41</v>
      </c>
      <c r="J43" s="78" t="s">
        <v>52</v>
      </c>
      <c r="L43" s="90" t="s">
        <v>47</v>
      </c>
    </row>
    <row r="44" spans="1:12" x14ac:dyDescent="0.25">
      <c r="B44" s="80"/>
      <c r="C44" s="83"/>
      <c r="D44" s="83"/>
      <c r="E44" s="86"/>
      <c r="G44" s="80"/>
      <c r="H44" s="83"/>
      <c r="I44" s="83"/>
      <c r="J44" s="86"/>
      <c r="L44" s="89" t="s">
        <v>48</v>
      </c>
    </row>
    <row r="45" spans="1:12" x14ac:dyDescent="0.25">
      <c r="A45" s="109" t="s">
        <v>16</v>
      </c>
      <c r="B45" s="80">
        <v>100</v>
      </c>
      <c r="C45" s="83">
        <v>100</v>
      </c>
      <c r="D45" s="83">
        <v>100</v>
      </c>
      <c r="E45" s="86">
        <v>100</v>
      </c>
      <c r="G45" s="80">
        <v>100</v>
      </c>
      <c r="H45" s="83">
        <v>100</v>
      </c>
      <c r="I45" s="83">
        <v>100</v>
      </c>
      <c r="J45" s="86">
        <v>100</v>
      </c>
      <c r="L45" s="89" t="s">
        <v>49</v>
      </c>
    </row>
    <row r="46" spans="1:12" x14ac:dyDescent="0.25">
      <c r="A46" s="109"/>
      <c r="B46" s="80">
        <v>100</v>
      </c>
      <c r="C46" s="83">
        <v>100</v>
      </c>
      <c r="D46" s="83">
        <v>100</v>
      </c>
      <c r="E46" s="86">
        <v>100</v>
      </c>
      <c r="G46" s="80">
        <v>100</v>
      </c>
      <c r="H46" s="83">
        <v>100</v>
      </c>
      <c r="I46" s="83">
        <v>100</v>
      </c>
      <c r="J46" s="86">
        <v>100</v>
      </c>
      <c r="L46" s="89" t="s">
        <v>50</v>
      </c>
    </row>
    <row r="47" spans="1:12" x14ac:dyDescent="0.25">
      <c r="A47" s="109"/>
      <c r="B47" s="80">
        <v>100</v>
      </c>
      <c r="C47" s="83" t="s">
        <v>53</v>
      </c>
      <c r="D47" s="83" t="s">
        <v>54</v>
      </c>
      <c r="E47" s="86" t="s">
        <v>55</v>
      </c>
      <c r="G47" s="76" t="s">
        <v>51</v>
      </c>
      <c r="H47" s="77" t="s">
        <v>32</v>
      </c>
      <c r="I47" s="77" t="s">
        <v>33</v>
      </c>
      <c r="J47" s="78" t="s">
        <v>34</v>
      </c>
    </row>
    <row r="48" spans="1:12" x14ac:dyDescent="0.25">
      <c r="B48" s="80"/>
      <c r="C48" s="83"/>
      <c r="D48" s="83"/>
      <c r="E48" s="86"/>
      <c r="G48" s="80"/>
      <c r="H48" s="83"/>
      <c r="I48" s="83"/>
      <c r="J48" s="86"/>
    </row>
    <row r="49" spans="1:10" ht="15.75" thickBot="1" x14ac:dyDescent="0.3">
      <c r="A49" s="72" t="s">
        <v>23</v>
      </c>
      <c r="B49" s="81">
        <v>125</v>
      </c>
      <c r="C49" s="84">
        <v>150</v>
      </c>
      <c r="D49" s="84">
        <v>200</v>
      </c>
      <c r="E49" s="87">
        <v>300</v>
      </c>
      <c r="G49" s="81">
        <v>125</v>
      </c>
      <c r="H49" s="84">
        <v>150</v>
      </c>
      <c r="I49" s="84">
        <v>200</v>
      </c>
      <c r="J49" s="87">
        <v>300</v>
      </c>
    </row>
  </sheetData>
  <mergeCells count="12">
    <mergeCell ref="B1:O1"/>
    <mergeCell ref="A45:A47"/>
    <mergeCell ref="A39:A43"/>
    <mergeCell ref="A29:A37"/>
    <mergeCell ref="L3:O3"/>
    <mergeCell ref="A5:A13"/>
    <mergeCell ref="A15:A19"/>
    <mergeCell ref="A21:A23"/>
    <mergeCell ref="B3:E3"/>
    <mergeCell ref="G3:J3"/>
    <mergeCell ref="B27:E27"/>
    <mergeCell ref="G27:J27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AD30"/>
  <sheetViews>
    <sheetView workbookViewId="0">
      <selection activeCell="I11" sqref="I11"/>
    </sheetView>
  </sheetViews>
  <sheetFormatPr baseColWidth="10" defaultRowHeight="15" customHeight="1" x14ac:dyDescent="0.25"/>
  <cols>
    <col min="1" max="1" width="1.7109375" style="79" customWidth="1"/>
    <col min="2" max="2" width="12.140625" style="79" bestFit="1" customWidth="1"/>
    <col min="3" max="3" width="1.7109375" style="79" customWidth="1"/>
    <col min="4" max="7" width="60.7109375" style="79" customWidth="1"/>
    <col min="8" max="8" width="1.7109375" style="79" customWidth="1"/>
    <col min="9" max="9" width="14.28515625" style="79" bestFit="1" customWidth="1"/>
    <col min="10" max="10" width="60.7109375" style="79" customWidth="1"/>
    <col min="11" max="14" width="11.42578125" style="79"/>
    <col min="15" max="18" width="14.28515625" style="79" customWidth="1"/>
    <col min="19" max="16384" width="11.42578125" style="79"/>
  </cols>
  <sheetData>
    <row r="2" spans="2:30" ht="21" x14ac:dyDescent="0.35">
      <c r="C2" s="120"/>
      <c r="D2" s="120"/>
      <c r="E2" s="120"/>
      <c r="F2" s="120"/>
      <c r="G2" s="120"/>
      <c r="H2" s="120"/>
      <c r="I2" s="120" t="s">
        <v>62</v>
      </c>
      <c r="J2" s="120"/>
      <c r="K2" s="120"/>
      <c r="L2" s="120"/>
      <c r="M2" s="120"/>
      <c r="N2" s="120"/>
      <c r="O2" s="120"/>
    </row>
    <row r="8" spans="2:30" ht="15" customHeight="1" x14ac:dyDescent="0.25">
      <c r="B8" s="92" t="s">
        <v>70</v>
      </c>
      <c r="D8" s="92" t="s">
        <v>73</v>
      </c>
      <c r="I8" s="118" t="s">
        <v>74</v>
      </c>
      <c r="J8" s="119"/>
    </row>
    <row r="10" spans="2:30" ht="15" customHeight="1" x14ac:dyDescent="0.25">
      <c r="B10" s="79" t="s">
        <v>69</v>
      </c>
      <c r="D10" s="79" t="s">
        <v>65</v>
      </c>
      <c r="E10" s="79" t="s">
        <v>66</v>
      </c>
      <c r="F10" s="79" t="s">
        <v>67</v>
      </c>
      <c r="G10" s="79" t="s">
        <v>68</v>
      </c>
      <c r="I10" s="79" t="s">
        <v>71</v>
      </c>
      <c r="J10" s="79" t="s">
        <v>72</v>
      </c>
      <c r="K10" s="79" t="s">
        <v>56</v>
      </c>
      <c r="L10" s="79" t="s">
        <v>57</v>
      </c>
      <c r="M10" s="79" t="s">
        <v>58</v>
      </c>
      <c r="N10" s="79" t="s">
        <v>59</v>
      </c>
      <c r="O10" s="79" t="s">
        <v>35</v>
      </c>
      <c r="P10" s="79" t="s">
        <v>36</v>
      </c>
      <c r="Q10" s="79" t="s">
        <v>37</v>
      </c>
      <c r="R10" s="79" t="s">
        <v>38</v>
      </c>
      <c r="S10" s="79" t="s">
        <v>42</v>
      </c>
      <c r="T10" s="79" t="s">
        <v>60</v>
      </c>
      <c r="U10" s="79" t="s">
        <v>43</v>
      </c>
      <c r="V10" s="79" t="s">
        <v>45</v>
      </c>
      <c r="W10" s="79" t="s">
        <v>28</v>
      </c>
      <c r="X10" s="79" t="s">
        <v>29</v>
      </c>
      <c r="Y10" s="79" t="s">
        <v>30</v>
      </c>
      <c r="Z10" s="79" t="s">
        <v>31</v>
      </c>
      <c r="AA10" s="79" t="s">
        <v>47</v>
      </c>
      <c r="AB10" s="79" t="s">
        <v>48</v>
      </c>
      <c r="AC10" s="79" t="s">
        <v>49</v>
      </c>
      <c r="AD10" s="79" t="s">
        <v>50</v>
      </c>
    </row>
    <row r="11" spans="2:30" ht="15" customHeight="1" x14ac:dyDescent="0.25">
      <c r="B11" s="79" t="s">
        <v>56</v>
      </c>
      <c r="D11" s="91" t="s">
        <v>4</v>
      </c>
      <c r="E11" s="91" t="s">
        <v>8</v>
      </c>
      <c r="F11" s="91" t="s">
        <v>13</v>
      </c>
      <c r="G11" s="91" t="s">
        <v>24</v>
      </c>
      <c r="I11" s="79" t="s">
        <v>65</v>
      </c>
      <c r="J11" s="79" t="s">
        <v>4</v>
      </c>
      <c r="K11" s="82">
        <v>100</v>
      </c>
      <c r="L11" s="82">
        <v>100</v>
      </c>
      <c r="M11" s="82">
        <v>125</v>
      </c>
      <c r="N11" s="82">
        <v>200</v>
      </c>
      <c r="O11" s="79">
        <v>100</v>
      </c>
      <c r="P11" s="79">
        <v>100</v>
      </c>
      <c r="Q11" s="79">
        <v>150</v>
      </c>
      <c r="R11" s="79">
        <v>200</v>
      </c>
      <c r="S11" s="79">
        <v>100</v>
      </c>
      <c r="T11" s="79">
        <v>100</v>
      </c>
      <c r="U11" s="79">
        <v>150</v>
      </c>
      <c r="V11" s="79">
        <v>200</v>
      </c>
      <c r="W11" s="79">
        <v>125</v>
      </c>
      <c r="X11" s="79">
        <v>150</v>
      </c>
      <c r="Y11" s="79">
        <v>200</v>
      </c>
      <c r="Z11" s="79">
        <v>300</v>
      </c>
      <c r="AA11" s="79">
        <v>100</v>
      </c>
      <c r="AB11" s="79">
        <v>100</v>
      </c>
      <c r="AC11" s="79">
        <v>150</v>
      </c>
      <c r="AD11" s="79">
        <v>200</v>
      </c>
    </row>
    <row r="12" spans="2:30" ht="15" customHeight="1" x14ac:dyDescent="0.25">
      <c r="B12" s="79" t="s">
        <v>57</v>
      </c>
      <c r="D12" s="91" t="s">
        <v>2</v>
      </c>
      <c r="E12" s="91" t="s">
        <v>9</v>
      </c>
      <c r="F12" s="91" t="s">
        <v>14</v>
      </c>
      <c r="G12" s="91"/>
      <c r="I12" s="79" t="s">
        <v>65</v>
      </c>
      <c r="J12" s="79" t="s">
        <v>2</v>
      </c>
      <c r="K12" s="82">
        <v>100</v>
      </c>
      <c r="L12" s="82">
        <v>100</v>
      </c>
      <c r="M12" s="82">
        <v>125</v>
      </c>
      <c r="N12" s="82">
        <v>200</v>
      </c>
      <c r="O12" s="79">
        <v>100</v>
      </c>
      <c r="P12" s="79">
        <v>100</v>
      </c>
      <c r="Q12" s="79">
        <v>150</v>
      </c>
      <c r="R12" s="79">
        <v>200</v>
      </c>
      <c r="S12" s="79">
        <v>100</v>
      </c>
      <c r="T12" s="79">
        <v>100</v>
      </c>
      <c r="U12" s="79">
        <v>150</v>
      </c>
      <c r="V12" s="79">
        <v>200</v>
      </c>
      <c r="W12" s="79">
        <v>125</v>
      </c>
      <c r="X12" s="79">
        <v>150</v>
      </c>
      <c r="Y12" s="79">
        <v>200</v>
      </c>
      <c r="Z12" s="79">
        <v>300</v>
      </c>
      <c r="AA12" s="79">
        <v>100</v>
      </c>
      <c r="AB12" s="79">
        <v>100</v>
      </c>
      <c r="AC12" s="79">
        <v>150</v>
      </c>
      <c r="AD12" s="79">
        <v>200</v>
      </c>
    </row>
    <row r="13" spans="2:30" ht="15" customHeight="1" x14ac:dyDescent="0.25">
      <c r="B13" s="79" t="s">
        <v>58</v>
      </c>
      <c r="D13" s="91" t="s">
        <v>1</v>
      </c>
      <c r="E13" s="91" t="s">
        <v>10</v>
      </c>
      <c r="F13" s="91" t="s">
        <v>15</v>
      </c>
      <c r="G13" s="91"/>
      <c r="I13" s="79" t="s">
        <v>65</v>
      </c>
      <c r="J13" s="79" t="s">
        <v>1</v>
      </c>
      <c r="K13" s="82">
        <v>100</v>
      </c>
      <c r="L13" s="82">
        <v>100</v>
      </c>
      <c r="M13" s="82">
        <v>100</v>
      </c>
      <c r="N13" s="82">
        <v>100</v>
      </c>
      <c r="O13" s="79">
        <v>100</v>
      </c>
      <c r="P13" s="79">
        <v>100</v>
      </c>
      <c r="Q13" s="79">
        <v>100</v>
      </c>
      <c r="R13" s="79">
        <v>100</v>
      </c>
      <c r="S13" s="79">
        <v>100</v>
      </c>
      <c r="T13" s="79">
        <v>100</v>
      </c>
      <c r="U13" s="79">
        <v>100</v>
      </c>
      <c r="V13" s="79">
        <v>100</v>
      </c>
      <c r="W13" s="79">
        <v>100</v>
      </c>
      <c r="X13" s="79">
        <v>100</v>
      </c>
      <c r="Y13" s="79">
        <v>100</v>
      </c>
      <c r="Z13" s="79">
        <v>100</v>
      </c>
      <c r="AA13" s="79">
        <v>100</v>
      </c>
      <c r="AB13" s="79">
        <v>100</v>
      </c>
      <c r="AC13" s="79">
        <v>100</v>
      </c>
      <c r="AD13" s="79">
        <v>100</v>
      </c>
    </row>
    <row r="14" spans="2:30" ht="15" customHeight="1" x14ac:dyDescent="0.25">
      <c r="B14" s="79" t="s">
        <v>59</v>
      </c>
      <c r="D14" s="91" t="s">
        <v>7</v>
      </c>
      <c r="E14" s="91" t="s">
        <v>11</v>
      </c>
      <c r="F14" s="91"/>
      <c r="G14" s="91"/>
      <c r="I14" s="79" t="s">
        <v>65</v>
      </c>
      <c r="J14" s="79" t="s">
        <v>7</v>
      </c>
      <c r="K14" s="82">
        <v>100</v>
      </c>
      <c r="L14" s="82">
        <v>100</v>
      </c>
      <c r="M14" s="82">
        <v>125</v>
      </c>
      <c r="N14" s="82">
        <v>200</v>
      </c>
      <c r="O14" s="79">
        <v>100</v>
      </c>
      <c r="P14" s="79">
        <v>100</v>
      </c>
      <c r="Q14" s="79">
        <v>150</v>
      </c>
      <c r="R14" s="79">
        <v>200</v>
      </c>
      <c r="S14" s="79">
        <v>100</v>
      </c>
      <c r="T14" s="79">
        <v>100</v>
      </c>
      <c r="U14" s="79">
        <v>150</v>
      </c>
      <c r="V14" s="79">
        <v>200</v>
      </c>
      <c r="W14" s="79">
        <v>125</v>
      </c>
      <c r="X14" s="79">
        <v>150</v>
      </c>
      <c r="Y14" s="79">
        <v>200</v>
      </c>
      <c r="Z14" s="79">
        <v>300</v>
      </c>
      <c r="AA14" s="79">
        <v>100</v>
      </c>
      <c r="AB14" s="79">
        <v>100</v>
      </c>
      <c r="AC14" s="79">
        <v>150</v>
      </c>
      <c r="AD14" s="79">
        <v>200</v>
      </c>
    </row>
    <row r="15" spans="2:30" ht="15" customHeight="1" x14ac:dyDescent="0.25">
      <c r="B15" s="79" t="s">
        <v>35</v>
      </c>
      <c r="D15" s="91" t="s">
        <v>3</v>
      </c>
      <c r="E15" s="91" t="s">
        <v>19</v>
      </c>
      <c r="F15" s="91"/>
      <c r="G15" s="91"/>
      <c r="I15" s="79" t="s">
        <v>65</v>
      </c>
      <c r="J15" s="79" t="s">
        <v>3</v>
      </c>
      <c r="K15" s="82">
        <v>100</v>
      </c>
      <c r="L15" s="82">
        <v>100</v>
      </c>
      <c r="M15" s="82">
        <v>100</v>
      </c>
      <c r="N15" s="82">
        <v>100</v>
      </c>
      <c r="O15" s="79">
        <v>100</v>
      </c>
      <c r="P15" s="79">
        <v>100</v>
      </c>
      <c r="Q15" s="79">
        <v>100</v>
      </c>
      <c r="R15" s="79">
        <v>100</v>
      </c>
      <c r="S15" s="79">
        <v>100</v>
      </c>
      <c r="T15" s="79">
        <v>100</v>
      </c>
      <c r="U15" s="79">
        <v>100</v>
      </c>
      <c r="V15" s="79">
        <v>100</v>
      </c>
      <c r="W15" s="79">
        <v>100</v>
      </c>
      <c r="X15" s="79">
        <v>100</v>
      </c>
      <c r="Y15" s="79">
        <v>100</v>
      </c>
      <c r="Z15" s="79">
        <v>100</v>
      </c>
      <c r="AA15" s="79">
        <v>100</v>
      </c>
      <c r="AB15" s="79">
        <v>100</v>
      </c>
      <c r="AC15" s="79">
        <v>100</v>
      </c>
      <c r="AD15" s="79">
        <v>100</v>
      </c>
    </row>
    <row r="16" spans="2:30" ht="15" customHeight="1" x14ac:dyDescent="0.25">
      <c r="B16" s="79" t="s">
        <v>36</v>
      </c>
      <c r="D16" s="91" t="s">
        <v>5</v>
      </c>
      <c r="E16" s="91"/>
      <c r="F16" s="91"/>
      <c r="G16" s="91"/>
      <c r="I16" s="79" t="s">
        <v>65</v>
      </c>
      <c r="J16" s="79" t="s">
        <v>5</v>
      </c>
      <c r="K16" s="82">
        <v>100</v>
      </c>
      <c r="L16" s="82">
        <v>100</v>
      </c>
      <c r="M16" s="82">
        <v>125</v>
      </c>
      <c r="N16" s="82">
        <v>200</v>
      </c>
      <c r="O16" s="79">
        <v>100</v>
      </c>
      <c r="P16" s="79">
        <v>100</v>
      </c>
      <c r="Q16" s="79">
        <v>150</v>
      </c>
      <c r="R16" s="79">
        <v>200</v>
      </c>
      <c r="S16" s="79">
        <v>100</v>
      </c>
      <c r="T16" s="79">
        <v>100</v>
      </c>
      <c r="U16" s="79">
        <v>150</v>
      </c>
      <c r="V16" s="79">
        <v>200</v>
      </c>
      <c r="W16" s="79">
        <v>125</v>
      </c>
      <c r="X16" s="79">
        <v>150</v>
      </c>
      <c r="Y16" s="79">
        <v>200</v>
      </c>
      <c r="Z16" s="79">
        <v>300</v>
      </c>
      <c r="AA16" s="79">
        <v>100</v>
      </c>
      <c r="AB16" s="79">
        <v>100</v>
      </c>
      <c r="AC16" s="79">
        <v>150</v>
      </c>
      <c r="AD16" s="79">
        <v>200</v>
      </c>
    </row>
    <row r="17" spans="2:30" ht="15" customHeight="1" x14ac:dyDescent="0.25">
      <c r="B17" s="79" t="s">
        <v>37</v>
      </c>
      <c r="D17" s="91" t="s">
        <v>6</v>
      </c>
      <c r="E17" s="91"/>
      <c r="F17" s="91"/>
      <c r="G17" s="91"/>
      <c r="I17" s="79" t="s">
        <v>65</v>
      </c>
      <c r="J17" s="79" t="s">
        <v>6</v>
      </c>
      <c r="K17" s="82">
        <v>100</v>
      </c>
      <c r="L17" s="82">
        <v>100</v>
      </c>
      <c r="M17" s="82">
        <v>100</v>
      </c>
      <c r="N17" s="82">
        <v>100</v>
      </c>
      <c r="O17" s="79">
        <v>100</v>
      </c>
      <c r="P17" s="79">
        <v>100</v>
      </c>
      <c r="Q17" s="79">
        <v>100</v>
      </c>
      <c r="R17" s="79">
        <v>100</v>
      </c>
      <c r="S17" s="79">
        <v>100</v>
      </c>
      <c r="T17" s="79">
        <v>100</v>
      </c>
      <c r="U17" s="79">
        <v>100</v>
      </c>
      <c r="V17" s="79">
        <v>100</v>
      </c>
      <c r="W17" s="79">
        <v>100</v>
      </c>
      <c r="X17" s="79">
        <v>100</v>
      </c>
      <c r="Y17" s="79">
        <v>100</v>
      </c>
      <c r="Z17" s="79">
        <v>100</v>
      </c>
      <c r="AA17" s="79">
        <v>100</v>
      </c>
      <c r="AB17" s="79">
        <v>100</v>
      </c>
      <c r="AC17" s="79">
        <v>100</v>
      </c>
      <c r="AD17" s="79">
        <v>100</v>
      </c>
    </row>
    <row r="18" spans="2:30" ht="15" customHeight="1" x14ac:dyDescent="0.25">
      <c r="B18" s="79" t="s">
        <v>38</v>
      </c>
      <c r="D18" s="91" t="s">
        <v>26</v>
      </c>
      <c r="E18" s="91"/>
      <c r="F18" s="91"/>
      <c r="G18" s="91"/>
      <c r="I18" s="79" t="s">
        <v>65</v>
      </c>
      <c r="J18" s="79" t="s">
        <v>26</v>
      </c>
      <c r="K18" s="82">
        <v>100</v>
      </c>
      <c r="L18" s="82">
        <v>100</v>
      </c>
      <c r="M18" s="82">
        <v>125</v>
      </c>
      <c r="N18" s="82">
        <v>200</v>
      </c>
      <c r="O18" s="79">
        <v>100</v>
      </c>
      <c r="P18" s="79">
        <v>100</v>
      </c>
      <c r="Q18" s="79">
        <v>150</v>
      </c>
      <c r="R18" s="79">
        <v>200</v>
      </c>
      <c r="S18" s="79">
        <v>100</v>
      </c>
      <c r="T18" s="79">
        <v>100</v>
      </c>
      <c r="U18" s="79">
        <v>150</v>
      </c>
      <c r="V18" s="79">
        <v>200</v>
      </c>
      <c r="W18" s="79">
        <v>125</v>
      </c>
      <c r="X18" s="79">
        <v>150</v>
      </c>
      <c r="Y18" s="79">
        <v>200</v>
      </c>
      <c r="Z18" s="79">
        <v>300</v>
      </c>
      <c r="AA18" s="79">
        <v>100</v>
      </c>
      <c r="AB18" s="79">
        <v>100</v>
      </c>
      <c r="AC18" s="79">
        <v>150</v>
      </c>
      <c r="AD18" s="79">
        <v>200</v>
      </c>
    </row>
    <row r="19" spans="2:30" ht="15" customHeight="1" x14ac:dyDescent="0.25">
      <c r="B19" s="79" t="s">
        <v>42</v>
      </c>
      <c r="D19" s="91" t="s">
        <v>27</v>
      </c>
      <c r="E19" s="91"/>
      <c r="F19" s="91"/>
      <c r="G19" s="91"/>
      <c r="I19" s="79" t="s">
        <v>65</v>
      </c>
      <c r="J19" s="79" t="s">
        <v>27</v>
      </c>
      <c r="K19" s="82">
        <v>100</v>
      </c>
      <c r="L19" s="82">
        <v>100</v>
      </c>
      <c r="M19" s="82">
        <v>100</v>
      </c>
      <c r="N19" s="82">
        <v>100</v>
      </c>
      <c r="O19" s="79">
        <v>100</v>
      </c>
      <c r="P19" s="79">
        <v>100</v>
      </c>
      <c r="Q19" s="79">
        <v>100</v>
      </c>
      <c r="R19" s="79">
        <v>100</v>
      </c>
      <c r="S19" s="79">
        <v>100</v>
      </c>
      <c r="T19" s="79">
        <v>100</v>
      </c>
      <c r="U19" s="79">
        <v>100</v>
      </c>
      <c r="V19" s="79">
        <v>100</v>
      </c>
      <c r="W19" s="79">
        <v>100</v>
      </c>
      <c r="X19" s="79">
        <v>100</v>
      </c>
      <c r="Y19" s="79">
        <v>100</v>
      </c>
      <c r="Z19" s="79">
        <v>100</v>
      </c>
      <c r="AA19" s="79">
        <v>100</v>
      </c>
      <c r="AB19" s="79">
        <v>100</v>
      </c>
      <c r="AC19" s="79">
        <v>100</v>
      </c>
      <c r="AD19" s="79">
        <v>100</v>
      </c>
    </row>
    <row r="20" spans="2:30" ht="15" customHeight="1" x14ac:dyDescent="0.25">
      <c r="B20" s="79" t="s">
        <v>60</v>
      </c>
      <c r="I20" s="79" t="s">
        <v>66</v>
      </c>
      <c r="J20" s="93" t="s">
        <v>8</v>
      </c>
      <c r="K20" s="82">
        <v>0</v>
      </c>
      <c r="L20" s="82">
        <v>100</v>
      </c>
      <c r="M20" s="82">
        <v>100</v>
      </c>
      <c r="N20" s="82">
        <v>200</v>
      </c>
      <c r="O20" s="79">
        <v>100</v>
      </c>
      <c r="P20" s="79">
        <v>100</v>
      </c>
      <c r="Q20" s="79">
        <v>150</v>
      </c>
      <c r="R20" s="79">
        <v>200</v>
      </c>
      <c r="S20" s="79">
        <v>100</v>
      </c>
      <c r="T20" s="79">
        <v>100</v>
      </c>
      <c r="U20" s="79">
        <v>150</v>
      </c>
      <c r="V20" s="79">
        <v>200</v>
      </c>
      <c r="W20" s="79">
        <v>125</v>
      </c>
      <c r="X20" s="79">
        <v>150</v>
      </c>
      <c r="Y20" s="79">
        <v>200</v>
      </c>
      <c r="Z20" s="79">
        <v>300</v>
      </c>
      <c r="AA20" s="79">
        <v>100</v>
      </c>
      <c r="AB20" s="79">
        <v>100</v>
      </c>
      <c r="AC20" s="79">
        <v>150</v>
      </c>
      <c r="AD20" s="79">
        <v>200</v>
      </c>
    </row>
    <row r="21" spans="2:30" ht="15" customHeight="1" x14ac:dyDescent="0.25">
      <c r="B21" s="79" t="s">
        <v>43</v>
      </c>
      <c r="I21" s="79" t="s">
        <v>66</v>
      </c>
      <c r="J21" s="93" t="s">
        <v>9</v>
      </c>
      <c r="K21" s="82">
        <v>0</v>
      </c>
      <c r="L21" s="82">
        <v>100</v>
      </c>
      <c r="M21" s="82">
        <v>100</v>
      </c>
      <c r="N21" s="82">
        <v>200</v>
      </c>
      <c r="O21" s="79">
        <v>100</v>
      </c>
      <c r="P21" s="79">
        <v>100</v>
      </c>
      <c r="Q21" s="79">
        <v>150</v>
      </c>
      <c r="R21" s="79">
        <v>200</v>
      </c>
      <c r="S21" s="79">
        <v>100</v>
      </c>
      <c r="T21" s="79">
        <v>100</v>
      </c>
      <c r="U21" s="79">
        <v>150</v>
      </c>
      <c r="V21" s="79">
        <v>200</v>
      </c>
      <c r="W21" s="79">
        <v>125</v>
      </c>
      <c r="X21" s="79">
        <v>150</v>
      </c>
      <c r="Y21" s="79">
        <v>200</v>
      </c>
      <c r="Z21" s="79">
        <v>300</v>
      </c>
      <c r="AA21" s="79">
        <v>100</v>
      </c>
      <c r="AB21" s="79">
        <v>100</v>
      </c>
      <c r="AC21" s="79">
        <v>150</v>
      </c>
      <c r="AD21" s="79">
        <v>200</v>
      </c>
    </row>
    <row r="22" spans="2:30" ht="15" customHeight="1" x14ac:dyDescent="0.25">
      <c r="B22" s="79" t="s">
        <v>45</v>
      </c>
      <c r="I22" s="79" t="s">
        <v>66</v>
      </c>
      <c r="J22" s="93" t="s">
        <v>10</v>
      </c>
      <c r="K22" s="82">
        <v>0</v>
      </c>
      <c r="L22" s="82">
        <v>200</v>
      </c>
      <c r="M22" s="82">
        <v>150</v>
      </c>
      <c r="N22" s="82">
        <v>400</v>
      </c>
      <c r="O22" s="79">
        <v>100</v>
      </c>
      <c r="P22" s="79">
        <v>200</v>
      </c>
      <c r="Q22" s="79">
        <v>300</v>
      </c>
      <c r="R22" s="79">
        <v>400</v>
      </c>
      <c r="S22" s="79">
        <v>100</v>
      </c>
      <c r="T22" s="79">
        <v>200</v>
      </c>
      <c r="U22" s="79">
        <v>300</v>
      </c>
      <c r="V22" s="79">
        <v>400</v>
      </c>
      <c r="W22" s="79">
        <v>100</v>
      </c>
      <c r="X22" s="79">
        <v>200</v>
      </c>
      <c r="Y22" s="79">
        <v>300</v>
      </c>
      <c r="Z22" s="79">
        <v>400</v>
      </c>
      <c r="AA22" s="79">
        <v>100</v>
      </c>
      <c r="AB22" s="79">
        <v>200</v>
      </c>
      <c r="AC22" s="79">
        <v>300</v>
      </c>
      <c r="AD22" s="79">
        <v>400</v>
      </c>
    </row>
    <row r="23" spans="2:30" ht="15" customHeight="1" x14ac:dyDescent="0.25">
      <c r="B23" s="79" t="s">
        <v>28</v>
      </c>
      <c r="I23" s="79" t="s">
        <v>66</v>
      </c>
      <c r="J23" s="93" t="s">
        <v>11</v>
      </c>
      <c r="K23" s="82">
        <v>0</v>
      </c>
      <c r="L23" s="82">
        <v>200</v>
      </c>
      <c r="M23" s="82">
        <v>125</v>
      </c>
      <c r="N23" s="82">
        <v>400</v>
      </c>
      <c r="O23" s="79">
        <v>100</v>
      </c>
      <c r="P23" s="79">
        <v>200</v>
      </c>
      <c r="Q23" s="79">
        <v>300</v>
      </c>
      <c r="R23" s="79">
        <v>400</v>
      </c>
      <c r="S23" s="79">
        <v>100</v>
      </c>
      <c r="T23" s="79">
        <v>200</v>
      </c>
      <c r="U23" s="79">
        <v>300</v>
      </c>
      <c r="V23" s="79">
        <v>400</v>
      </c>
      <c r="W23" s="79">
        <v>100</v>
      </c>
      <c r="X23" s="79">
        <v>200</v>
      </c>
      <c r="Y23" s="79">
        <v>300</v>
      </c>
      <c r="Z23" s="79">
        <v>400</v>
      </c>
      <c r="AA23" s="79">
        <v>100</v>
      </c>
      <c r="AB23" s="79">
        <v>200</v>
      </c>
      <c r="AC23" s="79">
        <v>300</v>
      </c>
      <c r="AD23" s="79">
        <v>400</v>
      </c>
    </row>
    <row r="24" spans="2:30" ht="15" customHeight="1" x14ac:dyDescent="0.25">
      <c r="B24" s="79" t="s">
        <v>29</v>
      </c>
      <c r="I24" s="79" t="s">
        <v>66</v>
      </c>
      <c r="J24" s="93" t="s">
        <v>19</v>
      </c>
      <c r="K24" s="82">
        <v>0</v>
      </c>
      <c r="L24" s="82">
        <v>100</v>
      </c>
      <c r="M24" s="82">
        <v>150</v>
      </c>
      <c r="N24" s="82">
        <v>200</v>
      </c>
      <c r="O24" s="79">
        <v>100</v>
      </c>
      <c r="P24" s="79">
        <v>100</v>
      </c>
      <c r="Q24" s="79">
        <v>150</v>
      </c>
      <c r="R24" s="79">
        <v>200</v>
      </c>
      <c r="S24" s="79">
        <v>100</v>
      </c>
      <c r="T24" s="79">
        <v>200</v>
      </c>
      <c r="U24" s="79">
        <v>300</v>
      </c>
      <c r="V24" s="79">
        <v>400</v>
      </c>
      <c r="W24" s="79">
        <v>125</v>
      </c>
      <c r="X24" s="79">
        <v>150</v>
      </c>
      <c r="Y24" s="79">
        <v>200</v>
      </c>
      <c r="Z24" s="79">
        <v>300</v>
      </c>
      <c r="AA24" s="79">
        <v>0</v>
      </c>
      <c r="AB24" s="79" t="s">
        <v>40</v>
      </c>
      <c r="AC24" s="79" t="s">
        <v>41</v>
      </c>
      <c r="AD24" s="79" t="s">
        <v>52</v>
      </c>
    </row>
    <row r="25" spans="2:30" ht="15" customHeight="1" x14ac:dyDescent="0.25">
      <c r="B25" s="79" t="s">
        <v>30</v>
      </c>
      <c r="I25" s="79" t="s">
        <v>67</v>
      </c>
      <c r="J25" s="93" t="s">
        <v>13</v>
      </c>
      <c r="K25" s="82">
        <v>0</v>
      </c>
      <c r="L25" s="82">
        <v>100</v>
      </c>
      <c r="M25" s="82">
        <v>100</v>
      </c>
      <c r="N25" s="82">
        <v>100</v>
      </c>
      <c r="O25" s="79">
        <v>100</v>
      </c>
      <c r="P25" s="79">
        <v>100</v>
      </c>
      <c r="Q25" s="79">
        <v>100</v>
      </c>
      <c r="R25" s="79">
        <v>100</v>
      </c>
      <c r="S25" s="79">
        <v>100</v>
      </c>
      <c r="T25" s="79">
        <v>100</v>
      </c>
      <c r="U25" s="79">
        <v>100</v>
      </c>
      <c r="V25" s="79">
        <v>100</v>
      </c>
      <c r="W25" s="79">
        <v>100</v>
      </c>
      <c r="X25" s="79">
        <v>100</v>
      </c>
      <c r="Y25" s="79">
        <v>100</v>
      </c>
      <c r="Z25" s="79">
        <v>100</v>
      </c>
      <c r="AA25" s="79">
        <v>100</v>
      </c>
      <c r="AB25" s="79">
        <v>100</v>
      </c>
      <c r="AC25" s="79">
        <v>100</v>
      </c>
      <c r="AD25" s="79">
        <v>100</v>
      </c>
    </row>
    <row r="26" spans="2:30" ht="15" customHeight="1" x14ac:dyDescent="0.25">
      <c r="B26" s="79" t="s">
        <v>31</v>
      </c>
      <c r="I26" s="79" t="s">
        <v>67</v>
      </c>
      <c r="J26" s="93" t="s">
        <v>14</v>
      </c>
      <c r="K26" s="82">
        <v>0</v>
      </c>
      <c r="L26" s="82">
        <v>100</v>
      </c>
      <c r="M26" s="82">
        <v>100</v>
      </c>
      <c r="N26" s="82">
        <v>100</v>
      </c>
      <c r="O26" s="79">
        <v>100</v>
      </c>
      <c r="P26" s="79">
        <v>100</v>
      </c>
      <c r="Q26" s="79">
        <v>100</v>
      </c>
      <c r="R26" s="79">
        <v>100</v>
      </c>
      <c r="S26" s="79">
        <v>100</v>
      </c>
      <c r="T26" s="79">
        <v>100</v>
      </c>
      <c r="U26" s="79">
        <v>100</v>
      </c>
      <c r="V26" s="79">
        <v>100</v>
      </c>
      <c r="W26" s="79">
        <v>100</v>
      </c>
      <c r="X26" s="79">
        <v>100</v>
      </c>
      <c r="Y26" s="79">
        <v>100</v>
      </c>
      <c r="Z26" s="79">
        <v>100</v>
      </c>
      <c r="AA26" s="79">
        <v>100</v>
      </c>
      <c r="AB26" s="79">
        <v>100</v>
      </c>
      <c r="AC26" s="79">
        <v>100</v>
      </c>
      <c r="AD26" s="79">
        <v>100</v>
      </c>
    </row>
    <row r="27" spans="2:30" ht="15" customHeight="1" x14ac:dyDescent="0.25">
      <c r="B27" s="79" t="s">
        <v>47</v>
      </c>
      <c r="I27" s="79" t="s">
        <v>67</v>
      </c>
      <c r="J27" s="93" t="s">
        <v>15</v>
      </c>
      <c r="K27" s="82">
        <v>0</v>
      </c>
      <c r="L27" s="82">
        <v>100</v>
      </c>
      <c r="M27" s="82" t="s">
        <v>39</v>
      </c>
      <c r="N27" s="82" t="s">
        <v>40</v>
      </c>
      <c r="O27" s="79">
        <v>100</v>
      </c>
      <c r="P27" s="79" t="s">
        <v>39</v>
      </c>
      <c r="Q27" s="79" t="s">
        <v>40</v>
      </c>
      <c r="R27" s="79" t="s">
        <v>41</v>
      </c>
      <c r="S27" s="79">
        <v>100</v>
      </c>
      <c r="T27" s="79" t="s">
        <v>53</v>
      </c>
      <c r="U27" s="79" t="s">
        <v>54</v>
      </c>
      <c r="V27" s="79" t="s">
        <v>55</v>
      </c>
      <c r="W27" s="79">
        <v>100</v>
      </c>
      <c r="X27" s="79" t="s">
        <v>32</v>
      </c>
      <c r="Y27" s="79" t="s">
        <v>33</v>
      </c>
      <c r="Z27" s="79" t="s">
        <v>34</v>
      </c>
      <c r="AA27" s="79" t="s">
        <v>51</v>
      </c>
      <c r="AB27" s="79" t="s">
        <v>32</v>
      </c>
      <c r="AC27" s="79" t="s">
        <v>33</v>
      </c>
      <c r="AD27" s="79" t="s">
        <v>34</v>
      </c>
    </row>
    <row r="28" spans="2:30" ht="15" customHeight="1" x14ac:dyDescent="0.25">
      <c r="B28" s="79" t="s">
        <v>48</v>
      </c>
      <c r="I28" s="79" t="s">
        <v>68</v>
      </c>
      <c r="J28" s="93" t="s">
        <v>24</v>
      </c>
      <c r="K28" s="82">
        <v>0</v>
      </c>
      <c r="L28" s="82">
        <v>100</v>
      </c>
      <c r="M28" s="82">
        <v>100</v>
      </c>
      <c r="N28" s="82">
        <v>150</v>
      </c>
      <c r="O28" s="79">
        <v>100</v>
      </c>
      <c r="P28" s="79">
        <v>100</v>
      </c>
      <c r="Q28" s="79">
        <v>150</v>
      </c>
      <c r="R28" s="79">
        <v>200</v>
      </c>
      <c r="S28" s="79">
        <v>125</v>
      </c>
      <c r="T28" s="79">
        <v>150</v>
      </c>
      <c r="U28" s="79">
        <v>200</v>
      </c>
      <c r="V28" s="79">
        <v>300</v>
      </c>
      <c r="W28" s="79">
        <v>125</v>
      </c>
      <c r="X28" s="79">
        <v>150</v>
      </c>
      <c r="Y28" s="79">
        <v>200</v>
      </c>
      <c r="Z28" s="79">
        <v>300</v>
      </c>
      <c r="AA28" s="79">
        <v>125</v>
      </c>
      <c r="AB28" s="79">
        <v>150</v>
      </c>
      <c r="AC28" s="79">
        <v>200</v>
      </c>
      <c r="AD28" s="79">
        <v>300</v>
      </c>
    </row>
    <row r="29" spans="2:30" ht="15" customHeight="1" x14ac:dyDescent="0.25">
      <c r="B29" s="79" t="s">
        <v>49</v>
      </c>
    </row>
    <row r="30" spans="2:30" ht="15" customHeight="1" x14ac:dyDescent="0.25">
      <c r="B30" s="79" t="s">
        <v>50</v>
      </c>
    </row>
  </sheetData>
  <mergeCells count="1">
    <mergeCell ref="I8:J8"/>
  </mergeCells>
  <dataValidations count="2">
    <dataValidation type="list" allowBlank="1" showInputMessage="1" showErrorMessage="1" sqref="J11:J28">
      <formula1>OFFSET(acteCol,0,0,acteNbr)</formula1>
    </dataValidation>
    <dataValidation type="list" allowBlank="1" showInputMessage="1" showErrorMessage="1" sqref="I11:I28">
      <formula1>$D$10:$G$10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Calculateur</vt:lpstr>
      <vt:lpstr>Formule</vt:lpstr>
      <vt:lpstr>Feuil1</vt:lpstr>
      <vt:lpstr>Confort_1</vt:lpstr>
      <vt:lpstr>Confort_2</vt:lpstr>
      <vt:lpstr>Confort_3</vt:lpstr>
      <vt:lpstr>Confort_4</vt:lpstr>
      <vt:lpstr>Formule</vt:lpstr>
    </vt:vector>
  </TitlesOfParts>
  <Company>MMA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A8933009</dc:creator>
  <cp:lastModifiedBy>XLSolutionS, (Marc)</cp:lastModifiedBy>
  <cp:lastPrinted>2016-12-21T16:48:38Z</cp:lastPrinted>
  <dcterms:created xsi:type="dcterms:W3CDTF">2016-11-23T12:23:22Z</dcterms:created>
  <dcterms:modified xsi:type="dcterms:W3CDTF">2017-02-09T20:42:32Z</dcterms:modified>
</cp:coreProperties>
</file>