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5760" windowWidth="20490" windowHeight="7950" activeTab="2"/>
  </bookViews>
  <sheets>
    <sheet name="TABLEAU DE BORD" sheetId="5" r:id="rId1"/>
    <sheet name="INTERVENTION DE MAINTENANCE" sheetId="1" r:id="rId2"/>
    <sheet name="INTERVENTION DEPANNAGE" sheetId="13" r:id="rId3"/>
    <sheet name="INSERER" sheetId="12" r:id="rId4"/>
    <sheet name="SAVE INTERV" sheetId="2" r:id="rId5"/>
    <sheet name="PARAMETRE GENERAL" sheetId="8" r:id="rId6"/>
    <sheet name="TECHNICIEN" sheetId="10" r:id="rId7"/>
    <sheet name="NOM CLIENT" sheetId="7" r:id="rId8"/>
    <sheet name="PARAMETRE RAPPORT D'INTERVENTIO" sheetId="6" r:id="rId9"/>
  </sheets>
  <definedNames>
    <definedName name="DGDB">TECHNICIEN!$A:$A</definedName>
    <definedName name="DGEA">TECHNICIEN!$B:$B</definedName>
    <definedName name="nom_client">'NOM CLIENT'!#REF!</definedName>
    <definedName name="rapport">'PARAMETRE RAPPORT D''INTERVENTIO'!$1:$1048576</definedName>
    <definedName name="secteur">TECHNICIEN!$1:$1</definedName>
    <definedName name="Uni_caen">'NOM CLIENT'!$A:$A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2" i="13" l="1"/>
  <c r="B51" i="13"/>
  <c r="B50" i="13"/>
  <c r="B49" i="13"/>
  <c r="B48" i="13"/>
  <c r="B47" i="13"/>
  <c r="B46" i="13"/>
  <c r="B45" i="13"/>
  <c r="B44" i="13"/>
  <c r="B43" i="13"/>
  <c r="B42" i="13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C16" i="13"/>
  <c r="C15" i="13"/>
  <c r="I9" i="13"/>
  <c r="I7" i="13"/>
  <c r="I6" i="13"/>
  <c r="I5" i="13"/>
  <c r="C16" i="1"/>
  <c r="C15" i="1"/>
  <c r="I9" i="1"/>
  <c r="I7" i="1"/>
  <c r="I6" i="1"/>
  <c r="I5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L1" i="2" l="1"/>
</calcChain>
</file>

<file path=xl/sharedStrings.xml><?xml version="1.0" encoding="utf-8"?>
<sst xmlns="http://schemas.openxmlformats.org/spreadsheetml/2006/main" count="761" uniqueCount="253">
  <si>
    <t>ENTREPRISE</t>
  </si>
  <si>
    <t>DALKIA NORD</t>
  </si>
  <si>
    <t>59875 SAINT-ANDRE-LEZ-LILLE Cedex</t>
  </si>
  <si>
    <t>Tél : 03 20 63 86 00 - Fax : 03 20 63 86 10</t>
  </si>
  <si>
    <t>R.C.S Lille B 456 500 537</t>
  </si>
  <si>
    <t>TECHNICIEN</t>
  </si>
  <si>
    <t>SITE</t>
  </si>
  <si>
    <t>DEMANDE</t>
  </si>
  <si>
    <t>INTERVENTION</t>
  </si>
  <si>
    <t>RAPPORT D'INTERVENTION</t>
  </si>
  <si>
    <t>INSTALLATION</t>
  </si>
  <si>
    <t>DATE            :</t>
  </si>
  <si>
    <t>CLIENT</t>
  </si>
  <si>
    <t>DATE             :</t>
  </si>
  <si>
    <t>CLIENT          :</t>
  </si>
  <si>
    <t>CACHET        :</t>
  </si>
  <si>
    <t>TECHNICIEN:</t>
  </si>
  <si>
    <t>DEMANDEUR DE L'INTERVENTION     :</t>
  </si>
  <si>
    <t>DATE D'APPEL                                                :</t>
  </si>
  <si>
    <t>DATE D'ARRIVEE SUR SITE                       :</t>
  </si>
  <si>
    <t>NATURE DE LA DEMANDE                       :</t>
  </si>
  <si>
    <t>Rapport interv. N - 20/08/2005</t>
  </si>
  <si>
    <t>MACHINE              :</t>
  </si>
  <si>
    <t>TYPE                         :</t>
  </si>
  <si>
    <t>SECTEUR                :</t>
  </si>
  <si>
    <t>HEURE D'APPEL                                            :</t>
  </si>
  <si>
    <t>HEURE D'ARIVEE SUR SITE                      :</t>
  </si>
  <si>
    <t xml:space="preserve"> CLIENT</t>
  </si>
  <si>
    <t>CLIENT                    :</t>
  </si>
  <si>
    <t>CODE D                  :</t>
  </si>
  <si>
    <t xml:space="preserve">SITE                          :            </t>
  </si>
  <si>
    <t>BATIMENT            :</t>
  </si>
  <si>
    <t>PIECES                    :</t>
  </si>
  <si>
    <t>AGENCE                  :</t>
  </si>
  <si>
    <t>NOM                        :</t>
  </si>
  <si>
    <t>DATE</t>
  </si>
  <si>
    <t>CAMPUS 1</t>
  </si>
  <si>
    <t>BATIMENT</t>
  </si>
  <si>
    <t>PIECE</t>
  </si>
  <si>
    <t>DGDB</t>
  </si>
  <si>
    <t>MARQUE                :</t>
  </si>
  <si>
    <t>AMPHI TOCQUEVILLE</t>
  </si>
  <si>
    <t>19.01.2015</t>
  </si>
  <si>
    <t>8H10</t>
  </si>
  <si>
    <t>CTA AMPHI TOCQUEVILLE</t>
  </si>
  <si>
    <t>N° DE RAPPORT :</t>
  </si>
  <si>
    <t>MACHINE</t>
  </si>
  <si>
    <t>ADRESSE</t>
  </si>
  <si>
    <t>Dalkia France R.C.A au capitale 220 094 304 €</t>
  </si>
  <si>
    <t>NATURE DE L'INTERVENTION</t>
  </si>
  <si>
    <t>N° D'INTERVENTION</t>
  </si>
  <si>
    <t>37 av. du Maréchal de Lattre de Tassigny</t>
  </si>
  <si>
    <t>1H20</t>
  </si>
  <si>
    <t>16.01.2015</t>
  </si>
  <si>
    <t>MRSH</t>
  </si>
  <si>
    <t>10H10</t>
  </si>
  <si>
    <t>ENTRETIEN SEMESTRIEL CTA</t>
  </si>
  <si>
    <t>CTA PLAN DE ROME</t>
  </si>
  <si>
    <t>HEURE D'ARRIVEE</t>
  </si>
  <si>
    <t>CTA CAFETERIA</t>
  </si>
  <si>
    <t>9H45</t>
  </si>
  <si>
    <t>POSTE GENOMIQUE</t>
  </si>
  <si>
    <t>1ER CYCLE</t>
  </si>
  <si>
    <t>AULA MAGNA</t>
  </si>
  <si>
    <t>SCIENCES A</t>
  </si>
  <si>
    <t>SCIENCES D&amp;E</t>
  </si>
  <si>
    <t>EX BU SCIENTIFIQUE</t>
  </si>
  <si>
    <t>CTA SUD</t>
  </si>
  <si>
    <t>20.01.2015</t>
  </si>
  <si>
    <t>8H00</t>
  </si>
  <si>
    <t>45 MIN</t>
  </si>
  <si>
    <t>TEMPS SUR SITE</t>
  </si>
  <si>
    <t>CTA NORD</t>
  </si>
  <si>
    <t>9H15</t>
  </si>
  <si>
    <t>CTA GRENIER</t>
  </si>
  <si>
    <t>10H15</t>
  </si>
  <si>
    <t>11H15</t>
  </si>
  <si>
    <t>21.01.2015</t>
  </si>
  <si>
    <t>MLI</t>
  </si>
  <si>
    <t>CTA ZONE A</t>
  </si>
  <si>
    <t>8H15</t>
  </si>
  <si>
    <t>CTA ZONE B</t>
  </si>
  <si>
    <t>CTA ZONE C</t>
  </si>
  <si>
    <t>10H00</t>
  </si>
  <si>
    <t>VERRIEZ</t>
  </si>
  <si>
    <t>23.01.2015</t>
  </si>
  <si>
    <t>CTA AMPHI PHYSIQUE</t>
  </si>
  <si>
    <t>CTA AMPHI LIGNIER</t>
  </si>
  <si>
    <t>CTA AMPHI MATH</t>
  </si>
  <si>
    <t>CTA AMPHI CHIMIE</t>
  </si>
  <si>
    <t>TERASSE</t>
  </si>
  <si>
    <t>CTA TERASSE</t>
  </si>
  <si>
    <t>13H30</t>
  </si>
  <si>
    <t>CTA 3 ET 4EME ETAGE</t>
  </si>
  <si>
    <t>14H45</t>
  </si>
  <si>
    <t>CTA 1ER ETAGE</t>
  </si>
  <si>
    <t>15H45</t>
  </si>
  <si>
    <t>SOUS SOL EX LOGEMENT</t>
  </si>
  <si>
    <t>CTA SALLE DE RECEPTION</t>
  </si>
  <si>
    <t>26.01.2015</t>
  </si>
  <si>
    <t>LOCAL CTA AMPHI VAUQUELIN</t>
  </si>
  <si>
    <t>CTA AMPHI VAUQUELIN</t>
  </si>
  <si>
    <t>28.01.2015</t>
  </si>
  <si>
    <t>LOCAL CTA AMPHI ROUELLE</t>
  </si>
  <si>
    <t>CTA AMPHI ROUELLE</t>
  </si>
  <si>
    <t>TERASSE  AMPHI POINT CARRE</t>
  </si>
  <si>
    <t>CTA AMPHI POINT CARRE</t>
  </si>
  <si>
    <t>CTA AMPHI FRESNEL</t>
  </si>
  <si>
    <t>LOCAL TERASSE  AMPHI FRESNEL</t>
  </si>
  <si>
    <t>D57212W-03</t>
  </si>
  <si>
    <t>D57212W-04</t>
  </si>
  <si>
    <t>D57212W-05</t>
  </si>
  <si>
    <t>D57212W-06</t>
  </si>
  <si>
    <t>D57212W-07</t>
  </si>
  <si>
    <t>D57212W-08</t>
  </si>
  <si>
    <t>D57212W-09</t>
  </si>
  <si>
    <t>D57212W-10</t>
  </si>
  <si>
    <t>D57212W-11</t>
  </si>
  <si>
    <t>D57212W-12</t>
  </si>
  <si>
    <t>D57212W-13</t>
  </si>
  <si>
    <t>D57212W-14</t>
  </si>
  <si>
    <t>D57212W-15</t>
  </si>
  <si>
    <t>D57212W-16</t>
  </si>
  <si>
    <t>D57212W-17</t>
  </si>
  <si>
    <t>D57212W-18</t>
  </si>
  <si>
    <t>D57212W-19</t>
  </si>
  <si>
    <t>D57212W-20</t>
  </si>
  <si>
    <t>D57212W-21</t>
  </si>
  <si>
    <t>D57212W-22</t>
  </si>
  <si>
    <t>D57212W-23</t>
  </si>
  <si>
    <t>D57212W-24</t>
  </si>
  <si>
    <t>D57212W-25</t>
  </si>
  <si>
    <t>D57212W-26</t>
  </si>
  <si>
    <t>D57212W-27</t>
  </si>
  <si>
    <t>D57212W-28</t>
  </si>
  <si>
    <t>D57212W-29</t>
  </si>
  <si>
    <t>D57212W-30</t>
  </si>
  <si>
    <t>D57212W-31</t>
  </si>
  <si>
    <t>PALLA</t>
  </si>
  <si>
    <t>FLEUTOT</t>
  </si>
  <si>
    <t>CONTRAT                                                        A FACTURER                 ASTREINTE 24/24</t>
  </si>
  <si>
    <t>Temps de trajet</t>
  </si>
  <si>
    <t>Date de fin d'intervention</t>
  </si>
  <si>
    <t>Temps sur site</t>
  </si>
  <si>
    <t>Heure de fin d'intervention</t>
  </si>
  <si>
    <t>Contrôle de l'état général de l'installation</t>
  </si>
  <si>
    <t xml:space="preserve">Contrôle fonctionnement de l'installation : pompe / vanne trois voies / régulation                                                                                                                    </t>
  </si>
  <si>
    <t>Relevé de fonctionnement : température / pression / débit</t>
  </si>
  <si>
    <t xml:space="preserve">Nettoyage de l'installation </t>
  </si>
  <si>
    <t xml:space="preserve">Nettoyage des locaux </t>
  </si>
  <si>
    <t>Manœuvre des vannes</t>
  </si>
  <si>
    <t>Nettoyage filtres</t>
  </si>
  <si>
    <t xml:space="preserve">Graissage des organes : vanne trois voies / pompe , etc </t>
  </si>
  <si>
    <t>Entretien annuel sous station</t>
  </si>
  <si>
    <t>Entretien semestriel sous station</t>
  </si>
  <si>
    <t>Resserage des connections électriques</t>
  </si>
  <si>
    <t>Nettoyage de l'installation</t>
  </si>
  <si>
    <t>Entretien semestriel cta</t>
  </si>
  <si>
    <t>Remplacement ou contrôle filtration</t>
  </si>
  <si>
    <t>Contrôle ou remplacement des joints de porte</t>
  </si>
  <si>
    <t>Contrôle des plots anti-vibratile</t>
  </si>
  <si>
    <t xml:space="preserve">Remplacement ou contrôle courroie : état / tension / alignement                                                                                                      </t>
  </si>
  <si>
    <t>Entretien annuel cta</t>
  </si>
  <si>
    <t>relevé de fonctionnement : température / pression / débit</t>
  </si>
  <si>
    <t>Remplacement ou contrôle courroie : état / tension / alignement</t>
  </si>
  <si>
    <t>Entretien trimestriel sous station</t>
  </si>
  <si>
    <t xml:space="preserve">Contrôle fonctionnement de l'installation : pompe / vanne trois voies / Régulation                                                                                                                    </t>
  </si>
  <si>
    <t>Entretien trimestriel cta</t>
  </si>
  <si>
    <t>TABLEAU DE BORD</t>
  </si>
  <si>
    <t>CODE D</t>
  </si>
  <si>
    <t>Crèche</t>
  </si>
  <si>
    <t>Geoffrey</t>
  </si>
  <si>
    <t>Brice</t>
  </si>
  <si>
    <t>Campus 1</t>
  </si>
  <si>
    <t>Campus 2</t>
  </si>
  <si>
    <t>Campus 3</t>
  </si>
  <si>
    <t>Campus 4</t>
  </si>
  <si>
    <t>Campus 5</t>
  </si>
  <si>
    <t>Avenue d'Edimbourg</t>
  </si>
  <si>
    <t>14000 Caen</t>
  </si>
  <si>
    <t>Colombelles</t>
  </si>
  <si>
    <t>D05900W-14</t>
  </si>
  <si>
    <t>Avenue du Maréchal Juin</t>
  </si>
  <si>
    <t>D05900W-18</t>
  </si>
  <si>
    <t>D05900W-12</t>
  </si>
  <si>
    <t>D05900W-13</t>
  </si>
  <si>
    <t>D05900W-17</t>
  </si>
  <si>
    <t>D05900W-19</t>
  </si>
  <si>
    <t>D05900W-20</t>
  </si>
  <si>
    <t>D05900W-16</t>
  </si>
  <si>
    <t>Sylvain</t>
  </si>
  <si>
    <t xml:space="preserve">VERRIEZ </t>
  </si>
  <si>
    <t xml:space="preserve">FLEUTOT </t>
  </si>
  <si>
    <t>D85965C-05</t>
  </si>
  <si>
    <t xml:space="preserve">Godet </t>
  </si>
  <si>
    <t>François</t>
  </si>
  <si>
    <t>D85965C-06</t>
  </si>
  <si>
    <t>D85965C-07</t>
  </si>
  <si>
    <t>D85965C-08</t>
  </si>
  <si>
    <t>D85965C-01</t>
  </si>
  <si>
    <t>D85965C-02</t>
  </si>
  <si>
    <t>D85965C-03</t>
  </si>
  <si>
    <t>D85965C-04</t>
  </si>
  <si>
    <t>D85965C-09</t>
  </si>
  <si>
    <t>D85965C-10</t>
  </si>
  <si>
    <t>D85965C-11</t>
  </si>
  <si>
    <t>Campus Horowitz</t>
  </si>
  <si>
    <t>E.S.P.E De Caen</t>
  </si>
  <si>
    <t>C.R.E.C Luc-Sur-Mer</t>
  </si>
  <si>
    <t>Avenue du Docteur Charcot</t>
  </si>
  <si>
    <t>M.VIEL Sébastien</t>
  </si>
  <si>
    <t>M.HECQUET Dominique</t>
  </si>
  <si>
    <t>DGEA</t>
  </si>
  <si>
    <t>EUDE Grégorie</t>
  </si>
  <si>
    <t>DEVIS Phillipe</t>
  </si>
  <si>
    <t>GAUDIN Cédric</t>
  </si>
  <si>
    <t>BINET Laurent</t>
  </si>
  <si>
    <t>GODET François</t>
  </si>
  <si>
    <t>VERRIEZ Geoffrey</t>
  </si>
  <si>
    <t>PALLA Sylvain</t>
  </si>
  <si>
    <t>FLEUTOT Brice</t>
  </si>
  <si>
    <t>M.LEA Jean-Luc</t>
  </si>
  <si>
    <t>Uni_caen</t>
  </si>
  <si>
    <t>TEMPS DE TRAJET</t>
  </si>
  <si>
    <t/>
  </si>
  <si>
    <t>INTERVENTION LIGNE 1</t>
  </si>
  <si>
    <t>INTERVENTION LIGNE 2</t>
  </si>
  <si>
    <t>INTERVENTION LIGNE 3</t>
  </si>
  <si>
    <t>INTERVENTION LIGNE 4</t>
  </si>
  <si>
    <t>INTERVENTION LIGNE 5</t>
  </si>
  <si>
    <t>INTERVENTION LIGNE 6</t>
  </si>
  <si>
    <t>INTERVENTION LIGNE 7</t>
  </si>
  <si>
    <t>INTERVENTION LIGNE 8</t>
  </si>
  <si>
    <t>INTERVENTION LIGNE 9</t>
  </si>
  <si>
    <t>INTERVENTION LIGNE 10</t>
  </si>
  <si>
    <t>INTERVENTION LIGNE 11</t>
  </si>
  <si>
    <t>INTERVENTION LIGNE 12</t>
  </si>
  <si>
    <t>INTERVENTION LIGNE 13</t>
  </si>
  <si>
    <t>INTERVENTION LIGNE 14</t>
  </si>
  <si>
    <t>INTERVENTION LIGNE 15</t>
  </si>
  <si>
    <t>INTERVENTION LIGNE 16</t>
  </si>
  <si>
    <t>INTERVENTION LIGNE 17</t>
  </si>
  <si>
    <t>INTERVENTION LIGNE 18</t>
  </si>
  <si>
    <t>INTERVENTION LIGNE 19</t>
  </si>
  <si>
    <t>INTERVENTION LIGNE 20</t>
  </si>
  <si>
    <t>INTERVENTION LIGNE 21</t>
  </si>
  <si>
    <t>INTERVENTION LIGNE 22</t>
  </si>
  <si>
    <t>INTERVENTION LIGNE 23</t>
  </si>
  <si>
    <t>INTERVENTION LIGNE 24</t>
  </si>
  <si>
    <t>INTERVENTION LIGNE 25</t>
  </si>
  <si>
    <t>INSERER UN NOUVEAU RAPPORT D'INTERVENTION</t>
  </si>
  <si>
    <t>INTERVENTION DE MAINTENANCE</t>
  </si>
  <si>
    <t>INTERVENTION DE DEPANNAGE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</si>
</sst>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theme="0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8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0" xfId="0" applyFont="1" applyAlignment="1"/>
    <xf numFmtId="0" fontId="2" fillId="0" borderId="4" xfId="0" applyFont="1" applyBorder="1"/>
    <xf numFmtId="0" fontId="0" fillId="0" borderId="0" xfId="0" applyBorder="1" applyAlignment="1">
      <alignment horizontal="center"/>
    </xf>
    <xf numFmtId="0" fontId="5" fillId="0" borderId="5" xfId="0" applyFont="1" applyBorder="1"/>
    <xf numFmtId="0" fontId="5" fillId="0" borderId="3" xfId="0" applyFont="1" applyBorder="1"/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Fill="1" applyBorder="1"/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2" fillId="2" borderId="15" xfId="0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1" xfId="0" applyFont="1" applyBorder="1"/>
    <xf numFmtId="0" fontId="0" fillId="0" borderId="1" xfId="0" applyFont="1" applyFill="1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2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left"/>
    </xf>
    <xf numFmtId="0" fontId="2" fillId="0" borderId="2" xfId="0" applyFont="1" applyBorder="1" applyAlignment="1">
      <alignment horizontal="right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12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wrapText="1"/>
    </xf>
    <xf numFmtId="0" fontId="7" fillId="0" borderId="5" xfId="0" applyFont="1" applyBorder="1"/>
    <xf numFmtId="0" fontId="0" fillId="0" borderId="13" xfId="0" applyBorder="1"/>
    <xf numFmtId="0" fontId="0" fillId="0" borderId="6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190501</xdr:colOff>
      <xdr:row>0</xdr:row>
      <xdr:rowOff>85725</xdr:rowOff>
    </xdr:from>
    <xdr:ext cx="1028700" cy="352159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1" y="85725"/>
          <a:ext cx="1028700" cy="352159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6</xdr:row>
          <xdr:rowOff>9525</xdr:rowOff>
        </xdr:from>
        <xdr:to>
          <xdr:col>4</xdr:col>
          <xdr:colOff>581024</xdr:colOff>
          <xdr:row>7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533399</xdr:colOff>
          <xdr:row>6</xdr:row>
          <xdr:rowOff>19050</xdr:rowOff>
        </xdr:from>
        <xdr:to>
          <xdr:col>10</xdr:col>
          <xdr:colOff>590550</xdr:colOff>
          <xdr:row>7</xdr:row>
          <xdr:rowOff>180975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9525</xdr:rowOff>
        </xdr:from>
        <xdr:to>
          <xdr:col>2</xdr:col>
          <xdr:colOff>457201</xdr:colOff>
          <xdr:row>7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</xdr:row>
          <xdr:rowOff>19050</xdr:rowOff>
        </xdr:from>
        <xdr:to>
          <xdr:col>8</xdr:col>
          <xdr:colOff>552450</xdr:colOff>
          <xdr:row>8</xdr:row>
          <xdr:rowOff>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200025</xdr:rowOff>
    </xdr:from>
    <xdr:ext cx="1238250" cy="39128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200025"/>
          <a:ext cx="1238250" cy="391288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2</xdr:row>
          <xdr:rowOff>47625</xdr:rowOff>
        </xdr:from>
        <xdr:to>
          <xdr:col>15</xdr:col>
          <xdr:colOff>552450</xdr:colOff>
          <xdr:row>4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219075</xdr:colOff>
          <xdr:row>0</xdr:row>
          <xdr:rowOff>352425</xdr:rowOff>
        </xdr:from>
        <xdr:to>
          <xdr:col>15</xdr:col>
          <xdr:colOff>504825</xdr:colOff>
          <xdr:row>1</xdr:row>
          <xdr:rowOff>104775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RENITIALISER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0</xdr:row>
          <xdr:rowOff>123825</xdr:rowOff>
        </xdr:from>
        <xdr:to>
          <xdr:col>10</xdr:col>
          <xdr:colOff>571500</xdr:colOff>
          <xdr:row>0</xdr:row>
          <xdr:rowOff>333375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0</xdr:row>
          <xdr:rowOff>333375</xdr:rowOff>
        </xdr:from>
        <xdr:to>
          <xdr:col>10</xdr:col>
          <xdr:colOff>571500</xdr:colOff>
          <xdr:row>0</xdr:row>
          <xdr:rowOff>542925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352425</xdr:colOff>
          <xdr:row>0</xdr:row>
          <xdr:rowOff>523875</xdr:rowOff>
        </xdr:from>
        <xdr:to>
          <xdr:col>10</xdr:col>
          <xdr:colOff>561975</xdr:colOff>
          <xdr:row>1</xdr:row>
          <xdr:rowOff>133350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200025</xdr:rowOff>
    </xdr:from>
    <xdr:ext cx="1238250" cy="391288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200025"/>
          <a:ext cx="1238250" cy="391288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0</xdr:row>
          <xdr:rowOff>123825</xdr:rowOff>
        </xdr:from>
        <xdr:to>
          <xdr:col>10</xdr:col>
          <xdr:colOff>571500</xdr:colOff>
          <xdr:row>0</xdr:row>
          <xdr:rowOff>333375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0</xdr:row>
          <xdr:rowOff>361949</xdr:rowOff>
        </xdr:from>
        <xdr:to>
          <xdr:col>10</xdr:col>
          <xdr:colOff>590550</xdr:colOff>
          <xdr:row>0</xdr:row>
          <xdr:rowOff>485774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352425</xdr:colOff>
          <xdr:row>0</xdr:row>
          <xdr:rowOff>523874</xdr:rowOff>
        </xdr:from>
        <xdr:to>
          <xdr:col>10</xdr:col>
          <xdr:colOff>561975</xdr:colOff>
          <xdr:row>1</xdr:row>
          <xdr:rowOff>104775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19050</xdr:rowOff>
        </xdr:from>
        <xdr:to>
          <xdr:col>2</xdr:col>
          <xdr:colOff>0</xdr:colOff>
          <xdr:row>30</xdr:row>
          <xdr:rowOff>123825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476250</xdr:colOff>
          <xdr:row>2</xdr:row>
          <xdr:rowOff>38100</xdr:rowOff>
        </xdr:from>
        <xdr:to>
          <xdr:col>5</xdr:col>
          <xdr:colOff>257175</xdr:colOff>
          <xdr:row>4</xdr:row>
          <xdr:rowOff>19050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"/>
  <sheetViews>
    <sheetView workbookViewId="0">
      <selection activeCell="C5" sqref="C5:E5"/>
    </sheetView>
  </sheetViews>
  <sheetFormatPr baseColWidth="10" defaultRowHeight="15" x14ac:dyDescent="0.25"/>
  <cols>
    <col min="2" max="2" width="19.140625" customWidth="1"/>
    <col min="3" max="3" width="12.7109375" customWidth="1"/>
    <col min="4" max="4" width="11.42578125" customWidth="1"/>
    <col min="5" max="5" width="8.85546875" customWidth="1"/>
    <col min="6" max="6" width="11" customWidth="1"/>
    <col min="8" max="8" width="17.7109375" customWidth="1"/>
    <col min="9" max="9" width="13" customWidth="1"/>
    <col min="10" max="10" width="12.42578125" customWidth="1"/>
    <col min="11" max="11" width="9" customWidth="1"/>
  </cols>
  <sheetData>
    <row r="1" spans="1:12" ht="39.75" customHeight="1" x14ac:dyDescent="0.25">
      <c r="A1" s="102" t="s">
        <v>168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4" spans="1:12" x14ac:dyDescent="0.25">
      <c r="B4" s="100" t="s">
        <v>251</v>
      </c>
      <c r="C4" s="100"/>
      <c r="D4" s="100"/>
      <c r="E4" s="100"/>
      <c r="F4" s="24"/>
      <c r="G4" s="24"/>
      <c r="H4" s="101" t="s">
        <v>252</v>
      </c>
      <c r="I4" s="101"/>
      <c r="J4" s="101"/>
      <c r="K4" s="101"/>
    </row>
    <row r="5" spans="1:12" x14ac:dyDescent="0.25">
      <c r="B5" s="30" t="s">
        <v>169</v>
      </c>
      <c r="C5" s="88" t="s">
        <v>114</v>
      </c>
      <c r="D5" s="88"/>
      <c r="E5" s="88"/>
      <c r="F5" s="39"/>
      <c r="G5" s="39"/>
      <c r="H5" s="30" t="s">
        <v>169</v>
      </c>
      <c r="I5" s="88" t="s">
        <v>114</v>
      </c>
      <c r="J5" s="88"/>
      <c r="K5" s="88"/>
    </row>
    <row r="6" spans="1:12" x14ac:dyDescent="0.25">
      <c r="B6" s="30" t="s">
        <v>37</v>
      </c>
      <c r="C6" s="88" t="s">
        <v>170</v>
      </c>
      <c r="D6" s="88"/>
      <c r="E6" s="88"/>
      <c r="F6" s="39"/>
      <c r="G6" s="39"/>
      <c r="H6" s="30" t="s">
        <v>37</v>
      </c>
      <c r="I6" s="88" t="s">
        <v>170</v>
      </c>
      <c r="J6" s="88"/>
      <c r="K6" s="88"/>
    </row>
    <row r="7" spans="1:12" x14ac:dyDescent="0.25">
      <c r="B7" s="85"/>
      <c r="C7" s="86"/>
      <c r="D7" s="4"/>
      <c r="E7" s="96"/>
      <c r="H7" s="99"/>
      <c r="I7" s="4"/>
      <c r="J7" s="4"/>
      <c r="K7" s="96"/>
    </row>
    <row r="8" spans="1:12" x14ac:dyDescent="0.25">
      <c r="B8" s="87"/>
      <c r="C8" s="84"/>
      <c r="D8" s="97"/>
      <c r="E8" s="98"/>
      <c r="H8" s="95"/>
      <c r="I8" s="5"/>
      <c r="J8" s="5"/>
      <c r="K8" s="6"/>
    </row>
    <row r="9" spans="1:12" x14ac:dyDescent="0.25">
      <c r="B9" s="47"/>
      <c r="C9" s="47"/>
      <c r="D9" s="47"/>
      <c r="E9" s="47"/>
      <c r="F9" s="38"/>
      <c r="G9" s="38"/>
    </row>
    <row r="10" spans="1:12" x14ac:dyDescent="0.25">
      <c r="B10" s="7"/>
      <c r="C10" s="7"/>
    </row>
  </sheetData>
  <mergeCells count="10">
    <mergeCell ref="A1:L1"/>
    <mergeCell ref="B9:E9"/>
    <mergeCell ref="H4:K4"/>
    <mergeCell ref="I5:K5"/>
    <mergeCell ref="I6:K6"/>
    <mergeCell ref="B8:C8"/>
    <mergeCell ref="B7:C7"/>
    <mergeCell ref="C5:E5"/>
    <mergeCell ref="C6:E6"/>
    <mergeCell ref="B4:E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lien_vers_intervention_de_maintenance">
                <anchor moveWithCells="1">
                  <from>
                    <xdr:col>2</xdr:col>
                    <xdr:colOff>447675</xdr:colOff>
                    <xdr:row>6</xdr:row>
                    <xdr:rowOff>9525</xdr:rowOff>
                  </from>
                  <to>
                    <xdr:col>4</xdr:col>
                    <xdr:colOff>581025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lien_vers_intervention_de_maintenance">
                <anchor moveWithCells="1">
                  <from>
                    <xdr:col>8</xdr:col>
                    <xdr:colOff>533400</xdr:colOff>
                    <xdr:row>6</xdr:row>
                    <xdr:rowOff>19050</xdr:rowOff>
                  </from>
                  <to>
                    <xdr:col>10</xdr:col>
                    <xdr:colOff>590550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lien_vers_intervention_de_maintenance">
                <anchor moveWithCells="1">
                  <from>
                    <xdr:col>1</xdr:col>
                    <xdr:colOff>9525</xdr:colOff>
                    <xdr:row>6</xdr:row>
                    <xdr:rowOff>9525</xdr:rowOff>
                  </from>
                  <to>
                    <xdr:col>2</xdr:col>
                    <xdr:colOff>457200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lien_vers_intervention_de_maintenance">
                <anchor moveWithCells="1">
                  <from>
                    <xdr:col>7</xdr:col>
                    <xdr:colOff>19050</xdr:colOff>
                    <xdr:row>6</xdr:row>
                    <xdr:rowOff>19050</xdr:rowOff>
                  </from>
                  <to>
                    <xdr:col>8</xdr:col>
                    <xdr:colOff>552450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B1:L63"/>
  <sheetViews>
    <sheetView showZeros="0" zoomScale="98" zoomScaleNormal="98" workbookViewId="0">
      <selection activeCell="N8" sqref="N8"/>
    </sheetView>
  </sheetViews>
  <sheetFormatPr baseColWidth="10" defaultRowHeight="15" x14ac:dyDescent="0.25"/>
  <cols>
    <col min="1" max="1" width="0.85546875" customWidth="1"/>
    <col min="3" max="3" width="12.42578125" customWidth="1"/>
    <col min="6" max="7" width="1.140625" customWidth="1"/>
    <col min="9" max="9" width="12.140625" customWidth="1"/>
    <col min="10" max="10" width="11.42578125" customWidth="1"/>
    <col min="12" max="12" width="0.85546875" customWidth="1"/>
    <col min="14" max="14" width="17.7109375" customWidth="1"/>
  </cols>
  <sheetData>
    <row r="1" spans="2:11" ht="47.25" customHeight="1" x14ac:dyDescent="0.25">
      <c r="B1" s="55"/>
      <c r="C1" s="56"/>
      <c r="D1" s="52" t="s">
        <v>9</v>
      </c>
      <c r="E1" s="52"/>
      <c r="F1" s="52"/>
      <c r="G1" s="52"/>
      <c r="H1" s="52"/>
      <c r="I1" s="52"/>
      <c r="J1" s="59" t="s">
        <v>140</v>
      </c>
      <c r="K1" s="60"/>
    </row>
    <row r="2" spans="2:11" ht="19.5" customHeight="1" x14ac:dyDescent="0.25">
      <c r="B2" s="57"/>
      <c r="C2" s="58"/>
      <c r="D2" s="63" t="s">
        <v>45</v>
      </c>
      <c r="E2" s="64"/>
      <c r="F2" s="64"/>
      <c r="G2" s="64"/>
      <c r="H2" s="33"/>
      <c r="I2" s="29"/>
      <c r="J2" s="61"/>
      <c r="K2" s="62"/>
    </row>
    <row r="3" spans="2:11" ht="15" customHeight="1" x14ac:dyDescent="0.25">
      <c r="B3" s="53" t="s">
        <v>0</v>
      </c>
      <c r="C3" s="53"/>
      <c r="D3" s="53"/>
      <c r="E3" s="53"/>
      <c r="F3" s="54"/>
      <c r="G3" s="53" t="s">
        <v>27</v>
      </c>
      <c r="H3" s="53"/>
      <c r="I3" s="53"/>
      <c r="J3" s="53"/>
      <c r="K3" s="53"/>
    </row>
    <row r="4" spans="2:11" ht="8.25" customHeight="1" x14ac:dyDescent="0.25">
      <c r="B4" s="66"/>
      <c r="C4" s="66"/>
      <c r="D4" s="9"/>
      <c r="E4" s="9"/>
      <c r="F4" s="10"/>
      <c r="G4" s="11"/>
      <c r="H4" s="11"/>
      <c r="I4" s="11"/>
      <c r="J4" s="11"/>
      <c r="K4" s="11"/>
    </row>
    <row r="5" spans="2:11" ht="12.75" customHeight="1" x14ac:dyDescent="0.25">
      <c r="B5" s="65" t="s">
        <v>1</v>
      </c>
      <c r="C5" s="65"/>
      <c r="D5" s="65"/>
      <c r="E5" s="65"/>
      <c r="F5" s="12"/>
      <c r="G5" s="11"/>
      <c r="H5" s="13" t="s">
        <v>28</v>
      </c>
      <c r="I5" s="51" t="str">
        <f>IF(I8="","",HLOOKUP(I8,'PARAMETRE GENERAL'!1:1048576,2,FALSE))</f>
        <v/>
      </c>
      <c r="J5" s="51"/>
      <c r="K5" s="51"/>
    </row>
    <row r="6" spans="2:11" ht="12.75" customHeight="1" x14ac:dyDescent="0.25">
      <c r="B6" s="26" t="s">
        <v>51</v>
      </c>
      <c r="C6" s="26"/>
      <c r="D6" s="26"/>
      <c r="E6" s="26"/>
      <c r="F6" s="12"/>
      <c r="G6" s="27"/>
      <c r="H6" s="27" t="s">
        <v>47</v>
      </c>
      <c r="I6" s="49" t="str">
        <f>IF(I8="","",HLOOKUP(I8,'PARAMETRE GENERAL'!1:1048576,6,0))</f>
        <v/>
      </c>
      <c r="J6" s="49"/>
      <c r="K6" s="49"/>
    </row>
    <row r="7" spans="2:11" ht="12.75" customHeight="1" x14ac:dyDescent="0.25">
      <c r="B7" s="26" t="s">
        <v>2</v>
      </c>
      <c r="C7" s="26"/>
      <c r="D7" s="26"/>
      <c r="E7" s="26"/>
      <c r="F7" s="12"/>
      <c r="G7" s="27"/>
      <c r="H7" s="27"/>
      <c r="I7" s="49" t="str">
        <f>IF(I8="","",HLOOKUP(I8,'PARAMETRE GENERAL'!1:1048576,7,0))</f>
        <v/>
      </c>
      <c r="J7" s="49"/>
      <c r="K7" s="49"/>
    </row>
    <row r="8" spans="2:11" ht="12.75" customHeight="1" x14ac:dyDescent="0.25">
      <c r="B8" s="26" t="s">
        <v>3</v>
      </c>
      <c r="C8" s="26"/>
      <c r="D8" s="26"/>
      <c r="E8" s="26"/>
      <c r="F8" s="12"/>
      <c r="G8" s="11"/>
      <c r="H8" s="13" t="s">
        <v>29</v>
      </c>
      <c r="I8" s="49"/>
      <c r="J8" s="49"/>
      <c r="K8" s="49"/>
    </row>
    <row r="9" spans="2:11" ht="12.75" customHeight="1" x14ac:dyDescent="0.25">
      <c r="B9" s="65" t="s">
        <v>48</v>
      </c>
      <c r="C9" s="65"/>
      <c r="D9" s="65"/>
      <c r="E9" s="65"/>
      <c r="F9" s="12"/>
      <c r="G9" s="11"/>
      <c r="H9" s="13" t="s">
        <v>30</v>
      </c>
      <c r="I9" s="51" t="str">
        <f>IF(I8="","",HLOOKUP(I8,'PARAMETRE GENERAL'!1:1048576,3,0))</f>
        <v/>
      </c>
      <c r="J9" s="51"/>
      <c r="K9" s="51"/>
    </row>
    <row r="10" spans="2:11" ht="12.75" customHeight="1" x14ac:dyDescent="0.25">
      <c r="B10" s="65" t="s">
        <v>4</v>
      </c>
      <c r="C10" s="65"/>
      <c r="D10" s="65"/>
      <c r="E10" s="65"/>
      <c r="F10" s="12"/>
      <c r="G10" s="11"/>
      <c r="H10" s="13" t="s">
        <v>31</v>
      </c>
      <c r="I10" s="51"/>
      <c r="J10" s="51"/>
      <c r="K10" s="51"/>
    </row>
    <row r="11" spans="2:11" ht="12.75" customHeight="1" x14ac:dyDescent="0.25">
      <c r="B11" s="65"/>
      <c r="C11" s="65"/>
      <c r="D11" s="65"/>
      <c r="E11" s="65"/>
      <c r="F11" s="12"/>
      <c r="G11" s="11"/>
      <c r="H11" s="13" t="s">
        <v>32</v>
      </c>
      <c r="I11" s="49"/>
      <c r="J11" s="49"/>
      <c r="K11" s="49"/>
    </row>
    <row r="12" spans="2:11" ht="8.25" customHeight="1" x14ac:dyDescent="0.25">
      <c r="B12" s="68"/>
      <c r="C12" s="68"/>
      <c r="D12" s="68"/>
      <c r="E12" s="68"/>
      <c r="F12" s="14"/>
      <c r="G12" s="8"/>
      <c r="H12" s="8"/>
      <c r="I12" s="8"/>
      <c r="J12" s="8"/>
      <c r="K12" s="8"/>
    </row>
    <row r="13" spans="2:11" x14ac:dyDescent="0.25">
      <c r="B13" s="67" t="s">
        <v>5</v>
      </c>
      <c r="C13" s="67"/>
      <c r="D13" s="67"/>
      <c r="E13" s="67"/>
      <c r="F13" s="21"/>
      <c r="G13" s="22"/>
      <c r="H13" s="67" t="s">
        <v>10</v>
      </c>
      <c r="I13" s="67"/>
      <c r="J13" s="67"/>
      <c r="K13" s="67"/>
    </row>
    <row r="14" spans="2:11" ht="8.25" customHeight="1" x14ac:dyDescent="0.25">
      <c r="B14" s="8"/>
      <c r="C14" s="8"/>
      <c r="D14" s="8"/>
      <c r="E14" s="15"/>
      <c r="F14" s="16"/>
      <c r="G14" s="8"/>
      <c r="H14" s="8"/>
      <c r="I14" s="8"/>
      <c r="J14" s="8"/>
      <c r="K14" s="8"/>
    </row>
    <row r="15" spans="2:11" ht="12.75" customHeight="1" x14ac:dyDescent="0.25">
      <c r="B15" s="8" t="s">
        <v>33</v>
      </c>
      <c r="C15" s="51" t="str">
        <f>IF(I8="","",HLOOKUP(I8,'PARAMETRE GENERAL'!1:1048576,8,0))</f>
        <v/>
      </c>
      <c r="D15" s="51"/>
      <c r="E15" s="51"/>
      <c r="F15" s="17"/>
      <c r="G15" s="8"/>
      <c r="H15" s="18" t="s">
        <v>22</v>
      </c>
      <c r="I15" s="51"/>
      <c r="J15" s="51"/>
      <c r="K15" s="51"/>
    </row>
    <row r="16" spans="2:11" ht="12.75" customHeight="1" x14ac:dyDescent="0.25">
      <c r="B16" s="8" t="s">
        <v>24</v>
      </c>
      <c r="C16" s="49" t="str">
        <f>IF(I8="","",HLOOKUP(I8,'PARAMETRE GENERAL'!1:1048576,9,0))</f>
        <v/>
      </c>
      <c r="D16" s="49"/>
      <c r="E16" s="49"/>
      <c r="F16" s="17"/>
      <c r="G16" s="8"/>
      <c r="H16" s="18" t="s">
        <v>40</v>
      </c>
      <c r="I16" s="49"/>
      <c r="J16" s="49"/>
      <c r="K16" s="49"/>
    </row>
    <row r="17" spans="2:12" ht="12.75" customHeight="1" x14ac:dyDescent="0.25">
      <c r="B17" s="8" t="s">
        <v>34</v>
      </c>
      <c r="C17" s="65"/>
      <c r="D17" s="65"/>
      <c r="E17" s="65"/>
      <c r="F17" s="17"/>
      <c r="G17" s="8"/>
      <c r="H17" s="18" t="s">
        <v>23</v>
      </c>
      <c r="I17" s="49"/>
      <c r="J17" s="49"/>
      <c r="K17" s="49"/>
    </row>
    <row r="18" spans="2:12" ht="8.25" customHeight="1" x14ac:dyDescent="0.25">
      <c r="B18" s="8"/>
      <c r="C18" s="8"/>
      <c r="D18" s="8"/>
      <c r="E18" s="19"/>
      <c r="F18" s="14"/>
      <c r="G18" s="8"/>
      <c r="H18" s="8"/>
      <c r="I18" s="19"/>
      <c r="J18" s="19"/>
      <c r="K18" s="8"/>
    </row>
    <row r="19" spans="2:12" x14ac:dyDescent="0.25">
      <c r="B19" s="53" t="s">
        <v>7</v>
      </c>
      <c r="C19" s="53"/>
      <c r="D19" s="53"/>
      <c r="E19" s="53"/>
      <c r="F19" s="53"/>
      <c r="G19" s="53"/>
      <c r="H19" s="53"/>
      <c r="I19" s="53"/>
      <c r="J19" s="53"/>
      <c r="K19" s="53"/>
    </row>
    <row r="20" spans="2:12" ht="8.25" customHeight="1" x14ac:dyDescent="0.25"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2:12" ht="12.75" customHeight="1" x14ac:dyDescent="0.25">
      <c r="B21" s="69" t="s">
        <v>17</v>
      </c>
      <c r="C21" s="69"/>
      <c r="D21" s="51"/>
      <c r="E21" s="51"/>
      <c r="F21" s="51"/>
      <c r="G21" s="51"/>
      <c r="H21" s="51"/>
      <c r="I21" s="51"/>
      <c r="J21" s="51"/>
      <c r="K21" s="51"/>
    </row>
    <row r="22" spans="2:12" ht="12.75" customHeight="1" x14ac:dyDescent="0.25">
      <c r="B22" s="69" t="s">
        <v>18</v>
      </c>
      <c r="C22" s="69"/>
      <c r="D22" s="49"/>
      <c r="E22" s="49"/>
      <c r="F22" s="8"/>
      <c r="G22" s="8"/>
      <c r="H22" s="70" t="s">
        <v>25</v>
      </c>
      <c r="I22" s="70"/>
      <c r="J22" s="49"/>
      <c r="K22" s="49"/>
    </row>
    <row r="23" spans="2:12" ht="12.75" customHeight="1" x14ac:dyDescent="0.25">
      <c r="B23" s="69" t="s">
        <v>19</v>
      </c>
      <c r="C23" s="69"/>
      <c r="D23" s="49"/>
      <c r="E23" s="49"/>
      <c r="F23" s="8"/>
      <c r="G23" s="8"/>
      <c r="H23" s="69" t="s">
        <v>26</v>
      </c>
      <c r="I23" s="69"/>
      <c r="J23" s="51"/>
      <c r="K23" s="51"/>
    </row>
    <row r="24" spans="2:12" ht="12.75" customHeight="1" x14ac:dyDescent="0.25">
      <c r="B24" s="69" t="s">
        <v>20</v>
      </c>
      <c r="C24" s="69"/>
      <c r="D24" s="51"/>
      <c r="E24" s="51"/>
      <c r="F24" s="51"/>
      <c r="G24" s="51"/>
      <c r="H24" s="51"/>
      <c r="I24" s="51"/>
      <c r="J24" s="51"/>
      <c r="K24" s="51"/>
    </row>
    <row r="25" spans="2:12" ht="12.75" customHeight="1" x14ac:dyDescent="0.25">
      <c r="B25" s="8"/>
      <c r="C25" s="8"/>
      <c r="D25" s="83"/>
      <c r="E25" s="83"/>
      <c r="F25" s="83"/>
      <c r="G25" s="83"/>
      <c r="H25" s="83"/>
      <c r="I25" s="83"/>
      <c r="J25" s="83"/>
      <c r="K25" s="83"/>
    </row>
    <row r="26" spans="2:12" ht="8.25" customHeight="1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2:12" x14ac:dyDescent="0.25">
      <c r="B27" s="53" t="s">
        <v>8</v>
      </c>
      <c r="C27" s="53"/>
      <c r="D27" s="53"/>
      <c r="E27" s="53"/>
      <c r="F27" s="53"/>
      <c r="G27" s="53"/>
      <c r="H27" s="53"/>
      <c r="I27" s="53"/>
      <c r="J27" s="53"/>
      <c r="K27" s="53"/>
    </row>
    <row r="28" spans="2:12" ht="8.25" customHeight="1" x14ac:dyDescent="0.25"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2:12" ht="12.75" customHeight="1" x14ac:dyDescent="0.25">
      <c r="B29" s="51" t="str">
        <f>IF(D24="","",HLOOKUP('INTERVENTION DE MAINTENANCE'!D24,'PARAMETRE RAPPORT D''INTERVENTIO'!1:1048576,2,0))</f>
        <v/>
      </c>
      <c r="C29" s="51"/>
      <c r="D29" s="51"/>
      <c r="E29" s="51"/>
      <c r="F29" s="51"/>
      <c r="G29" s="51"/>
      <c r="H29" s="51"/>
      <c r="I29" s="51"/>
      <c r="J29" s="51"/>
      <c r="K29" s="36"/>
      <c r="L29" s="7"/>
    </row>
    <row r="30" spans="2:12" ht="12.75" customHeight="1" x14ac:dyDescent="0.25">
      <c r="B30" s="51" t="str">
        <f>IF(D24="","",HLOOKUP(D24,'PARAMETRE RAPPORT D''INTERVENTIO'!1:1048576,3,0))</f>
        <v/>
      </c>
      <c r="C30" s="51"/>
      <c r="D30" s="51"/>
      <c r="E30" s="51"/>
      <c r="F30" s="51"/>
      <c r="G30" s="51"/>
      <c r="H30" s="51"/>
      <c r="I30" s="51"/>
      <c r="J30" s="51"/>
      <c r="K30" s="36"/>
      <c r="L30" s="7"/>
    </row>
    <row r="31" spans="2:12" ht="12.75" customHeight="1" x14ac:dyDescent="0.25">
      <c r="B31" s="51" t="str">
        <f>IF(D24="","",HLOOKUP(D24,'PARAMETRE RAPPORT D''INTERVENTIO'!1:1048576,4,0))</f>
        <v/>
      </c>
      <c r="C31" s="51"/>
      <c r="D31" s="51"/>
      <c r="E31" s="51"/>
      <c r="F31" s="51"/>
      <c r="G31" s="51"/>
      <c r="H31" s="51"/>
      <c r="I31" s="51"/>
      <c r="J31" s="51"/>
      <c r="K31" s="36"/>
      <c r="L31" s="7"/>
    </row>
    <row r="32" spans="2:12" ht="12.75" customHeight="1" x14ac:dyDescent="0.25">
      <c r="B32" s="51" t="str">
        <f>IF(D24="","",HLOOKUP(D24,'PARAMETRE RAPPORT D''INTERVENTIO'!1:1048576,5,0))</f>
        <v/>
      </c>
      <c r="C32" s="51"/>
      <c r="D32" s="51"/>
      <c r="E32" s="51"/>
      <c r="F32" s="51"/>
      <c r="G32" s="51"/>
      <c r="H32" s="51"/>
      <c r="I32" s="51"/>
      <c r="J32" s="51"/>
      <c r="K32" s="36"/>
      <c r="L32" s="7"/>
    </row>
    <row r="33" spans="2:12" ht="12.75" customHeight="1" x14ac:dyDescent="0.25">
      <c r="B33" s="49" t="str">
        <f>IF(D24="","",HLOOKUP(D24,'PARAMETRE RAPPORT D''INTERVENTIO'!1:1048576,6,0))</f>
        <v/>
      </c>
      <c r="C33" s="49"/>
      <c r="D33" s="49"/>
      <c r="E33" s="49"/>
      <c r="F33" s="49"/>
      <c r="G33" s="49"/>
      <c r="H33" s="49"/>
      <c r="I33" s="49"/>
      <c r="J33" s="50"/>
      <c r="K33" s="36"/>
      <c r="L33" s="7"/>
    </row>
    <row r="34" spans="2:12" ht="12.75" customHeight="1" x14ac:dyDescent="0.25">
      <c r="B34" s="49" t="str">
        <f>IF(D24="","",HLOOKUP(D24,'PARAMETRE RAPPORT D''INTERVENTIO'!1:1048576,7,0))</f>
        <v/>
      </c>
      <c r="C34" s="49"/>
      <c r="D34" s="49"/>
      <c r="E34" s="49"/>
      <c r="F34" s="49"/>
      <c r="G34" s="49"/>
      <c r="H34" s="49"/>
      <c r="I34" s="49"/>
      <c r="J34" s="50"/>
      <c r="K34" s="36"/>
      <c r="L34" s="7"/>
    </row>
    <row r="35" spans="2:12" ht="12.75" customHeight="1" x14ac:dyDescent="0.25">
      <c r="B35" s="49" t="str">
        <f>IF(D24="","",HLOOKUP(D24,'PARAMETRE RAPPORT D''INTERVENTIO'!1:1048576,8,0))</f>
        <v/>
      </c>
      <c r="C35" s="49"/>
      <c r="D35" s="49"/>
      <c r="E35" s="49"/>
      <c r="F35" s="49"/>
      <c r="G35" s="49"/>
      <c r="H35" s="49"/>
      <c r="I35" s="49"/>
      <c r="J35" s="50"/>
      <c r="K35" s="36"/>
      <c r="L35" s="7"/>
    </row>
    <row r="36" spans="2:12" ht="12.75" customHeight="1" x14ac:dyDescent="0.25">
      <c r="B36" s="49" t="str">
        <f>IF(D24="","",HLOOKUP(D24,'PARAMETRE RAPPORT D''INTERVENTIO'!1:1048576,9,0))</f>
        <v/>
      </c>
      <c r="C36" s="49"/>
      <c r="D36" s="49"/>
      <c r="E36" s="49"/>
      <c r="F36" s="49"/>
      <c r="G36" s="49"/>
      <c r="H36" s="49"/>
      <c r="I36" s="49"/>
      <c r="J36" s="50"/>
      <c r="K36" s="36"/>
      <c r="L36" s="7"/>
    </row>
    <row r="37" spans="2:12" ht="12.75" customHeight="1" x14ac:dyDescent="0.25">
      <c r="B37" s="49" t="str">
        <f>IF(D24="","",HLOOKUP(D24,'PARAMETRE RAPPORT D''INTERVENTIO'!1:1048576,10,0))</f>
        <v/>
      </c>
      <c r="C37" s="49"/>
      <c r="D37" s="49"/>
      <c r="E37" s="49"/>
      <c r="F37" s="49"/>
      <c r="G37" s="49"/>
      <c r="H37" s="49"/>
      <c r="I37" s="49"/>
      <c r="J37" s="50"/>
      <c r="K37" s="36"/>
      <c r="L37" s="7"/>
    </row>
    <row r="38" spans="2:12" ht="12.75" customHeight="1" x14ac:dyDescent="0.25">
      <c r="B38" s="49" t="str">
        <f>IF(D24="","",HLOOKUP('INTERVENTION DE MAINTENANCE'!D24,'PARAMETRE RAPPORT D''INTERVENTIO'!1:1048576,11,0))</f>
        <v/>
      </c>
      <c r="C38" s="49"/>
      <c r="D38" s="49"/>
      <c r="E38" s="49"/>
      <c r="F38" s="49"/>
      <c r="G38" s="49"/>
      <c r="H38" s="49"/>
      <c r="I38" s="49"/>
      <c r="J38" s="50"/>
      <c r="K38" s="36"/>
      <c r="L38" s="7"/>
    </row>
    <row r="39" spans="2:12" ht="12.75" customHeight="1" x14ac:dyDescent="0.25">
      <c r="B39" s="49" t="str">
        <f>IF(D24="","",HLOOKUP(D24,'PARAMETRE RAPPORT D''INTERVENTIO'!1:1048576,12,0))</f>
        <v/>
      </c>
      <c r="C39" s="49"/>
      <c r="D39" s="49"/>
      <c r="E39" s="49"/>
      <c r="F39" s="49"/>
      <c r="G39" s="49"/>
      <c r="H39" s="49"/>
      <c r="I39" s="49"/>
      <c r="J39" s="50"/>
      <c r="K39" s="36"/>
      <c r="L39" s="7"/>
    </row>
    <row r="40" spans="2:12" ht="12.75" customHeight="1" x14ac:dyDescent="0.25">
      <c r="B40" s="49" t="str">
        <f>IF(D24="","",HLOOKUP(D24,'PARAMETRE RAPPORT D''INTERVENTIO'!1:1048576,13,0))</f>
        <v/>
      </c>
      <c r="C40" s="49"/>
      <c r="D40" s="49"/>
      <c r="E40" s="49"/>
      <c r="F40" s="49"/>
      <c r="G40" s="49"/>
      <c r="H40" s="49"/>
      <c r="I40" s="49"/>
      <c r="J40" s="50"/>
      <c r="K40" s="36"/>
      <c r="L40" s="7"/>
    </row>
    <row r="41" spans="2:12" ht="12.75" customHeight="1" x14ac:dyDescent="0.25">
      <c r="B41" s="49" t="str">
        <f>IF(D24="","",HLOOKUP(D24,'PARAMETRE RAPPORT D''INTERVENTIO'!1:1048576,14,0))</f>
        <v/>
      </c>
      <c r="C41" s="49"/>
      <c r="D41" s="49"/>
      <c r="E41" s="49"/>
      <c r="F41" s="49"/>
      <c r="G41" s="49"/>
      <c r="H41" s="49"/>
      <c r="I41" s="49"/>
      <c r="J41" s="50"/>
      <c r="K41" s="36"/>
      <c r="L41" s="7"/>
    </row>
    <row r="42" spans="2:12" ht="12.75" customHeight="1" x14ac:dyDescent="0.25">
      <c r="B42" s="49" t="str">
        <f>IF(D24="","",HLOOKUP(D24,'PARAMETRE RAPPORT D''INTERVENTIO'!1:1048576,15,0))</f>
        <v/>
      </c>
      <c r="C42" s="49"/>
      <c r="D42" s="49"/>
      <c r="E42" s="49"/>
      <c r="F42" s="49"/>
      <c r="G42" s="49"/>
      <c r="H42" s="49"/>
      <c r="I42" s="49"/>
      <c r="J42" s="50"/>
      <c r="K42" s="36"/>
      <c r="L42" s="7"/>
    </row>
    <row r="43" spans="2:12" ht="12.75" customHeight="1" x14ac:dyDescent="0.25">
      <c r="B43" s="49" t="str">
        <f>IF(D24="","",HLOOKUP(D24,'PARAMETRE RAPPORT D''INTERVENTIO'!1:1048576,16,0))</f>
        <v/>
      </c>
      <c r="C43" s="49"/>
      <c r="D43" s="49"/>
      <c r="E43" s="49"/>
      <c r="F43" s="49"/>
      <c r="G43" s="49"/>
      <c r="H43" s="49"/>
      <c r="I43" s="49"/>
      <c r="J43" s="50"/>
      <c r="K43" s="36"/>
      <c r="L43" s="7"/>
    </row>
    <row r="44" spans="2:12" ht="12.75" customHeight="1" x14ac:dyDescent="0.25">
      <c r="B44" s="49" t="str">
        <f>IF(D24="","",HLOOKUP(D24,'PARAMETRE RAPPORT D''INTERVENTIO'!1:1048576,17,0))</f>
        <v/>
      </c>
      <c r="C44" s="49"/>
      <c r="D44" s="49"/>
      <c r="E44" s="49"/>
      <c r="F44" s="49"/>
      <c r="G44" s="49"/>
      <c r="H44" s="49"/>
      <c r="I44" s="49"/>
      <c r="J44" s="50"/>
      <c r="K44" s="36"/>
      <c r="L44" s="7"/>
    </row>
    <row r="45" spans="2:12" ht="12.75" customHeight="1" x14ac:dyDescent="0.25">
      <c r="B45" s="49" t="str">
        <f>IF(D24="","",HLOOKUP(D24,'PARAMETRE RAPPORT D''INTERVENTIO'!1:1048576,18,0))</f>
        <v/>
      </c>
      <c r="C45" s="49"/>
      <c r="D45" s="49"/>
      <c r="E45" s="49"/>
      <c r="F45" s="49"/>
      <c r="G45" s="49"/>
      <c r="H45" s="49"/>
      <c r="I45" s="49"/>
      <c r="J45" s="50"/>
      <c r="K45" s="36"/>
      <c r="L45" s="7"/>
    </row>
    <row r="46" spans="2:12" ht="12.75" customHeight="1" x14ac:dyDescent="0.25">
      <c r="B46" s="49" t="str">
        <f>IF(D24="","",HLOOKUP(D24,'PARAMETRE RAPPORT D''INTERVENTIO'!1:1048576,19,0))</f>
        <v/>
      </c>
      <c r="C46" s="49"/>
      <c r="D46" s="49"/>
      <c r="E46" s="49"/>
      <c r="F46" s="49"/>
      <c r="G46" s="49"/>
      <c r="H46" s="49"/>
      <c r="I46" s="49"/>
      <c r="J46" s="50"/>
      <c r="K46" s="36"/>
      <c r="L46" s="7"/>
    </row>
    <row r="47" spans="2:12" ht="12.75" customHeight="1" x14ac:dyDescent="0.25">
      <c r="B47" s="49" t="str">
        <f>IF(D24="","",HLOOKUP('INTERVENTION DE MAINTENANCE'!D24,'PARAMETRE RAPPORT D''INTERVENTIO'!1:1048576,20,0))</f>
        <v/>
      </c>
      <c r="C47" s="49"/>
      <c r="D47" s="49"/>
      <c r="E47" s="49"/>
      <c r="F47" s="49"/>
      <c r="G47" s="49"/>
      <c r="H47" s="49"/>
      <c r="I47" s="49"/>
      <c r="J47" s="50"/>
      <c r="K47" s="36"/>
      <c r="L47" s="7"/>
    </row>
    <row r="48" spans="2:12" ht="12.75" customHeight="1" x14ac:dyDescent="0.25">
      <c r="B48" s="49" t="str">
        <f>IF(D24="","",HLOOKUP(D24,'PARAMETRE RAPPORT D''INTERVENTIO'!1:1048576,21,0))</f>
        <v/>
      </c>
      <c r="C48" s="49"/>
      <c r="D48" s="49"/>
      <c r="E48" s="49"/>
      <c r="F48" s="49"/>
      <c r="G48" s="49"/>
      <c r="H48" s="49"/>
      <c r="I48" s="49"/>
      <c r="J48" s="50"/>
      <c r="K48" s="36"/>
      <c r="L48" s="7"/>
    </row>
    <row r="49" spans="2:12" ht="12.75" customHeight="1" x14ac:dyDescent="0.25">
      <c r="B49" s="49" t="str">
        <f>IF(D24="","",HLOOKUP(D24,'PARAMETRE RAPPORT D''INTERVENTIO'!1:1048576,22,0))</f>
        <v/>
      </c>
      <c r="C49" s="49"/>
      <c r="D49" s="49"/>
      <c r="E49" s="49"/>
      <c r="F49" s="49"/>
      <c r="G49" s="49"/>
      <c r="H49" s="49"/>
      <c r="I49" s="49"/>
      <c r="J49" s="50"/>
      <c r="K49" s="36"/>
      <c r="L49" s="7"/>
    </row>
    <row r="50" spans="2:12" ht="12.75" customHeight="1" x14ac:dyDescent="0.25">
      <c r="B50" s="49" t="str">
        <f>IF(D24="","",HLOOKUP(D24,'PARAMETRE RAPPORT D''INTERVENTIO'!1:1048576,23,0))</f>
        <v/>
      </c>
      <c r="C50" s="49"/>
      <c r="D50" s="49"/>
      <c r="E50" s="49"/>
      <c r="F50" s="49"/>
      <c r="G50" s="49"/>
      <c r="H50" s="49"/>
      <c r="I50" s="49"/>
      <c r="J50" s="50"/>
      <c r="K50" s="36"/>
      <c r="L50" s="7"/>
    </row>
    <row r="51" spans="2:12" ht="12.75" customHeight="1" x14ac:dyDescent="0.25">
      <c r="B51" s="49" t="str">
        <f>IF(D24="","",HLOOKUP(D24,'PARAMETRE RAPPORT D''INTERVENTIO'!1:1048576,24,0))</f>
        <v/>
      </c>
      <c r="C51" s="49"/>
      <c r="D51" s="49"/>
      <c r="E51" s="49"/>
      <c r="F51" s="49"/>
      <c r="G51" s="49"/>
      <c r="H51" s="49"/>
      <c r="I51" s="49"/>
      <c r="J51" s="50"/>
      <c r="K51" s="36"/>
      <c r="L51" s="7"/>
    </row>
    <row r="52" spans="2:12" ht="12.75" customHeight="1" x14ac:dyDescent="0.25">
      <c r="B52" s="49" t="str">
        <f>IF(D24="","",HLOOKUP(D24,'PARAMETRE RAPPORT D''INTERVENTIO'!1:1048576,25,0))</f>
        <v/>
      </c>
      <c r="C52" s="49"/>
      <c r="D52" s="49"/>
      <c r="E52" s="49"/>
      <c r="F52" s="49"/>
      <c r="G52" s="49"/>
      <c r="H52" s="49"/>
      <c r="I52" s="49"/>
      <c r="J52" s="50"/>
      <c r="K52" s="36"/>
      <c r="L52" s="7"/>
    </row>
    <row r="53" spans="2:12" ht="8.25" customHeight="1" x14ac:dyDescent="0.25">
      <c r="B53" s="71"/>
      <c r="C53" s="71"/>
      <c r="D53" s="71"/>
      <c r="E53" s="71"/>
      <c r="F53" s="71"/>
      <c r="G53" s="71"/>
      <c r="H53" s="71"/>
      <c r="I53" s="71"/>
      <c r="J53" s="71"/>
      <c r="K53" s="71"/>
    </row>
    <row r="54" spans="2:12" ht="12.75" customHeight="1" x14ac:dyDescent="0.25">
      <c r="B54" s="73" t="s">
        <v>142</v>
      </c>
      <c r="C54" s="73"/>
      <c r="D54" s="77"/>
      <c r="E54" s="77"/>
      <c r="H54" s="74" t="s">
        <v>144</v>
      </c>
      <c r="I54" s="74"/>
      <c r="J54" s="77"/>
      <c r="K54" s="77"/>
    </row>
    <row r="55" spans="2:12" ht="12.75" customHeight="1" x14ac:dyDescent="0.25">
      <c r="B55" s="73" t="s">
        <v>141</v>
      </c>
      <c r="C55" s="73"/>
      <c r="D55" s="75"/>
      <c r="E55" s="75"/>
      <c r="H55" s="74" t="s">
        <v>143</v>
      </c>
      <c r="I55" s="74"/>
      <c r="J55" s="75"/>
      <c r="K55" s="75"/>
    </row>
    <row r="56" spans="2:12" ht="8.25" customHeight="1" x14ac:dyDescent="0.25">
      <c r="B56" s="2"/>
      <c r="C56" s="2"/>
      <c r="D56" s="1"/>
      <c r="E56" s="1"/>
      <c r="H56" s="3"/>
      <c r="I56" s="3"/>
      <c r="J56" s="1"/>
      <c r="K56" s="1"/>
    </row>
    <row r="57" spans="2:12" x14ac:dyDescent="0.25">
      <c r="B57" s="72" t="s">
        <v>5</v>
      </c>
      <c r="C57" s="72"/>
      <c r="D57" s="72"/>
      <c r="E57" s="72"/>
      <c r="F57" s="6"/>
      <c r="G57" s="5"/>
      <c r="H57" s="72" t="s">
        <v>12</v>
      </c>
      <c r="I57" s="72"/>
      <c r="J57" s="72"/>
      <c r="K57" s="72"/>
    </row>
    <row r="58" spans="2:12" ht="8.25" customHeight="1" x14ac:dyDescent="0.25">
      <c r="B58" s="20"/>
      <c r="C58" s="20"/>
      <c r="D58" s="20"/>
      <c r="E58" s="20"/>
      <c r="F58" s="7"/>
      <c r="G58" s="7"/>
      <c r="H58" s="20"/>
      <c r="I58" s="20"/>
      <c r="J58" s="20"/>
      <c r="K58" s="20"/>
    </row>
    <row r="59" spans="2:12" ht="12.75" customHeight="1" x14ac:dyDescent="0.25">
      <c r="B59" t="s">
        <v>11</v>
      </c>
      <c r="C59" s="77"/>
      <c r="D59" s="77"/>
      <c r="E59" s="77"/>
      <c r="H59" t="s">
        <v>13</v>
      </c>
      <c r="I59" s="80"/>
      <c r="J59" s="80"/>
      <c r="K59" s="80"/>
    </row>
    <row r="60" spans="2:12" ht="12.75" customHeight="1" x14ac:dyDescent="0.25">
      <c r="B60" t="s">
        <v>16</v>
      </c>
      <c r="C60" s="78"/>
      <c r="D60" s="78"/>
      <c r="E60" s="78"/>
      <c r="H60" t="s">
        <v>14</v>
      </c>
      <c r="I60" s="81"/>
      <c r="J60" s="81"/>
      <c r="K60" s="81"/>
    </row>
    <row r="61" spans="2:12" ht="12.75" customHeight="1" x14ac:dyDescent="0.25">
      <c r="B61" t="s">
        <v>15</v>
      </c>
      <c r="C61" s="79"/>
      <c r="D61" s="79"/>
      <c r="E61" s="79"/>
      <c r="H61" t="s">
        <v>15</v>
      </c>
      <c r="I61" s="82"/>
      <c r="J61" s="82"/>
      <c r="K61" s="82"/>
    </row>
    <row r="62" spans="2:12" x14ac:dyDescent="0.25">
      <c r="B62" s="23"/>
      <c r="C62" s="24"/>
      <c r="D62" s="24"/>
      <c r="E62" s="23"/>
      <c r="F62" s="24"/>
      <c r="G62" s="24"/>
      <c r="H62" s="24"/>
      <c r="I62" s="24"/>
      <c r="J62" s="24"/>
      <c r="K62" s="24"/>
    </row>
    <row r="63" spans="2:12" x14ac:dyDescent="0.25">
      <c r="C63" s="4"/>
      <c r="D63" s="4"/>
      <c r="F63" s="4"/>
      <c r="G63" s="4"/>
      <c r="H63" s="4"/>
      <c r="I63" s="76" t="s">
        <v>21</v>
      </c>
      <c r="J63" s="76"/>
      <c r="K63" s="76"/>
    </row>
  </sheetData>
  <mergeCells count="85">
    <mergeCell ref="I63:K63"/>
    <mergeCell ref="C59:E59"/>
    <mergeCell ref="C60:E60"/>
    <mergeCell ref="C61:E61"/>
    <mergeCell ref="I59:K59"/>
    <mergeCell ref="I60:K60"/>
    <mergeCell ref="I61:K61"/>
    <mergeCell ref="H55:I55"/>
    <mergeCell ref="D54:E54"/>
    <mergeCell ref="D55:E55"/>
    <mergeCell ref="J54:K54"/>
    <mergeCell ref="D25:K25"/>
    <mergeCell ref="B27:K27"/>
    <mergeCell ref="B28:K28"/>
    <mergeCell ref="B57:E57"/>
    <mergeCell ref="H57:K57"/>
    <mergeCell ref="B54:C54"/>
    <mergeCell ref="B55:C55"/>
    <mergeCell ref="H54:I54"/>
    <mergeCell ref="J55:K55"/>
    <mergeCell ref="B53:K53"/>
    <mergeCell ref="B42:J42"/>
    <mergeCell ref="B43:J43"/>
    <mergeCell ref="B44:J44"/>
    <mergeCell ref="B45:J45"/>
    <mergeCell ref="B46:J46"/>
    <mergeCell ref="B47:J47"/>
    <mergeCell ref="B49:J49"/>
    <mergeCell ref="B50:J50"/>
    <mergeCell ref="B52:J52"/>
    <mergeCell ref="B48:J48"/>
    <mergeCell ref="B51:J51"/>
    <mergeCell ref="J22:K22"/>
    <mergeCell ref="J23:K23"/>
    <mergeCell ref="D24:K24"/>
    <mergeCell ref="B19:K19"/>
    <mergeCell ref="B22:C22"/>
    <mergeCell ref="B23:C23"/>
    <mergeCell ref="B21:C21"/>
    <mergeCell ref="B24:C24"/>
    <mergeCell ref="H22:I22"/>
    <mergeCell ref="H23:I23"/>
    <mergeCell ref="D22:E22"/>
    <mergeCell ref="D23:E23"/>
    <mergeCell ref="D21:K21"/>
    <mergeCell ref="I9:K9"/>
    <mergeCell ref="B13:E13"/>
    <mergeCell ref="H13:K13"/>
    <mergeCell ref="B12:E12"/>
    <mergeCell ref="B9:E9"/>
    <mergeCell ref="B10:E10"/>
    <mergeCell ref="B11:E11"/>
    <mergeCell ref="C15:E15"/>
    <mergeCell ref="C16:E16"/>
    <mergeCell ref="C17:E17"/>
    <mergeCell ref="I15:K15"/>
    <mergeCell ref="I16:K16"/>
    <mergeCell ref="I17:K17"/>
    <mergeCell ref="I10:K10"/>
    <mergeCell ref="I11:K11"/>
    <mergeCell ref="I5:K5"/>
    <mergeCell ref="I8:K8"/>
    <mergeCell ref="B5:E5"/>
    <mergeCell ref="B4:C4"/>
    <mergeCell ref="I6:K6"/>
    <mergeCell ref="I7:K7"/>
    <mergeCell ref="D1:I1"/>
    <mergeCell ref="B3:F3"/>
    <mergeCell ref="G3:K3"/>
    <mergeCell ref="B1:C2"/>
    <mergeCell ref="J1:K2"/>
    <mergeCell ref="D2:G2"/>
    <mergeCell ref="B29:J29"/>
    <mergeCell ref="B30:J30"/>
    <mergeCell ref="B31:J31"/>
    <mergeCell ref="B32:J32"/>
    <mergeCell ref="B33:J33"/>
    <mergeCell ref="B40:J40"/>
    <mergeCell ref="B41:J41"/>
    <mergeCell ref="B34:J34"/>
    <mergeCell ref="B36:J36"/>
    <mergeCell ref="B37:J37"/>
    <mergeCell ref="B38:J38"/>
    <mergeCell ref="B39:J39"/>
    <mergeCell ref="B35:J35"/>
  </mergeCells>
  <dataValidations count="4">
    <dataValidation type="list" allowBlank="1" showInputMessage="1" showErrorMessage="1" sqref="C60:E60">
      <formula1>$F$2:$F$5</formula1>
    </dataValidation>
    <dataValidation type="list" allowBlank="1" showInputMessage="1" showErrorMessage="1" sqref="K29:K52">
      <formula1>#REF!</formula1>
    </dataValidation>
    <dataValidation type="list" allowBlank="1" showInputMessage="1" showErrorMessage="1" sqref="C17:E17">
      <formula1>INDIRECT(C16)</formula1>
    </dataValidation>
    <dataValidation type="list" allowBlank="1" showInputMessage="1" showErrorMessage="1" sqref="D21:K21">
      <formula1>INDIRECT(I5)</formula1>
    </dataValidation>
  </dataValidations>
  <printOptions verticalCentered="1"/>
  <pageMargins left="0.23622047244094491" right="0.23622047244094491" top="0.74803149606299213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cro1">
                <anchor moveWithCells="1" sizeWithCells="1">
                  <from>
                    <xdr:col>13</xdr:col>
                    <xdr:colOff>228600</xdr:colOff>
                    <xdr:row>2</xdr:row>
                    <xdr:rowOff>47625</xdr:rowOff>
                  </from>
                  <to>
                    <xdr:col>15</xdr:col>
                    <xdr:colOff>552450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énitialiser">
                <anchor moveWithCells="1" sizeWithCells="1">
                  <from>
                    <xdr:col>13</xdr:col>
                    <xdr:colOff>219075</xdr:colOff>
                    <xdr:row>0</xdr:row>
                    <xdr:rowOff>352425</xdr:rowOff>
                  </from>
                  <to>
                    <xdr:col>15</xdr:col>
                    <xdr:colOff>504825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6" name="Check Box 22">
              <controlPr defaultSize="0" autoFill="0" autoLine="0" autoPict="0">
                <anchor moveWithCells="1"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10</xdr:col>
                    <xdr:colOff>571500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7" name="Check Box 38">
              <controlPr defaultSize="0" autoFill="0" autoLine="0" autoPict="0">
                <anchor moveWithCells="1">
                  <from>
                    <xdr:col>10</xdr:col>
                    <xdr:colOff>361950</xdr:colOff>
                    <xdr:row>0</xdr:row>
                    <xdr:rowOff>333375</xdr:rowOff>
                  </from>
                  <to>
                    <xdr:col>10</xdr:col>
                    <xdr:colOff>571500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8" name="Check Box 39">
              <controlPr defaultSize="0" autoFill="0" autoLine="0" autoPict="0">
                <anchor moveWithCells="1">
                  <from>
                    <xdr:col>10</xdr:col>
                    <xdr:colOff>352425</xdr:colOff>
                    <xdr:row>0</xdr:row>
                    <xdr:rowOff>523875</xdr:rowOff>
                  </from>
                  <to>
                    <xdr:col>10</xdr:col>
                    <xdr:colOff>561975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'PARAMETRE RAPPORT D''INTERVENTIO'!$1:$1</xm:f>
          </x14:formula1>
          <xm:sqref>D24:K24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63"/>
  <sheetViews>
    <sheetView tabSelected="1" workbookViewId="0">
      <selection activeCell="N2" sqref="N2"/>
    </sheetView>
  </sheetViews>
  <sheetFormatPr baseColWidth="10" defaultRowHeight="15" x14ac:dyDescent="0.25"/>
  <cols>
    <col min="1" max="1" width="0.85546875" customWidth="1"/>
    <col min="3" max="3" width="12.42578125" customWidth="1"/>
    <col min="6" max="7" width="1.140625" customWidth="1"/>
    <col min="9" max="9" width="12.140625" customWidth="1"/>
    <col min="12" max="12" width="0.85546875" customWidth="1"/>
  </cols>
  <sheetData>
    <row r="1" spans="2:11" ht="47.25" customHeight="1" x14ac:dyDescent="0.25">
      <c r="B1" s="55"/>
      <c r="C1" s="56"/>
      <c r="D1" s="52" t="s">
        <v>9</v>
      </c>
      <c r="E1" s="52"/>
      <c r="F1" s="52"/>
      <c r="G1" s="52"/>
      <c r="H1" s="52"/>
      <c r="I1" s="52"/>
      <c r="J1" s="59" t="s">
        <v>140</v>
      </c>
      <c r="K1" s="60"/>
    </row>
    <row r="2" spans="2:11" ht="19.5" customHeight="1" x14ac:dyDescent="0.25">
      <c r="B2" s="57"/>
      <c r="C2" s="58"/>
      <c r="D2" s="63" t="s">
        <v>45</v>
      </c>
      <c r="E2" s="64"/>
      <c r="F2" s="64"/>
      <c r="G2" s="64"/>
      <c r="H2" s="33"/>
      <c r="I2" s="29"/>
      <c r="J2" s="61"/>
      <c r="K2" s="62"/>
    </row>
    <row r="3" spans="2:11" x14ac:dyDescent="0.25">
      <c r="B3" s="53" t="s">
        <v>0</v>
      </c>
      <c r="C3" s="53"/>
      <c r="D3" s="53"/>
      <c r="E3" s="53"/>
      <c r="F3" s="54"/>
      <c r="G3" s="53" t="s">
        <v>27</v>
      </c>
      <c r="H3" s="53"/>
      <c r="I3" s="53"/>
      <c r="J3" s="53"/>
      <c r="K3" s="53"/>
    </row>
    <row r="4" spans="2:11" ht="8.25" customHeight="1" x14ac:dyDescent="0.25">
      <c r="B4" s="66"/>
      <c r="C4" s="66"/>
      <c r="D4" s="44"/>
      <c r="E4" s="44"/>
      <c r="F4" s="10"/>
      <c r="G4" s="42"/>
      <c r="H4" s="42"/>
      <c r="I4" s="42"/>
      <c r="J4" s="42"/>
      <c r="K4" s="42"/>
    </row>
    <row r="5" spans="2:11" ht="12.75" customHeight="1" x14ac:dyDescent="0.25">
      <c r="B5" s="65" t="s">
        <v>1</v>
      </c>
      <c r="C5" s="65"/>
      <c r="D5" s="65"/>
      <c r="E5" s="65"/>
      <c r="F5" s="12"/>
      <c r="G5" s="42"/>
      <c r="H5" s="13" t="s">
        <v>28</v>
      </c>
      <c r="I5" s="51" t="str">
        <f>IF(I8="","",HLOOKUP(I8,'PARAMETRE GENERAL'!1:1048576,2,FALSE))</f>
        <v/>
      </c>
      <c r="J5" s="51"/>
      <c r="K5" s="51"/>
    </row>
    <row r="6" spans="2:11" ht="12.75" customHeight="1" x14ac:dyDescent="0.25">
      <c r="B6" s="43" t="s">
        <v>51</v>
      </c>
      <c r="C6" s="43"/>
      <c r="D6" s="43"/>
      <c r="E6" s="43"/>
      <c r="F6" s="12"/>
      <c r="G6" s="42"/>
      <c r="H6" s="42" t="s">
        <v>47</v>
      </c>
      <c r="I6" s="49" t="str">
        <f>IF(I8="","",HLOOKUP(I8,'PARAMETRE GENERAL'!1:1048576,6,0))</f>
        <v/>
      </c>
      <c r="J6" s="49"/>
      <c r="K6" s="49"/>
    </row>
    <row r="7" spans="2:11" ht="12.75" customHeight="1" x14ac:dyDescent="0.25">
      <c r="B7" s="43" t="s">
        <v>2</v>
      </c>
      <c r="C7" s="43"/>
      <c r="D7" s="43"/>
      <c r="E7" s="43"/>
      <c r="F7" s="12"/>
      <c r="G7" s="42"/>
      <c r="H7" s="42"/>
      <c r="I7" s="49" t="str">
        <f>IF(I8="","",HLOOKUP(I8,'PARAMETRE GENERAL'!1:1048576,7,0))</f>
        <v/>
      </c>
      <c r="J7" s="49"/>
      <c r="K7" s="49"/>
    </row>
    <row r="8" spans="2:11" ht="12.75" customHeight="1" x14ac:dyDescent="0.25">
      <c r="B8" s="43" t="s">
        <v>3</v>
      </c>
      <c r="C8" s="43"/>
      <c r="D8" s="43"/>
      <c r="E8" s="43"/>
      <c r="F8" s="12"/>
      <c r="G8" s="42"/>
      <c r="H8" s="13" t="s">
        <v>29</v>
      </c>
      <c r="I8" s="49"/>
      <c r="J8" s="49"/>
      <c r="K8" s="49"/>
    </row>
    <row r="9" spans="2:11" ht="12.75" customHeight="1" x14ac:dyDescent="0.25">
      <c r="B9" s="65" t="s">
        <v>48</v>
      </c>
      <c r="C9" s="65"/>
      <c r="D9" s="65"/>
      <c r="E9" s="65"/>
      <c r="F9" s="12"/>
      <c r="G9" s="42"/>
      <c r="H9" s="13" t="s">
        <v>30</v>
      </c>
      <c r="I9" s="51" t="str">
        <f>IF(I8="","",HLOOKUP(I8,'PARAMETRE GENERAL'!1:1048576,3,0))</f>
        <v/>
      </c>
      <c r="J9" s="51"/>
      <c r="K9" s="51"/>
    </row>
    <row r="10" spans="2:11" ht="12.75" customHeight="1" x14ac:dyDescent="0.25">
      <c r="B10" s="65" t="s">
        <v>4</v>
      </c>
      <c r="C10" s="65"/>
      <c r="D10" s="65"/>
      <c r="E10" s="65"/>
      <c r="F10" s="12"/>
      <c r="G10" s="42"/>
      <c r="H10" s="13" t="s">
        <v>31</v>
      </c>
      <c r="I10" s="51"/>
      <c r="J10" s="51"/>
      <c r="K10" s="51"/>
    </row>
    <row r="11" spans="2:11" x14ac:dyDescent="0.25">
      <c r="B11" s="65"/>
      <c r="C11" s="65"/>
      <c r="D11" s="65"/>
      <c r="E11" s="65"/>
      <c r="F11" s="12"/>
      <c r="G11" s="42"/>
      <c r="H11" s="13" t="s">
        <v>32</v>
      </c>
      <c r="I11" s="49"/>
      <c r="J11" s="49"/>
      <c r="K11" s="49"/>
    </row>
    <row r="12" spans="2:11" ht="8.25" customHeight="1" x14ac:dyDescent="0.25">
      <c r="B12" s="68"/>
      <c r="C12" s="68"/>
      <c r="D12" s="68"/>
      <c r="E12" s="68"/>
      <c r="F12" s="14"/>
      <c r="G12" s="8"/>
      <c r="H12" s="8"/>
      <c r="I12" s="8"/>
      <c r="J12" s="8"/>
      <c r="K12" s="8"/>
    </row>
    <row r="13" spans="2:11" x14ac:dyDescent="0.25">
      <c r="B13" s="67" t="s">
        <v>5</v>
      </c>
      <c r="C13" s="67"/>
      <c r="D13" s="67"/>
      <c r="E13" s="67"/>
      <c r="F13" s="21"/>
      <c r="G13" s="22"/>
      <c r="H13" s="67" t="s">
        <v>10</v>
      </c>
      <c r="I13" s="67"/>
      <c r="J13" s="67"/>
      <c r="K13" s="67"/>
    </row>
    <row r="14" spans="2:11" ht="8.25" customHeight="1" x14ac:dyDescent="0.25">
      <c r="B14" s="8"/>
      <c r="C14" s="8"/>
      <c r="D14" s="8"/>
      <c r="E14" s="15"/>
      <c r="F14" s="16"/>
      <c r="G14" s="8"/>
      <c r="H14" s="8"/>
      <c r="I14" s="8"/>
      <c r="J14" s="8"/>
      <c r="K14" s="8"/>
    </row>
    <row r="15" spans="2:11" ht="12.75" customHeight="1" x14ac:dyDescent="0.25">
      <c r="B15" s="8" t="s">
        <v>33</v>
      </c>
      <c r="C15" s="51" t="str">
        <f>IF(I8="","",HLOOKUP(I8,'PARAMETRE GENERAL'!1:1048576,8,0))</f>
        <v/>
      </c>
      <c r="D15" s="51"/>
      <c r="E15" s="51"/>
      <c r="F15" s="17"/>
      <c r="G15" s="8"/>
      <c r="H15" s="18" t="s">
        <v>22</v>
      </c>
      <c r="I15" s="51"/>
      <c r="J15" s="51"/>
      <c r="K15" s="51"/>
    </row>
    <row r="16" spans="2:11" ht="12.75" customHeight="1" x14ac:dyDescent="0.25">
      <c r="B16" s="8" t="s">
        <v>24</v>
      </c>
      <c r="C16" s="49" t="str">
        <f>IF(I8="","",HLOOKUP(I8,'PARAMETRE GENERAL'!1:1048576,9,0))</f>
        <v/>
      </c>
      <c r="D16" s="49"/>
      <c r="E16" s="49"/>
      <c r="F16" s="17"/>
      <c r="G16" s="8"/>
      <c r="H16" s="18" t="s">
        <v>40</v>
      </c>
      <c r="I16" s="49"/>
      <c r="J16" s="49"/>
      <c r="K16" s="49"/>
    </row>
    <row r="17" spans="2:12" ht="12.75" customHeight="1" x14ac:dyDescent="0.25">
      <c r="B17" s="8" t="s">
        <v>34</v>
      </c>
      <c r="C17" s="65"/>
      <c r="D17" s="65"/>
      <c r="E17" s="65"/>
      <c r="F17" s="17"/>
      <c r="G17" s="8"/>
      <c r="H17" s="18" t="s">
        <v>23</v>
      </c>
      <c r="I17" s="49"/>
      <c r="J17" s="49"/>
      <c r="K17" s="49"/>
    </row>
    <row r="18" spans="2:12" ht="8.25" customHeight="1" x14ac:dyDescent="0.25">
      <c r="B18" s="8"/>
      <c r="C18" s="8"/>
      <c r="D18" s="8"/>
      <c r="E18" s="19"/>
      <c r="F18" s="14"/>
      <c r="G18" s="8"/>
      <c r="H18" s="8"/>
      <c r="I18" s="19"/>
      <c r="J18" s="19"/>
      <c r="K18" s="8"/>
    </row>
    <row r="19" spans="2:12" x14ac:dyDescent="0.25">
      <c r="B19" s="53" t="s">
        <v>7</v>
      </c>
      <c r="C19" s="53"/>
      <c r="D19" s="53"/>
      <c r="E19" s="53"/>
      <c r="F19" s="53"/>
      <c r="G19" s="53"/>
      <c r="H19" s="53"/>
      <c r="I19" s="53"/>
      <c r="J19" s="53"/>
      <c r="K19" s="53"/>
    </row>
    <row r="20" spans="2:12" ht="8.25" customHeight="1" x14ac:dyDescent="0.25"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2:12" ht="12.75" customHeight="1" x14ac:dyDescent="0.25">
      <c r="B21" s="69" t="s">
        <v>17</v>
      </c>
      <c r="C21" s="69"/>
      <c r="D21" s="51"/>
      <c r="E21" s="51"/>
      <c r="F21" s="51"/>
      <c r="G21" s="51"/>
      <c r="H21" s="51"/>
      <c r="I21" s="51"/>
      <c r="J21" s="51"/>
      <c r="K21" s="51"/>
    </row>
    <row r="22" spans="2:12" ht="12.75" customHeight="1" x14ac:dyDescent="0.25">
      <c r="B22" s="69" t="s">
        <v>18</v>
      </c>
      <c r="C22" s="69"/>
      <c r="D22" s="49"/>
      <c r="E22" s="49"/>
      <c r="F22" s="8"/>
      <c r="G22" s="8"/>
      <c r="H22" s="70" t="s">
        <v>25</v>
      </c>
      <c r="I22" s="70"/>
      <c r="J22" s="49"/>
      <c r="K22" s="49"/>
    </row>
    <row r="23" spans="2:12" ht="12.75" customHeight="1" x14ac:dyDescent="0.25">
      <c r="B23" s="69" t="s">
        <v>19</v>
      </c>
      <c r="C23" s="69"/>
      <c r="D23" s="49"/>
      <c r="E23" s="49"/>
      <c r="F23" s="8"/>
      <c r="G23" s="8"/>
      <c r="H23" s="69" t="s">
        <v>26</v>
      </c>
      <c r="I23" s="69"/>
      <c r="J23" s="51"/>
      <c r="K23" s="51"/>
    </row>
    <row r="24" spans="2:12" ht="12.75" customHeight="1" x14ac:dyDescent="0.25">
      <c r="B24" s="69" t="s">
        <v>20</v>
      </c>
      <c r="C24" s="69"/>
      <c r="D24" s="51"/>
      <c r="E24" s="51"/>
      <c r="F24" s="51"/>
      <c r="G24" s="51"/>
      <c r="H24" s="51"/>
      <c r="I24" s="51"/>
      <c r="J24" s="51"/>
      <c r="K24" s="51"/>
    </row>
    <row r="25" spans="2:12" ht="12.75" customHeight="1" x14ac:dyDescent="0.25">
      <c r="B25" s="8"/>
      <c r="C25" s="8"/>
      <c r="D25" s="83"/>
      <c r="E25" s="83"/>
      <c r="F25" s="83"/>
      <c r="G25" s="83"/>
      <c r="H25" s="83"/>
      <c r="I25" s="83"/>
      <c r="J25" s="83"/>
      <c r="K25" s="83"/>
    </row>
    <row r="26" spans="2:12" ht="8.25" customHeight="1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2:12" x14ac:dyDescent="0.25">
      <c r="B27" s="53" t="s">
        <v>8</v>
      </c>
      <c r="C27" s="53"/>
      <c r="D27" s="53"/>
      <c r="E27" s="53"/>
      <c r="F27" s="53"/>
      <c r="G27" s="53"/>
      <c r="H27" s="53"/>
      <c r="I27" s="53"/>
      <c r="J27" s="53"/>
      <c r="K27" s="53"/>
    </row>
    <row r="28" spans="2:12" ht="8.25" customHeight="1" x14ac:dyDescent="0.25"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2:12" ht="12.75" customHeight="1" x14ac:dyDescent="0.25">
      <c r="B29" s="51" t="str">
        <f>IF(D24="","",HLOOKUP('INTERVENTION DE MAINTENANCE'!D24,'PARAMETRE RAPPORT D''INTERVENTIO'!1:1048576,2,0))</f>
        <v/>
      </c>
      <c r="C29" s="51"/>
      <c r="D29" s="51"/>
      <c r="E29" s="51"/>
      <c r="F29" s="51"/>
      <c r="G29" s="51"/>
      <c r="H29" s="51"/>
      <c r="I29" s="51"/>
      <c r="J29" s="51"/>
      <c r="K29" s="36"/>
      <c r="L29" s="7"/>
    </row>
    <row r="30" spans="2:12" ht="12.75" customHeight="1" x14ac:dyDescent="0.25">
      <c r="B30" s="51" t="str">
        <f>IF(D24="","",HLOOKUP(D24,'PARAMETRE RAPPORT D''INTERVENTIO'!1:1048576,3,0))</f>
        <v/>
      </c>
      <c r="C30" s="51"/>
      <c r="D30" s="51"/>
      <c r="E30" s="51"/>
      <c r="F30" s="51"/>
      <c r="G30" s="51"/>
      <c r="H30" s="51"/>
      <c r="I30" s="51"/>
      <c r="J30" s="51"/>
      <c r="K30" s="36"/>
      <c r="L30" s="7"/>
    </row>
    <row r="31" spans="2:12" ht="12.75" customHeight="1" x14ac:dyDescent="0.25">
      <c r="B31" s="51" t="str">
        <f>IF(D24="","",HLOOKUP(D24,'PARAMETRE RAPPORT D''INTERVENTIO'!1:1048576,4,0))</f>
        <v/>
      </c>
      <c r="C31" s="51"/>
      <c r="D31" s="51"/>
      <c r="E31" s="51"/>
      <c r="F31" s="51"/>
      <c r="G31" s="51"/>
      <c r="H31" s="51"/>
      <c r="I31" s="51"/>
      <c r="J31" s="51"/>
      <c r="K31" s="36"/>
      <c r="L31" s="7"/>
    </row>
    <row r="32" spans="2:12" ht="12.75" customHeight="1" x14ac:dyDescent="0.25">
      <c r="B32" s="51" t="str">
        <f>IF(D24="","",HLOOKUP(D24,'PARAMETRE RAPPORT D''INTERVENTIO'!1:1048576,5,0))</f>
        <v/>
      </c>
      <c r="C32" s="51"/>
      <c r="D32" s="51"/>
      <c r="E32" s="51"/>
      <c r="F32" s="51"/>
      <c r="G32" s="51"/>
      <c r="H32" s="51"/>
      <c r="I32" s="51"/>
      <c r="J32" s="51"/>
      <c r="K32" s="36"/>
      <c r="L32" s="7"/>
    </row>
    <row r="33" spans="2:12" ht="12.75" customHeight="1" x14ac:dyDescent="0.25">
      <c r="B33" s="49" t="str">
        <f>IF(D24="","",HLOOKUP(D24,'PARAMETRE RAPPORT D''INTERVENTIO'!1:1048576,6,0))</f>
        <v/>
      </c>
      <c r="C33" s="49"/>
      <c r="D33" s="49"/>
      <c r="E33" s="49"/>
      <c r="F33" s="49"/>
      <c r="G33" s="49"/>
      <c r="H33" s="49"/>
      <c r="I33" s="49"/>
      <c r="J33" s="50"/>
      <c r="K33" s="36"/>
      <c r="L33" s="7"/>
    </row>
    <row r="34" spans="2:12" ht="12.75" customHeight="1" x14ac:dyDescent="0.25">
      <c r="B34" s="49" t="str">
        <f>IF(D24="","",HLOOKUP(D24,'PARAMETRE RAPPORT D''INTERVENTIO'!1:1048576,7,0))</f>
        <v/>
      </c>
      <c r="C34" s="49"/>
      <c r="D34" s="49"/>
      <c r="E34" s="49"/>
      <c r="F34" s="49"/>
      <c r="G34" s="49"/>
      <c r="H34" s="49"/>
      <c r="I34" s="49"/>
      <c r="J34" s="50"/>
      <c r="K34" s="36"/>
      <c r="L34" s="7"/>
    </row>
    <row r="35" spans="2:12" ht="12.75" customHeight="1" x14ac:dyDescent="0.25">
      <c r="B35" s="49" t="str">
        <f>IF(D24="","",HLOOKUP(D24,'PARAMETRE RAPPORT D''INTERVENTIO'!1:1048576,8,0))</f>
        <v/>
      </c>
      <c r="C35" s="49"/>
      <c r="D35" s="49"/>
      <c r="E35" s="49"/>
      <c r="F35" s="49"/>
      <c r="G35" s="49"/>
      <c r="H35" s="49"/>
      <c r="I35" s="49"/>
      <c r="J35" s="50"/>
      <c r="K35" s="36"/>
      <c r="L35" s="7"/>
    </row>
    <row r="36" spans="2:12" ht="12.75" customHeight="1" x14ac:dyDescent="0.25">
      <c r="B36" s="49" t="str">
        <f>IF(D24="","",HLOOKUP(D24,'PARAMETRE RAPPORT D''INTERVENTIO'!1:1048576,9,0))</f>
        <v/>
      </c>
      <c r="C36" s="49"/>
      <c r="D36" s="49"/>
      <c r="E36" s="49"/>
      <c r="F36" s="49"/>
      <c r="G36" s="49"/>
      <c r="H36" s="49"/>
      <c r="I36" s="49"/>
      <c r="J36" s="50"/>
      <c r="K36" s="36"/>
      <c r="L36" s="7"/>
    </row>
    <row r="37" spans="2:12" ht="12.75" customHeight="1" x14ac:dyDescent="0.25">
      <c r="B37" s="49" t="str">
        <f>IF(D24="","",HLOOKUP(D24,'PARAMETRE RAPPORT D''INTERVENTIO'!1:1048576,10,0))</f>
        <v/>
      </c>
      <c r="C37" s="49"/>
      <c r="D37" s="49"/>
      <c r="E37" s="49"/>
      <c r="F37" s="49"/>
      <c r="G37" s="49"/>
      <c r="H37" s="49"/>
      <c r="I37" s="49"/>
      <c r="J37" s="50"/>
      <c r="K37" s="36"/>
      <c r="L37" s="7"/>
    </row>
    <row r="38" spans="2:12" ht="12.75" customHeight="1" x14ac:dyDescent="0.25">
      <c r="B38" s="49" t="str">
        <f>IF(D24="","",HLOOKUP('INTERVENTION DE MAINTENANCE'!D24,'PARAMETRE RAPPORT D''INTERVENTIO'!1:1048576,11,0))</f>
        <v/>
      </c>
      <c r="C38" s="49"/>
      <c r="D38" s="49"/>
      <c r="E38" s="49"/>
      <c r="F38" s="49"/>
      <c r="G38" s="49"/>
      <c r="H38" s="49"/>
      <c r="I38" s="49"/>
      <c r="J38" s="50"/>
      <c r="K38" s="36"/>
      <c r="L38" s="7"/>
    </row>
    <row r="39" spans="2:12" ht="12.75" customHeight="1" x14ac:dyDescent="0.25">
      <c r="B39" s="49" t="str">
        <f>IF(D24="","",HLOOKUP(D24,'PARAMETRE RAPPORT D''INTERVENTIO'!1:1048576,12,0))</f>
        <v/>
      </c>
      <c r="C39" s="49"/>
      <c r="D39" s="49"/>
      <c r="E39" s="49"/>
      <c r="F39" s="49"/>
      <c r="G39" s="49"/>
      <c r="H39" s="49"/>
      <c r="I39" s="49"/>
      <c r="J39" s="50"/>
      <c r="K39" s="36"/>
      <c r="L39" s="7"/>
    </row>
    <row r="40" spans="2:12" ht="12.75" customHeight="1" x14ac:dyDescent="0.25">
      <c r="B40" s="49" t="str">
        <f>IF(D24="","",HLOOKUP(D24,'PARAMETRE RAPPORT D''INTERVENTIO'!1:1048576,13,0))</f>
        <v/>
      </c>
      <c r="C40" s="49"/>
      <c r="D40" s="49"/>
      <c r="E40" s="49"/>
      <c r="F40" s="49"/>
      <c r="G40" s="49"/>
      <c r="H40" s="49"/>
      <c r="I40" s="49"/>
      <c r="J40" s="50"/>
      <c r="K40" s="36"/>
      <c r="L40" s="7"/>
    </row>
    <row r="41" spans="2:12" ht="12.75" customHeight="1" x14ac:dyDescent="0.25">
      <c r="B41" s="49" t="str">
        <f>IF(D24="","",HLOOKUP(D24,'PARAMETRE RAPPORT D''INTERVENTIO'!1:1048576,14,0))</f>
        <v/>
      </c>
      <c r="C41" s="49"/>
      <c r="D41" s="49"/>
      <c r="E41" s="49"/>
      <c r="F41" s="49"/>
      <c r="G41" s="49"/>
      <c r="H41" s="49"/>
      <c r="I41" s="49"/>
      <c r="J41" s="50"/>
      <c r="K41" s="36"/>
      <c r="L41" s="7"/>
    </row>
    <row r="42" spans="2:12" ht="12.75" customHeight="1" x14ac:dyDescent="0.25">
      <c r="B42" s="49" t="str">
        <f>IF(D24="","",HLOOKUP(D24,'PARAMETRE RAPPORT D''INTERVENTIO'!1:1048576,15,0))</f>
        <v/>
      </c>
      <c r="C42" s="49"/>
      <c r="D42" s="49"/>
      <c r="E42" s="49"/>
      <c r="F42" s="49"/>
      <c r="G42" s="49"/>
      <c r="H42" s="49"/>
      <c r="I42" s="49"/>
      <c r="J42" s="50"/>
      <c r="K42" s="36"/>
      <c r="L42" s="7"/>
    </row>
    <row r="43" spans="2:12" ht="12.75" customHeight="1" x14ac:dyDescent="0.25">
      <c r="B43" s="49" t="str">
        <f>IF(D24="","",HLOOKUP(D24,'PARAMETRE RAPPORT D''INTERVENTIO'!1:1048576,16,0))</f>
        <v/>
      </c>
      <c r="C43" s="49"/>
      <c r="D43" s="49"/>
      <c r="E43" s="49"/>
      <c r="F43" s="49"/>
      <c r="G43" s="49"/>
      <c r="H43" s="49"/>
      <c r="I43" s="49"/>
      <c r="J43" s="50"/>
      <c r="K43" s="36"/>
      <c r="L43" s="7"/>
    </row>
    <row r="44" spans="2:12" ht="12.75" customHeight="1" x14ac:dyDescent="0.25">
      <c r="B44" s="49" t="str">
        <f>IF(D24="","",HLOOKUP(D24,'PARAMETRE RAPPORT D''INTERVENTIO'!1:1048576,17,0))</f>
        <v/>
      </c>
      <c r="C44" s="49"/>
      <c r="D44" s="49"/>
      <c r="E44" s="49"/>
      <c r="F44" s="49"/>
      <c r="G44" s="49"/>
      <c r="H44" s="49"/>
      <c r="I44" s="49"/>
      <c r="J44" s="50"/>
      <c r="K44" s="36"/>
      <c r="L44" s="7"/>
    </row>
    <row r="45" spans="2:12" ht="12.75" customHeight="1" x14ac:dyDescent="0.25">
      <c r="B45" s="49" t="str">
        <f>IF(D24="","",HLOOKUP(D24,'PARAMETRE RAPPORT D''INTERVENTIO'!1:1048576,18,0))</f>
        <v/>
      </c>
      <c r="C45" s="49"/>
      <c r="D45" s="49"/>
      <c r="E45" s="49"/>
      <c r="F45" s="49"/>
      <c r="G45" s="49"/>
      <c r="H45" s="49"/>
      <c r="I45" s="49"/>
      <c r="J45" s="50"/>
      <c r="K45" s="36"/>
      <c r="L45" s="7"/>
    </row>
    <row r="46" spans="2:12" ht="12.75" customHeight="1" x14ac:dyDescent="0.25">
      <c r="B46" s="49" t="str">
        <f>IF(D24="","",HLOOKUP(D24,'PARAMETRE RAPPORT D''INTERVENTIO'!1:1048576,19,0))</f>
        <v/>
      </c>
      <c r="C46" s="49"/>
      <c r="D46" s="49"/>
      <c r="E46" s="49"/>
      <c r="F46" s="49"/>
      <c r="G46" s="49"/>
      <c r="H46" s="49"/>
      <c r="I46" s="49"/>
      <c r="J46" s="50"/>
      <c r="K46" s="36"/>
      <c r="L46" s="7"/>
    </row>
    <row r="47" spans="2:12" ht="12.75" customHeight="1" x14ac:dyDescent="0.25">
      <c r="B47" s="49" t="str">
        <f>IF(D24="","",HLOOKUP('INTERVENTION DE MAINTENANCE'!D24,'PARAMETRE RAPPORT D''INTERVENTIO'!1:1048576,20,0))</f>
        <v/>
      </c>
      <c r="C47" s="49"/>
      <c r="D47" s="49"/>
      <c r="E47" s="49"/>
      <c r="F47" s="49"/>
      <c r="G47" s="49"/>
      <c r="H47" s="49"/>
      <c r="I47" s="49"/>
      <c r="J47" s="50"/>
      <c r="K47" s="36"/>
      <c r="L47" s="7"/>
    </row>
    <row r="48" spans="2:12" ht="12.75" customHeight="1" x14ac:dyDescent="0.25">
      <c r="B48" s="49" t="str">
        <f>IF(D24="","",HLOOKUP(D24,'PARAMETRE RAPPORT D''INTERVENTIO'!1:1048576,21,0))</f>
        <v/>
      </c>
      <c r="C48" s="49"/>
      <c r="D48" s="49"/>
      <c r="E48" s="49"/>
      <c r="F48" s="49"/>
      <c r="G48" s="49"/>
      <c r="H48" s="49"/>
      <c r="I48" s="49"/>
      <c r="J48" s="50"/>
      <c r="K48" s="36"/>
      <c r="L48" s="7"/>
    </row>
    <row r="49" spans="2:12" ht="12.75" customHeight="1" x14ac:dyDescent="0.25">
      <c r="B49" s="49" t="str">
        <f>IF(D24="","",HLOOKUP(D24,'PARAMETRE RAPPORT D''INTERVENTIO'!1:1048576,22,0))</f>
        <v/>
      </c>
      <c r="C49" s="49"/>
      <c r="D49" s="49"/>
      <c r="E49" s="49"/>
      <c r="F49" s="49"/>
      <c r="G49" s="49"/>
      <c r="H49" s="49"/>
      <c r="I49" s="49"/>
      <c r="J49" s="50"/>
      <c r="K49" s="36"/>
      <c r="L49" s="7"/>
    </row>
    <row r="50" spans="2:12" ht="12.75" customHeight="1" x14ac:dyDescent="0.25">
      <c r="B50" s="49" t="str">
        <f>IF(D24="","",HLOOKUP(D24,'PARAMETRE RAPPORT D''INTERVENTIO'!1:1048576,23,0))</f>
        <v/>
      </c>
      <c r="C50" s="49"/>
      <c r="D50" s="49"/>
      <c r="E50" s="49"/>
      <c r="F50" s="49"/>
      <c r="G50" s="49"/>
      <c r="H50" s="49"/>
      <c r="I50" s="49"/>
      <c r="J50" s="50"/>
      <c r="K50" s="36"/>
      <c r="L50" s="7"/>
    </row>
    <row r="51" spans="2:12" ht="12.75" customHeight="1" x14ac:dyDescent="0.25">
      <c r="B51" s="49" t="str">
        <f>IF(D24="","",HLOOKUP(D24,'PARAMETRE RAPPORT D''INTERVENTIO'!1:1048576,24,0))</f>
        <v/>
      </c>
      <c r="C51" s="49"/>
      <c r="D51" s="49"/>
      <c r="E51" s="49"/>
      <c r="F51" s="49"/>
      <c r="G51" s="49"/>
      <c r="H51" s="49"/>
      <c r="I51" s="49"/>
      <c r="J51" s="50"/>
      <c r="K51" s="36"/>
      <c r="L51" s="7"/>
    </row>
    <row r="52" spans="2:12" ht="12.75" customHeight="1" x14ac:dyDescent="0.25">
      <c r="B52" s="49" t="str">
        <f>IF(D24="","",HLOOKUP(D24,'PARAMETRE RAPPORT D''INTERVENTIO'!1:1048576,25,0))</f>
        <v/>
      </c>
      <c r="C52" s="49"/>
      <c r="D52" s="49"/>
      <c r="E52" s="49"/>
      <c r="F52" s="49"/>
      <c r="G52" s="49"/>
      <c r="H52" s="49"/>
      <c r="I52" s="49"/>
      <c r="J52" s="50"/>
      <c r="K52" s="36"/>
      <c r="L52" s="7"/>
    </row>
    <row r="53" spans="2:12" ht="8.25" customHeight="1" x14ac:dyDescent="0.25">
      <c r="B53" s="71"/>
      <c r="C53" s="71"/>
      <c r="D53" s="71"/>
      <c r="E53" s="71"/>
      <c r="F53" s="71"/>
      <c r="G53" s="71"/>
      <c r="H53" s="71"/>
      <c r="I53" s="71"/>
      <c r="J53" s="71"/>
      <c r="K53" s="71"/>
    </row>
    <row r="54" spans="2:12" x14ac:dyDescent="0.25">
      <c r="B54" s="73" t="s">
        <v>142</v>
      </c>
      <c r="C54" s="73"/>
      <c r="D54" s="77"/>
      <c r="E54" s="77"/>
      <c r="H54" s="74" t="s">
        <v>144</v>
      </c>
      <c r="I54" s="74"/>
      <c r="J54" s="77"/>
      <c r="K54" s="77"/>
    </row>
    <row r="55" spans="2:12" x14ac:dyDescent="0.25">
      <c r="B55" s="73" t="s">
        <v>141</v>
      </c>
      <c r="C55" s="73"/>
      <c r="D55" s="75"/>
      <c r="E55" s="75"/>
      <c r="H55" s="74" t="s">
        <v>143</v>
      </c>
      <c r="I55" s="74"/>
      <c r="J55" s="75"/>
      <c r="K55" s="75"/>
    </row>
    <row r="56" spans="2:12" x14ac:dyDescent="0.25">
      <c r="B56" s="41"/>
      <c r="C56" s="41"/>
      <c r="D56" s="1"/>
      <c r="E56" s="1"/>
      <c r="H56" s="40"/>
      <c r="I56" s="40"/>
      <c r="J56" s="1"/>
      <c r="K56" s="1"/>
    </row>
    <row r="57" spans="2:12" x14ac:dyDescent="0.25">
      <c r="B57" s="72" t="s">
        <v>5</v>
      </c>
      <c r="C57" s="72"/>
      <c r="D57" s="72"/>
      <c r="E57" s="72"/>
      <c r="F57" s="6"/>
      <c r="G57" s="5"/>
      <c r="H57" s="72" t="s">
        <v>12</v>
      </c>
      <c r="I57" s="72"/>
      <c r="J57" s="72"/>
      <c r="K57" s="72"/>
    </row>
    <row r="58" spans="2:12" ht="8.25" customHeight="1" x14ac:dyDescent="0.25">
      <c r="B58" s="38"/>
      <c r="C58" s="38"/>
      <c r="D58" s="38"/>
      <c r="E58" s="38"/>
      <c r="F58" s="7"/>
      <c r="G58" s="7"/>
      <c r="H58" s="38"/>
      <c r="I58" s="38"/>
      <c r="J58" s="38"/>
      <c r="K58" s="38"/>
    </row>
    <row r="59" spans="2:12" ht="12.75" customHeight="1" x14ac:dyDescent="0.25">
      <c r="B59" t="s">
        <v>11</v>
      </c>
      <c r="C59" s="77"/>
      <c r="D59" s="77"/>
      <c r="E59" s="77"/>
      <c r="H59" t="s">
        <v>13</v>
      </c>
      <c r="I59" s="80"/>
      <c r="J59" s="80"/>
      <c r="K59" s="80"/>
    </row>
    <row r="60" spans="2:12" ht="12.75" customHeight="1" x14ac:dyDescent="0.25">
      <c r="B60" t="s">
        <v>16</v>
      </c>
      <c r="C60" s="78"/>
      <c r="D60" s="78"/>
      <c r="E60" s="78"/>
      <c r="H60" t="s">
        <v>14</v>
      </c>
      <c r="I60" s="81"/>
      <c r="J60" s="81"/>
      <c r="K60" s="81"/>
    </row>
    <row r="61" spans="2:12" ht="12.75" customHeight="1" x14ac:dyDescent="0.25">
      <c r="B61" t="s">
        <v>15</v>
      </c>
      <c r="C61" s="79"/>
      <c r="D61" s="79"/>
      <c r="E61" s="79"/>
      <c r="H61" t="s">
        <v>15</v>
      </c>
      <c r="I61" s="82"/>
      <c r="J61" s="82"/>
      <c r="K61" s="82"/>
    </row>
    <row r="62" spans="2:12" ht="8.25" customHeight="1" x14ac:dyDescent="0.25">
      <c r="B62" s="23"/>
      <c r="C62" s="24"/>
      <c r="D62" s="24"/>
      <c r="E62" s="23"/>
      <c r="F62" s="24"/>
      <c r="G62" s="24"/>
      <c r="H62" s="24"/>
      <c r="I62" s="24"/>
      <c r="J62" s="24"/>
      <c r="K62" s="24"/>
    </row>
    <row r="63" spans="2:12" x14ac:dyDescent="0.25">
      <c r="C63" s="4"/>
      <c r="D63" s="4"/>
      <c r="F63" s="4"/>
      <c r="G63" s="4"/>
      <c r="H63" s="4"/>
      <c r="I63" s="76" t="s">
        <v>21</v>
      </c>
      <c r="J63" s="76"/>
      <c r="K63" s="76"/>
    </row>
  </sheetData>
  <mergeCells count="85">
    <mergeCell ref="I63:K63"/>
    <mergeCell ref="C59:E59"/>
    <mergeCell ref="I59:K59"/>
    <mergeCell ref="C60:E60"/>
    <mergeCell ref="I60:K60"/>
    <mergeCell ref="C61:E61"/>
    <mergeCell ref="I61:K61"/>
    <mergeCell ref="B55:C55"/>
    <mergeCell ref="D55:E55"/>
    <mergeCell ref="H55:I55"/>
    <mergeCell ref="J55:K55"/>
    <mergeCell ref="B57:E57"/>
    <mergeCell ref="H57:K57"/>
    <mergeCell ref="B50:J50"/>
    <mergeCell ref="B51:J51"/>
    <mergeCell ref="B52:J52"/>
    <mergeCell ref="B53:K53"/>
    <mergeCell ref="B54:C54"/>
    <mergeCell ref="D54:E54"/>
    <mergeCell ref="H54:I54"/>
    <mergeCell ref="J54:K54"/>
    <mergeCell ref="B44:J44"/>
    <mergeCell ref="B45:J45"/>
    <mergeCell ref="B46:J46"/>
    <mergeCell ref="B47:J47"/>
    <mergeCell ref="B48:J48"/>
    <mergeCell ref="B49:J49"/>
    <mergeCell ref="B38:J38"/>
    <mergeCell ref="B39:J39"/>
    <mergeCell ref="B40:J40"/>
    <mergeCell ref="B41:J41"/>
    <mergeCell ref="B42:J42"/>
    <mergeCell ref="B43:J43"/>
    <mergeCell ref="B32:J32"/>
    <mergeCell ref="B33:J33"/>
    <mergeCell ref="B34:J34"/>
    <mergeCell ref="B35:J35"/>
    <mergeCell ref="B36:J36"/>
    <mergeCell ref="B37:J37"/>
    <mergeCell ref="D25:K25"/>
    <mergeCell ref="B27:K27"/>
    <mergeCell ref="B28:K28"/>
    <mergeCell ref="B29:J29"/>
    <mergeCell ref="B30:J30"/>
    <mergeCell ref="B31:J31"/>
    <mergeCell ref="B23:C23"/>
    <mergeCell ref="D23:E23"/>
    <mergeCell ref="H23:I23"/>
    <mergeCell ref="J23:K23"/>
    <mergeCell ref="B24:C24"/>
    <mergeCell ref="D24:K24"/>
    <mergeCell ref="C17:E17"/>
    <mergeCell ref="I17:K17"/>
    <mergeCell ref="B19:K19"/>
    <mergeCell ref="B21:C21"/>
    <mergeCell ref="D21:K21"/>
    <mergeCell ref="B22:C22"/>
    <mergeCell ref="D22:E22"/>
    <mergeCell ref="H22:I22"/>
    <mergeCell ref="J22:K22"/>
    <mergeCell ref="B12:E12"/>
    <mergeCell ref="B13:E13"/>
    <mergeCell ref="H13:K13"/>
    <mergeCell ref="C15:E15"/>
    <mergeCell ref="I15:K15"/>
    <mergeCell ref="C16:E16"/>
    <mergeCell ref="I16:K16"/>
    <mergeCell ref="B9:E9"/>
    <mergeCell ref="I9:K9"/>
    <mergeCell ref="B10:E10"/>
    <mergeCell ref="I10:K10"/>
    <mergeCell ref="B11:E11"/>
    <mergeCell ref="I11:K11"/>
    <mergeCell ref="B4:C4"/>
    <mergeCell ref="B5:E5"/>
    <mergeCell ref="I5:K5"/>
    <mergeCell ref="I6:K6"/>
    <mergeCell ref="I7:K7"/>
    <mergeCell ref="I8:K8"/>
    <mergeCell ref="B1:C2"/>
    <mergeCell ref="D1:I1"/>
    <mergeCell ref="J1:K2"/>
    <mergeCell ref="D2:G2"/>
    <mergeCell ref="B3:F3"/>
    <mergeCell ref="G3:K3"/>
  </mergeCells>
  <dataValidations count="4">
    <dataValidation type="list" allowBlank="1" showInputMessage="1" showErrorMessage="1" sqref="D21:K21">
      <formula1>INDIRECT(I5)</formula1>
    </dataValidation>
    <dataValidation type="list" allowBlank="1" showInputMessage="1" showErrorMessage="1" sqref="C17:E17">
      <formula1>INDIRECT(C16)</formula1>
    </dataValidation>
    <dataValidation type="list" allowBlank="1" showInputMessage="1" showErrorMessage="1" sqref="K29:K52">
      <formula1>#REF!</formula1>
    </dataValidation>
    <dataValidation type="list" allowBlank="1" showInputMessage="1" showErrorMessage="1" sqref="C60:E60">
      <formula1>$F$2:$F$5</formula1>
    </dataValidation>
  </dataValidations>
  <printOptions verticalCentered="1"/>
  <pageMargins left="0.23622047244094491" right="0.23622047244094491" top="0" bottom="0" header="0" footer="0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9" r:id="rId4" name="Check Box 7">
              <controlPr defaultSize="0" autoFill="0" autoLine="0" autoPict="0">
                <anchor moveWithCells="1"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10</xdr:col>
                    <xdr:colOff>571500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5" name="Check Box 8">
              <controlPr defaultSize="0" autoFill="0" autoLine="0" autoPict="0">
                <anchor moveWithCells="1">
                  <from>
                    <xdr:col>10</xdr:col>
                    <xdr:colOff>361950</xdr:colOff>
                    <xdr:row>0</xdr:row>
                    <xdr:rowOff>361950</xdr:rowOff>
                  </from>
                  <to>
                    <xdr:col>10</xdr:col>
                    <xdr:colOff>590550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6" name="Check Box 9">
              <controlPr defaultSize="0" autoFill="0" autoLine="0" autoPict="0">
                <anchor moveWithCells="1">
                  <from>
                    <xdr:col>10</xdr:col>
                    <xdr:colOff>352425</xdr:colOff>
                    <xdr:row>0</xdr:row>
                    <xdr:rowOff>523875</xdr:rowOff>
                  </from>
                  <to>
                    <xdr:col>10</xdr:col>
                    <xdr:colOff>561975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'PARAMETRE RAPPORT D''INTERVENTIO'!$1:$1</xm:f>
          </x14:formula1>
          <xm:sqref>D24:K24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B29"/>
  <sheetViews>
    <sheetView workbookViewId="0">
      <selection activeCell="E8" sqref="E8"/>
    </sheetView>
  </sheetViews>
  <sheetFormatPr baseColWidth="10" defaultRowHeight="15" x14ac:dyDescent="0.25"/>
  <cols>
    <col min="1" max="1" width="29.42578125" customWidth="1"/>
    <col min="2" max="2" width="76.140625" customWidth="1"/>
  </cols>
  <sheetData>
    <row r="3" spans="1:2" x14ac:dyDescent="0.25">
      <c r="A3" s="48" t="s">
        <v>250</v>
      </c>
      <c r="B3" s="48"/>
    </row>
    <row r="4" spans="1:2" x14ac:dyDescent="0.25">
      <c r="A4" s="31" t="s">
        <v>49</v>
      </c>
      <c r="B4" s="31"/>
    </row>
    <row r="5" spans="1:2" x14ac:dyDescent="0.25">
      <c r="A5" s="31" t="s">
        <v>225</v>
      </c>
      <c r="B5" s="31"/>
    </row>
    <row r="6" spans="1:2" x14ac:dyDescent="0.25">
      <c r="A6" s="31" t="s">
        <v>226</v>
      </c>
      <c r="B6" s="31"/>
    </row>
    <row r="7" spans="1:2" x14ac:dyDescent="0.25">
      <c r="A7" s="31" t="s">
        <v>227</v>
      </c>
      <c r="B7" s="31"/>
    </row>
    <row r="8" spans="1:2" x14ac:dyDescent="0.25">
      <c r="A8" s="31" t="s">
        <v>228</v>
      </c>
      <c r="B8" s="31"/>
    </row>
    <row r="9" spans="1:2" x14ac:dyDescent="0.25">
      <c r="A9" s="31" t="s">
        <v>229</v>
      </c>
      <c r="B9" s="31"/>
    </row>
    <row r="10" spans="1:2" x14ac:dyDescent="0.25">
      <c r="A10" s="31" t="s">
        <v>230</v>
      </c>
      <c r="B10" s="31"/>
    </row>
    <row r="11" spans="1:2" x14ac:dyDescent="0.25">
      <c r="A11" s="31" t="s">
        <v>231</v>
      </c>
      <c r="B11" s="31"/>
    </row>
    <row r="12" spans="1:2" x14ac:dyDescent="0.25">
      <c r="A12" s="31" t="s">
        <v>232</v>
      </c>
      <c r="B12" s="31"/>
    </row>
    <row r="13" spans="1:2" x14ac:dyDescent="0.25">
      <c r="A13" s="31" t="s">
        <v>233</v>
      </c>
      <c r="B13" s="31"/>
    </row>
    <row r="14" spans="1:2" x14ac:dyDescent="0.25">
      <c r="A14" s="31" t="s">
        <v>234</v>
      </c>
      <c r="B14" s="31"/>
    </row>
    <row r="15" spans="1:2" x14ac:dyDescent="0.25">
      <c r="A15" s="31" t="s">
        <v>235</v>
      </c>
      <c r="B15" s="31"/>
    </row>
    <row r="16" spans="1:2" x14ac:dyDescent="0.25">
      <c r="A16" s="31" t="s">
        <v>236</v>
      </c>
      <c r="B16" s="31"/>
    </row>
    <row r="17" spans="1:2" x14ac:dyDescent="0.25">
      <c r="A17" s="31" t="s">
        <v>237</v>
      </c>
      <c r="B17" s="31"/>
    </row>
    <row r="18" spans="1:2" x14ac:dyDescent="0.25">
      <c r="A18" s="31" t="s">
        <v>238</v>
      </c>
      <c r="B18" s="31"/>
    </row>
    <row r="19" spans="1:2" x14ac:dyDescent="0.25">
      <c r="A19" s="31" t="s">
        <v>239</v>
      </c>
      <c r="B19" s="31"/>
    </row>
    <row r="20" spans="1:2" x14ac:dyDescent="0.25">
      <c r="A20" s="31" t="s">
        <v>240</v>
      </c>
      <c r="B20" s="31"/>
    </row>
    <row r="21" spans="1:2" x14ac:dyDescent="0.25">
      <c r="A21" s="31" t="s">
        <v>241</v>
      </c>
      <c r="B21" s="31"/>
    </row>
    <row r="22" spans="1:2" x14ac:dyDescent="0.25">
      <c r="A22" s="31" t="s">
        <v>242</v>
      </c>
      <c r="B22" s="31"/>
    </row>
    <row r="23" spans="1:2" x14ac:dyDescent="0.25">
      <c r="A23" s="31" t="s">
        <v>243</v>
      </c>
      <c r="B23" s="31"/>
    </row>
    <row r="24" spans="1:2" x14ac:dyDescent="0.25">
      <c r="A24" s="31" t="s">
        <v>244</v>
      </c>
      <c r="B24" s="31"/>
    </row>
    <row r="25" spans="1:2" x14ac:dyDescent="0.25">
      <c r="A25" s="31" t="s">
        <v>245</v>
      </c>
      <c r="B25" s="31"/>
    </row>
    <row r="26" spans="1:2" x14ac:dyDescent="0.25">
      <c r="A26" s="31" t="s">
        <v>246</v>
      </c>
      <c r="B26" s="31"/>
    </row>
    <row r="27" spans="1:2" x14ac:dyDescent="0.25">
      <c r="A27" s="31" t="s">
        <v>247</v>
      </c>
      <c r="B27" s="31"/>
    </row>
    <row r="28" spans="1:2" x14ac:dyDescent="0.25">
      <c r="A28" s="31" t="s">
        <v>248</v>
      </c>
      <c r="B28" s="31"/>
    </row>
    <row r="29" spans="1:2" x14ac:dyDescent="0.25">
      <c r="A29" s="31" t="s">
        <v>249</v>
      </c>
      <c r="B29" s="31"/>
    </row>
  </sheetData>
  <mergeCells count="1">
    <mergeCell ref="A3:B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INSERER_NOUVEAU_RAPPORT">
                <anchor moveWithCells="1" sizeWithCells="1">
                  <from>
                    <xdr:col>0</xdr:col>
                    <xdr:colOff>0</xdr:colOff>
                    <xdr:row>29</xdr:row>
                    <xdr:rowOff>19050</xdr:rowOff>
                  </from>
                  <to>
                    <xdr:col>2</xdr:col>
                    <xdr:colOff>0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Rénitialiser_inserer">
                <anchor moveWithCells="1" sizeWithCells="1">
                  <from>
                    <xdr:col>2</xdr:col>
                    <xdr:colOff>476250</xdr:colOff>
                    <xdr:row>2</xdr:row>
                    <xdr:rowOff>38100</xdr:rowOff>
                  </from>
                  <to>
                    <xdr:col>5</xdr:col>
                    <xdr:colOff>257175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zoomScale="112" zoomScaleNormal="112" workbookViewId="0"/>
  </sheetViews>
  <sheetFormatPr baseColWidth="10" defaultRowHeight="15" x14ac:dyDescent="0.25"/>
  <cols>
    <col min="1" max="1" width="15.85546875" style="25" customWidth="1"/>
    <col min="2" max="2" width="15.85546875" style="28" customWidth="1"/>
    <col min="3" max="3" width="17.28515625" style="28" customWidth="1"/>
    <col min="4" max="4" width="17.42578125" style="40" customWidth="1"/>
    <col min="5" max="5" width="60.85546875" style="28" customWidth="1"/>
    <col min="6" max="6" width="32.42578125" style="25" customWidth="1"/>
    <col min="7" max="7" width="29.42578125" style="25" customWidth="1"/>
    <col min="8" max="8" width="28.5703125" style="25" customWidth="1"/>
    <col min="9" max="9" width="34" style="25" customWidth="1"/>
    <col min="10" max="10" width="22" style="25" customWidth="1"/>
    <col min="11" max="11" width="11.28515625" customWidth="1"/>
    <col min="12" max="14" width="11.42578125" customWidth="1"/>
    <col min="15" max="15" width="14.42578125" customWidth="1"/>
    <col min="16" max="16" width="15" customWidth="1"/>
    <col min="17" max="17" width="12.140625" customWidth="1"/>
    <col min="18" max="18" width="5.5703125" customWidth="1"/>
    <col min="19" max="19" width="5.28515625" customWidth="1"/>
    <col min="20" max="21" width="4.5703125" customWidth="1"/>
    <col min="22" max="23" width="4.28515625" customWidth="1"/>
    <col min="24" max="24" width="4.7109375" customWidth="1"/>
    <col min="25" max="25" width="13.5703125" customWidth="1"/>
    <col min="26" max="26" width="7" customWidth="1"/>
    <col min="27" max="27" width="6.5703125" customWidth="1"/>
    <col min="31" max="32" width="1.140625" customWidth="1"/>
    <col min="33" max="33" width="11.42578125" customWidth="1"/>
  </cols>
  <sheetData>
    <row r="1" spans="1:12" x14ac:dyDescent="0.25">
      <c r="A1" s="30" t="s">
        <v>35</v>
      </c>
      <c r="B1" s="30" t="s">
        <v>58</v>
      </c>
      <c r="C1" s="30" t="s">
        <v>71</v>
      </c>
      <c r="D1" s="30" t="s">
        <v>223</v>
      </c>
      <c r="E1" s="30" t="s">
        <v>49</v>
      </c>
      <c r="F1" s="37" t="s">
        <v>6</v>
      </c>
      <c r="G1" s="37" t="s">
        <v>37</v>
      </c>
      <c r="H1" s="37" t="s">
        <v>38</v>
      </c>
      <c r="I1" s="37" t="s">
        <v>46</v>
      </c>
      <c r="J1" s="37" t="s">
        <v>50</v>
      </c>
      <c r="K1" s="7"/>
      <c r="L1">
        <f>COUNTA(J:J)</f>
        <v>23</v>
      </c>
    </row>
    <row r="2" spans="1:12" x14ac:dyDescent="0.25">
      <c r="A2" s="30"/>
      <c r="B2" s="30"/>
      <c r="C2" s="30"/>
      <c r="D2" s="30"/>
      <c r="E2" s="30"/>
      <c r="F2" s="37" t="s">
        <v>224</v>
      </c>
      <c r="G2" s="37"/>
      <c r="H2" s="37"/>
      <c r="I2" s="37"/>
      <c r="J2" s="37">
        <v>22</v>
      </c>
      <c r="K2" s="7"/>
    </row>
    <row r="3" spans="1:12" x14ac:dyDescent="0.25">
      <c r="A3" s="30" t="s">
        <v>102</v>
      </c>
      <c r="B3" s="30" t="s">
        <v>76</v>
      </c>
      <c r="C3" s="30" t="s">
        <v>70</v>
      </c>
      <c r="D3" s="30"/>
      <c r="E3" s="30" t="s">
        <v>56</v>
      </c>
      <c r="F3" s="37" t="s">
        <v>36</v>
      </c>
      <c r="G3" s="37" t="s">
        <v>64</v>
      </c>
      <c r="H3" s="37" t="s">
        <v>108</v>
      </c>
      <c r="I3" s="37" t="s">
        <v>107</v>
      </c>
      <c r="J3" s="37">
        <v>21</v>
      </c>
      <c r="K3" s="7"/>
    </row>
    <row r="4" spans="1:12" x14ac:dyDescent="0.25">
      <c r="A4" s="30" t="s">
        <v>102</v>
      </c>
      <c r="B4" s="30" t="s">
        <v>75</v>
      </c>
      <c r="C4" s="30" t="s">
        <v>70</v>
      </c>
      <c r="D4" s="30"/>
      <c r="E4" s="30" t="s">
        <v>56</v>
      </c>
      <c r="F4" s="37" t="s">
        <v>36</v>
      </c>
      <c r="G4" s="37" t="s">
        <v>64</v>
      </c>
      <c r="H4" s="37" t="s">
        <v>105</v>
      </c>
      <c r="I4" s="37" t="s">
        <v>106</v>
      </c>
      <c r="J4" s="37">
        <v>20</v>
      </c>
      <c r="K4" s="7"/>
    </row>
    <row r="5" spans="1:12" x14ac:dyDescent="0.25">
      <c r="A5" s="30" t="s">
        <v>102</v>
      </c>
      <c r="B5" s="30" t="s">
        <v>73</v>
      </c>
      <c r="C5" s="30" t="s">
        <v>70</v>
      </c>
      <c r="D5" s="30"/>
      <c r="E5" s="30" t="s">
        <v>56</v>
      </c>
      <c r="F5" s="37" t="s">
        <v>36</v>
      </c>
      <c r="G5" s="37" t="s">
        <v>64</v>
      </c>
      <c r="H5" s="37" t="s">
        <v>103</v>
      </c>
      <c r="I5" s="37" t="s">
        <v>104</v>
      </c>
      <c r="J5" s="37">
        <v>19</v>
      </c>
      <c r="K5" s="7"/>
    </row>
    <row r="6" spans="1:12" x14ac:dyDescent="0.25">
      <c r="A6" s="30" t="s">
        <v>102</v>
      </c>
      <c r="B6" s="30" t="s">
        <v>80</v>
      </c>
      <c r="C6" s="30" t="s">
        <v>70</v>
      </c>
      <c r="D6" s="30"/>
      <c r="E6" s="30" t="s">
        <v>56</v>
      </c>
      <c r="F6" s="37" t="s">
        <v>36</v>
      </c>
      <c r="G6" s="37" t="s">
        <v>64</v>
      </c>
      <c r="H6" s="37" t="s">
        <v>100</v>
      </c>
      <c r="I6" s="37" t="s">
        <v>101</v>
      </c>
      <c r="J6" s="37">
        <v>18</v>
      </c>
      <c r="K6" s="7"/>
    </row>
    <row r="7" spans="1:12" x14ac:dyDescent="0.25">
      <c r="A7" s="30" t="s">
        <v>99</v>
      </c>
      <c r="B7" s="30" t="s">
        <v>80</v>
      </c>
      <c r="C7" s="30" t="s">
        <v>70</v>
      </c>
      <c r="D7" s="30"/>
      <c r="E7" s="30" t="s">
        <v>56</v>
      </c>
      <c r="F7" s="37" t="s">
        <v>36</v>
      </c>
      <c r="G7" s="37" t="s">
        <v>63</v>
      </c>
      <c r="H7" s="37" t="s">
        <v>97</v>
      </c>
      <c r="I7" s="37" t="s">
        <v>98</v>
      </c>
      <c r="J7" s="37">
        <v>17</v>
      </c>
      <c r="K7" s="7"/>
    </row>
    <row r="8" spans="1:12" x14ac:dyDescent="0.25">
      <c r="A8" s="30" t="s">
        <v>85</v>
      </c>
      <c r="B8" s="30" t="s">
        <v>96</v>
      </c>
      <c r="C8" s="30" t="s">
        <v>70</v>
      </c>
      <c r="D8" s="30"/>
      <c r="E8" s="30" t="s">
        <v>56</v>
      </c>
      <c r="F8" s="37" t="s">
        <v>36</v>
      </c>
      <c r="G8" s="37" t="s">
        <v>65</v>
      </c>
      <c r="H8" s="37" t="s">
        <v>90</v>
      </c>
      <c r="I8" s="37" t="s">
        <v>95</v>
      </c>
      <c r="J8" s="37">
        <v>16</v>
      </c>
      <c r="K8" s="7"/>
    </row>
    <row r="9" spans="1:12" x14ac:dyDescent="0.25">
      <c r="A9" s="30" t="s">
        <v>85</v>
      </c>
      <c r="B9" s="30" t="s">
        <v>94</v>
      </c>
      <c r="C9" s="30" t="s">
        <v>70</v>
      </c>
      <c r="D9" s="30"/>
      <c r="E9" s="30" t="s">
        <v>56</v>
      </c>
      <c r="F9" s="37" t="s">
        <v>36</v>
      </c>
      <c r="G9" s="37" t="s">
        <v>65</v>
      </c>
      <c r="H9" s="37"/>
      <c r="I9" s="37" t="s">
        <v>93</v>
      </c>
      <c r="J9" s="37">
        <v>15</v>
      </c>
      <c r="K9" s="7"/>
    </row>
    <row r="10" spans="1:12" x14ac:dyDescent="0.25">
      <c r="A10" s="30" t="s">
        <v>85</v>
      </c>
      <c r="B10" s="30" t="s">
        <v>92</v>
      </c>
      <c r="C10" s="30" t="s">
        <v>70</v>
      </c>
      <c r="D10" s="30"/>
      <c r="E10" s="30" t="s">
        <v>56</v>
      </c>
      <c r="F10" s="37" t="s">
        <v>36</v>
      </c>
      <c r="G10" s="37" t="s">
        <v>62</v>
      </c>
      <c r="H10" s="37"/>
      <c r="I10" s="37" t="s">
        <v>91</v>
      </c>
      <c r="J10" s="37">
        <v>14</v>
      </c>
      <c r="K10" s="7"/>
    </row>
    <row r="11" spans="1:12" x14ac:dyDescent="0.25">
      <c r="A11" s="30" t="s">
        <v>85</v>
      </c>
      <c r="B11" s="30" t="s">
        <v>76</v>
      </c>
      <c r="C11" s="30" t="s">
        <v>70</v>
      </c>
      <c r="D11" s="30"/>
      <c r="E11" s="30" t="s">
        <v>56</v>
      </c>
      <c r="F11" s="37" t="s">
        <v>36</v>
      </c>
      <c r="G11" s="37" t="s">
        <v>62</v>
      </c>
      <c r="H11" s="37"/>
      <c r="I11" s="37" t="s">
        <v>89</v>
      </c>
      <c r="J11" s="37">
        <v>13</v>
      </c>
      <c r="K11" s="7"/>
    </row>
    <row r="12" spans="1:12" x14ac:dyDescent="0.25">
      <c r="A12" s="30" t="s">
        <v>85</v>
      </c>
      <c r="B12" s="30" t="s">
        <v>75</v>
      </c>
      <c r="C12" s="30" t="s">
        <v>70</v>
      </c>
      <c r="D12" s="30"/>
      <c r="E12" s="30" t="s">
        <v>56</v>
      </c>
      <c r="F12" s="37" t="s">
        <v>36</v>
      </c>
      <c r="G12" s="37" t="s">
        <v>62</v>
      </c>
      <c r="H12" s="37"/>
      <c r="I12" s="37" t="s">
        <v>88</v>
      </c>
      <c r="J12" s="37">
        <v>12</v>
      </c>
      <c r="K12" s="7"/>
    </row>
    <row r="13" spans="1:12" x14ac:dyDescent="0.25">
      <c r="A13" s="30" t="s">
        <v>85</v>
      </c>
      <c r="B13" s="30" t="s">
        <v>73</v>
      </c>
      <c r="C13" s="30" t="s">
        <v>70</v>
      </c>
      <c r="D13" s="30"/>
      <c r="E13" s="30" t="s">
        <v>56</v>
      </c>
      <c r="F13" s="37" t="s">
        <v>36</v>
      </c>
      <c r="G13" s="37" t="s">
        <v>62</v>
      </c>
      <c r="H13" s="37"/>
      <c r="I13" s="37" t="s">
        <v>87</v>
      </c>
      <c r="J13" s="37">
        <v>11</v>
      </c>
      <c r="K13" s="7"/>
    </row>
    <row r="14" spans="1:12" x14ac:dyDescent="0.25">
      <c r="A14" s="30" t="s">
        <v>85</v>
      </c>
      <c r="B14" s="30" t="s">
        <v>80</v>
      </c>
      <c r="C14" s="30" t="s">
        <v>70</v>
      </c>
      <c r="D14" s="30"/>
      <c r="E14" s="30" t="s">
        <v>56</v>
      </c>
      <c r="F14" s="37" t="s">
        <v>36</v>
      </c>
      <c r="G14" s="37" t="s">
        <v>62</v>
      </c>
      <c r="H14" s="37"/>
      <c r="I14" s="37" t="s">
        <v>86</v>
      </c>
      <c r="J14" s="37">
        <v>10</v>
      </c>
      <c r="K14" s="7"/>
    </row>
    <row r="15" spans="1:12" x14ac:dyDescent="0.25">
      <c r="A15" s="30" t="s">
        <v>77</v>
      </c>
      <c r="B15" s="30" t="s">
        <v>83</v>
      </c>
      <c r="C15" s="30" t="s">
        <v>70</v>
      </c>
      <c r="D15" s="30"/>
      <c r="E15" s="30" t="s">
        <v>56</v>
      </c>
      <c r="F15" s="37" t="s">
        <v>36</v>
      </c>
      <c r="G15" s="37" t="s">
        <v>78</v>
      </c>
      <c r="H15" s="37"/>
      <c r="I15" s="37" t="s">
        <v>82</v>
      </c>
      <c r="J15" s="37">
        <v>9</v>
      </c>
      <c r="K15" s="7"/>
    </row>
    <row r="16" spans="1:12" x14ac:dyDescent="0.25">
      <c r="A16" s="30" t="s">
        <v>77</v>
      </c>
      <c r="B16" s="30" t="s">
        <v>73</v>
      </c>
      <c r="C16" s="30" t="s">
        <v>70</v>
      </c>
      <c r="D16" s="30"/>
      <c r="E16" s="30" t="s">
        <v>56</v>
      </c>
      <c r="F16" s="37" t="s">
        <v>36</v>
      </c>
      <c r="G16" s="37" t="s">
        <v>78</v>
      </c>
      <c r="H16" s="37"/>
      <c r="I16" s="37" t="s">
        <v>81</v>
      </c>
      <c r="J16" s="37">
        <v>8</v>
      </c>
      <c r="K16" s="7"/>
    </row>
    <row r="17" spans="1:11" x14ac:dyDescent="0.25">
      <c r="A17" s="30" t="s">
        <v>77</v>
      </c>
      <c r="B17" s="30" t="s">
        <v>80</v>
      </c>
      <c r="C17" s="30" t="s">
        <v>70</v>
      </c>
      <c r="D17" s="30"/>
      <c r="E17" s="30" t="s">
        <v>56</v>
      </c>
      <c r="F17" s="37" t="s">
        <v>36</v>
      </c>
      <c r="G17" s="37" t="s">
        <v>78</v>
      </c>
      <c r="H17" s="37"/>
      <c r="I17" s="37" t="s">
        <v>79</v>
      </c>
      <c r="J17" s="37">
        <v>7</v>
      </c>
      <c r="K17" s="7"/>
    </row>
    <row r="18" spans="1:11" x14ac:dyDescent="0.25">
      <c r="A18" s="30" t="s">
        <v>68</v>
      </c>
      <c r="B18" s="30" t="s">
        <v>75</v>
      </c>
      <c r="C18" s="30" t="s">
        <v>70</v>
      </c>
      <c r="D18" s="30"/>
      <c r="E18" s="30" t="s">
        <v>56</v>
      </c>
      <c r="F18" s="37" t="s">
        <v>36</v>
      </c>
      <c r="G18" s="37" t="s">
        <v>61</v>
      </c>
      <c r="H18" s="37"/>
      <c r="I18" s="37" t="s">
        <v>74</v>
      </c>
      <c r="J18" s="37">
        <v>6</v>
      </c>
      <c r="K18" s="7"/>
    </row>
    <row r="19" spans="1:11" x14ac:dyDescent="0.25">
      <c r="A19" s="30" t="s">
        <v>68</v>
      </c>
      <c r="B19" s="30" t="s">
        <v>73</v>
      </c>
      <c r="C19" s="30" t="s">
        <v>70</v>
      </c>
      <c r="D19" s="30"/>
      <c r="E19" s="30" t="s">
        <v>56</v>
      </c>
      <c r="F19" s="37" t="s">
        <v>36</v>
      </c>
      <c r="G19" s="37" t="s">
        <v>66</v>
      </c>
      <c r="H19" s="37"/>
      <c r="I19" s="37" t="s">
        <v>72</v>
      </c>
      <c r="J19" s="37">
        <v>5</v>
      </c>
      <c r="K19" s="7"/>
    </row>
    <row r="20" spans="1:11" x14ac:dyDescent="0.25">
      <c r="A20" s="30" t="s">
        <v>68</v>
      </c>
      <c r="B20" s="30" t="s">
        <v>69</v>
      </c>
      <c r="C20" s="30" t="s">
        <v>70</v>
      </c>
      <c r="D20" s="30"/>
      <c r="E20" s="30" t="s">
        <v>56</v>
      </c>
      <c r="F20" s="37" t="s">
        <v>36</v>
      </c>
      <c r="G20" s="37" t="s">
        <v>66</v>
      </c>
      <c r="H20" s="37"/>
      <c r="I20" s="37" t="s">
        <v>67</v>
      </c>
      <c r="J20" s="37">
        <v>4</v>
      </c>
      <c r="K20" s="7"/>
    </row>
    <row r="21" spans="1:11" x14ac:dyDescent="0.25">
      <c r="A21" s="30" t="s">
        <v>42</v>
      </c>
      <c r="B21" s="30" t="s">
        <v>60</v>
      </c>
      <c r="C21" s="30" t="s">
        <v>52</v>
      </c>
      <c r="D21" s="30"/>
      <c r="E21" s="30" t="s">
        <v>56</v>
      </c>
      <c r="F21" s="37" t="s">
        <v>36</v>
      </c>
      <c r="G21" s="37" t="s">
        <v>54</v>
      </c>
      <c r="H21" s="37"/>
      <c r="I21" s="37" t="s">
        <v>59</v>
      </c>
      <c r="J21" s="37">
        <v>3</v>
      </c>
      <c r="K21" s="7"/>
    </row>
    <row r="22" spans="1:11" x14ac:dyDescent="0.25">
      <c r="A22" s="30" t="s">
        <v>42</v>
      </c>
      <c r="B22" s="30" t="s">
        <v>43</v>
      </c>
      <c r="C22" s="30" t="s">
        <v>52</v>
      </c>
      <c r="D22" s="30"/>
      <c r="E22" s="30" t="s">
        <v>56</v>
      </c>
      <c r="F22" s="37" t="s">
        <v>36</v>
      </c>
      <c r="G22" s="37" t="s">
        <v>54</v>
      </c>
      <c r="H22" s="37"/>
      <c r="I22" s="37" t="s">
        <v>57</v>
      </c>
      <c r="J22" s="37">
        <v>2</v>
      </c>
      <c r="K22" s="7"/>
    </row>
    <row r="23" spans="1:11" x14ac:dyDescent="0.25">
      <c r="A23" s="30" t="s">
        <v>53</v>
      </c>
      <c r="B23" s="30" t="s">
        <v>55</v>
      </c>
      <c r="C23" s="30" t="s">
        <v>52</v>
      </c>
      <c r="D23" s="30"/>
      <c r="E23" s="30" t="s">
        <v>56</v>
      </c>
      <c r="F23" s="37" t="s">
        <v>36</v>
      </c>
      <c r="G23" s="37" t="s">
        <v>41</v>
      </c>
      <c r="H23" s="37"/>
      <c r="I23" s="37" t="s">
        <v>44</v>
      </c>
      <c r="J23" s="37">
        <v>1</v>
      </c>
      <c r="K23" s="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V9"/>
  <sheetViews>
    <sheetView workbookViewId="0">
      <selection activeCell="A2" sqref="A2:AV2"/>
    </sheetView>
  </sheetViews>
  <sheetFormatPr baseColWidth="10" defaultColWidth="34.42578125" defaultRowHeight="15" x14ac:dyDescent="0.25"/>
  <sheetData>
    <row r="1" spans="1:48" x14ac:dyDescent="0.25">
      <c r="A1" s="31" t="s">
        <v>109</v>
      </c>
      <c r="B1" s="31" t="s">
        <v>110</v>
      </c>
      <c r="C1" s="31" t="s">
        <v>111</v>
      </c>
      <c r="D1" s="31" t="s">
        <v>112</v>
      </c>
      <c r="E1" s="31" t="s">
        <v>113</v>
      </c>
      <c r="F1" s="31" t="s">
        <v>114</v>
      </c>
      <c r="G1" s="31" t="s">
        <v>115</v>
      </c>
      <c r="H1" s="31" t="s">
        <v>116</v>
      </c>
      <c r="I1" s="31" t="s">
        <v>117</v>
      </c>
      <c r="J1" s="31" t="s">
        <v>118</v>
      </c>
      <c r="K1" s="31" t="s">
        <v>119</v>
      </c>
      <c r="L1" s="31" t="s">
        <v>120</v>
      </c>
      <c r="M1" s="31" t="s">
        <v>121</v>
      </c>
      <c r="N1" s="31" t="s">
        <v>122</v>
      </c>
      <c r="O1" s="31" t="s">
        <v>123</v>
      </c>
      <c r="P1" s="31" t="s">
        <v>124</v>
      </c>
      <c r="Q1" s="31" t="s">
        <v>125</v>
      </c>
      <c r="R1" s="31" t="s">
        <v>126</v>
      </c>
      <c r="S1" s="31" t="s">
        <v>127</v>
      </c>
      <c r="T1" s="31" t="s">
        <v>128</v>
      </c>
      <c r="U1" s="31" t="s">
        <v>129</v>
      </c>
      <c r="V1" s="31" t="s">
        <v>130</v>
      </c>
      <c r="W1" s="31" t="s">
        <v>131</v>
      </c>
      <c r="X1" s="31" t="s">
        <v>132</v>
      </c>
      <c r="Y1" s="31" t="s">
        <v>133</v>
      </c>
      <c r="Z1" s="31" t="s">
        <v>134</v>
      </c>
      <c r="AA1" s="31" t="s">
        <v>135</v>
      </c>
      <c r="AB1" s="31" t="s">
        <v>136</v>
      </c>
      <c r="AC1" s="31" t="s">
        <v>137</v>
      </c>
      <c r="AD1" s="31" t="s">
        <v>181</v>
      </c>
      <c r="AE1" s="31" t="s">
        <v>183</v>
      </c>
      <c r="AF1" s="31" t="s">
        <v>184</v>
      </c>
      <c r="AG1" s="31" t="s">
        <v>185</v>
      </c>
      <c r="AH1" s="31" t="s">
        <v>186</v>
      </c>
      <c r="AI1" s="31" t="s">
        <v>187</v>
      </c>
      <c r="AJ1" s="31" t="s">
        <v>189</v>
      </c>
      <c r="AK1" s="31" t="s">
        <v>188</v>
      </c>
      <c r="AL1" s="31" t="s">
        <v>193</v>
      </c>
      <c r="AM1" s="31" t="s">
        <v>196</v>
      </c>
      <c r="AN1" s="31" t="s">
        <v>197</v>
      </c>
      <c r="AO1" s="31" t="s">
        <v>198</v>
      </c>
      <c r="AP1" s="31" t="s">
        <v>199</v>
      </c>
      <c r="AQ1" s="31" t="s">
        <v>201</v>
      </c>
      <c r="AR1" s="31" t="s">
        <v>202</v>
      </c>
      <c r="AS1" s="31" t="s">
        <v>200</v>
      </c>
      <c r="AT1" s="31" t="s">
        <v>203</v>
      </c>
      <c r="AU1" s="31" t="s">
        <v>204</v>
      </c>
      <c r="AV1" s="31" t="s">
        <v>205</v>
      </c>
    </row>
    <row r="2" spans="1:48" x14ac:dyDescent="0.25">
      <c r="A2" s="31" t="s">
        <v>222</v>
      </c>
      <c r="B2" s="31" t="s">
        <v>222</v>
      </c>
      <c r="C2" s="31" t="s">
        <v>222</v>
      </c>
      <c r="D2" s="31" t="s">
        <v>222</v>
      </c>
      <c r="E2" s="31" t="s">
        <v>222</v>
      </c>
      <c r="F2" s="31" t="s">
        <v>222</v>
      </c>
      <c r="G2" s="31" t="s">
        <v>222</v>
      </c>
      <c r="H2" s="31" t="s">
        <v>222</v>
      </c>
      <c r="I2" s="31" t="s">
        <v>222</v>
      </c>
      <c r="J2" s="31" t="s">
        <v>222</v>
      </c>
      <c r="K2" s="31" t="s">
        <v>222</v>
      </c>
      <c r="L2" s="31" t="s">
        <v>222</v>
      </c>
      <c r="M2" s="31" t="s">
        <v>222</v>
      </c>
      <c r="N2" s="31" t="s">
        <v>222</v>
      </c>
      <c r="O2" s="31" t="s">
        <v>222</v>
      </c>
      <c r="P2" s="31" t="s">
        <v>222</v>
      </c>
      <c r="Q2" s="31" t="s">
        <v>222</v>
      </c>
      <c r="R2" s="31" t="s">
        <v>222</v>
      </c>
      <c r="S2" s="31" t="s">
        <v>222</v>
      </c>
      <c r="T2" s="31" t="s">
        <v>222</v>
      </c>
      <c r="U2" s="31" t="s">
        <v>222</v>
      </c>
      <c r="V2" s="31" t="s">
        <v>222</v>
      </c>
      <c r="W2" s="31" t="s">
        <v>222</v>
      </c>
      <c r="X2" s="31" t="s">
        <v>222</v>
      </c>
      <c r="Y2" s="31" t="s">
        <v>222</v>
      </c>
      <c r="Z2" s="31" t="s">
        <v>222</v>
      </c>
      <c r="AA2" s="31" t="s">
        <v>222</v>
      </c>
      <c r="AB2" s="31" t="s">
        <v>222</v>
      </c>
      <c r="AC2" s="31" t="s">
        <v>222</v>
      </c>
      <c r="AD2" s="31" t="s">
        <v>222</v>
      </c>
      <c r="AE2" s="31" t="s">
        <v>222</v>
      </c>
      <c r="AF2" s="31" t="s">
        <v>222</v>
      </c>
      <c r="AG2" s="31" t="s">
        <v>222</v>
      </c>
      <c r="AH2" s="31" t="s">
        <v>222</v>
      </c>
      <c r="AI2" s="31" t="s">
        <v>222</v>
      </c>
      <c r="AJ2" s="31" t="s">
        <v>222</v>
      </c>
      <c r="AK2" s="31" t="s">
        <v>222</v>
      </c>
      <c r="AL2" s="31" t="s">
        <v>222</v>
      </c>
      <c r="AM2" s="31" t="s">
        <v>222</v>
      </c>
      <c r="AN2" s="31" t="s">
        <v>222</v>
      </c>
      <c r="AO2" s="31" t="s">
        <v>222</v>
      </c>
      <c r="AP2" s="31" t="s">
        <v>222</v>
      </c>
      <c r="AQ2" s="31" t="s">
        <v>222</v>
      </c>
      <c r="AR2" s="31" t="s">
        <v>222</v>
      </c>
      <c r="AS2" s="31" t="s">
        <v>222</v>
      </c>
      <c r="AT2" s="31" t="s">
        <v>222</v>
      </c>
      <c r="AU2" s="31" t="s">
        <v>222</v>
      </c>
      <c r="AV2" s="31" t="s">
        <v>222</v>
      </c>
    </row>
    <row r="3" spans="1:48" x14ac:dyDescent="0.25">
      <c r="A3" s="31" t="s">
        <v>173</v>
      </c>
      <c r="B3" s="31" t="s">
        <v>173</v>
      </c>
      <c r="C3" s="31" t="s">
        <v>173</v>
      </c>
      <c r="D3" s="31" t="s">
        <v>173</v>
      </c>
      <c r="E3" s="31" t="s">
        <v>173</v>
      </c>
      <c r="F3" s="31" t="s">
        <v>173</v>
      </c>
      <c r="G3" s="31" t="s">
        <v>173</v>
      </c>
      <c r="H3" s="31" t="s">
        <v>173</v>
      </c>
      <c r="I3" s="31" t="s">
        <v>173</v>
      </c>
      <c r="J3" s="31" t="s">
        <v>173</v>
      </c>
      <c r="K3" s="31" t="s">
        <v>173</v>
      </c>
      <c r="L3" s="31" t="s">
        <v>173</v>
      </c>
      <c r="M3" s="31" t="s">
        <v>173</v>
      </c>
      <c r="N3" s="31" t="s">
        <v>173</v>
      </c>
      <c r="O3" s="31" t="s">
        <v>173</v>
      </c>
      <c r="P3" s="31" t="s">
        <v>173</v>
      </c>
      <c r="Q3" s="31" t="s">
        <v>173</v>
      </c>
      <c r="R3" s="31" t="s">
        <v>173</v>
      </c>
      <c r="S3" s="31" t="s">
        <v>173</v>
      </c>
      <c r="T3" s="31" t="s">
        <v>173</v>
      </c>
      <c r="U3" s="31" t="s">
        <v>173</v>
      </c>
      <c r="V3" s="31" t="s">
        <v>173</v>
      </c>
      <c r="W3" s="31" t="s">
        <v>173</v>
      </c>
      <c r="X3" s="31" t="s">
        <v>173</v>
      </c>
      <c r="Y3" s="31" t="s">
        <v>173</v>
      </c>
      <c r="Z3" s="31" t="s">
        <v>173</v>
      </c>
      <c r="AA3" s="31" t="s">
        <v>173</v>
      </c>
      <c r="AB3" s="31" t="s">
        <v>173</v>
      </c>
      <c r="AC3" s="31" t="s">
        <v>173</v>
      </c>
      <c r="AD3" s="32" t="s">
        <v>174</v>
      </c>
      <c r="AE3" s="32" t="s">
        <v>174</v>
      </c>
      <c r="AF3" s="32" t="s">
        <v>174</v>
      </c>
      <c r="AG3" s="32" t="s">
        <v>174</v>
      </c>
      <c r="AH3" s="32" t="s">
        <v>174</v>
      </c>
      <c r="AI3" s="32" t="s">
        <v>174</v>
      </c>
      <c r="AJ3" s="32" t="s">
        <v>174</v>
      </c>
      <c r="AK3" s="32" t="s">
        <v>174</v>
      </c>
      <c r="AL3" s="32" t="s">
        <v>175</v>
      </c>
      <c r="AM3" s="32" t="s">
        <v>175</v>
      </c>
      <c r="AN3" s="32" t="s">
        <v>176</v>
      </c>
      <c r="AO3" s="32" t="s">
        <v>176</v>
      </c>
      <c r="AP3" s="32" t="s">
        <v>177</v>
      </c>
      <c r="AQ3" s="32" t="s">
        <v>177</v>
      </c>
      <c r="AR3" s="32" t="s">
        <v>177</v>
      </c>
      <c r="AS3" s="32" t="s">
        <v>206</v>
      </c>
      <c r="AT3" s="32" t="s">
        <v>207</v>
      </c>
      <c r="AU3" s="32" t="s">
        <v>208</v>
      </c>
      <c r="AV3" s="32" t="s">
        <v>208</v>
      </c>
    </row>
    <row r="4" spans="1:48" x14ac:dyDescent="0.25">
      <c r="A4" s="31" t="s">
        <v>84</v>
      </c>
      <c r="B4" s="31" t="s">
        <v>84</v>
      </c>
      <c r="C4" s="31" t="s">
        <v>84</v>
      </c>
      <c r="D4" s="31" t="s">
        <v>139</v>
      </c>
      <c r="E4" s="31" t="s">
        <v>139</v>
      </c>
      <c r="F4" s="31" t="s">
        <v>84</v>
      </c>
      <c r="G4" s="31" t="s">
        <v>139</v>
      </c>
      <c r="H4" s="31" t="s">
        <v>84</v>
      </c>
      <c r="I4" s="31" t="s">
        <v>84</v>
      </c>
      <c r="J4" s="31" t="s">
        <v>84</v>
      </c>
      <c r="K4" s="31" t="s">
        <v>84</v>
      </c>
      <c r="L4" s="31" t="s">
        <v>84</v>
      </c>
      <c r="M4" s="31" t="s">
        <v>84</v>
      </c>
      <c r="N4" s="31" t="s">
        <v>84</v>
      </c>
      <c r="O4" s="31" t="s">
        <v>84</v>
      </c>
      <c r="P4" s="31" t="s">
        <v>84</v>
      </c>
      <c r="Q4" s="31" t="s">
        <v>84</v>
      </c>
      <c r="R4" s="31" t="s">
        <v>84</v>
      </c>
      <c r="S4" s="31" t="s">
        <v>84</v>
      </c>
      <c r="T4" s="31" t="s">
        <v>84</v>
      </c>
      <c r="U4" s="31" t="s">
        <v>84</v>
      </c>
      <c r="V4" s="31" t="s">
        <v>84</v>
      </c>
      <c r="W4" s="31" t="s">
        <v>84</v>
      </c>
      <c r="X4" s="31" t="s">
        <v>84</v>
      </c>
      <c r="Y4" s="31" t="s">
        <v>139</v>
      </c>
      <c r="Z4" s="31" t="s">
        <v>84</v>
      </c>
      <c r="AA4" s="31" t="s">
        <v>84</v>
      </c>
      <c r="AB4" s="31" t="s">
        <v>84</v>
      </c>
      <c r="AC4" s="31" t="s">
        <v>84</v>
      </c>
      <c r="AD4" s="32" t="s">
        <v>139</v>
      </c>
      <c r="AE4" s="32" t="s">
        <v>139</v>
      </c>
      <c r="AF4" s="32" t="s">
        <v>138</v>
      </c>
      <c r="AG4" s="32" t="s">
        <v>138</v>
      </c>
      <c r="AH4" s="32" t="s">
        <v>191</v>
      </c>
      <c r="AI4" s="32" t="s">
        <v>192</v>
      </c>
      <c r="AJ4" s="32" t="s">
        <v>192</v>
      </c>
      <c r="AK4" s="32" t="s">
        <v>192</v>
      </c>
      <c r="AL4" s="32" t="s">
        <v>194</v>
      </c>
      <c r="AM4" s="32" t="s">
        <v>194</v>
      </c>
      <c r="AN4" s="32" t="s">
        <v>194</v>
      </c>
      <c r="AO4" s="32" t="s">
        <v>194</v>
      </c>
      <c r="AP4" s="32" t="s">
        <v>194</v>
      </c>
      <c r="AQ4" s="32" t="s">
        <v>194</v>
      </c>
      <c r="AR4" s="32" t="s">
        <v>194</v>
      </c>
      <c r="AS4" s="32" t="s">
        <v>138</v>
      </c>
      <c r="AT4" s="32" t="s">
        <v>194</v>
      </c>
      <c r="AU4" s="32" t="s">
        <v>139</v>
      </c>
      <c r="AV4" s="32" t="s">
        <v>139</v>
      </c>
    </row>
    <row r="5" spans="1:48" x14ac:dyDescent="0.25">
      <c r="A5" s="45" t="s">
        <v>171</v>
      </c>
      <c r="B5" s="45" t="s">
        <v>171</v>
      </c>
      <c r="C5" s="45" t="s">
        <v>171</v>
      </c>
      <c r="D5" s="45" t="s">
        <v>172</v>
      </c>
      <c r="E5" s="45" t="s">
        <v>172</v>
      </c>
      <c r="F5" s="45" t="s">
        <v>171</v>
      </c>
      <c r="G5" s="45" t="s">
        <v>172</v>
      </c>
      <c r="H5" s="45" t="s">
        <v>171</v>
      </c>
      <c r="I5" s="45" t="s">
        <v>171</v>
      </c>
      <c r="J5" s="45" t="s">
        <v>171</v>
      </c>
      <c r="K5" s="45" t="s">
        <v>171</v>
      </c>
      <c r="L5" s="45" t="s">
        <v>171</v>
      </c>
      <c r="M5" s="45" t="s">
        <v>171</v>
      </c>
      <c r="N5" s="45" t="s">
        <v>171</v>
      </c>
      <c r="O5" s="45" t="s">
        <v>171</v>
      </c>
      <c r="P5" s="45" t="s">
        <v>171</v>
      </c>
      <c r="Q5" s="45" t="s">
        <v>171</v>
      </c>
      <c r="R5" s="45" t="s">
        <v>171</v>
      </c>
      <c r="S5" s="45" t="s">
        <v>171</v>
      </c>
      <c r="T5" s="45" t="s">
        <v>171</v>
      </c>
      <c r="U5" s="45" t="s">
        <v>171</v>
      </c>
      <c r="V5" s="45" t="s">
        <v>171</v>
      </c>
      <c r="W5" s="45" t="s">
        <v>171</v>
      </c>
      <c r="X5" s="45" t="s">
        <v>171</v>
      </c>
      <c r="Y5" s="45" t="s">
        <v>172</v>
      </c>
      <c r="Z5" s="45" t="s">
        <v>171</v>
      </c>
      <c r="AA5" s="45" t="s">
        <v>171</v>
      </c>
      <c r="AB5" s="45" t="s">
        <v>171</v>
      </c>
      <c r="AC5" s="45" t="s">
        <v>171</v>
      </c>
      <c r="AD5" s="46" t="s">
        <v>172</v>
      </c>
      <c r="AE5" s="46" t="s">
        <v>172</v>
      </c>
      <c r="AF5" s="46" t="s">
        <v>190</v>
      </c>
      <c r="AG5" s="46" t="s">
        <v>190</v>
      </c>
      <c r="AH5" s="46" t="s">
        <v>171</v>
      </c>
      <c r="AI5" s="46" t="s">
        <v>172</v>
      </c>
      <c r="AJ5" s="46" t="s">
        <v>172</v>
      </c>
      <c r="AK5" s="46" t="s">
        <v>172</v>
      </c>
      <c r="AL5" s="46" t="s">
        <v>195</v>
      </c>
      <c r="AM5" s="46" t="s">
        <v>195</v>
      </c>
      <c r="AN5" s="46" t="s">
        <v>195</v>
      </c>
      <c r="AO5" s="46" t="s">
        <v>195</v>
      </c>
      <c r="AP5" s="46" t="s">
        <v>195</v>
      </c>
      <c r="AQ5" s="46" t="s">
        <v>195</v>
      </c>
      <c r="AR5" s="46" t="s">
        <v>195</v>
      </c>
      <c r="AS5" s="46" t="s">
        <v>190</v>
      </c>
      <c r="AT5" s="46" t="s">
        <v>195</v>
      </c>
      <c r="AU5" s="46" t="s">
        <v>172</v>
      </c>
      <c r="AV5" s="46" t="s">
        <v>172</v>
      </c>
    </row>
    <row r="6" spans="1:48" x14ac:dyDescent="0.25">
      <c r="A6" s="46" t="s">
        <v>178</v>
      </c>
      <c r="B6" s="46" t="s">
        <v>178</v>
      </c>
      <c r="C6" s="46" t="s">
        <v>178</v>
      </c>
      <c r="D6" s="46" t="s">
        <v>178</v>
      </c>
      <c r="E6" s="46" t="s">
        <v>178</v>
      </c>
      <c r="F6" s="46" t="s">
        <v>178</v>
      </c>
      <c r="G6" s="46" t="s">
        <v>178</v>
      </c>
      <c r="H6" s="46" t="s">
        <v>178</v>
      </c>
      <c r="I6" s="46" t="s">
        <v>178</v>
      </c>
      <c r="J6" s="46" t="s">
        <v>178</v>
      </c>
      <c r="K6" s="46" t="s">
        <v>178</v>
      </c>
      <c r="L6" s="46" t="s">
        <v>178</v>
      </c>
      <c r="M6" s="46" t="s">
        <v>178</v>
      </c>
      <c r="N6" s="46" t="s">
        <v>178</v>
      </c>
      <c r="O6" s="46" t="s">
        <v>178</v>
      </c>
      <c r="P6" s="46" t="s">
        <v>178</v>
      </c>
      <c r="Q6" s="46" t="s">
        <v>178</v>
      </c>
      <c r="R6" s="46" t="s">
        <v>178</v>
      </c>
      <c r="S6" s="46" t="s">
        <v>178</v>
      </c>
      <c r="T6" s="46" t="s">
        <v>178</v>
      </c>
      <c r="U6" s="46" t="s">
        <v>178</v>
      </c>
      <c r="V6" s="46" t="s">
        <v>178</v>
      </c>
      <c r="W6" s="46" t="s">
        <v>178</v>
      </c>
      <c r="X6" s="46" t="s">
        <v>178</v>
      </c>
      <c r="Y6" s="46" t="s">
        <v>178</v>
      </c>
      <c r="Z6" s="46" t="s">
        <v>178</v>
      </c>
      <c r="AA6" s="46" t="s">
        <v>178</v>
      </c>
      <c r="AB6" s="46" t="s">
        <v>178</v>
      </c>
      <c r="AC6" s="46" t="s">
        <v>178</v>
      </c>
      <c r="AD6" s="46" t="s">
        <v>182</v>
      </c>
      <c r="AE6" s="46" t="s">
        <v>182</v>
      </c>
      <c r="AF6" s="46" t="s">
        <v>182</v>
      </c>
      <c r="AG6" s="46" t="s">
        <v>182</v>
      </c>
      <c r="AH6" s="46" t="s">
        <v>182</v>
      </c>
      <c r="AI6" s="46" t="s">
        <v>182</v>
      </c>
      <c r="AJ6" s="46" t="s">
        <v>182</v>
      </c>
      <c r="AK6" s="46" t="s">
        <v>182</v>
      </c>
      <c r="AL6" s="31"/>
      <c r="AM6" s="31"/>
      <c r="AN6" s="31"/>
      <c r="AO6" s="31"/>
      <c r="AP6" s="31"/>
      <c r="AQ6" s="31"/>
      <c r="AR6" s="31"/>
      <c r="AS6" s="31"/>
      <c r="AT6" s="31"/>
      <c r="AU6" s="31" t="s">
        <v>209</v>
      </c>
      <c r="AV6" s="31" t="s">
        <v>209</v>
      </c>
    </row>
    <row r="7" spans="1:48" x14ac:dyDescent="0.25">
      <c r="A7" s="46" t="s">
        <v>179</v>
      </c>
      <c r="B7" s="46" t="s">
        <v>179</v>
      </c>
      <c r="C7" s="46" t="s">
        <v>179</v>
      </c>
      <c r="D7" s="46" t="s">
        <v>179</v>
      </c>
      <c r="E7" s="46" t="s">
        <v>179</v>
      </c>
      <c r="F7" s="46" t="s">
        <v>179</v>
      </c>
      <c r="G7" s="46" t="s">
        <v>179</v>
      </c>
      <c r="H7" s="46" t="s">
        <v>179</v>
      </c>
      <c r="I7" s="46" t="s">
        <v>179</v>
      </c>
      <c r="J7" s="46" t="s">
        <v>179</v>
      </c>
      <c r="K7" s="46" t="s">
        <v>179</v>
      </c>
      <c r="L7" s="46" t="s">
        <v>179</v>
      </c>
      <c r="M7" s="46" t="s">
        <v>179</v>
      </c>
      <c r="N7" s="46" t="s">
        <v>179</v>
      </c>
      <c r="O7" s="46" t="s">
        <v>179</v>
      </c>
      <c r="P7" s="46" t="s">
        <v>179</v>
      </c>
      <c r="Q7" s="46" t="s">
        <v>179</v>
      </c>
      <c r="R7" s="46" t="s">
        <v>179</v>
      </c>
      <c r="S7" s="46" t="s">
        <v>179</v>
      </c>
      <c r="T7" s="46" t="s">
        <v>179</v>
      </c>
      <c r="U7" s="46" t="s">
        <v>179</v>
      </c>
      <c r="V7" s="46" t="s">
        <v>179</v>
      </c>
      <c r="W7" s="46" t="s">
        <v>179</v>
      </c>
      <c r="X7" s="46" t="s">
        <v>179</v>
      </c>
      <c r="Y7" s="46" t="s">
        <v>179</v>
      </c>
      <c r="Z7" s="46" t="s">
        <v>179</v>
      </c>
      <c r="AA7" s="46" t="s">
        <v>179</v>
      </c>
      <c r="AB7" s="46" t="s">
        <v>179</v>
      </c>
      <c r="AC7" s="46" t="s">
        <v>179</v>
      </c>
      <c r="AD7" s="46" t="s">
        <v>179</v>
      </c>
      <c r="AE7" s="46" t="s">
        <v>179</v>
      </c>
      <c r="AF7" s="46" t="s">
        <v>179</v>
      </c>
      <c r="AG7" s="46" t="s">
        <v>179</v>
      </c>
      <c r="AH7" s="46" t="s">
        <v>179</v>
      </c>
      <c r="AI7" s="46" t="s">
        <v>179</v>
      </c>
      <c r="AJ7" s="46" t="s">
        <v>179</v>
      </c>
      <c r="AK7" s="46" t="s">
        <v>179</v>
      </c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</row>
    <row r="8" spans="1:48" x14ac:dyDescent="0.25">
      <c r="A8" s="46" t="s">
        <v>180</v>
      </c>
      <c r="B8" s="46" t="s">
        <v>180</v>
      </c>
      <c r="C8" s="46" t="s">
        <v>180</v>
      </c>
      <c r="D8" s="46" t="s">
        <v>180</v>
      </c>
      <c r="E8" s="46" t="s">
        <v>180</v>
      </c>
      <c r="F8" s="46" t="s">
        <v>180</v>
      </c>
      <c r="G8" s="46" t="s">
        <v>180</v>
      </c>
      <c r="H8" s="46" t="s">
        <v>180</v>
      </c>
      <c r="I8" s="46" t="s">
        <v>180</v>
      </c>
      <c r="J8" s="46" t="s">
        <v>180</v>
      </c>
      <c r="K8" s="46" t="s">
        <v>180</v>
      </c>
      <c r="L8" s="46" t="s">
        <v>180</v>
      </c>
      <c r="M8" s="46" t="s">
        <v>180</v>
      </c>
      <c r="N8" s="46" t="s">
        <v>180</v>
      </c>
      <c r="O8" s="46" t="s">
        <v>180</v>
      </c>
      <c r="P8" s="46" t="s">
        <v>180</v>
      </c>
      <c r="Q8" s="46" t="s">
        <v>180</v>
      </c>
      <c r="R8" s="46" t="s">
        <v>180</v>
      </c>
      <c r="S8" s="46" t="s">
        <v>180</v>
      </c>
      <c r="T8" s="46" t="s">
        <v>180</v>
      </c>
      <c r="U8" s="46" t="s">
        <v>180</v>
      </c>
      <c r="V8" s="46" t="s">
        <v>180</v>
      </c>
      <c r="W8" s="46" t="s">
        <v>180</v>
      </c>
      <c r="X8" s="46" t="s">
        <v>180</v>
      </c>
      <c r="Y8" s="46" t="s">
        <v>180</v>
      </c>
      <c r="Z8" s="46" t="s">
        <v>180</v>
      </c>
      <c r="AA8" s="46" t="s">
        <v>180</v>
      </c>
      <c r="AB8" s="46" t="s">
        <v>180</v>
      </c>
      <c r="AC8" s="46" t="s">
        <v>180</v>
      </c>
      <c r="AD8" s="46" t="s">
        <v>180</v>
      </c>
      <c r="AE8" s="46" t="s">
        <v>180</v>
      </c>
      <c r="AF8" s="46" t="s">
        <v>180</v>
      </c>
      <c r="AG8" s="46" t="s">
        <v>180</v>
      </c>
      <c r="AH8" s="46" t="s">
        <v>180</v>
      </c>
      <c r="AI8" s="46" t="s">
        <v>180</v>
      </c>
      <c r="AJ8" s="46" t="s">
        <v>180</v>
      </c>
      <c r="AK8" s="46" t="s">
        <v>180</v>
      </c>
      <c r="AL8" s="46" t="s">
        <v>180</v>
      </c>
      <c r="AM8" s="46" t="s">
        <v>180</v>
      </c>
      <c r="AN8" s="46" t="s">
        <v>180</v>
      </c>
      <c r="AO8" s="46" t="s">
        <v>180</v>
      </c>
      <c r="AP8" s="46" t="s">
        <v>180</v>
      </c>
      <c r="AQ8" s="46" t="s">
        <v>180</v>
      </c>
      <c r="AR8" s="46" t="s">
        <v>180</v>
      </c>
      <c r="AS8" s="46" t="s">
        <v>180</v>
      </c>
      <c r="AT8" s="46" t="s">
        <v>180</v>
      </c>
      <c r="AU8" s="46" t="s">
        <v>180</v>
      </c>
      <c r="AV8" s="46" t="s">
        <v>180</v>
      </c>
    </row>
    <row r="9" spans="1:48" x14ac:dyDescent="0.25">
      <c r="A9" s="46" t="s">
        <v>39</v>
      </c>
      <c r="B9" s="46" t="s">
        <v>39</v>
      </c>
      <c r="C9" s="46" t="s">
        <v>39</v>
      </c>
      <c r="D9" s="46" t="s">
        <v>39</v>
      </c>
      <c r="E9" s="46" t="s">
        <v>39</v>
      </c>
      <c r="F9" s="46" t="s">
        <v>39</v>
      </c>
      <c r="G9" s="46" t="s">
        <v>39</v>
      </c>
      <c r="H9" s="46" t="s">
        <v>39</v>
      </c>
      <c r="I9" s="46" t="s">
        <v>39</v>
      </c>
      <c r="J9" s="46" t="s">
        <v>39</v>
      </c>
      <c r="K9" s="46" t="s">
        <v>39</v>
      </c>
      <c r="L9" s="46" t="s">
        <v>39</v>
      </c>
      <c r="M9" s="46" t="s">
        <v>39</v>
      </c>
      <c r="N9" s="46" t="s">
        <v>39</v>
      </c>
      <c r="O9" s="46" t="s">
        <v>39</v>
      </c>
      <c r="P9" s="46" t="s">
        <v>39</v>
      </c>
      <c r="Q9" s="46" t="s">
        <v>39</v>
      </c>
      <c r="R9" s="46" t="s">
        <v>39</v>
      </c>
      <c r="S9" s="46" t="s">
        <v>39</v>
      </c>
      <c r="T9" s="46" t="s">
        <v>39</v>
      </c>
      <c r="U9" s="46" t="s">
        <v>39</v>
      </c>
      <c r="V9" s="46" t="s">
        <v>39</v>
      </c>
      <c r="W9" s="46" t="s">
        <v>39</v>
      </c>
      <c r="X9" s="46" t="s">
        <v>39</v>
      </c>
      <c r="Y9" s="46" t="s">
        <v>39</v>
      </c>
      <c r="Z9" s="46" t="s">
        <v>39</v>
      </c>
      <c r="AA9" s="46" t="s">
        <v>39</v>
      </c>
      <c r="AB9" s="46" t="s">
        <v>39</v>
      </c>
      <c r="AC9" s="46" t="s">
        <v>39</v>
      </c>
      <c r="AD9" s="46" t="s">
        <v>39</v>
      </c>
      <c r="AE9" s="46" t="s">
        <v>39</v>
      </c>
      <c r="AF9" s="46" t="s">
        <v>39</v>
      </c>
      <c r="AG9" s="46" t="s">
        <v>39</v>
      </c>
      <c r="AH9" s="46" t="s">
        <v>39</v>
      </c>
      <c r="AI9" s="46" t="s">
        <v>39</v>
      </c>
      <c r="AJ9" s="46" t="s">
        <v>39</v>
      </c>
      <c r="AK9" s="46" t="s">
        <v>39</v>
      </c>
      <c r="AL9" s="46" t="s">
        <v>39</v>
      </c>
      <c r="AM9" s="46" t="s">
        <v>39</v>
      </c>
      <c r="AN9" s="46" t="s">
        <v>39</v>
      </c>
      <c r="AO9" s="46" t="s">
        <v>39</v>
      </c>
      <c r="AP9" s="46" t="s">
        <v>39</v>
      </c>
      <c r="AQ9" s="46" t="s">
        <v>39</v>
      </c>
      <c r="AR9" s="46" t="s">
        <v>39</v>
      </c>
      <c r="AS9" s="46" t="s">
        <v>39</v>
      </c>
      <c r="AT9" s="46" t="s">
        <v>39</v>
      </c>
      <c r="AU9" s="46" t="s">
        <v>39</v>
      </c>
      <c r="AV9" s="46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"/>
  <sheetViews>
    <sheetView workbookViewId="0">
      <selection activeCell="B1" sqref="B1:B1048576"/>
    </sheetView>
  </sheetViews>
  <sheetFormatPr baseColWidth="10" defaultRowHeight="15" x14ac:dyDescent="0.25"/>
  <cols>
    <col min="1" max="1" width="26.7109375" style="91" customWidth="1"/>
    <col min="2" max="2" width="28.140625" style="92" customWidth="1"/>
  </cols>
  <sheetData>
    <row r="1" spans="1:2" x14ac:dyDescent="0.25">
      <c r="A1" s="89" t="s">
        <v>39</v>
      </c>
      <c r="B1" s="89" t="s">
        <v>212</v>
      </c>
    </row>
    <row r="2" spans="1:2" x14ac:dyDescent="0.25">
      <c r="A2" s="90" t="s">
        <v>217</v>
      </c>
      <c r="B2" s="90" t="s">
        <v>213</v>
      </c>
    </row>
    <row r="3" spans="1:2" x14ac:dyDescent="0.25">
      <c r="A3" s="90" t="s">
        <v>218</v>
      </c>
      <c r="B3" s="90" t="s">
        <v>214</v>
      </c>
    </row>
    <row r="4" spans="1:2" x14ac:dyDescent="0.25">
      <c r="A4" s="90" t="s">
        <v>219</v>
      </c>
      <c r="B4" s="90" t="s">
        <v>215</v>
      </c>
    </row>
    <row r="5" spans="1:2" x14ac:dyDescent="0.25">
      <c r="A5" s="90" t="s">
        <v>220</v>
      </c>
      <c r="B5" s="90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"/>
  <sheetViews>
    <sheetView workbookViewId="0">
      <selection activeCell="A6" sqref="A6"/>
    </sheetView>
  </sheetViews>
  <sheetFormatPr baseColWidth="10" defaultColWidth="29.7109375" defaultRowHeight="15" x14ac:dyDescent="0.25"/>
  <sheetData>
    <row r="1" spans="1:1" x14ac:dyDescent="0.25">
      <c r="A1" s="31" t="s">
        <v>222</v>
      </c>
    </row>
    <row r="2" spans="1:1" x14ac:dyDescent="0.25">
      <c r="A2" s="31" t="s">
        <v>221</v>
      </c>
    </row>
    <row r="3" spans="1:1" x14ac:dyDescent="0.25">
      <c r="A3" s="31" t="s">
        <v>210</v>
      </c>
    </row>
    <row r="4" spans="1:1" x14ac:dyDescent="0.25">
      <c r="A4" s="31" t="s">
        <v>211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2"/>
  <sheetViews>
    <sheetView topLeftCell="A3" workbookViewId="0">
      <selection activeCell="A3" sqref="A1:A1048576"/>
    </sheetView>
  </sheetViews>
  <sheetFormatPr baseColWidth="10" defaultColWidth="76.28515625" defaultRowHeight="15" x14ac:dyDescent="0.25"/>
  <sheetData>
    <row r="1" spans="1:6" x14ac:dyDescent="0.25">
      <c r="A1" s="6" t="s">
        <v>167</v>
      </c>
      <c r="B1" s="31" t="s">
        <v>157</v>
      </c>
      <c r="C1" s="31" t="s">
        <v>162</v>
      </c>
      <c r="D1" s="31" t="s">
        <v>165</v>
      </c>
      <c r="E1" s="31" t="s">
        <v>154</v>
      </c>
      <c r="F1" s="31" t="s">
        <v>153</v>
      </c>
    </row>
    <row r="2" spans="1:6" x14ac:dyDescent="0.25">
      <c r="A2" s="6" t="s">
        <v>145</v>
      </c>
      <c r="B2" s="31" t="s">
        <v>145</v>
      </c>
      <c r="C2" s="31" t="s">
        <v>145</v>
      </c>
      <c r="D2" s="31" t="s">
        <v>145</v>
      </c>
      <c r="E2" s="31" t="s">
        <v>145</v>
      </c>
      <c r="F2" s="31" t="s">
        <v>145</v>
      </c>
    </row>
    <row r="3" spans="1:6" x14ac:dyDescent="0.25">
      <c r="A3" s="93" t="s">
        <v>146</v>
      </c>
      <c r="B3" s="34" t="s">
        <v>146</v>
      </c>
      <c r="C3" s="34" t="s">
        <v>146</v>
      </c>
      <c r="D3" s="34" t="s">
        <v>166</v>
      </c>
      <c r="E3" s="34" t="s">
        <v>146</v>
      </c>
      <c r="F3" s="34" t="s">
        <v>146</v>
      </c>
    </row>
    <row r="4" spans="1:6" x14ac:dyDescent="0.25">
      <c r="A4" s="6" t="s">
        <v>147</v>
      </c>
      <c r="B4" s="31" t="s">
        <v>163</v>
      </c>
      <c r="C4" s="31" t="s">
        <v>147</v>
      </c>
      <c r="D4" s="31" t="s">
        <v>147</v>
      </c>
      <c r="E4" s="31" t="s">
        <v>147</v>
      </c>
      <c r="F4" s="31" t="s">
        <v>147</v>
      </c>
    </row>
    <row r="5" spans="1:6" x14ac:dyDescent="0.25">
      <c r="A5" s="94"/>
      <c r="B5" s="31" t="s">
        <v>158</v>
      </c>
      <c r="C5" s="31" t="s">
        <v>158</v>
      </c>
      <c r="D5" s="31"/>
      <c r="E5" s="35" t="s">
        <v>156</v>
      </c>
      <c r="F5" s="31" t="s">
        <v>148</v>
      </c>
    </row>
    <row r="6" spans="1:6" x14ac:dyDescent="0.25">
      <c r="A6" s="94"/>
      <c r="B6" s="35" t="s">
        <v>161</v>
      </c>
      <c r="C6" s="31" t="s">
        <v>164</v>
      </c>
      <c r="D6" s="31"/>
      <c r="E6" s="35"/>
      <c r="F6" s="31" t="s">
        <v>149</v>
      </c>
    </row>
    <row r="7" spans="1:6" x14ac:dyDescent="0.25">
      <c r="A7" s="94"/>
      <c r="B7" s="35" t="s">
        <v>156</v>
      </c>
      <c r="C7" s="31" t="s">
        <v>148</v>
      </c>
      <c r="D7" s="31"/>
      <c r="E7" s="35"/>
      <c r="F7" s="31" t="s">
        <v>150</v>
      </c>
    </row>
    <row r="8" spans="1:6" x14ac:dyDescent="0.25">
      <c r="A8" s="94"/>
      <c r="B8" s="31"/>
      <c r="C8" s="31" t="s">
        <v>149</v>
      </c>
      <c r="D8" s="31"/>
      <c r="E8" s="31"/>
      <c r="F8" s="31" t="s">
        <v>151</v>
      </c>
    </row>
    <row r="9" spans="1:6" x14ac:dyDescent="0.25">
      <c r="A9" s="94"/>
      <c r="B9" s="31"/>
      <c r="C9" s="31" t="s">
        <v>155</v>
      </c>
      <c r="D9" s="31"/>
      <c r="E9" s="31"/>
      <c r="F9" s="31" t="s">
        <v>152</v>
      </c>
    </row>
    <row r="10" spans="1:6" x14ac:dyDescent="0.25">
      <c r="A10" s="94"/>
      <c r="B10" s="31"/>
      <c r="C10" s="31" t="s">
        <v>159</v>
      </c>
      <c r="D10" s="31"/>
      <c r="E10" s="31"/>
      <c r="F10" s="31" t="s">
        <v>155</v>
      </c>
    </row>
    <row r="11" spans="1:6" x14ac:dyDescent="0.25">
      <c r="A11" s="94"/>
      <c r="B11" s="31"/>
      <c r="C11" s="31" t="s">
        <v>160</v>
      </c>
      <c r="D11" s="31"/>
      <c r="E11" s="31"/>
      <c r="F11" s="31"/>
    </row>
    <row r="12" spans="1:6" x14ac:dyDescent="0.25">
      <c r="A12" s="6"/>
      <c r="B12" s="31"/>
      <c r="C12" s="31"/>
      <c r="D12" s="31"/>
      <c r="E12" s="31"/>
      <c r="F12" s="31"/>
    </row>
    <row r="13" spans="1:6" x14ac:dyDescent="0.25">
      <c r="A13" s="6"/>
      <c r="B13" s="31"/>
      <c r="C13" s="31"/>
      <c r="D13" s="31"/>
      <c r="E13" s="31"/>
      <c r="F13" s="31"/>
    </row>
    <row r="14" spans="1:6" x14ac:dyDescent="0.25">
      <c r="A14" s="6"/>
      <c r="B14" s="31"/>
      <c r="C14" s="31"/>
      <c r="D14" s="31"/>
      <c r="E14" s="31"/>
      <c r="F14" s="31"/>
    </row>
    <row r="15" spans="1:6" x14ac:dyDescent="0.25">
      <c r="A15" s="6"/>
      <c r="B15" s="31"/>
      <c r="C15" s="31"/>
      <c r="D15" s="31"/>
      <c r="E15" s="31"/>
      <c r="F15" s="31"/>
    </row>
    <row r="16" spans="1:6" x14ac:dyDescent="0.25">
      <c r="A16" s="6"/>
      <c r="B16" s="31"/>
      <c r="C16" s="31"/>
      <c r="D16" s="31"/>
      <c r="E16" s="31"/>
      <c r="F16" s="31"/>
    </row>
    <row r="17" spans="1:6" x14ac:dyDescent="0.25">
      <c r="A17" s="6"/>
      <c r="B17" s="31"/>
      <c r="C17" s="31"/>
      <c r="D17" s="31"/>
      <c r="E17" s="31"/>
      <c r="F17" s="31"/>
    </row>
    <row r="18" spans="1:6" x14ac:dyDescent="0.25">
      <c r="A18" s="6"/>
      <c r="B18" s="31"/>
      <c r="C18" s="31"/>
      <c r="D18" s="31"/>
      <c r="E18" s="31"/>
      <c r="F18" s="31"/>
    </row>
    <row r="19" spans="1:6" x14ac:dyDescent="0.25">
      <c r="A19" s="6"/>
      <c r="B19" s="31"/>
      <c r="C19" s="31"/>
      <c r="D19" s="31"/>
      <c r="E19" s="31"/>
      <c r="F19" s="31"/>
    </row>
    <row r="20" spans="1:6" x14ac:dyDescent="0.25">
      <c r="A20" s="6"/>
      <c r="B20" s="31"/>
      <c r="C20" s="31"/>
      <c r="D20" s="31"/>
      <c r="E20" s="31"/>
      <c r="F20" s="31"/>
    </row>
    <row r="21" spans="1:6" x14ac:dyDescent="0.25">
      <c r="A21" s="6"/>
      <c r="B21" s="31"/>
      <c r="C21" s="31"/>
      <c r="D21" s="31"/>
      <c r="E21" s="31"/>
      <c r="F21" s="31"/>
    </row>
    <row r="22" spans="1:6" x14ac:dyDescent="0.25">
      <c r="A22" s="6"/>
      <c r="B22" s="31"/>
      <c r="C22" s="31"/>
      <c r="D22" s="31"/>
      <c r="E22" s="31"/>
      <c r="F22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TABLEAU DE BORD</vt:lpstr>
      <vt:lpstr>INTERVENTION DE MAINTENANCE</vt:lpstr>
      <vt:lpstr>INTERVENTION DEPANNAGE</vt:lpstr>
      <vt:lpstr>INSERER</vt:lpstr>
      <vt:lpstr>SAVE INTERV</vt:lpstr>
      <vt:lpstr>PARAMETRE GENERAL</vt:lpstr>
      <vt:lpstr>TECHNICIEN</vt:lpstr>
      <vt:lpstr>NOM CLIENT</vt:lpstr>
      <vt:lpstr>PARAMETRE RAPPORT D'INTERVENTIO</vt:lpstr>
      <vt:lpstr>DGDB</vt:lpstr>
      <vt:lpstr>DGEA</vt:lpstr>
      <vt:lpstr>rapport</vt:lpstr>
      <vt:lpstr>secteur</vt:lpstr>
      <vt:lpstr>Uni_caen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geoffrey</cp:lastModifiedBy>
  <cp:lastPrinted>2015-09-18T19:51:04Z</cp:lastPrinted>
  <dcterms:created xsi:type="dcterms:W3CDTF">2015-08-05T11:20:19Z</dcterms:created>
  <dcterms:modified xsi:type="dcterms:W3CDTF">2015-09-18T19:52:13Z</dcterms:modified>
</cp:coreProperties>
</file>