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uments\dalkia\DOE\Matrice\"/>
    </mc:Choice>
  </mc:AlternateContent>
  <bookViews>
    <workbookView xWindow="0" yWindow="5760" windowWidth="20490" windowHeight="7950"/>
  </bookViews>
  <sheets>
    <sheet name="INTERVENTION" sheetId="1" r:id="rId1"/>
    <sheet name="SAVE INTERV" sheetId="2" r:id="rId2"/>
    <sheet name="PARAMETRE" sheetId="3" r:id="rId3"/>
  </sheets>
  <definedNames>
    <definedName name="ENTRETIEN">PARAMETRE!#REF!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9" i="1" l="1"/>
  <c r="B44" i="1"/>
  <c r="B42" i="1"/>
  <c r="B40" i="1"/>
  <c r="B38" i="1"/>
  <c r="B47" i="1"/>
  <c r="B46" i="1"/>
  <c r="B45" i="1"/>
  <c r="B43" i="1"/>
  <c r="B41" i="1"/>
  <c r="B37" i="1"/>
  <c r="B36" i="1"/>
  <c r="B35" i="1"/>
  <c r="B34" i="1"/>
  <c r="B33" i="1"/>
  <c r="B32" i="1"/>
  <c r="B31" i="1"/>
  <c r="B30" i="1"/>
  <c r="C18" i="1" l="1"/>
  <c r="I8" i="1"/>
  <c r="I9" i="1"/>
  <c r="K1" i="2" l="1"/>
</calcChain>
</file>

<file path=xl/sharedStrings.xml><?xml version="1.0" encoding="utf-8"?>
<sst xmlns="http://schemas.openxmlformats.org/spreadsheetml/2006/main" count="403" uniqueCount="230">
  <si>
    <t>ENTREPRISE</t>
  </si>
  <si>
    <t>DALKIA NORD</t>
  </si>
  <si>
    <t>59875 SAINT-ANDRE-LEZ-LILLE Cedex</t>
  </si>
  <si>
    <t>Tél : 03 20 63 86 00 - Fax : 03 20 63 86 10</t>
  </si>
  <si>
    <t>R.C.S Lille B 456 500 537</t>
  </si>
  <si>
    <t>TECHNICIEN</t>
  </si>
  <si>
    <t>SITE</t>
  </si>
  <si>
    <t>DEMANDE</t>
  </si>
  <si>
    <t>INTERVENTION</t>
  </si>
  <si>
    <t>RAPPORT D'INTERVENTION</t>
  </si>
  <si>
    <t>INSTALLATION</t>
  </si>
  <si>
    <t>DATE            :</t>
  </si>
  <si>
    <t>CLIENT</t>
  </si>
  <si>
    <t>DATE             :</t>
  </si>
  <si>
    <t>CLIENT          :</t>
  </si>
  <si>
    <t>CACHET        :</t>
  </si>
  <si>
    <t>DATE DE DEPART DU SITE  :</t>
  </si>
  <si>
    <t>TEMPS DE DEPLACEMENT  :</t>
  </si>
  <si>
    <t>HEURE DE DEPART DU SITE:</t>
  </si>
  <si>
    <t>TEMPS SUR SITE                     :</t>
  </si>
  <si>
    <t>TECHNICIEN:</t>
  </si>
  <si>
    <t>DEMANDEUR DE L'INTERVENTION     :</t>
  </si>
  <si>
    <t>DATE D'APPEL                                                :</t>
  </si>
  <si>
    <t>DATE D'ARRIVEE SUR SITE                       :</t>
  </si>
  <si>
    <t>NATURE DE LA DEMANDE                       :</t>
  </si>
  <si>
    <t>Rapport interv. N - 20/08/2005</t>
  </si>
  <si>
    <t>MACHINE              :</t>
  </si>
  <si>
    <t>TYPE                         :</t>
  </si>
  <si>
    <t>SECTEUR                :</t>
  </si>
  <si>
    <t>HEURE D'APPEL                                            :</t>
  </si>
  <si>
    <t>HEURE D'ARIVEE SUR SITE                      :</t>
  </si>
  <si>
    <t xml:space="preserve"> CLIENT</t>
  </si>
  <si>
    <t>CLIENT                    :</t>
  </si>
  <si>
    <t>CODE D                  :</t>
  </si>
  <si>
    <t xml:space="preserve">SITE                          :            </t>
  </si>
  <si>
    <t>BATIMENT            :</t>
  </si>
  <si>
    <t>PIECES                    :</t>
  </si>
  <si>
    <t>AGENCE                  :</t>
  </si>
  <si>
    <t>NOM                        :</t>
  </si>
  <si>
    <t>PRENOM                :</t>
  </si>
  <si>
    <t>DATE</t>
  </si>
  <si>
    <t>CAMPUS 1</t>
  </si>
  <si>
    <t>BATIMENT</t>
  </si>
  <si>
    <t>PIECE</t>
  </si>
  <si>
    <t>COLOMBELLES</t>
  </si>
  <si>
    <t>DGDB</t>
  </si>
  <si>
    <t>MARQUE                :</t>
  </si>
  <si>
    <t>N°SERIE                  :</t>
  </si>
  <si>
    <t xml:space="preserve">UNI CAEN </t>
  </si>
  <si>
    <t>AMPHI TOCQUEVILLE</t>
  </si>
  <si>
    <t>19.01.2015</t>
  </si>
  <si>
    <t>8H10</t>
  </si>
  <si>
    <t>CTA AMPHI TOCQUEVILLE</t>
  </si>
  <si>
    <t>N° DE RAPPORT :</t>
  </si>
  <si>
    <t>MACHINE</t>
  </si>
  <si>
    <t>ADRESSE</t>
  </si>
  <si>
    <t>AVENUE D'EDIMBOURG</t>
  </si>
  <si>
    <t>14000 CAEN</t>
  </si>
  <si>
    <t>Dalkia France R.C.A au capitale 220 094 304 €</t>
  </si>
  <si>
    <t>NATURE DE L'INTERVENTION</t>
  </si>
  <si>
    <t>N° D'INTERVENTION</t>
  </si>
  <si>
    <t>AMPHI 2000</t>
  </si>
  <si>
    <t>GEOFFREY</t>
  </si>
  <si>
    <t>37 av. du Maréchal de Lattre de Tassigny</t>
  </si>
  <si>
    <t>1H20</t>
  </si>
  <si>
    <t>16.01.2015</t>
  </si>
  <si>
    <t>MRSH</t>
  </si>
  <si>
    <t>10H10</t>
  </si>
  <si>
    <t>ENTRETIEN SEMESTRIEL CTA</t>
  </si>
  <si>
    <t>CTA PLAN DE ROME</t>
  </si>
  <si>
    <t>HEURE D'ARRIVEE</t>
  </si>
  <si>
    <t>LETTRES</t>
  </si>
  <si>
    <t>IRBA 2</t>
  </si>
  <si>
    <t>STAPS</t>
  </si>
  <si>
    <t>CEMU</t>
  </si>
  <si>
    <t>CTA CAFETERIA</t>
  </si>
  <si>
    <t>9H45</t>
  </si>
  <si>
    <t>EX CHAUFFERIE</t>
  </si>
  <si>
    <t>POSTE GENOMIQUE</t>
  </si>
  <si>
    <t>ANNEXE GEOLOGIE</t>
  </si>
  <si>
    <t>S.U.M.P.P.S</t>
  </si>
  <si>
    <t>S.U.A.P.S</t>
  </si>
  <si>
    <t>CRECHE</t>
  </si>
  <si>
    <t>VISSOL</t>
  </si>
  <si>
    <t>SERRE</t>
  </si>
  <si>
    <t>M.L.I</t>
  </si>
  <si>
    <t>1ER CYCLE</t>
  </si>
  <si>
    <t>PRESIDENCE</t>
  </si>
  <si>
    <t>PIERRE DAURE</t>
  </si>
  <si>
    <t>AULA MAGNA</t>
  </si>
  <si>
    <t>SCIENCES A</t>
  </si>
  <si>
    <t>SCIENCES B&amp;C</t>
  </si>
  <si>
    <t>SCIENCES D&amp;E</t>
  </si>
  <si>
    <t>BIBLIO DROIT ET LETTRES</t>
  </si>
  <si>
    <t>DROIT</t>
  </si>
  <si>
    <t>ANNEXE DROIT</t>
  </si>
  <si>
    <t>MAISON DE L'ETUDIANT</t>
  </si>
  <si>
    <t>ESPACE 2000</t>
  </si>
  <si>
    <t>BATIMENT R+1</t>
  </si>
  <si>
    <t>EX BU SCIENTIFIQUE</t>
  </si>
  <si>
    <t xml:space="preserve">IRBA 1 </t>
  </si>
  <si>
    <t>HALLE DES SPORTS</t>
  </si>
  <si>
    <t>AMPHI 250</t>
  </si>
  <si>
    <t>SCIENCES 1</t>
  </si>
  <si>
    <t>SCIENCES 2</t>
  </si>
  <si>
    <t>SCIENCES 3</t>
  </si>
  <si>
    <t>BIBLIO SCIENCES</t>
  </si>
  <si>
    <t>I.U.T 1970</t>
  </si>
  <si>
    <t>PLATEAU TECHNIQUE</t>
  </si>
  <si>
    <t>I.U.T GENIE CHIMIE</t>
  </si>
  <si>
    <t>I.U.T</t>
  </si>
  <si>
    <t>CIT SCIENCES ECO</t>
  </si>
  <si>
    <t>ENSI CAEN</t>
  </si>
  <si>
    <t>IAE</t>
  </si>
  <si>
    <t>UFR PHARMA</t>
  </si>
  <si>
    <t>P.F.R.S</t>
  </si>
  <si>
    <t>CURB</t>
  </si>
  <si>
    <t>GMPC</t>
  </si>
  <si>
    <t>E.S.P.E</t>
  </si>
  <si>
    <t>ENSEIGNEMENT / ATELIER</t>
  </si>
  <si>
    <t>AQUARIUM ( LABO )</t>
  </si>
  <si>
    <t>BATIMENT PRINCIPAL</t>
  </si>
  <si>
    <t>MAISON DU GARDIEN</t>
  </si>
  <si>
    <t>CTA SUD</t>
  </si>
  <si>
    <t>20.01.2015</t>
  </si>
  <si>
    <t>8H00</t>
  </si>
  <si>
    <t>45 MIN</t>
  </si>
  <si>
    <t>TEMPS SUR SITE</t>
  </si>
  <si>
    <t>CTA NORD</t>
  </si>
  <si>
    <t>9H15</t>
  </si>
  <si>
    <t>CTA GRENIER</t>
  </si>
  <si>
    <t>10H15</t>
  </si>
  <si>
    <t>11H15</t>
  </si>
  <si>
    <t>21.01.2015</t>
  </si>
  <si>
    <t>MLI</t>
  </si>
  <si>
    <t>CTA ZONE A</t>
  </si>
  <si>
    <t>8H15</t>
  </si>
  <si>
    <t>CTA ZONE B</t>
  </si>
  <si>
    <t>CTA ZONE C</t>
  </si>
  <si>
    <t>10H00</t>
  </si>
  <si>
    <t>VERRIEZ</t>
  </si>
  <si>
    <t>23.01.2015</t>
  </si>
  <si>
    <t>CTA AMPHI PHYSIQUE</t>
  </si>
  <si>
    <t>CTA AMPHI LIGNIER</t>
  </si>
  <si>
    <t>CTA AMPHI MATH</t>
  </si>
  <si>
    <t>CTA AMPHI CHIMIE</t>
  </si>
  <si>
    <t>TERASSE</t>
  </si>
  <si>
    <t>CTA TERASSE</t>
  </si>
  <si>
    <t>13H30</t>
  </si>
  <si>
    <t>CTA 3 ET 4EME ETAGE</t>
  </si>
  <si>
    <t>14H45</t>
  </si>
  <si>
    <t>CTA 1ER ETAGE</t>
  </si>
  <si>
    <t>15H45</t>
  </si>
  <si>
    <t>SOUS SOL EX LOGEMENT</t>
  </si>
  <si>
    <t>CTA SALLE DE RECEPTION</t>
  </si>
  <si>
    <t>26.01.2015</t>
  </si>
  <si>
    <t>LOCAL CTA AMPHI VAUQUELIN</t>
  </si>
  <si>
    <t>CTA AMPHI VAUQUELIN</t>
  </si>
  <si>
    <t>28.01.2015</t>
  </si>
  <si>
    <t>LOCAL CTA AMPHI ROUELLE</t>
  </si>
  <si>
    <t>CTA AMPHI ROUELLE</t>
  </si>
  <si>
    <t>TERASSE  AMPHI POINT CARRE</t>
  </si>
  <si>
    <t>CTA AMPHI POINT CARRE</t>
  </si>
  <si>
    <t>CTA AMPHI FRESNEL</t>
  </si>
  <si>
    <t>LOCAL TERASSE  AMPHI FRESNEL</t>
  </si>
  <si>
    <t>CERMN</t>
  </si>
  <si>
    <t>CREC</t>
  </si>
  <si>
    <t>D57212W-03</t>
  </si>
  <si>
    <t>D57212W-04</t>
  </si>
  <si>
    <t>D57212W-05</t>
  </si>
  <si>
    <t>D57212W-06</t>
  </si>
  <si>
    <t>D57212W-07</t>
  </si>
  <si>
    <t>D57212W-08</t>
  </si>
  <si>
    <t>D57212W-09</t>
  </si>
  <si>
    <t>D57212W-10</t>
  </si>
  <si>
    <t>D57212W-11</t>
  </si>
  <si>
    <t>D57212W-12</t>
  </si>
  <si>
    <t>D57212W-13</t>
  </si>
  <si>
    <t>D57212W-14</t>
  </si>
  <si>
    <t>D57212W-15</t>
  </si>
  <si>
    <t>D57212W-16</t>
  </si>
  <si>
    <t>D57212W-17</t>
  </si>
  <si>
    <t>D57212W-18</t>
  </si>
  <si>
    <t>D57212W-19</t>
  </si>
  <si>
    <t>D57212W-20</t>
  </si>
  <si>
    <t>D57212W-21</t>
  </si>
  <si>
    <t>D57212W-22</t>
  </si>
  <si>
    <t>D57212W-23</t>
  </si>
  <si>
    <t>D57212W-24</t>
  </si>
  <si>
    <t>D57212W-25</t>
  </si>
  <si>
    <t>D57212W-26</t>
  </si>
  <si>
    <t>D57212W-27</t>
  </si>
  <si>
    <t>D57212W-28</t>
  </si>
  <si>
    <t>D57212W-29</t>
  </si>
  <si>
    <t>D57212W-30</t>
  </si>
  <si>
    <t>D57212W-31</t>
  </si>
  <si>
    <t>GODET</t>
  </si>
  <si>
    <t>PALLA</t>
  </si>
  <si>
    <t>FLEUTOT</t>
  </si>
  <si>
    <t>FRANCOIS</t>
  </si>
  <si>
    <t>SYLVAIN</t>
  </si>
  <si>
    <t>BRICE</t>
  </si>
  <si>
    <t>CAMPUS 2</t>
  </si>
  <si>
    <t>CAMPUS 3</t>
  </si>
  <si>
    <t>CAMPUS 4</t>
  </si>
  <si>
    <t>CAMPUS 5</t>
  </si>
  <si>
    <t>DEMANDEUR DE L'INTERVENTION</t>
  </si>
  <si>
    <t>M.LEA JEANLUC</t>
  </si>
  <si>
    <t>M.VIEL SEBASTIEN</t>
  </si>
  <si>
    <t>M.HECQUET DOMINIQUE</t>
  </si>
  <si>
    <t>contrôle de l'etat general de l'installation</t>
  </si>
  <si>
    <t xml:space="preserve">contrôle fonctionnement de l'installation : pompe / vanne trois voies / régulation                                                                                                                    </t>
  </si>
  <si>
    <t>relever de fonctionnement : temperature / pression / debit</t>
  </si>
  <si>
    <t>remplacement ou contrôle filtration</t>
  </si>
  <si>
    <t xml:space="preserve">remplacement ou contrôle courroie : etat / tension / alignement                                                                                                      </t>
  </si>
  <si>
    <t>nettoyage de l'installation</t>
  </si>
  <si>
    <t xml:space="preserve">nettoyage de l'installation </t>
  </si>
  <si>
    <t>remplacement ou contrôle courroie : etat / tension / alignement</t>
  </si>
  <si>
    <t xml:space="preserve">nettoyage des locaux </t>
  </si>
  <si>
    <t>entretien trimestriel sous station</t>
  </si>
  <si>
    <t>entretien semestriel sous station</t>
  </si>
  <si>
    <t>entretien annuel sous station</t>
  </si>
  <si>
    <t>entretien trimestriel cta</t>
  </si>
  <si>
    <t>entretien semestriel cta</t>
  </si>
  <si>
    <t>entretien annuel cta</t>
  </si>
  <si>
    <t>manœuvre des vannes</t>
  </si>
  <si>
    <t>nettoyage filtres</t>
  </si>
  <si>
    <t xml:space="preserve">graissage des organes : vanne trois voies / pompe , etc </t>
  </si>
  <si>
    <t>resserage des connections électrique</t>
  </si>
  <si>
    <t>CONTRAT                                                        A FACTURER                 ASTREINTE 24/24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</si>
</sst>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2" fillId="0" borderId="0" xfId="0" applyFont="1"/>
    <xf numFmtId="0" fontId="2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8" xfId="0" applyFont="1" applyBorder="1"/>
    <xf numFmtId="0" fontId="2" fillId="0" borderId="2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0" xfId="0" applyFont="1" applyAlignment="1"/>
    <xf numFmtId="0" fontId="2" fillId="0" borderId="4" xfId="0" applyFont="1" applyBorder="1"/>
    <xf numFmtId="0" fontId="0" fillId="0" borderId="0" xfId="0" applyBorder="1" applyAlignment="1">
      <alignment horizontal="center"/>
    </xf>
    <xf numFmtId="0" fontId="5" fillId="0" borderId="5" xfId="0" applyFont="1" applyBorder="1"/>
    <xf numFmtId="0" fontId="5" fillId="0" borderId="3" xfId="0" applyFont="1" applyBorder="1"/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6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0" borderId="1" xfId="0" applyBorder="1"/>
    <xf numFmtId="0" fontId="0" fillId="0" borderId="1" xfId="0" applyFill="1" applyBorder="1"/>
    <xf numFmtId="0" fontId="0" fillId="0" borderId="0" xfId="0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  <xf numFmtId="0" fontId="2" fillId="0" borderId="12" xfId="0" applyFont="1" applyBorder="1" applyAlignment="1">
      <alignment horizontal="left" vertical="center"/>
    </xf>
    <xf numFmtId="0" fontId="2" fillId="0" borderId="2" xfId="0" applyFont="1" applyBorder="1" applyAlignment="1">
      <alignment horizontal="right" vertical="center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12" xfId="0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left"/>
    </xf>
    <xf numFmtId="0" fontId="2" fillId="0" borderId="12" xfId="0" applyFont="1" applyBorder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9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200025</xdr:rowOff>
    </xdr:from>
    <xdr:ext cx="1238250" cy="391288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200025"/>
          <a:ext cx="1238250" cy="391288"/>
        </a:xfrm>
        <a:prstGeom prst="rect">
          <a:avLst/>
        </a:prstGeom>
      </xdr:spPr>
    </xdr:pic>
    <xdr:clientData/>
  </xdr:oneCellAnchor>
  <xdr:twoCellAnchor>
    <xdr:from>
      <xdr:col>10</xdr:col>
      <xdr:colOff>409575</xdr:colOff>
      <xdr:row>0</xdr:row>
      <xdr:rowOff>171450</xdr:rowOff>
    </xdr:from>
    <xdr:to>
      <xdr:col>10</xdr:col>
      <xdr:colOff>542925</xdr:colOff>
      <xdr:row>0</xdr:row>
      <xdr:rowOff>285750</xdr:rowOff>
    </xdr:to>
    <xdr:sp macro="" textlink="">
      <xdr:nvSpPr>
        <xdr:cNvPr id="3" name="Rectangle 2"/>
        <xdr:cNvSpPr/>
      </xdr:nvSpPr>
      <xdr:spPr>
        <a:xfrm>
          <a:off x="6076950" y="171450"/>
          <a:ext cx="13335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X</a:t>
          </a:r>
        </a:p>
      </xdr:txBody>
    </xdr:sp>
    <xdr:clientData/>
  </xdr:twoCellAnchor>
  <xdr:twoCellAnchor>
    <xdr:from>
      <xdr:col>10</xdr:col>
      <xdr:colOff>419100</xdr:colOff>
      <xdr:row>0</xdr:row>
      <xdr:rowOff>371475</xdr:rowOff>
    </xdr:from>
    <xdr:to>
      <xdr:col>10</xdr:col>
      <xdr:colOff>552450</xdr:colOff>
      <xdr:row>0</xdr:row>
      <xdr:rowOff>485775</xdr:rowOff>
    </xdr:to>
    <xdr:sp macro="" textlink="">
      <xdr:nvSpPr>
        <xdr:cNvPr id="4" name="Rectangle 3"/>
        <xdr:cNvSpPr/>
      </xdr:nvSpPr>
      <xdr:spPr>
        <a:xfrm>
          <a:off x="6086475" y="371475"/>
          <a:ext cx="13335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419100</xdr:colOff>
      <xdr:row>0</xdr:row>
      <xdr:rowOff>552450</xdr:rowOff>
    </xdr:from>
    <xdr:to>
      <xdr:col>10</xdr:col>
      <xdr:colOff>552450</xdr:colOff>
      <xdr:row>1</xdr:row>
      <xdr:rowOff>66675</xdr:rowOff>
    </xdr:to>
    <xdr:sp macro="" textlink="">
      <xdr:nvSpPr>
        <xdr:cNvPr id="5" name="Rectangle 4"/>
        <xdr:cNvSpPr/>
      </xdr:nvSpPr>
      <xdr:spPr>
        <a:xfrm>
          <a:off x="6086475" y="552450"/>
          <a:ext cx="13335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228600</xdr:colOff>
          <xdr:row>2</xdr:row>
          <xdr:rowOff>47625</xdr:rowOff>
        </xdr:from>
        <xdr:to>
          <xdr:col>15</xdr:col>
          <xdr:colOff>552450</xdr:colOff>
          <xdr:row>4</xdr:row>
          <xdr:rowOff>114300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219075</xdr:colOff>
          <xdr:row>0</xdr:row>
          <xdr:rowOff>352425</xdr:rowOff>
        </xdr:from>
        <xdr:to>
          <xdr:col>15</xdr:col>
          <xdr:colOff>504825</xdr:colOff>
          <xdr:row>1</xdr:row>
          <xdr:rowOff>104775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RENITIALISER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K58"/>
  <sheetViews>
    <sheetView tabSelected="1" topLeftCell="A11" zoomScale="98" zoomScaleNormal="98" workbookViewId="0">
      <selection activeCell="B39" sqref="B39:K39"/>
    </sheetView>
  </sheetViews>
  <sheetFormatPr baseColWidth="10" defaultRowHeight="15" x14ac:dyDescent="0.25"/>
  <cols>
    <col min="1" max="1" width="0.85546875" customWidth="1"/>
    <col min="3" max="3" width="12.42578125" customWidth="1"/>
    <col min="6" max="7" width="1.140625" customWidth="1"/>
    <col min="9" max="9" width="12.42578125" customWidth="1"/>
    <col min="12" max="12" width="0.85546875" customWidth="1"/>
    <col min="14" max="14" width="17.7109375" customWidth="1"/>
  </cols>
  <sheetData>
    <row r="1" spans="2:11" ht="47.25" customHeight="1" x14ac:dyDescent="0.25">
      <c r="B1" s="57"/>
      <c r="C1" s="66"/>
      <c r="D1" s="64" t="s">
        <v>9</v>
      </c>
      <c r="E1" s="64"/>
      <c r="F1" s="64"/>
      <c r="G1" s="64"/>
      <c r="H1" s="64"/>
      <c r="I1" s="64"/>
      <c r="J1" s="69" t="s">
        <v>229</v>
      </c>
      <c r="K1" s="70"/>
    </row>
    <row r="2" spans="2:11" ht="19.5" customHeight="1" x14ac:dyDescent="0.25">
      <c r="B2" s="67"/>
      <c r="C2" s="68"/>
      <c r="D2" s="73" t="s">
        <v>53</v>
      </c>
      <c r="E2" s="74"/>
      <c r="F2" s="74"/>
      <c r="G2" s="74"/>
      <c r="H2" s="38"/>
      <c r="I2" s="29"/>
      <c r="J2" s="71"/>
      <c r="K2" s="72"/>
    </row>
    <row r="3" spans="2:11" x14ac:dyDescent="0.25">
      <c r="B3" s="56" t="s">
        <v>0</v>
      </c>
      <c r="C3" s="56"/>
      <c r="D3" s="56"/>
      <c r="E3" s="56"/>
      <c r="F3" s="65"/>
      <c r="G3" s="56" t="s">
        <v>31</v>
      </c>
      <c r="H3" s="56"/>
      <c r="I3" s="56"/>
      <c r="J3" s="56"/>
      <c r="K3" s="56"/>
    </row>
    <row r="4" spans="2:11" ht="8.25" customHeight="1" x14ac:dyDescent="0.25">
      <c r="B4" s="63"/>
      <c r="C4" s="63"/>
      <c r="D4" s="9"/>
      <c r="E4" s="9"/>
      <c r="F4" s="10"/>
      <c r="G4" s="11"/>
      <c r="H4" s="11"/>
      <c r="I4" s="11"/>
      <c r="J4" s="11"/>
      <c r="K4" s="11"/>
    </row>
    <row r="5" spans="2:11" ht="12.75" customHeight="1" x14ac:dyDescent="0.25">
      <c r="B5" s="62" t="s">
        <v>1</v>
      </c>
      <c r="C5" s="62"/>
      <c r="D5" s="62"/>
      <c r="E5" s="62"/>
      <c r="F5" s="12"/>
      <c r="G5" s="11"/>
      <c r="H5" s="13" t="s">
        <v>32</v>
      </c>
      <c r="I5" s="52" t="s">
        <v>48</v>
      </c>
      <c r="J5" s="52"/>
      <c r="K5" s="52"/>
    </row>
    <row r="6" spans="2:11" ht="12.75" customHeight="1" x14ac:dyDescent="0.25">
      <c r="B6" s="26" t="s">
        <v>63</v>
      </c>
      <c r="C6" s="26"/>
      <c r="D6" s="26"/>
      <c r="E6" s="26"/>
      <c r="F6" s="12"/>
      <c r="G6" s="27"/>
      <c r="H6" s="27" t="s">
        <v>55</v>
      </c>
      <c r="I6" s="41" t="s">
        <v>56</v>
      </c>
      <c r="J6" s="41"/>
      <c r="K6" s="41"/>
    </row>
    <row r="7" spans="2:11" ht="12.75" customHeight="1" x14ac:dyDescent="0.25">
      <c r="B7" s="26" t="s">
        <v>2</v>
      </c>
      <c r="C7" s="26"/>
      <c r="D7" s="26"/>
      <c r="E7" s="26"/>
      <c r="F7" s="12"/>
      <c r="G7" s="27"/>
      <c r="H7" s="27"/>
      <c r="I7" s="41" t="s">
        <v>57</v>
      </c>
      <c r="J7" s="41"/>
      <c r="K7" s="41"/>
    </row>
    <row r="8" spans="2:11" ht="12.75" customHeight="1" x14ac:dyDescent="0.25">
      <c r="B8" s="26" t="s">
        <v>3</v>
      </c>
      <c r="C8" s="26"/>
      <c r="D8" s="26"/>
      <c r="E8" s="26"/>
      <c r="F8" s="12"/>
      <c r="G8" s="11"/>
      <c r="H8" s="13" t="s">
        <v>33</v>
      </c>
      <c r="I8" s="41" t="str">
        <f>IF(I10="","",VLOOKUP(I10,PARAMETRE!A1:C53,3,0))</f>
        <v/>
      </c>
      <c r="J8" s="41"/>
      <c r="K8" s="41"/>
    </row>
    <row r="9" spans="2:11" ht="12.75" customHeight="1" x14ac:dyDescent="0.25">
      <c r="B9" s="62" t="s">
        <v>58</v>
      </c>
      <c r="C9" s="62"/>
      <c r="D9" s="62"/>
      <c r="E9" s="62"/>
      <c r="F9" s="12"/>
      <c r="G9" s="11"/>
      <c r="H9" s="13" t="s">
        <v>34</v>
      </c>
      <c r="I9" s="52" t="str">
        <f>IF(I10="","",VLOOKUP(I10,PARAMETRE!A1:C53,2,FALSE))</f>
        <v/>
      </c>
      <c r="J9" s="52"/>
      <c r="K9" s="52"/>
    </row>
    <row r="10" spans="2:11" ht="12.75" customHeight="1" x14ac:dyDescent="0.25">
      <c r="B10" s="62" t="s">
        <v>4</v>
      </c>
      <c r="C10" s="62"/>
      <c r="D10" s="62"/>
      <c r="E10" s="62"/>
      <c r="F10" s="12"/>
      <c r="G10" s="11"/>
      <c r="H10" s="13" t="s">
        <v>35</v>
      </c>
      <c r="I10" s="52"/>
      <c r="J10" s="52"/>
      <c r="K10" s="52"/>
    </row>
    <row r="11" spans="2:11" ht="12.75" customHeight="1" x14ac:dyDescent="0.25">
      <c r="B11" s="62"/>
      <c r="C11" s="62"/>
      <c r="D11" s="62"/>
      <c r="E11" s="62"/>
      <c r="F11" s="12"/>
      <c r="G11" s="11"/>
      <c r="H11" s="13" t="s">
        <v>36</v>
      </c>
      <c r="I11" s="41"/>
      <c r="J11" s="41"/>
      <c r="K11" s="41"/>
    </row>
    <row r="12" spans="2:11" ht="8.25" customHeight="1" x14ac:dyDescent="0.25">
      <c r="B12" s="61"/>
      <c r="C12" s="61"/>
      <c r="D12" s="61"/>
      <c r="E12" s="61"/>
      <c r="F12" s="14"/>
      <c r="G12" s="8"/>
      <c r="H12" s="8"/>
      <c r="I12" s="8"/>
      <c r="J12" s="8"/>
      <c r="K12" s="8"/>
    </row>
    <row r="13" spans="2:11" x14ac:dyDescent="0.25">
      <c r="B13" s="60" t="s">
        <v>5</v>
      </c>
      <c r="C13" s="60"/>
      <c r="D13" s="60"/>
      <c r="E13" s="60"/>
      <c r="F13" s="21"/>
      <c r="G13" s="22"/>
      <c r="H13" s="60" t="s">
        <v>10</v>
      </c>
      <c r="I13" s="60"/>
      <c r="J13" s="60"/>
      <c r="K13" s="60"/>
    </row>
    <row r="14" spans="2:11" ht="8.25" customHeight="1" x14ac:dyDescent="0.25">
      <c r="B14" s="8"/>
      <c r="C14" s="8"/>
      <c r="D14" s="8"/>
      <c r="E14" s="15"/>
      <c r="F14" s="16"/>
      <c r="G14" s="8"/>
      <c r="H14" s="8"/>
      <c r="I14" s="8"/>
      <c r="J14" s="8"/>
      <c r="K14" s="8"/>
    </row>
    <row r="15" spans="2:11" ht="12.75" customHeight="1" x14ac:dyDescent="0.25">
      <c r="B15" s="8" t="s">
        <v>37</v>
      </c>
      <c r="C15" s="52" t="s">
        <v>44</v>
      </c>
      <c r="D15" s="52"/>
      <c r="E15" s="52"/>
      <c r="F15" s="17"/>
      <c r="G15" s="8"/>
      <c r="H15" s="18" t="s">
        <v>26</v>
      </c>
      <c r="I15" s="52"/>
      <c r="J15" s="52"/>
      <c r="K15" s="52"/>
    </row>
    <row r="16" spans="2:11" ht="12.75" customHeight="1" x14ac:dyDescent="0.25">
      <c r="B16" s="8" t="s">
        <v>28</v>
      </c>
      <c r="C16" s="41" t="s">
        <v>45</v>
      </c>
      <c r="D16" s="41"/>
      <c r="E16" s="41"/>
      <c r="F16" s="17"/>
      <c r="G16" s="8"/>
      <c r="H16" s="18" t="s">
        <v>46</v>
      </c>
      <c r="I16" s="41"/>
      <c r="J16" s="41"/>
      <c r="K16" s="41"/>
    </row>
    <row r="17" spans="2:11" ht="12.75" customHeight="1" x14ac:dyDescent="0.25">
      <c r="B17" s="8" t="s">
        <v>38</v>
      </c>
      <c r="C17" s="62"/>
      <c r="D17" s="62"/>
      <c r="E17" s="62"/>
      <c r="F17" s="17"/>
      <c r="G17" s="8"/>
      <c r="H17" s="18" t="s">
        <v>27</v>
      </c>
      <c r="I17" s="41"/>
      <c r="J17" s="41"/>
      <c r="K17" s="41"/>
    </row>
    <row r="18" spans="2:11" ht="12.75" customHeight="1" x14ac:dyDescent="0.25">
      <c r="B18" s="8" t="s">
        <v>39</v>
      </c>
      <c r="C18" s="41" t="str">
        <f>IF(C17="","",VLOOKUP(C17,PARAMETRE!E2:F5,2,0))</f>
        <v/>
      </c>
      <c r="D18" s="41"/>
      <c r="E18" s="41"/>
      <c r="F18" s="17"/>
      <c r="G18" s="8"/>
      <c r="H18" s="18" t="s">
        <v>47</v>
      </c>
      <c r="I18" s="41"/>
      <c r="J18" s="41"/>
      <c r="K18" s="41"/>
    </row>
    <row r="19" spans="2:11" ht="8.25" customHeight="1" x14ac:dyDescent="0.25">
      <c r="B19" s="8"/>
      <c r="C19" s="8"/>
      <c r="D19" s="8"/>
      <c r="E19" s="19"/>
      <c r="F19" s="14"/>
      <c r="G19" s="8"/>
      <c r="H19" s="8"/>
      <c r="I19" s="19"/>
      <c r="J19" s="19"/>
      <c r="K19" s="8"/>
    </row>
    <row r="20" spans="2:11" x14ac:dyDescent="0.25">
      <c r="B20" s="56" t="s">
        <v>7</v>
      </c>
      <c r="C20" s="56"/>
      <c r="D20" s="56"/>
      <c r="E20" s="56"/>
      <c r="F20" s="56"/>
      <c r="G20" s="56"/>
      <c r="H20" s="56"/>
      <c r="I20" s="56"/>
      <c r="J20" s="56"/>
      <c r="K20" s="56"/>
    </row>
    <row r="21" spans="2:11" ht="8.25" customHeight="1" x14ac:dyDescent="0.25">
      <c r="B21" s="8"/>
      <c r="C21" s="8"/>
      <c r="D21" s="8"/>
      <c r="E21" s="8"/>
      <c r="F21" s="8"/>
      <c r="G21" s="8"/>
      <c r="H21" s="8"/>
      <c r="I21" s="8"/>
      <c r="J21" s="8"/>
      <c r="K21" s="8"/>
    </row>
    <row r="22" spans="2:11" ht="12.75" customHeight="1" x14ac:dyDescent="0.25">
      <c r="B22" s="58" t="s">
        <v>21</v>
      </c>
      <c r="C22" s="58"/>
      <c r="D22" s="52"/>
      <c r="E22" s="52"/>
      <c r="F22" s="52"/>
      <c r="G22" s="52"/>
      <c r="H22" s="52"/>
      <c r="I22" s="52"/>
      <c r="J22" s="52"/>
      <c r="K22" s="52"/>
    </row>
    <row r="23" spans="2:11" ht="12.75" customHeight="1" x14ac:dyDescent="0.25">
      <c r="B23" s="58" t="s">
        <v>22</v>
      </c>
      <c r="C23" s="58"/>
      <c r="D23" s="41"/>
      <c r="E23" s="41"/>
      <c r="F23" s="8"/>
      <c r="G23" s="8"/>
      <c r="H23" s="59" t="s">
        <v>29</v>
      </c>
      <c r="I23" s="59"/>
      <c r="J23" s="41"/>
      <c r="K23" s="41"/>
    </row>
    <row r="24" spans="2:11" ht="12.75" customHeight="1" x14ac:dyDescent="0.25">
      <c r="B24" s="58" t="s">
        <v>23</v>
      </c>
      <c r="C24" s="58"/>
      <c r="D24" s="41"/>
      <c r="E24" s="41"/>
      <c r="F24" s="8"/>
      <c r="G24" s="8"/>
      <c r="H24" s="58" t="s">
        <v>30</v>
      </c>
      <c r="I24" s="58"/>
      <c r="J24" s="52"/>
      <c r="K24" s="52"/>
    </row>
    <row r="25" spans="2:11" ht="12.75" customHeight="1" x14ac:dyDescent="0.25">
      <c r="B25" s="58" t="s">
        <v>24</v>
      </c>
      <c r="C25" s="58"/>
      <c r="D25" s="52"/>
      <c r="E25" s="52"/>
      <c r="F25" s="52"/>
      <c r="G25" s="52"/>
      <c r="H25" s="52"/>
      <c r="I25" s="52"/>
      <c r="J25" s="52"/>
      <c r="K25" s="52"/>
    </row>
    <row r="26" spans="2:11" ht="12.75" customHeight="1" x14ac:dyDescent="0.25">
      <c r="B26" s="8"/>
      <c r="C26" s="8"/>
      <c r="D26" s="55"/>
      <c r="E26" s="55"/>
      <c r="F26" s="55"/>
      <c r="G26" s="55"/>
      <c r="H26" s="55"/>
      <c r="I26" s="55"/>
      <c r="J26" s="55"/>
      <c r="K26" s="55"/>
    </row>
    <row r="27" spans="2:11" ht="8.25" customHeight="1" x14ac:dyDescent="0.25">
      <c r="B27" s="8"/>
      <c r="C27" s="8"/>
      <c r="D27" s="8"/>
      <c r="E27" s="8"/>
      <c r="F27" s="8"/>
      <c r="G27" s="8"/>
      <c r="H27" s="8"/>
      <c r="I27" s="8"/>
      <c r="J27" s="8"/>
      <c r="K27" s="8"/>
    </row>
    <row r="28" spans="2:11" x14ac:dyDescent="0.25">
      <c r="B28" s="56" t="s">
        <v>8</v>
      </c>
      <c r="C28" s="56"/>
      <c r="D28" s="56"/>
      <c r="E28" s="56"/>
      <c r="F28" s="56"/>
      <c r="G28" s="56"/>
      <c r="H28" s="56"/>
      <c r="I28" s="56"/>
      <c r="J28" s="56"/>
      <c r="K28" s="56"/>
    </row>
    <row r="29" spans="2:11" ht="8.25" customHeight="1" x14ac:dyDescent="0.25">
      <c r="B29" s="57"/>
      <c r="C29" s="57"/>
      <c r="D29" s="57"/>
      <c r="E29" s="57"/>
      <c r="F29" s="57"/>
      <c r="G29" s="57"/>
      <c r="H29" s="57"/>
      <c r="I29" s="57"/>
      <c r="J29" s="57"/>
      <c r="K29" s="57"/>
    </row>
    <row r="30" spans="2:11" ht="12.75" customHeight="1" x14ac:dyDescent="0.25">
      <c r="B30" s="52" t="str">
        <f>IF(D25="","",HLOOKUP(D25,PARAMETRE!A56:F77,3,FALSE))</f>
        <v/>
      </c>
      <c r="C30" s="52"/>
      <c r="D30" s="52"/>
      <c r="E30" s="52"/>
      <c r="F30" s="52"/>
      <c r="G30" s="52"/>
      <c r="H30" s="52"/>
      <c r="I30" s="52"/>
      <c r="J30" s="52"/>
      <c r="K30" s="52"/>
    </row>
    <row r="31" spans="2:11" ht="12.75" customHeight="1" x14ac:dyDescent="0.25">
      <c r="B31" s="52" t="str">
        <f>IF(D25="","",HLOOKUP(D25,PARAMETRE!A56:F77,2,FALSE))</f>
        <v/>
      </c>
      <c r="C31" s="52"/>
      <c r="D31" s="52"/>
      <c r="E31" s="52"/>
      <c r="F31" s="52"/>
      <c r="G31" s="52"/>
      <c r="H31" s="52"/>
      <c r="I31" s="52"/>
      <c r="J31" s="52"/>
      <c r="K31" s="52"/>
    </row>
    <row r="32" spans="2:11" ht="12.75" customHeight="1" x14ac:dyDescent="0.25">
      <c r="B32" s="52" t="str">
        <f>IF(D25="","",HLOOKUP(D25,PARAMETRE!A56:F77,4,FALSE))</f>
        <v/>
      </c>
      <c r="C32" s="52"/>
      <c r="D32" s="52"/>
      <c r="E32" s="52"/>
      <c r="F32" s="52"/>
      <c r="G32" s="52"/>
      <c r="H32" s="52"/>
      <c r="I32" s="52"/>
      <c r="J32" s="52"/>
      <c r="K32" s="52"/>
    </row>
    <row r="33" spans="2:11" ht="12.75" customHeight="1" x14ac:dyDescent="0.25">
      <c r="B33" s="52" t="str">
        <f>IF(D25="","",HLOOKUP(D25,PARAMETRE!A56:F77,5,FALSE))</f>
        <v/>
      </c>
      <c r="C33" s="52"/>
      <c r="D33" s="52"/>
      <c r="E33" s="52"/>
      <c r="F33" s="52"/>
      <c r="G33" s="52"/>
      <c r="H33" s="52"/>
      <c r="I33" s="52"/>
      <c r="J33" s="52"/>
      <c r="K33" s="52"/>
    </row>
    <row r="34" spans="2:11" ht="12.75" customHeight="1" x14ac:dyDescent="0.25">
      <c r="B34" s="52" t="str">
        <f>IF(D25="","",HLOOKUP(D25,PARAMETRE!A56:F77,6,FALSE))</f>
        <v/>
      </c>
      <c r="C34" s="52"/>
      <c r="D34" s="52"/>
      <c r="E34" s="52"/>
      <c r="F34" s="52"/>
      <c r="G34" s="52"/>
      <c r="H34" s="52"/>
      <c r="I34" s="52"/>
      <c r="J34" s="52"/>
      <c r="K34" s="52"/>
    </row>
    <row r="35" spans="2:11" ht="12.75" customHeight="1" x14ac:dyDescent="0.25">
      <c r="B35" s="41" t="str">
        <f>IF(D25="","",HLOOKUP(D25,PARAMETRE!A56:F77,7,FALSE))</f>
        <v/>
      </c>
      <c r="C35" s="41"/>
      <c r="D35" s="41"/>
      <c r="E35" s="41"/>
      <c r="F35" s="41"/>
      <c r="G35" s="41"/>
      <c r="H35" s="41"/>
      <c r="I35" s="41"/>
      <c r="J35" s="41"/>
      <c r="K35" s="41"/>
    </row>
    <row r="36" spans="2:11" ht="12.75" customHeight="1" x14ac:dyDescent="0.25">
      <c r="B36" s="52" t="str">
        <f>IF(D25="","",HLOOKUP(D25,PARAMETRE!A56:F77,8,FALSE))</f>
        <v/>
      </c>
      <c r="C36" s="52"/>
      <c r="D36" s="52"/>
      <c r="E36" s="52"/>
      <c r="F36" s="52"/>
      <c r="G36" s="52"/>
      <c r="H36" s="52"/>
      <c r="I36" s="52"/>
      <c r="J36" s="52"/>
      <c r="K36" s="52"/>
    </row>
    <row r="37" spans="2:11" ht="12.75" customHeight="1" x14ac:dyDescent="0.25">
      <c r="B37" s="41" t="str">
        <f>IF(D25="","",HLOOKUP(D25,PARAMETRE!A56:F77,9,FALSE))</f>
        <v/>
      </c>
      <c r="C37" s="41"/>
      <c r="D37" s="41"/>
      <c r="E37" s="41"/>
      <c r="F37" s="41"/>
      <c r="G37" s="41"/>
      <c r="H37" s="41"/>
      <c r="I37" s="41"/>
      <c r="J37" s="41"/>
      <c r="K37" s="41"/>
    </row>
    <row r="38" spans="2:11" ht="12.75" customHeight="1" x14ac:dyDescent="0.25">
      <c r="B38" s="41" t="str">
        <f>IF(D25="","",HLOOKUP(D25,PARAMETRE!A56:F77,10,FALSE))</f>
        <v/>
      </c>
      <c r="C38" s="41"/>
      <c r="D38" s="41"/>
      <c r="E38" s="41"/>
      <c r="F38" s="41"/>
      <c r="G38" s="41"/>
      <c r="H38" s="41"/>
      <c r="I38" s="41"/>
      <c r="J38" s="41"/>
      <c r="K38" s="41"/>
    </row>
    <row r="39" spans="2:11" ht="12.75" customHeight="1" x14ac:dyDescent="0.25">
      <c r="B39" s="41" t="str">
        <f>IF(D25="","",HLOOKUP(D25,PARAMETRE!A56:F77,11,FALSE))</f>
        <v/>
      </c>
      <c r="C39" s="41"/>
      <c r="D39" s="41"/>
      <c r="E39" s="41"/>
      <c r="F39" s="41"/>
      <c r="G39" s="41"/>
      <c r="H39" s="41"/>
      <c r="I39" s="41"/>
      <c r="J39" s="41"/>
      <c r="K39" s="41"/>
    </row>
    <row r="40" spans="2:11" ht="12.75" customHeight="1" x14ac:dyDescent="0.25">
      <c r="B40" s="41" t="str">
        <f>IF(D25="","",HLOOKUP(D25,PARAMETRE!A56:F77,12,FALSE))</f>
        <v/>
      </c>
      <c r="C40" s="41"/>
      <c r="D40" s="41"/>
      <c r="E40" s="41"/>
      <c r="F40" s="41"/>
      <c r="G40" s="41"/>
      <c r="H40" s="41"/>
      <c r="I40" s="41"/>
      <c r="J40" s="41"/>
      <c r="K40" s="41"/>
    </row>
    <row r="41" spans="2:11" ht="12.75" customHeight="1" x14ac:dyDescent="0.25">
      <c r="B41" s="41" t="str">
        <f>IF(D25="","",HLOOKUP(D25,PARAMETRE!A56:F77,13,FALSE))</f>
        <v/>
      </c>
      <c r="C41" s="41"/>
      <c r="D41" s="41"/>
      <c r="E41" s="41"/>
      <c r="F41" s="41"/>
      <c r="G41" s="41"/>
      <c r="H41" s="41"/>
      <c r="I41" s="41"/>
      <c r="J41" s="41"/>
      <c r="K41" s="41"/>
    </row>
    <row r="42" spans="2:11" ht="12.75" customHeight="1" x14ac:dyDescent="0.25">
      <c r="B42" s="41" t="str">
        <f>IF(D25="","",HLOOKUP(D25,PARAMETRE!A56:F77,14,FALSE))</f>
        <v/>
      </c>
      <c r="C42" s="41"/>
      <c r="D42" s="41"/>
      <c r="E42" s="41"/>
      <c r="F42" s="41"/>
      <c r="G42" s="41"/>
      <c r="H42" s="41"/>
      <c r="I42" s="41"/>
      <c r="J42" s="41"/>
      <c r="K42" s="41"/>
    </row>
    <row r="43" spans="2:11" ht="12.75" customHeight="1" x14ac:dyDescent="0.25">
      <c r="B43" s="41" t="str">
        <f>IF(D25="","",HLOOKUP(D25,PARAMETRE!A56:F77,15,FALSE))</f>
        <v/>
      </c>
      <c r="C43" s="41"/>
      <c r="D43" s="41"/>
      <c r="E43" s="41"/>
      <c r="F43" s="41"/>
      <c r="G43" s="41"/>
      <c r="H43" s="41"/>
      <c r="I43" s="41"/>
      <c r="J43" s="41"/>
      <c r="K43" s="41"/>
    </row>
    <row r="44" spans="2:11" ht="12.75" customHeight="1" x14ac:dyDescent="0.25">
      <c r="B44" s="41" t="str">
        <f>IF(D25="","",HLOOKUP(D25,PARAMETRE!A56:F77,16,FALSE))</f>
        <v/>
      </c>
      <c r="C44" s="41"/>
      <c r="D44" s="41"/>
      <c r="E44" s="41"/>
      <c r="F44" s="41"/>
      <c r="G44" s="41"/>
      <c r="H44" s="41"/>
      <c r="I44" s="41"/>
      <c r="J44" s="41"/>
      <c r="K44" s="41"/>
    </row>
    <row r="45" spans="2:11" ht="12.75" customHeight="1" x14ac:dyDescent="0.25">
      <c r="B45" s="41" t="str">
        <f>IF(D25="","",HLOOKUP(D25,PARAMETRE!A56:F77,17,FALSE))</f>
        <v/>
      </c>
      <c r="C45" s="41"/>
      <c r="D45" s="41"/>
      <c r="E45" s="41"/>
      <c r="F45" s="41"/>
      <c r="G45" s="41"/>
      <c r="H45" s="41"/>
      <c r="I45" s="41"/>
      <c r="J45" s="41"/>
      <c r="K45" s="41"/>
    </row>
    <row r="46" spans="2:11" ht="12.75" customHeight="1" x14ac:dyDescent="0.25">
      <c r="B46" s="41" t="str">
        <f>IF(D25="","",HLOOKUP(D25,PARAMETRE!A56:F77,18,FALSE))</f>
        <v/>
      </c>
      <c r="C46" s="41"/>
      <c r="D46" s="41"/>
      <c r="E46" s="41"/>
      <c r="F46" s="41"/>
      <c r="G46" s="41"/>
      <c r="H46" s="41"/>
      <c r="I46" s="41"/>
      <c r="J46" s="41"/>
      <c r="K46" s="41"/>
    </row>
    <row r="47" spans="2:11" ht="12.75" customHeight="1" x14ac:dyDescent="0.25">
      <c r="B47" s="52" t="str">
        <f>IF(D25="","",HLOOKUP(D25,PARAMETRE!A56:F77,19,FALSE))</f>
        <v/>
      </c>
      <c r="C47" s="52"/>
      <c r="D47" s="52"/>
      <c r="E47" s="52"/>
      <c r="F47" s="52"/>
      <c r="G47" s="52"/>
      <c r="H47" s="52"/>
      <c r="I47" s="52"/>
      <c r="J47" s="52"/>
      <c r="K47" s="52"/>
    </row>
    <row r="48" spans="2:11" ht="8.25" customHeight="1" x14ac:dyDescent="0.25">
      <c r="B48" s="51"/>
      <c r="C48" s="51"/>
      <c r="D48" s="51"/>
      <c r="E48" s="51"/>
      <c r="F48" s="51"/>
      <c r="G48" s="51"/>
      <c r="H48" s="51"/>
      <c r="I48" s="51"/>
      <c r="J48" s="51"/>
      <c r="K48" s="51"/>
    </row>
    <row r="49" spans="2:11" ht="12.75" customHeight="1" x14ac:dyDescent="0.25">
      <c r="B49" s="54" t="s">
        <v>16</v>
      </c>
      <c r="C49" s="54"/>
      <c r="D49" s="43"/>
      <c r="E49" s="43"/>
      <c r="H49" s="49" t="s">
        <v>18</v>
      </c>
      <c r="I49" s="49"/>
      <c r="J49" s="43"/>
      <c r="K49" s="43"/>
    </row>
    <row r="50" spans="2:11" ht="12.75" customHeight="1" x14ac:dyDescent="0.25">
      <c r="B50" s="54" t="s">
        <v>17</v>
      </c>
      <c r="C50" s="54"/>
      <c r="D50" s="50"/>
      <c r="E50" s="50"/>
      <c r="H50" s="49" t="s">
        <v>19</v>
      </c>
      <c r="I50" s="49"/>
      <c r="J50" s="50"/>
      <c r="K50" s="50"/>
    </row>
    <row r="51" spans="2:11" ht="8.25" customHeight="1" x14ac:dyDescent="0.25">
      <c r="B51" s="2"/>
      <c r="C51" s="2"/>
      <c r="D51" s="1"/>
      <c r="E51" s="1"/>
      <c r="H51" s="3"/>
      <c r="I51" s="3"/>
      <c r="J51" s="1"/>
      <c r="K51" s="1"/>
    </row>
    <row r="52" spans="2:11" x14ac:dyDescent="0.25">
      <c r="B52" s="53" t="s">
        <v>5</v>
      </c>
      <c r="C52" s="53"/>
      <c r="D52" s="53"/>
      <c r="E52" s="53"/>
      <c r="F52" s="6"/>
      <c r="G52" s="5"/>
      <c r="H52" s="53" t="s">
        <v>12</v>
      </c>
      <c r="I52" s="53"/>
      <c r="J52" s="53"/>
      <c r="K52" s="53"/>
    </row>
    <row r="53" spans="2:11" ht="8.25" customHeight="1" x14ac:dyDescent="0.25">
      <c r="B53" s="20"/>
      <c r="C53" s="20"/>
      <c r="D53" s="20"/>
      <c r="E53" s="20"/>
      <c r="F53" s="7"/>
      <c r="G53" s="7"/>
      <c r="H53" s="20"/>
      <c r="I53" s="20"/>
      <c r="J53" s="20"/>
      <c r="K53" s="20"/>
    </row>
    <row r="54" spans="2:11" ht="12.75" customHeight="1" x14ac:dyDescent="0.25">
      <c r="B54" t="s">
        <v>11</v>
      </c>
      <c r="C54" s="43"/>
      <c r="D54" s="43"/>
      <c r="E54" s="43"/>
      <c r="H54" t="s">
        <v>13</v>
      </c>
      <c r="I54" s="46"/>
      <c r="J54" s="46"/>
      <c r="K54" s="46"/>
    </row>
    <row r="55" spans="2:11" ht="12.75" customHeight="1" x14ac:dyDescent="0.25">
      <c r="B55" t="s">
        <v>20</v>
      </c>
      <c r="C55" s="44"/>
      <c r="D55" s="44"/>
      <c r="E55" s="44"/>
      <c r="H55" t="s">
        <v>14</v>
      </c>
      <c r="I55" s="47"/>
      <c r="J55" s="47"/>
      <c r="K55" s="47"/>
    </row>
    <row r="56" spans="2:11" ht="12.75" customHeight="1" x14ac:dyDescent="0.25">
      <c r="B56" t="s">
        <v>15</v>
      </c>
      <c r="C56" s="45"/>
      <c r="D56" s="45"/>
      <c r="E56" s="45"/>
      <c r="H56" t="s">
        <v>15</v>
      </c>
      <c r="I56" s="48"/>
      <c r="J56" s="48"/>
      <c r="K56" s="48"/>
    </row>
    <row r="57" spans="2:11" x14ac:dyDescent="0.25">
      <c r="B57" s="23"/>
      <c r="C57" s="24"/>
      <c r="D57" s="24"/>
      <c r="E57" s="23"/>
      <c r="F57" s="24"/>
      <c r="G57" s="24"/>
      <c r="H57" s="24"/>
      <c r="I57" s="24"/>
      <c r="J57" s="24"/>
      <c r="K57" s="24"/>
    </row>
    <row r="58" spans="2:11" x14ac:dyDescent="0.25">
      <c r="C58" s="4"/>
      <c r="D58" s="4"/>
      <c r="F58" s="4"/>
      <c r="G58" s="4"/>
      <c r="H58" s="4"/>
      <c r="I58" s="42" t="s">
        <v>25</v>
      </c>
      <c r="J58" s="42"/>
      <c r="K58" s="42"/>
    </row>
  </sheetData>
  <mergeCells count="81">
    <mergeCell ref="D1:I1"/>
    <mergeCell ref="B3:F3"/>
    <mergeCell ref="G3:K3"/>
    <mergeCell ref="B1:C2"/>
    <mergeCell ref="J1:K2"/>
    <mergeCell ref="D2:G2"/>
    <mergeCell ref="I5:K5"/>
    <mergeCell ref="I8:K8"/>
    <mergeCell ref="B5:E5"/>
    <mergeCell ref="B4:C4"/>
    <mergeCell ref="I6:K6"/>
    <mergeCell ref="I7:K7"/>
    <mergeCell ref="C18:E18"/>
    <mergeCell ref="I9:K9"/>
    <mergeCell ref="B13:E13"/>
    <mergeCell ref="H13:K13"/>
    <mergeCell ref="B12:E12"/>
    <mergeCell ref="B9:E9"/>
    <mergeCell ref="B10:E10"/>
    <mergeCell ref="B11:E11"/>
    <mergeCell ref="C15:E15"/>
    <mergeCell ref="C16:E16"/>
    <mergeCell ref="C17:E17"/>
    <mergeCell ref="I15:K15"/>
    <mergeCell ref="I16:K16"/>
    <mergeCell ref="I17:K17"/>
    <mergeCell ref="I10:K10"/>
    <mergeCell ref="I11:K11"/>
    <mergeCell ref="J23:K23"/>
    <mergeCell ref="J24:K24"/>
    <mergeCell ref="D25:K25"/>
    <mergeCell ref="B20:K20"/>
    <mergeCell ref="B23:C23"/>
    <mergeCell ref="B24:C24"/>
    <mergeCell ref="B22:C22"/>
    <mergeCell ref="B25:C25"/>
    <mergeCell ref="H23:I23"/>
    <mergeCell ref="H24:I24"/>
    <mergeCell ref="D23:E23"/>
    <mergeCell ref="D24:E24"/>
    <mergeCell ref="D22:K22"/>
    <mergeCell ref="B38:K38"/>
    <mergeCell ref="D26:K26"/>
    <mergeCell ref="B28:K28"/>
    <mergeCell ref="B29:K29"/>
    <mergeCell ref="B30:K30"/>
    <mergeCell ref="B31:K31"/>
    <mergeCell ref="B32:K32"/>
    <mergeCell ref="B33:K33"/>
    <mergeCell ref="B34:K34"/>
    <mergeCell ref="B35:K35"/>
    <mergeCell ref="B36:K36"/>
    <mergeCell ref="B37:K37"/>
    <mergeCell ref="B52:E52"/>
    <mergeCell ref="H52:K52"/>
    <mergeCell ref="B49:C49"/>
    <mergeCell ref="B50:C50"/>
    <mergeCell ref="H49:I49"/>
    <mergeCell ref="J50:K50"/>
    <mergeCell ref="B42:K42"/>
    <mergeCell ref="B48:K48"/>
    <mergeCell ref="B44:K44"/>
    <mergeCell ref="B45:K45"/>
    <mergeCell ref="B46:K46"/>
    <mergeCell ref="B47:K47"/>
    <mergeCell ref="I18:K18"/>
    <mergeCell ref="I58:K58"/>
    <mergeCell ref="B43:K43"/>
    <mergeCell ref="C54:E54"/>
    <mergeCell ref="C55:E55"/>
    <mergeCell ref="C56:E56"/>
    <mergeCell ref="I54:K54"/>
    <mergeCell ref="I55:K55"/>
    <mergeCell ref="I56:K56"/>
    <mergeCell ref="H50:I50"/>
    <mergeCell ref="D49:E49"/>
    <mergeCell ref="D50:E50"/>
    <mergeCell ref="J49:K49"/>
    <mergeCell ref="B39:K39"/>
    <mergeCell ref="B40:K40"/>
    <mergeCell ref="B41:K41"/>
  </mergeCells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Macro1">
                <anchor moveWithCells="1" sizeWithCells="1">
                  <from>
                    <xdr:col>13</xdr:col>
                    <xdr:colOff>228600</xdr:colOff>
                    <xdr:row>2</xdr:row>
                    <xdr:rowOff>47625</xdr:rowOff>
                  </from>
                  <to>
                    <xdr:col>15</xdr:col>
                    <xdr:colOff>552450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Macro2">
                <anchor moveWithCells="1" sizeWithCells="1">
                  <from>
                    <xdr:col>13</xdr:col>
                    <xdr:colOff>219075</xdr:colOff>
                    <xdr:row>0</xdr:row>
                    <xdr:rowOff>352425</xdr:rowOff>
                  </from>
                  <to>
                    <xdr:col>15</xdr:col>
                    <xdr:colOff>504825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PARAMETRE!$A$2:$A$53</xm:f>
          </x14:formula1>
          <xm:sqref>I10:K10</xm:sqref>
        </x14:dataValidation>
        <x14:dataValidation type="list" allowBlank="1" showInputMessage="1" showErrorMessage="1">
          <x14:formula1>
            <xm:f>PARAMETRE!$E$2:$E$5</xm:f>
          </x14:formula1>
          <xm:sqref>C17:E17</xm:sqref>
        </x14:dataValidation>
        <x14:dataValidation type="list" allowBlank="1" showInputMessage="1" showErrorMessage="1">
          <x14:formula1>
            <xm:f>PARAMETRE!$H$2:$H$4</xm:f>
          </x14:formula1>
          <xm:sqref>D22:K22</xm:sqref>
        </x14:dataValidation>
        <x14:dataValidation type="list" allowBlank="1" showInputMessage="1" showErrorMessage="1">
          <x14:formula1>
            <xm:f>PARAMETRE!$A$56:$F$56</xm:f>
          </x14:formula1>
          <xm:sqref>D25:K25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2"/>
  <sheetViews>
    <sheetView topLeftCell="F1" workbookViewId="0">
      <selection activeCell="G2" sqref="G2"/>
    </sheetView>
  </sheetViews>
  <sheetFormatPr baseColWidth="10" defaultRowHeight="15" x14ac:dyDescent="0.25"/>
  <cols>
    <col min="1" max="1" width="15.85546875" style="25" customWidth="1"/>
    <col min="2" max="2" width="15.85546875" style="28" customWidth="1"/>
    <col min="3" max="3" width="17.28515625" style="28" customWidth="1"/>
    <col min="4" max="4" width="60.85546875" style="28" customWidth="1"/>
    <col min="5" max="5" width="32.42578125" style="25" customWidth="1"/>
    <col min="6" max="6" width="29.42578125" style="25" customWidth="1"/>
    <col min="7" max="7" width="28.5703125" style="25" customWidth="1"/>
    <col min="8" max="8" width="34" style="25" customWidth="1"/>
    <col min="9" max="9" width="22" style="25" customWidth="1"/>
    <col min="10" max="10" width="11.28515625" customWidth="1"/>
    <col min="11" max="13" width="11.42578125" customWidth="1"/>
    <col min="14" max="14" width="14.42578125" customWidth="1"/>
    <col min="15" max="15" width="15" customWidth="1"/>
    <col min="16" max="16" width="12.140625" customWidth="1"/>
    <col min="17" max="17" width="5.5703125" customWidth="1"/>
    <col min="18" max="18" width="5.28515625" customWidth="1"/>
    <col min="19" max="20" width="4.5703125" customWidth="1"/>
    <col min="21" max="22" width="4.28515625" customWidth="1"/>
    <col min="23" max="23" width="4.7109375" customWidth="1"/>
    <col min="24" max="24" width="13.5703125" customWidth="1"/>
    <col min="25" max="25" width="7" customWidth="1"/>
    <col min="26" max="26" width="6.5703125" customWidth="1"/>
    <col min="30" max="31" width="1.140625" customWidth="1"/>
    <col min="32" max="32" width="11.42578125" customWidth="1"/>
  </cols>
  <sheetData>
    <row r="1" spans="1:11" x14ac:dyDescent="0.25">
      <c r="A1" s="30" t="s">
        <v>40</v>
      </c>
      <c r="B1" s="30" t="s">
        <v>70</v>
      </c>
      <c r="C1" s="30" t="s">
        <v>127</v>
      </c>
      <c r="D1" s="30" t="s">
        <v>59</v>
      </c>
      <c r="E1" s="31" t="s">
        <v>6</v>
      </c>
      <c r="F1" s="31" t="s">
        <v>42</v>
      </c>
      <c r="G1" s="31" t="s">
        <v>43</v>
      </c>
      <c r="H1" s="31" t="s">
        <v>54</v>
      </c>
      <c r="I1" s="31" t="s">
        <v>60</v>
      </c>
      <c r="J1" s="7"/>
      <c r="K1">
        <f>COUNTA(I:I)</f>
        <v>22</v>
      </c>
    </row>
    <row r="2" spans="1:11" x14ac:dyDescent="0.25">
      <c r="A2" s="37" t="s">
        <v>158</v>
      </c>
      <c r="B2" s="37" t="s">
        <v>132</v>
      </c>
      <c r="C2" s="37" t="s">
        <v>126</v>
      </c>
      <c r="D2" s="37" t="s">
        <v>68</v>
      </c>
      <c r="E2" s="34" t="s">
        <v>41</v>
      </c>
      <c r="F2" s="34" t="s">
        <v>90</v>
      </c>
      <c r="G2" s="34" t="s">
        <v>164</v>
      </c>
      <c r="H2" s="34" t="s">
        <v>163</v>
      </c>
      <c r="I2" s="34">
        <v>21</v>
      </c>
      <c r="J2" s="7"/>
    </row>
    <row r="3" spans="1:11" x14ac:dyDescent="0.25">
      <c r="A3" s="37" t="s">
        <v>158</v>
      </c>
      <c r="B3" s="37" t="s">
        <v>131</v>
      </c>
      <c r="C3" s="37" t="s">
        <v>126</v>
      </c>
      <c r="D3" s="37" t="s">
        <v>68</v>
      </c>
      <c r="E3" s="34" t="s">
        <v>41</v>
      </c>
      <c r="F3" s="34" t="s">
        <v>90</v>
      </c>
      <c r="G3" s="34" t="s">
        <v>161</v>
      </c>
      <c r="H3" s="34" t="s">
        <v>162</v>
      </c>
      <c r="I3" s="34">
        <v>20</v>
      </c>
      <c r="J3" s="7"/>
    </row>
    <row r="4" spans="1:11" x14ac:dyDescent="0.25">
      <c r="A4" s="37" t="s">
        <v>158</v>
      </c>
      <c r="B4" s="37" t="s">
        <v>129</v>
      </c>
      <c r="C4" s="37" t="s">
        <v>126</v>
      </c>
      <c r="D4" s="37" t="s">
        <v>68</v>
      </c>
      <c r="E4" s="34" t="s">
        <v>41</v>
      </c>
      <c r="F4" s="34" t="s">
        <v>90</v>
      </c>
      <c r="G4" s="34" t="s">
        <v>159</v>
      </c>
      <c r="H4" s="34" t="s">
        <v>160</v>
      </c>
      <c r="I4" s="34">
        <v>19</v>
      </c>
      <c r="J4" s="7"/>
    </row>
    <row r="5" spans="1:11" x14ac:dyDescent="0.25">
      <c r="A5" s="33" t="s">
        <v>158</v>
      </c>
      <c r="B5" s="33" t="s">
        <v>136</v>
      </c>
      <c r="C5" s="33" t="s">
        <v>126</v>
      </c>
      <c r="D5" s="33" t="s">
        <v>68</v>
      </c>
      <c r="E5" s="34" t="s">
        <v>41</v>
      </c>
      <c r="F5" s="34" t="s">
        <v>90</v>
      </c>
      <c r="G5" s="34" t="s">
        <v>156</v>
      </c>
      <c r="H5" s="34" t="s">
        <v>157</v>
      </c>
      <c r="I5" s="34">
        <v>18</v>
      </c>
      <c r="J5" s="7"/>
    </row>
    <row r="6" spans="1:11" x14ac:dyDescent="0.25">
      <c r="A6" s="33" t="s">
        <v>155</v>
      </c>
      <c r="B6" s="33" t="s">
        <v>136</v>
      </c>
      <c r="C6" s="33" t="s">
        <v>126</v>
      </c>
      <c r="D6" s="33" t="s">
        <v>68</v>
      </c>
      <c r="E6" s="34" t="s">
        <v>41</v>
      </c>
      <c r="F6" s="34" t="s">
        <v>89</v>
      </c>
      <c r="G6" s="34" t="s">
        <v>153</v>
      </c>
      <c r="H6" s="34" t="s">
        <v>154</v>
      </c>
      <c r="I6" s="34">
        <v>17</v>
      </c>
      <c r="J6" s="7"/>
    </row>
    <row r="7" spans="1:11" x14ac:dyDescent="0.25">
      <c r="A7" s="33" t="s">
        <v>141</v>
      </c>
      <c r="B7" s="33" t="s">
        <v>152</v>
      </c>
      <c r="C7" s="33" t="s">
        <v>126</v>
      </c>
      <c r="D7" s="33" t="s">
        <v>68</v>
      </c>
      <c r="E7" s="34" t="s">
        <v>41</v>
      </c>
      <c r="F7" s="34" t="s">
        <v>92</v>
      </c>
      <c r="G7" s="34" t="s">
        <v>146</v>
      </c>
      <c r="H7" s="34" t="s">
        <v>151</v>
      </c>
      <c r="I7" s="34">
        <v>16</v>
      </c>
      <c r="J7" s="7"/>
    </row>
    <row r="8" spans="1:11" x14ac:dyDescent="0.25">
      <c r="A8" s="33" t="s">
        <v>141</v>
      </c>
      <c r="B8" s="33" t="s">
        <v>150</v>
      </c>
      <c r="C8" s="33" t="s">
        <v>126</v>
      </c>
      <c r="D8" s="33" t="s">
        <v>68</v>
      </c>
      <c r="E8" s="34" t="s">
        <v>41</v>
      </c>
      <c r="F8" s="34" t="s">
        <v>92</v>
      </c>
      <c r="G8" s="34" t="s">
        <v>146</v>
      </c>
      <c r="H8" s="34" t="s">
        <v>149</v>
      </c>
      <c r="I8" s="34">
        <v>15</v>
      </c>
      <c r="J8" s="7"/>
    </row>
    <row r="9" spans="1:11" x14ac:dyDescent="0.25">
      <c r="A9" s="33" t="s">
        <v>141</v>
      </c>
      <c r="B9" s="33" t="s">
        <v>148</v>
      </c>
      <c r="C9" s="33" t="s">
        <v>126</v>
      </c>
      <c r="D9" s="33" t="s">
        <v>68</v>
      </c>
      <c r="E9" s="34" t="s">
        <v>41</v>
      </c>
      <c r="F9" s="34" t="s">
        <v>86</v>
      </c>
      <c r="G9" s="34"/>
      <c r="H9" s="34" t="s">
        <v>147</v>
      </c>
      <c r="I9" s="34">
        <v>14</v>
      </c>
      <c r="J9" s="7"/>
    </row>
    <row r="10" spans="1:11" x14ac:dyDescent="0.25">
      <c r="A10" s="33" t="s">
        <v>141</v>
      </c>
      <c r="B10" s="33" t="s">
        <v>132</v>
      </c>
      <c r="C10" s="33" t="s">
        <v>126</v>
      </c>
      <c r="D10" s="33" t="s">
        <v>68</v>
      </c>
      <c r="E10" s="34" t="s">
        <v>41</v>
      </c>
      <c r="F10" s="34" t="s">
        <v>86</v>
      </c>
      <c r="G10" s="34"/>
      <c r="H10" s="34" t="s">
        <v>145</v>
      </c>
      <c r="I10" s="34">
        <v>13</v>
      </c>
      <c r="J10" s="7"/>
    </row>
    <row r="11" spans="1:11" x14ac:dyDescent="0.25">
      <c r="A11" s="33" t="s">
        <v>141</v>
      </c>
      <c r="B11" s="33" t="s">
        <v>131</v>
      </c>
      <c r="C11" s="33" t="s">
        <v>126</v>
      </c>
      <c r="D11" s="33" t="s">
        <v>68</v>
      </c>
      <c r="E11" s="34" t="s">
        <v>41</v>
      </c>
      <c r="F11" s="34" t="s">
        <v>86</v>
      </c>
      <c r="G11" s="34"/>
      <c r="H11" s="34" t="s">
        <v>144</v>
      </c>
      <c r="I11" s="34">
        <v>12</v>
      </c>
      <c r="J11" s="7"/>
    </row>
    <row r="12" spans="1:11" x14ac:dyDescent="0.25">
      <c r="A12" s="33" t="s">
        <v>141</v>
      </c>
      <c r="B12" s="33" t="s">
        <v>129</v>
      </c>
      <c r="C12" s="33" t="s">
        <v>126</v>
      </c>
      <c r="D12" s="33" t="s">
        <v>68</v>
      </c>
      <c r="E12" s="34" t="s">
        <v>41</v>
      </c>
      <c r="F12" s="34" t="s">
        <v>86</v>
      </c>
      <c r="G12" s="34"/>
      <c r="H12" s="34" t="s">
        <v>143</v>
      </c>
      <c r="I12" s="34">
        <v>11</v>
      </c>
      <c r="J12" s="7"/>
    </row>
    <row r="13" spans="1:11" x14ac:dyDescent="0.25">
      <c r="A13" s="33" t="s">
        <v>141</v>
      </c>
      <c r="B13" s="33" t="s">
        <v>136</v>
      </c>
      <c r="C13" s="33" t="s">
        <v>126</v>
      </c>
      <c r="D13" s="33" t="s">
        <v>68</v>
      </c>
      <c r="E13" s="34" t="s">
        <v>41</v>
      </c>
      <c r="F13" s="34" t="s">
        <v>86</v>
      </c>
      <c r="G13" s="34"/>
      <c r="H13" s="34" t="s">
        <v>142</v>
      </c>
      <c r="I13" s="34">
        <v>10</v>
      </c>
      <c r="J13" s="7"/>
    </row>
    <row r="14" spans="1:11" x14ac:dyDescent="0.25">
      <c r="A14" s="33" t="s">
        <v>133</v>
      </c>
      <c r="B14" s="33" t="s">
        <v>139</v>
      </c>
      <c r="C14" s="33" t="s">
        <v>126</v>
      </c>
      <c r="D14" s="33" t="s">
        <v>68</v>
      </c>
      <c r="E14" s="34" t="s">
        <v>41</v>
      </c>
      <c r="F14" s="34" t="s">
        <v>134</v>
      </c>
      <c r="G14" s="34"/>
      <c r="H14" s="34" t="s">
        <v>138</v>
      </c>
      <c r="I14" s="34">
        <v>9</v>
      </c>
      <c r="J14" s="7"/>
    </row>
    <row r="15" spans="1:11" x14ac:dyDescent="0.25">
      <c r="A15" s="33" t="s">
        <v>133</v>
      </c>
      <c r="B15" s="33" t="s">
        <v>129</v>
      </c>
      <c r="C15" s="33" t="s">
        <v>126</v>
      </c>
      <c r="D15" s="33" t="s">
        <v>68</v>
      </c>
      <c r="E15" s="34" t="s">
        <v>41</v>
      </c>
      <c r="F15" s="34" t="s">
        <v>134</v>
      </c>
      <c r="G15" s="34"/>
      <c r="H15" s="34" t="s">
        <v>137</v>
      </c>
      <c r="I15" s="34">
        <v>8</v>
      </c>
      <c r="J15" s="7"/>
    </row>
    <row r="16" spans="1:11" x14ac:dyDescent="0.25">
      <c r="A16" s="33" t="s">
        <v>133</v>
      </c>
      <c r="B16" s="33" t="s">
        <v>136</v>
      </c>
      <c r="C16" s="33" t="s">
        <v>126</v>
      </c>
      <c r="D16" s="33" t="s">
        <v>68</v>
      </c>
      <c r="E16" s="34" t="s">
        <v>41</v>
      </c>
      <c r="F16" s="34" t="s">
        <v>134</v>
      </c>
      <c r="G16" s="34"/>
      <c r="H16" s="34" t="s">
        <v>135</v>
      </c>
      <c r="I16" s="34">
        <v>7</v>
      </c>
      <c r="J16" s="7"/>
    </row>
    <row r="17" spans="1:10" x14ac:dyDescent="0.25">
      <c r="A17" s="33" t="s">
        <v>124</v>
      </c>
      <c r="B17" s="33" t="s">
        <v>131</v>
      </c>
      <c r="C17" s="33" t="s">
        <v>126</v>
      </c>
      <c r="D17" s="33" t="s">
        <v>68</v>
      </c>
      <c r="E17" s="34" t="s">
        <v>41</v>
      </c>
      <c r="F17" s="34" t="s">
        <v>78</v>
      </c>
      <c r="G17" s="34"/>
      <c r="H17" s="34" t="s">
        <v>130</v>
      </c>
      <c r="I17" s="34">
        <v>6</v>
      </c>
      <c r="J17" s="7"/>
    </row>
    <row r="18" spans="1:10" x14ac:dyDescent="0.25">
      <c r="A18" s="33" t="s">
        <v>124</v>
      </c>
      <c r="B18" s="33" t="s">
        <v>129</v>
      </c>
      <c r="C18" s="33" t="s">
        <v>126</v>
      </c>
      <c r="D18" s="33" t="s">
        <v>68</v>
      </c>
      <c r="E18" s="34" t="s">
        <v>41</v>
      </c>
      <c r="F18" s="34" t="s">
        <v>99</v>
      </c>
      <c r="G18" s="34"/>
      <c r="H18" s="34" t="s">
        <v>128</v>
      </c>
      <c r="I18" s="34">
        <v>5</v>
      </c>
      <c r="J18" s="7"/>
    </row>
    <row r="19" spans="1:10" x14ac:dyDescent="0.25">
      <c r="A19" s="33" t="s">
        <v>124</v>
      </c>
      <c r="B19" s="33" t="s">
        <v>125</v>
      </c>
      <c r="C19" s="33" t="s">
        <v>126</v>
      </c>
      <c r="D19" s="33" t="s">
        <v>68</v>
      </c>
      <c r="E19" s="34" t="s">
        <v>41</v>
      </c>
      <c r="F19" s="34" t="s">
        <v>99</v>
      </c>
      <c r="G19" s="34"/>
      <c r="H19" s="34" t="s">
        <v>123</v>
      </c>
      <c r="I19" s="34">
        <v>4</v>
      </c>
      <c r="J19" s="7"/>
    </row>
    <row r="20" spans="1:10" x14ac:dyDescent="0.25">
      <c r="A20" s="32" t="s">
        <v>50</v>
      </c>
      <c r="B20" s="32" t="s">
        <v>76</v>
      </c>
      <c r="C20" s="32" t="s">
        <v>64</v>
      </c>
      <c r="D20" s="32" t="s">
        <v>68</v>
      </c>
      <c r="E20" s="34" t="s">
        <v>41</v>
      </c>
      <c r="F20" s="34" t="s">
        <v>66</v>
      </c>
      <c r="G20" s="34"/>
      <c r="H20" s="34" t="s">
        <v>75</v>
      </c>
      <c r="I20" s="34">
        <v>3</v>
      </c>
      <c r="J20" s="7"/>
    </row>
    <row r="21" spans="1:10" x14ac:dyDescent="0.25">
      <c r="A21" s="32" t="s">
        <v>50</v>
      </c>
      <c r="B21" s="32" t="s">
        <v>51</v>
      </c>
      <c r="C21" s="32" t="s">
        <v>64</v>
      </c>
      <c r="D21" s="32" t="s">
        <v>68</v>
      </c>
      <c r="E21" s="34" t="s">
        <v>41</v>
      </c>
      <c r="F21" s="34" t="s">
        <v>66</v>
      </c>
      <c r="G21" s="34"/>
      <c r="H21" s="34" t="s">
        <v>69</v>
      </c>
      <c r="I21" s="34">
        <v>2</v>
      </c>
      <c r="J21" s="7"/>
    </row>
    <row r="22" spans="1:10" x14ac:dyDescent="0.25">
      <c r="A22" s="32" t="s">
        <v>65</v>
      </c>
      <c r="B22" s="32" t="s">
        <v>67</v>
      </c>
      <c r="C22" s="32" t="s">
        <v>64</v>
      </c>
      <c r="D22" s="32" t="s">
        <v>68</v>
      </c>
      <c r="E22" s="34" t="s">
        <v>41</v>
      </c>
      <c r="F22" s="34" t="s">
        <v>49</v>
      </c>
      <c r="G22" s="34"/>
      <c r="H22" s="34" t="s">
        <v>52</v>
      </c>
      <c r="I22" s="34">
        <v>1</v>
      </c>
      <c r="J22" s="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opLeftCell="C51" workbookViewId="0">
      <selection activeCell="D66" sqref="D66"/>
    </sheetView>
  </sheetViews>
  <sheetFormatPr baseColWidth="10" defaultRowHeight="15" x14ac:dyDescent="0.25"/>
  <cols>
    <col min="1" max="1" width="76.85546875" customWidth="1"/>
    <col min="2" max="2" width="75.42578125" customWidth="1"/>
    <col min="3" max="3" width="75.5703125" customWidth="1"/>
    <col min="4" max="4" width="68.28515625" customWidth="1"/>
    <col min="5" max="5" width="76.5703125" customWidth="1"/>
    <col min="6" max="6" width="76.42578125" customWidth="1"/>
    <col min="7" max="7" width="25.140625" customWidth="1"/>
    <col min="8" max="8" width="32" customWidth="1"/>
    <col min="9" max="9" width="19.28515625" customWidth="1"/>
    <col min="22" max="22" width="11.42578125" customWidth="1"/>
    <col min="24" max="25" width="11.42578125" customWidth="1"/>
  </cols>
  <sheetData>
    <row r="1" spans="1:8" x14ac:dyDescent="0.25">
      <c r="A1" s="35" t="s">
        <v>77</v>
      </c>
      <c r="B1" s="35" t="s">
        <v>41</v>
      </c>
      <c r="C1" s="35" t="s">
        <v>167</v>
      </c>
      <c r="E1" s="75" t="s">
        <v>5</v>
      </c>
      <c r="F1" s="75"/>
      <c r="H1" s="35" t="s">
        <v>206</v>
      </c>
    </row>
    <row r="2" spans="1:8" x14ac:dyDescent="0.25">
      <c r="A2" s="35" t="s">
        <v>78</v>
      </c>
      <c r="B2" s="35" t="s">
        <v>41</v>
      </c>
      <c r="C2" s="35" t="s">
        <v>168</v>
      </c>
      <c r="E2" s="35" t="s">
        <v>140</v>
      </c>
      <c r="F2" s="36" t="s">
        <v>62</v>
      </c>
      <c r="G2" s="7"/>
      <c r="H2" s="36" t="s">
        <v>207</v>
      </c>
    </row>
    <row r="3" spans="1:8" x14ac:dyDescent="0.25">
      <c r="A3" s="35" t="s">
        <v>79</v>
      </c>
      <c r="B3" s="35" t="s">
        <v>41</v>
      </c>
      <c r="C3" s="35" t="s">
        <v>169</v>
      </c>
      <c r="E3" s="35" t="s">
        <v>196</v>
      </c>
      <c r="F3" s="36" t="s">
        <v>199</v>
      </c>
      <c r="G3" s="7"/>
      <c r="H3" s="36" t="s">
        <v>208</v>
      </c>
    </row>
    <row r="4" spans="1:8" x14ac:dyDescent="0.25">
      <c r="A4" s="35" t="s">
        <v>80</v>
      </c>
      <c r="B4" s="35" t="s">
        <v>41</v>
      </c>
      <c r="C4" s="35" t="s">
        <v>170</v>
      </c>
      <c r="E4" s="35" t="s">
        <v>197</v>
      </c>
      <c r="F4" s="36" t="s">
        <v>200</v>
      </c>
      <c r="H4" s="36" t="s">
        <v>209</v>
      </c>
    </row>
    <row r="5" spans="1:8" x14ac:dyDescent="0.25">
      <c r="A5" s="35" t="s">
        <v>81</v>
      </c>
      <c r="B5" s="35" t="s">
        <v>41</v>
      </c>
      <c r="C5" s="35" t="s">
        <v>171</v>
      </c>
      <c r="E5" s="35" t="s">
        <v>198</v>
      </c>
      <c r="F5" s="36" t="s">
        <v>201</v>
      </c>
    </row>
    <row r="6" spans="1:8" x14ac:dyDescent="0.25">
      <c r="A6" s="35" t="s">
        <v>82</v>
      </c>
      <c r="B6" s="35" t="s">
        <v>41</v>
      </c>
      <c r="C6" s="35" t="s">
        <v>172</v>
      </c>
    </row>
    <row r="7" spans="1:8" x14ac:dyDescent="0.25">
      <c r="A7" s="35" t="s">
        <v>83</v>
      </c>
      <c r="B7" s="35" t="s">
        <v>41</v>
      </c>
      <c r="C7" s="35" t="s">
        <v>173</v>
      </c>
    </row>
    <row r="8" spans="1:8" x14ac:dyDescent="0.25">
      <c r="A8" s="35" t="s">
        <v>84</v>
      </c>
      <c r="B8" s="35" t="s">
        <v>41</v>
      </c>
      <c r="C8" s="35" t="s">
        <v>174</v>
      </c>
    </row>
    <row r="9" spans="1:8" x14ac:dyDescent="0.25">
      <c r="A9" s="35" t="s">
        <v>85</v>
      </c>
      <c r="B9" s="35" t="s">
        <v>41</v>
      </c>
      <c r="C9" s="35" t="s">
        <v>175</v>
      </c>
    </row>
    <row r="10" spans="1:8" x14ac:dyDescent="0.25">
      <c r="A10" s="35" t="s">
        <v>71</v>
      </c>
      <c r="B10" s="35" t="s">
        <v>41</v>
      </c>
      <c r="C10" s="35" t="s">
        <v>176</v>
      </c>
    </row>
    <row r="11" spans="1:8" x14ac:dyDescent="0.25">
      <c r="A11" s="35" t="s">
        <v>86</v>
      </c>
      <c r="B11" s="35" t="s">
        <v>41</v>
      </c>
      <c r="C11" s="35" t="s">
        <v>177</v>
      </c>
    </row>
    <row r="12" spans="1:8" x14ac:dyDescent="0.25">
      <c r="A12" s="35" t="s">
        <v>87</v>
      </c>
      <c r="B12" s="35" t="s">
        <v>41</v>
      </c>
      <c r="C12" s="35" t="s">
        <v>178</v>
      </c>
    </row>
    <row r="13" spans="1:8" x14ac:dyDescent="0.25">
      <c r="A13" s="35" t="s">
        <v>88</v>
      </c>
      <c r="B13" s="35" t="s">
        <v>41</v>
      </c>
      <c r="C13" s="35" t="s">
        <v>179</v>
      </c>
    </row>
    <row r="14" spans="1:8" x14ac:dyDescent="0.25">
      <c r="A14" s="35" t="s">
        <v>89</v>
      </c>
      <c r="B14" s="35" t="s">
        <v>41</v>
      </c>
      <c r="C14" s="35" t="s">
        <v>180</v>
      </c>
    </row>
    <row r="15" spans="1:8" x14ac:dyDescent="0.25">
      <c r="A15" s="35" t="s">
        <v>90</v>
      </c>
      <c r="B15" s="35" t="s">
        <v>41</v>
      </c>
      <c r="C15" s="35" t="s">
        <v>181</v>
      </c>
    </row>
    <row r="16" spans="1:8" x14ac:dyDescent="0.25">
      <c r="A16" s="35" t="s">
        <v>91</v>
      </c>
      <c r="B16" s="35" t="s">
        <v>41</v>
      </c>
      <c r="C16" s="35" t="s">
        <v>182</v>
      </c>
    </row>
    <row r="17" spans="1:3" x14ac:dyDescent="0.25">
      <c r="A17" s="35" t="s">
        <v>92</v>
      </c>
      <c r="B17" s="35" t="s">
        <v>41</v>
      </c>
      <c r="C17" s="35" t="s">
        <v>183</v>
      </c>
    </row>
    <row r="18" spans="1:3" x14ac:dyDescent="0.25">
      <c r="A18" s="35" t="s">
        <v>93</v>
      </c>
      <c r="B18" s="35" t="s">
        <v>41</v>
      </c>
      <c r="C18" s="35" t="s">
        <v>184</v>
      </c>
    </row>
    <row r="19" spans="1:3" x14ac:dyDescent="0.25">
      <c r="A19" s="35" t="s">
        <v>94</v>
      </c>
      <c r="B19" s="35" t="s">
        <v>41</v>
      </c>
      <c r="C19" s="35" t="s">
        <v>185</v>
      </c>
    </row>
    <row r="20" spans="1:3" x14ac:dyDescent="0.25">
      <c r="A20" s="35" t="s">
        <v>95</v>
      </c>
      <c r="B20" s="35" t="s">
        <v>41</v>
      </c>
      <c r="C20" s="35" t="s">
        <v>186</v>
      </c>
    </row>
    <row r="21" spans="1:3" x14ac:dyDescent="0.25">
      <c r="A21" s="35" t="s">
        <v>96</v>
      </c>
      <c r="B21" s="35" t="s">
        <v>41</v>
      </c>
      <c r="C21" s="35" t="s">
        <v>187</v>
      </c>
    </row>
    <row r="22" spans="1:3" x14ac:dyDescent="0.25">
      <c r="A22" s="35" t="s">
        <v>61</v>
      </c>
      <c r="B22" s="35" t="s">
        <v>41</v>
      </c>
      <c r="C22" s="35" t="s">
        <v>188</v>
      </c>
    </row>
    <row r="23" spans="1:3" x14ac:dyDescent="0.25">
      <c r="A23" s="35" t="s">
        <v>97</v>
      </c>
      <c r="B23" s="35" t="s">
        <v>41</v>
      </c>
      <c r="C23" s="35" t="s">
        <v>189</v>
      </c>
    </row>
    <row r="24" spans="1:3" x14ac:dyDescent="0.25">
      <c r="A24" s="35" t="s">
        <v>49</v>
      </c>
      <c r="B24" s="35" t="s">
        <v>41</v>
      </c>
      <c r="C24" s="35" t="s">
        <v>190</v>
      </c>
    </row>
    <row r="25" spans="1:3" x14ac:dyDescent="0.25">
      <c r="A25" s="36" t="s">
        <v>98</v>
      </c>
      <c r="B25" s="35" t="s">
        <v>41</v>
      </c>
      <c r="C25" s="35" t="s">
        <v>191</v>
      </c>
    </row>
    <row r="26" spans="1:3" x14ac:dyDescent="0.25">
      <c r="A26" s="36" t="s">
        <v>99</v>
      </c>
      <c r="B26" s="35" t="s">
        <v>41</v>
      </c>
      <c r="C26" s="35" t="s">
        <v>192</v>
      </c>
    </row>
    <row r="27" spans="1:3" x14ac:dyDescent="0.25">
      <c r="A27" s="36" t="s">
        <v>100</v>
      </c>
      <c r="B27" s="35" t="s">
        <v>41</v>
      </c>
      <c r="C27" s="35" t="s">
        <v>193</v>
      </c>
    </row>
    <row r="28" spans="1:3" x14ac:dyDescent="0.25">
      <c r="A28" s="36" t="s">
        <v>72</v>
      </c>
      <c r="B28" s="35" t="s">
        <v>41</v>
      </c>
      <c r="C28" s="35" t="s">
        <v>194</v>
      </c>
    </row>
    <row r="29" spans="1:3" x14ac:dyDescent="0.25">
      <c r="A29" s="36" t="s">
        <v>101</v>
      </c>
      <c r="B29" s="35" t="s">
        <v>41</v>
      </c>
      <c r="C29" s="35" t="s">
        <v>195</v>
      </c>
    </row>
    <row r="30" spans="1:3" x14ac:dyDescent="0.25">
      <c r="A30" s="35" t="s">
        <v>73</v>
      </c>
      <c r="B30" s="35" t="s">
        <v>202</v>
      </c>
      <c r="C30" s="35"/>
    </row>
    <row r="31" spans="1:3" x14ac:dyDescent="0.25">
      <c r="A31" s="35" t="s">
        <v>102</v>
      </c>
      <c r="B31" s="35" t="s">
        <v>202</v>
      </c>
      <c r="C31" s="35"/>
    </row>
    <row r="32" spans="1:3" x14ac:dyDescent="0.25">
      <c r="A32" s="35" t="s">
        <v>103</v>
      </c>
      <c r="B32" s="35" t="s">
        <v>202</v>
      </c>
      <c r="C32" s="35"/>
    </row>
    <row r="33" spans="1:3" x14ac:dyDescent="0.25">
      <c r="A33" s="36" t="s">
        <v>104</v>
      </c>
      <c r="B33" s="35" t="s">
        <v>202</v>
      </c>
      <c r="C33" s="35"/>
    </row>
    <row r="34" spans="1:3" x14ac:dyDescent="0.25">
      <c r="A34" s="36" t="s">
        <v>105</v>
      </c>
      <c r="B34" s="35" t="s">
        <v>202</v>
      </c>
      <c r="C34" s="35"/>
    </row>
    <row r="35" spans="1:3" x14ac:dyDescent="0.25">
      <c r="A35" s="36" t="s">
        <v>106</v>
      </c>
      <c r="B35" s="35" t="s">
        <v>202</v>
      </c>
      <c r="C35" s="35"/>
    </row>
    <row r="36" spans="1:3" x14ac:dyDescent="0.25">
      <c r="A36" s="36" t="s">
        <v>107</v>
      </c>
      <c r="B36" s="35" t="s">
        <v>202</v>
      </c>
      <c r="C36" s="35"/>
    </row>
    <row r="37" spans="1:3" x14ac:dyDescent="0.25">
      <c r="A37" s="36" t="s">
        <v>108</v>
      </c>
      <c r="B37" s="35" t="s">
        <v>202</v>
      </c>
      <c r="C37" s="35"/>
    </row>
    <row r="38" spans="1:3" x14ac:dyDescent="0.25">
      <c r="A38" s="36" t="s">
        <v>109</v>
      </c>
      <c r="B38" s="35" t="s">
        <v>202</v>
      </c>
      <c r="C38" s="35"/>
    </row>
    <row r="39" spans="1:3" x14ac:dyDescent="0.25">
      <c r="A39" s="35" t="s">
        <v>110</v>
      </c>
      <c r="B39" s="35" t="s">
        <v>203</v>
      </c>
      <c r="C39" s="35"/>
    </row>
    <row r="40" spans="1:3" x14ac:dyDescent="0.25">
      <c r="A40" s="35" t="s">
        <v>74</v>
      </c>
      <c r="B40" s="35" t="s">
        <v>203</v>
      </c>
      <c r="C40" s="35"/>
    </row>
    <row r="41" spans="1:3" x14ac:dyDescent="0.25">
      <c r="A41" s="35" t="s">
        <v>111</v>
      </c>
      <c r="B41" s="35" t="s">
        <v>204</v>
      </c>
      <c r="C41" s="35"/>
    </row>
    <row r="42" spans="1:3" x14ac:dyDescent="0.25">
      <c r="A42" s="35" t="s">
        <v>112</v>
      </c>
      <c r="B42" s="35" t="s">
        <v>204</v>
      </c>
      <c r="C42" s="35"/>
    </row>
    <row r="43" spans="1:3" x14ac:dyDescent="0.25">
      <c r="A43" s="35" t="s">
        <v>113</v>
      </c>
      <c r="B43" s="35" t="s">
        <v>204</v>
      </c>
      <c r="C43" s="35"/>
    </row>
    <row r="44" spans="1:3" x14ac:dyDescent="0.25">
      <c r="A44" s="35" t="s">
        <v>114</v>
      </c>
      <c r="B44" s="35" t="s">
        <v>205</v>
      </c>
      <c r="C44" s="35"/>
    </row>
    <row r="45" spans="1:3" x14ac:dyDescent="0.25">
      <c r="A45" s="35" t="s">
        <v>165</v>
      </c>
      <c r="B45" s="35" t="s">
        <v>205</v>
      </c>
      <c r="C45" s="35"/>
    </row>
    <row r="46" spans="1:3" x14ac:dyDescent="0.25">
      <c r="A46" s="35" t="s">
        <v>115</v>
      </c>
      <c r="B46" s="35" t="s">
        <v>205</v>
      </c>
      <c r="C46" s="35"/>
    </row>
    <row r="47" spans="1:3" x14ac:dyDescent="0.25">
      <c r="A47" s="35" t="s">
        <v>116</v>
      </c>
      <c r="B47" s="35" t="s">
        <v>205</v>
      </c>
      <c r="C47" s="35"/>
    </row>
    <row r="48" spans="1:3" x14ac:dyDescent="0.25">
      <c r="A48" s="35" t="s">
        <v>117</v>
      </c>
      <c r="B48" s="35" t="s">
        <v>205</v>
      </c>
      <c r="C48" s="35"/>
    </row>
    <row r="49" spans="1:6" x14ac:dyDescent="0.25">
      <c r="A49" s="35" t="s">
        <v>118</v>
      </c>
      <c r="B49" s="35" t="s">
        <v>118</v>
      </c>
      <c r="C49" s="35"/>
    </row>
    <row r="50" spans="1:6" x14ac:dyDescent="0.25">
      <c r="A50" s="35" t="s">
        <v>119</v>
      </c>
      <c r="B50" s="35" t="s">
        <v>166</v>
      </c>
      <c r="C50" s="35"/>
    </row>
    <row r="51" spans="1:6" x14ac:dyDescent="0.25">
      <c r="A51" s="35" t="s">
        <v>120</v>
      </c>
      <c r="B51" s="35" t="s">
        <v>166</v>
      </c>
      <c r="C51" s="35"/>
    </row>
    <row r="52" spans="1:6" x14ac:dyDescent="0.25">
      <c r="A52" s="35" t="s">
        <v>121</v>
      </c>
      <c r="B52" s="35" t="s">
        <v>166</v>
      </c>
      <c r="C52" s="35"/>
    </row>
    <row r="53" spans="1:6" x14ac:dyDescent="0.25">
      <c r="A53" s="36" t="s">
        <v>122</v>
      </c>
      <c r="B53" s="35" t="s">
        <v>166</v>
      </c>
      <c r="C53" s="35"/>
    </row>
    <row r="56" spans="1:6" x14ac:dyDescent="0.25">
      <c r="A56" t="s">
        <v>222</v>
      </c>
      <c r="B56" t="s">
        <v>223</v>
      </c>
      <c r="C56" t="s">
        <v>224</v>
      </c>
      <c r="D56" t="s">
        <v>219</v>
      </c>
      <c r="E56" t="s">
        <v>220</v>
      </c>
      <c r="F56" t="s">
        <v>221</v>
      </c>
    </row>
    <row r="57" spans="1:6" x14ac:dyDescent="0.25">
      <c r="A57" t="s">
        <v>210</v>
      </c>
      <c r="B57" t="s">
        <v>210</v>
      </c>
      <c r="C57" t="s">
        <v>210</v>
      </c>
      <c r="D57" t="s">
        <v>210</v>
      </c>
      <c r="E57" t="s">
        <v>210</v>
      </c>
      <c r="F57" t="s">
        <v>210</v>
      </c>
    </row>
    <row r="58" spans="1:6" ht="15" customHeight="1" x14ac:dyDescent="0.25">
      <c r="A58" s="39" t="s">
        <v>211</v>
      </c>
      <c r="B58" s="39" t="s">
        <v>211</v>
      </c>
      <c r="C58" s="39" t="s">
        <v>211</v>
      </c>
      <c r="D58" s="39" t="s">
        <v>211</v>
      </c>
      <c r="E58" s="39" t="s">
        <v>211</v>
      </c>
      <c r="F58" s="39" t="s">
        <v>211</v>
      </c>
    </row>
    <row r="59" spans="1:6" x14ac:dyDescent="0.25">
      <c r="A59" t="s">
        <v>212</v>
      </c>
      <c r="B59" t="s">
        <v>212</v>
      </c>
      <c r="C59" t="s">
        <v>212</v>
      </c>
      <c r="D59" t="s">
        <v>212</v>
      </c>
      <c r="E59" t="s">
        <v>212</v>
      </c>
      <c r="F59" t="s">
        <v>212</v>
      </c>
    </row>
    <row r="60" spans="1:6" x14ac:dyDescent="0.25">
      <c r="B60" t="s">
        <v>213</v>
      </c>
      <c r="C60" t="s">
        <v>213</v>
      </c>
      <c r="E60" s="40" t="s">
        <v>215</v>
      </c>
      <c r="F60" t="s">
        <v>216</v>
      </c>
    </row>
    <row r="61" spans="1:6" x14ac:dyDescent="0.25">
      <c r="B61" s="40" t="s">
        <v>214</v>
      </c>
      <c r="C61" t="s">
        <v>217</v>
      </c>
      <c r="E61" s="40"/>
      <c r="F61" t="s">
        <v>218</v>
      </c>
    </row>
    <row r="62" spans="1:6" x14ac:dyDescent="0.25">
      <c r="B62" s="40" t="s">
        <v>215</v>
      </c>
      <c r="C62" t="s">
        <v>216</v>
      </c>
      <c r="E62" s="40"/>
      <c r="F62" t="s">
        <v>225</v>
      </c>
    </row>
    <row r="63" spans="1:6" x14ac:dyDescent="0.25">
      <c r="C63" t="s">
        <v>218</v>
      </c>
      <c r="F63" t="s">
        <v>226</v>
      </c>
    </row>
    <row r="64" spans="1:6" x14ac:dyDescent="0.25">
      <c r="C64" t="s">
        <v>228</v>
      </c>
      <c r="F64" t="s">
        <v>227</v>
      </c>
    </row>
    <row r="65" spans="6:6" x14ac:dyDescent="0.25">
      <c r="F65" t="s">
        <v>228</v>
      </c>
    </row>
  </sheetData>
  <mergeCells count="1"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INTERVENTION</vt:lpstr>
      <vt:lpstr>SAVE INTERV</vt:lpstr>
      <vt:lpstr>PARAMETRE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</dc:creator>
  <cp:lastModifiedBy>geoffrey</cp:lastModifiedBy>
  <cp:lastPrinted>2015-09-02T13:27:58Z</cp:lastPrinted>
  <dcterms:created xsi:type="dcterms:W3CDTF">2015-08-05T11:20:19Z</dcterms:created>
  <dcterms:modified xsi:type="dcterms:W3CDTF">2015-09-17T11:01:11Z</dcterms:modified>
</cp:coreProperties>
</file>