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drawings/drawing9.xml" ContentType="application/vnd.openxmlformats-officedocument.drawing+xml"/>
  <Override PartName="/xl/ctrlProps/ctrlProp9.xml" ContentType="application/vnd.ms-excel.controlproperties+xml"/>
  <Override PartName="/xl/drawings/drawing10.xml" ContentType="application/vnd.openxmlformats-officedocument.drawing+xml"/>
  <Override PartName="/xl/ctrlProps/ctrlProp10.xml" ContentType="application/vnd.ms-excel.controlproperties+xml"/>
  <Override PartName="/xl/drawings/drawing11.xml" ContentType="application/vnd.openxmlformats-officedocument.drawing+xml"/>
  <Override PartName="/xl/ctrlProps/ctrlProp11.xml" ContentType="application/vnd.ms-excel.controlproperties+xml"/>
  <Override PartName="/xl/drawings/drawing12.xml" ContentType="application/vnd.openxmlformats-officedocument.drawing+xml"/>
  <Override PartName="/xl/ctrlProps/ctrlProp12.xml" ContentType="application/vnd.ms-excel.controlproperties+xml"/>
  <Override PartName="/xl/drawings/drawing13.xml" ContentType="application/vnd.openxmlformats-officedocument.drawing+xml"/>
  <Override PartName="/xl/ctrlProps/ctrlProp13.xml" ContentType="application/vnd.ms-excel.controlproperties+xml"/>
  <Override PartName="/xl/drawings/drawing14.xml" ContentType="application/vnd.openxmlformats-officedocument.drawing+xml"/>
  <Override PartName="/xl/ctrlProps/ctrlProp14.xml" ContentType="application/vnd.ms-excel.controlproperties+xml"/>
  <Override PartName="/xl/drawings/drawing15.xml" ContentType="application/vnd.openxmlformats-officedocument.drawing+xml"/>
  <Override PartName="/xl/ctrlProps/ctrlProp15.xml" ContentType="application/vnd.ms-excel.controlproperties+xml"/>
  <Override PartName="/xl/drawings/drawing16.xml" ContentType="application/vnd.openxmlformats-officedocument.drawing+xml"/>
  <Override PartName="/xl/ctrlProps/ctrlProp16.xml" ContentType="application/vnd.ms-excel.controlproperties+xml"/>
  <Override PartName="/xl/drawings/drawing17.xml" ContentType="application/vnd.openxmlformats-officedocument.drawing+xml"/>
  <Override PartName="/xl/ctrlProps/ctrlProp17.xml" ContentType="application/vnd.ms-excel.controlproperties+xml"/>
  <Override PartName="/xl/drawings/drawing18.xml" ContentType="application/vnd.openxmlformats-officedocument.drawing+xml"/>
  <Override PartName="/xl/ctrlProps/ctrlProp18.xml" ContentType="application/vnd.ms-excel.controlproperties+xml"/>
  <Override PartName="/xl/drawings/drawing19.xml" ContentType="application/vnd.openxmlformats-officedocument.drawing+xml"/>
  <Override PartName="/xl/ctrlProps/ctrlProp19.xml" ContentType="application/vnd.ms-excel.controlproperties+xml"/>
  <Override PartName="/xl/drawings/drawing20.xml" ContentType="application/vnd.openxmlformats-officedocument.drawing+xml"/>
  <Override PartName="/xl/ctrlProps/ctrlProp20.xml" ContentType="application/vnd.ms-excel.controlproperties+xml"/>
  <Override PartName="/xl/drawings/drawing21.xml" ContentType="application/vnd.openxmlformats-officedocument.drawing+xml"/>
  <Override PartName="/xl/ctrlProps/ctrlProp21.xml" ContentType="application/vnd.ms-excel.controlproperties+xml"/>
  <Override PartName="/xl/drawings/drawing22.xml" ContentType="application/vnd.openxmlformats-officedocument.drawing+xml"/>
  <Override PartName="/xl/ctrlProps/ctrlProp22.xml" ContentType="application/vnd.ms-excel.controlproperties+xml"/>
  <Override PartName="/xl/drawings/drawing23.xml" ContentType="application/vnd.openxmlformats-officedocument.drawing+xml"/>
  <Override PartName="/xl/ctrlProps/ctrlProp23.xml" ContentType="application/vnd.ms-excel.controlproperties+xml"/>
  <Override PartName="/xl/drawings/drawing24.xml" ContentType="application/vnd.openxmlformats-officedocument.drawing+xml"/>
  <Override PartName="/xl/ctrlProps/ctrlProp24.xml" ContentType="application/vnd.ms-excel.controlproperties+xml"/>
  <Override PartName="/xl/drawings/drawing25.xml" ContentType="application/vnd.openxmlformats-officedocument.drawing+xml"/>
  <Override PartName="/xl/ctrlProps/ctrlProp25.xml" ContentType="application/vnd.ms-excel.controlproperties+xml"/>
  <Override PartName="/xl/drawings/drawing26.xml" ContentType="application/vnd.openxmlformats-officedocument.drawing+xml"/>
  <Override PartName="/xl/ctrlProps/ctrlProp2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0830" yWindow="780" windowWidth="13245" windowHeight="6960" activeTab="2"/>
  </bookViews>
  <sheets>
    <sheet name="vierge" sheetId="5" r:id="rId1"/>
    <sheet name="Assiette VF" sheetId="35" r:id="rId2"/>
    <sheet name="Burger simple" sheetId="6" r:id="rId3"/>
    <sheet name="sauce miles-iles" sheetId="34" r:id="rId4"/>
    <sheet name="Poutine moitié" sheetId="31" r:id="rId5"/>
    <sheet name="Poutine Sauce Burger" sheetId="32" r:id="rId6"/>
    <sheet name="poutine" sheetId="33" r:id="rId7"/>
    <sheet name="FRITES SAUCE bURGER" sheetId="30" r:id="rId8"/>
    <sheet name="fRITES SAUCE MOITÉ" sheetId="29" r:id="rId9"/>
    <sheet name="FRITE SAUCE" sheetId="25" r:id="rId10"/>
    <sheet name="frITES DOUBLE" sheetId="26" r:id="rId11"/>
    <sheet name="FRITES" sheetId="24" r:id="rId12"/>
    <sheet name="hot-dog VF  Fromage" sheetId="23" r:id="rId13"/>
    <sheet name="hot-dog VF" sheetId="22" r:id="rId14"/>
    <sheet name="hot-dog Déso fromage" sheetId="21" r:id="rId15"/>
    <sheet name="hot-dog Déso" sheetId="20" r:id="rId16"/>
    <sheet name="hot-dog" sheetId="19" r:id="rId17"/>
    <sheet name="Guac" sheetId="18" r:id="rId18"/>
    <sheet name="Lobster Roll" sheetId="17" r:id="rId19"/>
    <sheet name="mini-raviolis" sheetId="16" r:id="rId20"/>
    <sheet name="Cheese VF" sheetId="15" r:id="rId21"/>
    <sheet name="Hamburger VF" sheetId="14" r:id="rId22"/>
    <sheet name="Burger Double" sheetId="7" r:id="rId23"/>
    <sheet name="Cheese Simple" sheetId="8" r:id="rId24"/>
    <sheet name="Cheese Double " sheetId="9" r:id="rId25"/>
    <sheet name="Deluxe" sheetId="10" r:id="rId26"/>
    <sheet name="Deluxe Double" sheetId="13" r:id="rId27"/>
  </sheets>
  <externalReferences>
    <externalReference r:id="rId28"/>
    <externalReference r:id="rId29"/>
  </externalReferences>
  <definedNames>
    <definedName name="DESCRIPTION">[1]master_price!$F:$F</definedName>
    <definedName name="f_categorie" localSheetId="1">OFFSET('Assiette VF'!p_categorie,0,0,COUNTA('Assiette VF'!l_categorie),1)</definedName>
    <definedName name="f_categorie" localSheetId="22">OFFSET('Burger Double'!p_categorie,0,0,COUNTA('Burger Double'!l_categorie),1)</definedName>
    <definedName name="f_categorie" localSheetId="2">OFFSET('Burger simple'!p_categorie,0,0,COUNTA('Burger simple'!l_categorie),1)</definedName>
    <definedName name="f_categorie" localSheetId="24">OFFSET('Cheese Double '!p_categorie,0,0,COUNTA('Cheese Double '!l_categorie),1)</definedName>
    <definedName name="f_categorie" localSheetId="23">OFFSET('Cheese Simple'!p_categorie,0,0,COUNTA('Cheese Simple'!l_categorie),1)</definedName>
    <definedName name="f_categorie" localSheetId="20">OFFSET('Cheese VF'!p_categorie,0,0,COUNTA('Cheese VF'!l_categorie),1)</definedName>
    <definedName name="f_categorie" localSheetId="25">OFFSET(Deluxe!p_categorie,0,0,COUNTA(Deluxe!l_categorie),1)</definedName>
    <definedName name="f_categorie" localSheetId="26">OFFSET('Deluxe Double'!p_categorie,0,0,COUNTA('Deluxe Double'!l_categorie),1)</definedName>
    <definedName name="f_categorie" localSheetId="9">OFFSET('FRITE SAUCE'!p_categorie,0,0,COUNTA('FRITE SAUCE'!l_categorie),1)</definedName>
    <definedName name="f_categorie" localSheetId="11">OFFSET(FRITES!p_categorie,0,0,COUNTA(FRITES!l_categorie),1)</definedName>
    <definedName name="f_categorie" localSheetId="10">OFFSET('frITES DOUBLE'!p_categorie,0,0,COUNTA('frITES DOUBLE'!l_categorie),1)</definedName>
    <definedName name="f_categorie" localSheetId="7">OFFSET('FRITES SAUCE bURGER'!p_categorie,0,0,COUNTA('FRITES SAUCE bURGER'!l_categorie),1)</definedName>
    <definedName name="f_categorie" localSheetId="8">OFFSET('fRITES SAUCE MOITÉ'!p_categorie,0,0,COUNTA('fRITES SAUCE MOITÉ'!l_categorie),1)</definedName>
    <definedName name="f_categorie" localSheetId="17">OFFSET(Guac!p_categorie,0,0,COUNTA(Guac!l_categorie),1)</definedName>
    <definedName name="f_categorie" localSheetId="21">OFFSET('Hamburger VF'!p_categorie,0,0,COUNTA('Hamburger VF'!l_categorie),1)</definedName>
    <definedName name="f_categorie" localSheetId="16">OFFSET('hot-dog'!p_categorie,0,0,COUNTA('hot-dog'!l_categorie),1)</definedName>
    <definedName name="f_categorie" localSheetId="15">OFFSET('hot-dog Déso'!p_categorie,0,0,COUNTA('hot-dog Déso'!l_categorie),1)</definedName>
    <definedName name="f_categorie" localSheetId="14">OFFSET('hot-dog Déso fromage'!p_categorie,0,0,COUNTA('hot-dog Déso fromage'!l_categorie),1)</definedName>
    <definedName name="f_categorie" localSheetId="13">OFFSET('hot-dog VF'!p_categorie,0,0,COUNTA('hot-dog VF'!l_categorie),1)</definedName>
    <definedName name="f_categorie" localSheetId="12">OFFSET('hot-dog VF  Fromage'!p_categorie,0,0,COUNTA('hot-dog VF  Fromage'!l_categorie),1)</definedName>
    <definedName name="f_categorie" localSheetId="18">OFFSET('Lobster Roll'!p_categorie,0,0,COUNTA('Lobster Roll'!l_categorie),1)</definedName>
    <definedName name="f_categorie" localSheetId="19">OFFSET('mini-raviolis'!p_categorie,0,0,COUNTA('mini-raviolis'!l_categorie),1)</definedName>
    <definedName name="f_categorie" localSheetId="6">OFFSET(poutine!p_categorie,0,0,COUNTA(poutine!l_categorie),1)</definedName>
    <definedName name="f_categorie" localSheetId="4">OFFSET('Poutine moitié'!p_categorie,0,0,COUNTA('Poutine moitié'!l_categorie),1)</definedName>
    <definedName name="f_categorie" localSheetId="5">OFFSET('Poutine Sauce Burger'!p_categorie,0,0,COUNTA('Poutine Sauce Burger'!l_categorie),1)</definedName>
    <definedName name="f_categorie" localSheetId="3">OFFSET('sauce miles-iles'!p_categorie,0,0,COUNTA('sauce miles-iles'!l_categorie),1)</definedName>
    <definedName name="f_categorie" localSheetId="0">OFFSET(vierge!p_categorie,0,0,COUNTA(vierge!l_categorie),1)</definedName>
    <definedName name="f_categorie">OFFSET(p_categorie,0,0,COUNTA(l_categorie),1)</definedName>
    <definedName name="l_categorie" localSheetId="1">[1]master_price!$F$17:$F$1996</definedName>
    <definedName name="l_categorie" localSheetId="22">[1]master_price!$F$1:$F$1996</definedName>
    <definedName name="l_categorie" localSheetId="2">[1]master_price!$F$1:$F$1996</definedName>
    <definedName name="l_categorie" localSheetId="24">[1]master_price!$F$1:$F$1996</definedName>
    <definedName name="l_categorie" localSheetId="23">[1]master_price!$F$1:$F$1996</definedName>
    <definedName name="l_categorie" localSheetId="20">[1]master_price!$F$17:$F$1996</definedName>
    <definedName name="l_categorie" localSheetId="25">[1]master_price!$F$17:$F$1996</definedName>
    <definedName name="l_categorie" localSheetId="26">[1]master_price!$F$17:$F$1996</definedName>
    <definedName name="l_categorie" localSheetId="9">[1]master_price!$F$17:$F$1996</definedName>
    <definedName name="l_categorie" localSheetId="11">[1]master_price!$F$17:$F$1996</definedName>
    <definedName name="l_categorie" localSheetId="10">[1]master_price!$F$17:$F$1996</definedName>
    <definedName name="l_categorie" localSheetId="7">[1]master_price!$F$17:$F$1996</definedName>
    <definedName name="l_categorie" localSheetId="8">[1]master_price!$F$17:$F$1996</definedName>
    <definedName name="l_categorie" localSheetId="17">[1]master_price!$F$17:$F$1996</definedName>
    <definedName name="l_categorie" localSheetId="21">[1]master_price!$F$17:$F$1996</definedName>
    <definedName name="l_categorie" localSheetId="16">[1]master_price!$F$17:$F$1996</definedName>
    <definedName name="l_categorie" localSheetId="15">[1]master_price!$F$17:$F$1996</definedName>
    <definedName name="l_categorie" localSheetId="14">[1]master_price!$F$17:$F$1996</definedName>
    <definedName name="l_categorie" localSheetId="13">[1]master_price!$F$17:$F$1996</definedName>
    <definedName name="l_categorie" localSheetId="12">[1]master_price!$F$17:$F$1996</definedName>
    <definedName name="l_categorie" localSheetId="18">[1]master_price!$F$17:$F$1996</definedName>
    <definedName name="l_categorie" localSheetId="19">[1]master_price!$F$17:$F$1996</definedName>
    <definedName name="l_categorie" localSheetId="6">[1]master_price!$F$17:$F$1996</definedName>
    <definedName name="l_categorie" localSheetId="4">[1]master_price!$F$17:$F$1996</definedName>
    <definedName name="l_categorie" localSheetId="5">[1]master_price!$F$17:$F$1996</definedName>
    <definedName name="l_categorie" localSheetId="3">[1]master_price!$F$17:$F$1996</definedName>
    <definedName name="l_categorie" localSheetId="0">[1]master_price!$F:$F</definedName>
    <definedName name="l_categorie">[2]master_price!$F:$F</definedName>
    <definedName name="list_format">[1]master_price!$A$3:$A$5</definedName>
    <definedName name="p_categorie" localSheetId="1">[1]master_price!$F$17:$F$1996</definedName>
    <definedName name="p_categorie" localSheetId="22">[1]master_price!$F$1:$F$1996</definedName>
    <definedName name="p_categorie" localSheetId="2">[1]master_price!$F$1:$F$1996</definedName>
    <definedName name="p_categorie" localSheetId="24">[1]master_price!$F$1:$F$1996</definedName>
    <definedName name="p_categorie" localSheetId="23">[1]master_price!$F$1:$F$1996</definedName>
    <definedName name="p_categorie" localSheetId="20">[1]master_price!$F$17:$F$1996</definedName>
    <definedName name="p_categorie" localSheetId="25">[1]master_price!$F$17:$F$1996</definedName>
    <definedName name="p_categorie" localSheetId="26">[1]master_price!$F$17:$F$1996</definedName>
    <definedName name="p_categorie" localSheetId="9">[1]master_price!$F$17:$F$1996</definedName>
    <definedName name="p_categorie" localSheetId="11">[1]master_price!$F$17:$F$1996</definedName>
    <definedName name="p_categorie" localSheetId="10">[1]master_price!$F$17:$F$1996</definedName>
    <definedName name="p_categorie" localSheetId="7">[1]master_price!$F$17:$F$1996</definedName>
    <definedName name="p_categorie" localSheetId="8">[1]master_price!$F$17:$F$1996</definedName>
    <definedName name="p_categorie" localSheetId="17">[1]master_price!$F$17:$F$1996</definedName>
    <definedName name="p_categorie" localSheetId="21">[1]master_price!$F$17:$F$1996</definedName>
    <definedName name="p_categorie" localSheetId="16">[1]master_price!$F$17:$F$1996</definedName>
    <definedName name="p_categorie" localSheetId="15">[1]master_price!$F$17:$F$1996</definedName>
    <definedName name="p_categorie" localSheetId="14">[1]master_price!$F$17:$F$1996</definedName>
    <definedName name="p_categorie" localSheetId="13">[1]master_price!$F$17:$F$1996</definedName>
    <definedName name="p_categorie" localSheetId="12">[1]master_price!$F$17:$F$1996</definedName>
    <definedName name="p_categorie" localSheetId="18">[1]master_price!$F$17:$F$1996</definedName>
    <definedName name="p_categorie" localSheetId="19">[1]master_price!$F$17:$F$1996</definedName>
    <definedName name="p_categorie" localSheetId="6">[1]master_price!$F$17:$F$1996</definedName>
    <definedName name="p_categorie" localSheetId="4">[1]master_price!$F$17:$F$1996</definedName>
    <definedName name="p_categorie" localSheetId="5">[1]master_price!$F$17:$F$1996</definedName>
    <definedName name="p_categorie" localSheetId="3">[1]master_price!$F$17:$F$1996</definedName>
    <definedName name="p_categorie" localSheetId="0">[1]master_price!$F:$F</definedName>
    <definedName name="p_categorie">[2]master_price!$F:$F</definedName>
    <definedName name="poid">[1]master_price!$M:$N</definedName>
    <definedName name="prise_inventaire">[1]master_price!$C$1:$C$1997</definedName>
    <definedName name="uniter">[1]master_price!$Q:$R</definedName>
    <definedName name="uniter_list" localSheetId="1">[1]master_price!$B$3:$B$16</definedName>
    <definedName name="uniter_list" localSheetId="22">[1]master_price!$B$3:$B$16</definedName>
    <definedName name="uniter_list" localSheetId="2">[1]master_price!$B$3:$B$16</definedName>
    <definedName name="uniter_list" localSheetId="24">[1]master_price!$B$3:$B$16</definedName>
    <definedName name="uniter_list" localSheetId="23">[1]master_price!$B$3:$B$16</definedName>
    <definedName name="uniter_list" localSheetId="20">[1]master_price!$B$3:$B$16</definedName>
    <definedName name="uniter_list" localSheetId="25">[1]master_price!$B$3:$B$16</definedName>
    <definedName name="uniter_list" localSheetId="26">[1]master_price!$B$3:$B$16</definedName>
    <definedName name="uniter_list" localSheetId="9">[1]master_price!$B$3:$B$16</definedName>
    <definedName name="uniter_list" localSheetId="11">[1]master_price!$B$3:$B$16</definedName>
    <definedName name="uniter_list" localSheetId="10">[1]master_price!$B$3:$B$16</definedName>
    <definedName name="uniter_list" localSheetId="7">[1]master_price!$B$3:$B$16</definedName>
    <definedName name="uniter_list" localSheetId="8">[1]master_price!$B$3:$B$16</definedName>
    <definedName name="uniter_list" localSheetId="17">[1]master_price!$B$3:$B$16</definedName>
    <definedName name="uniter_list" localSheetId="21">[1]master_price!$B$3:$B$16</definedName>
    <definedName name="uniter_list" localSheetId="16">[1]master_price!$B$3:$B$16</definedName>
    <definedName name="uniter_list" localSheetId="15">[1]master_price!$B$3:$B$16</definedName>
    <definedName name="uniter_list" localSheetId="14">[1]master_price!$B$3:$B$16</definedName>
    <definedName name="uniter_list" localSheetId="13">[1]master_price!$B$3:$B$16</definedName>
    <definedName name="uniter_list" localSheetId="12">[1]master_price!$B$3:$B$16</definedName>
    <definedName name="uniter_list" localSheetId="18">[1]master_price!$B$3:$B$16</definedName>
    <definedName name="uniter_list" localSheetId="19">[1]master_price!$B$3:$B$16</definedName>
    <definedName name="uniter_list" localSheetId="6">[1]master_price!$B$3:$B$16</definedName>
    <definedName name="uniter_list" localSheetId="4">[1]master_price!$B$3:$B$16</definedName>
    <definedName name="uniter_list" localSheetId="5">[1]master_price!$B$3:$B$16</definedName>
    <definedName name="uniter_list" localSheetId="3">[1]master_price!$B$3:$B$16</definedName>
    <definedName name="uniter_list" localSheetId="0">[1]master_price!$B$3:$B$86</definedName>
    <definedName name="uniter_list">[2]master_price!$B$3:$B$86</definedName>
    <definedName name="volume">[1]master_price!$O:$P</definedName>
  </definedNames>
  <calcPr calcId="144525"/>
</workbook>
</file>

<file path=xl/calcChain.xml><?xml version="1.0" encoding="utf-8"?>
<calcChain xmlns="http://schemas.openxmlformats.org/spreadsheetml/2006/main">
  <c r="I4" i="13" l="1"/>
  <c r="I5" i="13"/>
  <c r="I6" i="13"/>
  <c r="I7" i="13"/>
  <c r="I8" i="13"/>
  <c r="I9" i="13"/>
  <c r="I10" i="13"/>
  <c r="J23" i="13"/>
  <c r="I23" i="13"/>
  <c r="J22" i="13"/>
  <c r="I22" i="13"/>
  <c r="J21" i="13"/>
  <c r="I21" i="13"/>
  <c r="J20" i="13"/>
  <c r="I20" i="13"/>
  <c r="J19" i="13"/>
  <c r="I19" i="13"/>
  <c r="J18" i="13"/>
  <c r="I18" i="13"/>
  <c r="J17" i="13"/>
  <c r="I17" i="13"/>
  <c r="J16" i="13"/>
  <c r="I16" i="13"/>
  <c r="J15" i="13"/>
  <c r="I15" i="13"/>
  <c r="J14" i="13"/>
  <c r="I14" i="13"/>
  <c r="J13" i="13"/>
  <c r="I13" i="13"/>
  <c r="J12" i="13"/>
  <c r="I12" i="13"/>
  <c r="J11" i="13"/>
  <c r="I11" i="13"/>
  <c r="J10" i="13"/>
  <c r="J9" i="13"/>
  <c r="J8" i="13"/>
  <c r="J7" i="13"/>
  <c r="J6" i="13"/>
  <c r="J5" i="13"/>
  <c r="J4" i="13"/>
  <c r="J23" i="10"/>
  <c r="I23" i="10"/>
  <c r="J22" i="10"/>
  <c r="I22" i="10"/>
  <c r="J21" i="10"/>
  <c r="I21" i="10"/>
  <c r="J20" i="10"/>
  <c r="I20" i="10"/>
  <c r="J19" i="10"/>
  <c r="I19" i="10"/>
  <c r="J18" i="10"/>
  <c r="I18" i="10"/>
  <c r="J17" i="10"/>
  <c r="I17" i="10"/>
  <c r="J16" i="10"/>
  <c r="I16" i="10"/>
  <c r="J15" i="10"/>
  <c r="I15" i="10"/>
  <c r="J14" i="10"/>
  <c r="I14" i="10"/>
  <c r="J13" i="10"/>
  <c r="I13" i="10"/>
  <c r="J12" i="10"/>
  <c r="I12" i="10"/>
  <c r="J11" i="10"/>
  <c r="I11" i="10"/>
  <c r="J10" i="10"/>
  <c r="I10" i="10"/>
  <c r="J9" i="10"/>
  <c r="I9" i="10"/>
  <c r="J8" i="10"/>
  <c r="I8" i="10"/>
  <c r="J7" i="10"/>
  <c r="I7" i="10"/>
  <c r="J6" i="10"/>
  <c r="I6" i="10"/>
  <c r="J5" i="10"/>
  <c r="I5" i="10"/>
  <c r="J4" i="10"/>
  <c r="I4" i="10"/>
  <c r="J23" i="9"/>
  <c r="I23" i="9"/>
  <c r="J22" i="9"/>
  <c r="I22" i="9"/>
  <c r="J21" i="9"/>
  <c r="I21" i="9"/>
  <c r="J20" i="9"/>
  <c r="I20" i="9"/>
  <c r="J19" i="9"/>
  <c r="I19" i="9"/>
  <c r="J18" i="9"/>
  <c r="I18" i="9"/>
  <c r="J17" i="9"/>
  <c r="I17" i="9"/>
  <c r="J16" i="9"/>
  <c r="I16" i="9"/>
  <c r="J15" i="9"/>
  <c r="I15" i="9"/>
  <c r="J14" i="9"/>
  <c r="I14" i="9"/>
  <c r="J13" i="9"/>
  <c r="I13" i="9"/>
  <c r="J12" i="9"/>
  <c r="I12" i="9"/>
  <c r="J11" i="9"/>
  <c r="I11" i="9"/>
  <c r="J10" i="9"/>
  <c r="I10" i="9"/>
  <c r="J9" i="9"/>
  <c r="I9" i="9"/>
  <c r="J8" i="9"/>
  <c r="I8" i="9"/>
  <c r="J7" i="9"/>
  <c r="I7" i="9"/>
  <c r="J6" i="9"/>
  <c r="I6" i="9"/>
  <c r="J5" i="9"/>
  <c r="I5" i="9"/>
  <c r="J4" i="9"/>
  <c r="I4" i="9"/>
  <c r="J23" i="8"/>
  <c r="I23" i="8"/>
  <c r="J22" i="8"/>
  <c r="I22" i="8"/>
  <c r="J21" i="8"/>
  <c r="I21" i="8"/>
  <c r="J20" i="8"/>
  <c r="I20" i="8"/>
  <c r="J19" i="8"/>
  <c r="I19" i="8"/>
  <c r="J18" i="8"/>
  <c r="I18" i="8"/>
  <c r="J17" i="8"/>
  <c r="I17" i="8"/>
  <c r="J16" i="8"/>
  <c r="I16" i="8"/>
  <c r="J15" i="8"/>
  <c r="I15" i="8"/>
  <c r="J14" i="8"/>
  <c r="I14" i="8"/>
  <c r="J13" i="8"/>
  <c r="I13" i="8"/>
  <c r="J12" i="8"/>
  <c r="I12" i="8"/>
  <c r="J11" i="8"/>
  <c r="I11" i="8"/>
  <c r="J10" i="8"/>
  <c r="I10" i="8"/>
  <c r="J9" i="8"/>
  <c r="I9" i="8"/>
  <c r="J8" i="8"/>
  <c r="I8" i="8"/>
  <c r="J7" i="8"/>
  <c r="I7" i="8"/>
  <c r="J6" i="8"/>
  <c r="I6" i="8"/>
  <c r="J5" i="8"/>
  <c r="I5" i="8"/>
  <c r="J4" i="8"/>
  <c r="I4" i="8"/>
  <c r="J23" i="7"/>
  <c r="I23" i="7"/>
  <c r="J22" i="7"/>
  <c r="I22" i="7"/>
  <c r="J21" i="7"/>
  <c r="I21" i="7"/>
  <c r="J20" i="7"/>
  <c r="I20" i="7"/>
  <c r="J19" i="7"/>
  <c r="I19" i="7"/>
  <c r="J18" i="7"/>
  <c r="I18" i="7"/>
  <c r="J17" i="7"/>
  <c r="I17" i="7"/>
  <c r="J16" i="7"/>
  <c r="I16" i="7"/>
  <c r="J15" i="7"/>
  <c r="I15" i="7"/>
  <c r="J14" i="7"/>
  <c r="I14" i="7"/>
  <c r="J13" i="7"/>
  <c r="I13" i="7"/>
  <c r="J12" i="7"/>
  <c r="I12" i="7"/>
  <c r="J11" i="7"/>
  <c r="I11" i="7"/>
  <c r="J10" i="7"/>
  <c r="I10" i="7"/>
  <c r="J9" i="7"/>
  <c r="I9" i="7"/>
  <c r="J8" i="7"/>
  <c r="I8" i="7"/>
  <c r="J7" i="7"/>
  <c r="I7" i="7"/>
  <c r="J6" i="7"/>
  <c r="I6" i="7"/>
  <c r="J5" i="7"/>
  <c r="I5" i="7"/>
  <c r="J4" i="7"/>
  <c r="I4" i="7"/>
  <c r="J23" i="6"/>
  <c r="I23" i="6"/>
  <c r="J22" i="6"/>
  <c r="I22" i="6"/>
  <c r="J21" i="6"/>
  <c r="I21" i="6"/>
  <c r="J20" i="6"/>
  <c r="I20" i="6"/>
  <c r="J19" i="6"/>
  <c r="I19" i="6"/>
  <c r="J18" i="6"/>
  <c r="I18" i="6"/>
  <c r="J17" i="6"/>
  <c r="I17" i="6"/>
  <c r="J16" i="6"/>
  <c r="I16" i="6"/>
  <c r="J15" i="6"/>
  <c r="I15" i="6"/>
  <c r="J14" i="6"/>
  <c r="I14" i="6"/>
  <c r="J13" i="6"/>
  <c r="I13" i="6"/>
  <c r="J12" i="6"/>
  <c r="I12" i="6"/>
  <c r="J11" i="6"/>
  <c r="I11" i="6"/>
  <c r="J10" i="6"/>
  <c r="I10" i="6"/>
  <c r="J9" i="6"/>
  <c r="I9" i="6"/>
  <c r="J8" i="6"/>
  <c r="I8" i="6"/>
  <c r="J7" i="6"/>
  <c r="I7" i="6"/>
  <c r="J6" i="6"/>
  <c r="I6" i="6"/>
  <c r="J5" i="6"/>
  <c r="I5" i="6"/>
  <c r="J4" i="6"/>
  <c r="I4" i="6"/>
  <c r="J23" i="14"/>
  <c r="I23" i="14"/>
  <c r="J22" i="14"/>
  <c r="I22" i="14"/>
  <c r="J21" i="14"/>
  <c r="I21" i="14"/>
  <c r="J20" i="14"/>
  <c r="I20" i="14"/>
  <c r="J19" i="14"/>
  <c r="I19" i="14"/>
  <c r="J18" i="14"/>
  <c r="I18" i="14"/>
  <c r="J17" i="14"/>
  <c r="I17" i="14"/>
  <c r="J16" i="14"/>
  <c r="I16" i="14"/>
  <c r="J15" i="14"/>
  <c r="I15" i="14"/>
  <c r="J14" i="14"/>
  <c r="I14" i="14"/>
  <c r="J13" i="14"/>
  <c r="I13" i="14"/>
  <c r="J12" i="14"/>
  <c r="I12" i="14"/>
  <c r="J11" i="14"/>
  <c r="I11" i="14"/>
  <c r="J10" i="14"/>
  <c r="I10" i="14"/>
  <c r="J9" i="14"/>
  <c r="I9" i="14"/>
  <c r="J8" i="14"/>
  <c r="I8" i="14"/>
  <c r="J7" i="14"/>
  <c r="I7" i="14"/>
  <c r="J6" i="14"/>
  <c r="I6" i="14"/>
  <c r="J5" i="14"/>
  <c r="I5" i="14"/>
  <c r="J4" i="14"/>
  <c r="I4" i="14"/>
  <c r="J23" i="15"/>
  <c r="I23" i="15"/>
  <c r="J22" i="15"/>
  <c r="I22" i="15"/>
  <c r="J21" i="15"/>
  <c r="I21" i="15"/>
  <c r="J20" i="15"/>
  <c r="I20" i="15"/>
  <c r="J19" i="15"/>
  <c r="I19" i="15"/>
  <c r="J18" i="15"/>
  <c r="I18" i="15"/>
  <c r="J17" i="15"/>
  <c r="I17" i="15"/>
  <c r="J16" i="15"/>
  <c r="I16" i="15"/>
  <c r="J15" i="15"/>
  <c r="I15" i="15"/>
  <c r="J14" i="15"/>
  <c r="I14" i="15"/>
  <c r="J13" i="15"/>
  <c r="I13" i="15"/>
  <c r="J12" i="15"/>
  <c r="I12" i="15"/>
  <c r="J11" i="15"/>
  <c r="I11" i="15"/>
  <c r="J10" i="15"/>
  <c r="I10" i="15"/>
  <c r="J9" i="15"/>
  <c r="I9" i="15"/>
  <c r="J8" i="15"/>
  <c r="I8" i="15"/>
  <c r="J7" i="15"/>
  <c r="I7" i="15"/>
  <c r="J6" i="15"/>
  <c r="I6" i="15"/>
  <c r="J5" i="15"/>
  <c r="I5" i="15"/>
  <c r="J4" i="15"/>
  <c r="I4" i="15"/>
  <c r="J23" i="16"/>
  <c r="I23" i="16"/>
  <c r="J22" i="16"/>
  <c r="I22" i="16"/>
  <c r="J21" i="16"/>
  <c r="I21" i="16"/>
  <c r="J20" i="16"/>
  <c r="I20" i="16"/>
  <c r="J19" i="16"/>
  <c r="I19" i="16"/>
  <c r="J18" i="16"/>
  <c r="I18" i="16"/>
  <c r="J17" i="16"/>
  <c r="I17" i="16"/>
  <c r="J16" i="16"/>
  <c r="I16" i="16"/>
  <c r="J15" i="16"/>
  <c r="I15" i="16"/>
  <c r="J14" i="16"/>
  <c r="I14" i="16"/>
  <c r="J13" i="16"/>
  <c r="I13" i="16"/>
  <c r="J12" i="16"/>
  <c r="I12" i="16"/>
  <c r="J11" i="16"/>
  <c r="I11" i="16"/>
  <c r="J10" i="16"/>
  <c r="I10" i="16"/>
  <c r="J9" i="16"/>
  <c r="I9" i="16"/>
  <c r="J8" i="16"/>
  <c r="I8" i="16"/>
  <c r="J7" i="16"/>
  <c r="I7" i="16"/>
  <c r="J6" i="16"/>
  <c r="I6" i="16"/>
  <c r="J5" i="16"/>
  <c r="I5" i="16"/>
  <c r="J4" i="16"/>
  <c r="I4" i="16"/>
  <c r="J23" i="17"/>
  <c r="I23" i="17"/>
  <c r="J22" i="17"/>
  <c r="I22" i="17"/>
  <c r="J21" i="17"/>
  <c r="I21" i="17"/>
  <c r="J20" i="17"/>
  <c r="I20" i="17"/>
  <c r="J19" i="17"/>
  <c r="I19" i="17"/>
  <c r="J18" i="17"/>
  <c r="I18" i="17"/>
  <c r="J17" i="17"/>
  <c r="I17" i="17"/>
  <c r="J16" i="17"/>
  <c r="I16" i="17"/>
  <c r="J15" i="17"/>
  <c r="I15" i="17"/>
  <c r="J14" i="17"/>
  <c r="I14" i="17"/>
  <c r="J13" i="17"/>
  <c r="I13" i="17"/>
  <c r="J12" i="17"/>
  <c r="I12" i="17"/>
  <c r="J11" i="17"/>
  <c r="I11" i="17"/>
  <c r="J10" i="17"/>
  <c r="I10" i="17"/>
  <c r="J9" i="17"/>
  <c r="I9" i="17"/>
  <c r="J8" i="17"/>
  <c r="I8" i="17"/>
  <c r="J7" i="17"/>
  <c r="I7" i="17"/>
  <c r="J6" i="17"/>
  <c r="I6" i="17"/>
  <c r="J5" i="17"/>
  <c r="I5" i="17"/>
  <c r="J4" i="17"/>
  <c r="I4" i="17"/>
  <c r="J23" i="18"/>
  <c r="I23" i="18"/>
  <c r="J22" i="18"/>
  <c r="I22" i="18"/>
  <c r="J21" i="18"/>
  <c r="I21" i="18"/>
  <c r="J20" i="18"/>
  <c r="I20" i="18"/>
  <c r="J19" i="18"/>
  <c r="I19" i="18"/>
  <c r="J18" i="18"/>
  <c r="I18" i="18"/>
  <c r="J17" i="18"/>
  <c r="I17" i="18"/>
  <c r="J16" i="18"/>
  <c r="I16" i="18"/>
  <c r="J15" i="18"/>
  <c r="I15" i="18"/>
  <c r="J14" i="18"/>
  <c r="I14" i="18"/>
  <c r="J13" i="18"/>
  <c r="I13" i="18"/>
  <c r="J12" i="18"/>
  <c r="I12" i="18"/>
  <c r="J11" i="18"/>
  <c r="I11" i="18"/>
  <c r="J10" i="18"/>
  <c r="I10" i="18"/>
  <c r="J9" i="18"/>
  <c r="I9" i="18"/>
  <c r="J8" i="18"/>
  <c r="I8" i="18"/>
  <c r="J7" i="18"/>
  <c r="I7" i="18"/>
  <c r="J6" i="18"/>
  <c r="I6" i="18"/>
  <c r="J5" i="18"/>
  <c r="I5" i="18"/>
  <c r="J4" i="18"/>
  <c r="I4" i="18"/>
  <c r="J23" i="19"/>
  <c r="I23" i="19"/>
  <c r="J22" i="19"/>
  <c r="I22" i="19"/>
  <c r="J21" i="19"/>
  <c r="I21" i="19"/>
  <c r="J20" i="19"/>
  <c r="I20" i="19"/>
  <c r="J19" i="19"/>
  <c r="I19" i="19"/>
  <c r="J18" i="19"/>
  <c r="I18" i="19"/>
  <c r="J17" i="19"/>
  <c r="I17" i="19"/>
  <c r="J16" i="19"/>
  <c r="I16" i="19"/>
  <c r="J15" i="19"/>
  <c r="I15" i="19"/>
  <c r="J14" i="19"/>
  <c r="I14" i="19"/>
  <c r="J13" i="19"/>
  <c r="I13" i="19"/>
  <c r="J12" i="19"/>
  <c r="I12" i="19"/>
  <c r="J11" i="19"/>
  <c r="I11" i="19"/>
  <c r="J10" i="19"/>
  <c r="I10" i="19"/>
  <c r="J9" i="19"/>
  <c r="I9" i="19"/>
  <c r="J8" i="19"/>
  <c r="I8" i="19"/>
  <c r="J7" i="19"/>
  <c r="I7" i="19"/>
  <c r="J6" i="19"/>
  <c r="I6" i="19"/>
  <c r="J5" i="19"/>
  <c r="I5" i="19"/>
  <c r="J4" i="19"/>
  <c r="I4" i="19"/>
  <c r="J23" i="20"/>
  <c r="I23" i="20"/>
  <c r="J22" i="20"/>
  <c r="I22" i="20"/>
  <c r="J21" i="20"/>
  <c r="I21" i="20"/>
  <c r="J20" i="20"/>
  <c r="I20" i="20"/>
  <c r="J19" i="20"/>
  <c r="I19" i="20"/>
  <c r="J18" i="20"/>
  <c r="I18" i="20"/>
  <c r="J17" i="20"/>
  <c r="I17" i="20"/>
  <c r="J16" i="20"/>
  <c r="I16" i="20"/>
  <c r="J15" i="20"/>
  <c r="I15" i="20"/>
  <c r="J14" i="20"/>
  <c r="I14" i="20"/>
  <c r="J13" i="20"/>
  <c r="I13" i="20"/>
  <c r="J12" i="20"/>
  <c r="I12" i="20"/>
  <c r="J11" i="20"/>
  <c r="I11" i="20"/>
  <c r="J10" i="20"/>
  <c r="I10" i="20"/>
  <c r="J9" i="20"/>
  <c r="I9" i="20"/>
  <c r="J8" i="20"/>
  <c r="I8" i="20"/>
  <c r="J7" i="20"/>
  <c r="I7" i="20"/>
  <c r="J6" i="20"/>
  <c r="I6" i="20"/>
  <c r="J5" i="20"/>
  <c r="I5" i="20"/>
  <c r="J4" i="20"/>
  <c r="I4" i="20"/>
  <c r="J23" i="21"/>
  <c r="I23" i="21"/>
  <c r="J22" i="21"/>
  <c r="I22" i="21"/>
  <c r="J21" i="21"/>
  <c r="I21" i="21"/>
  <c r="J20" i="21"/>
  <c r="I20" i="21"/>
  <c r="J19" i="21"/>
  <c r="I19" i="21"/>
  <c r="J18" i="21"/>
  <c r="I18" i="21"/>
  <c r="J17" i="21"/>
  <c r="I17" i="21"/>
  <c r="J16" i="21"/>
  <c r="I16" i="21"/>
  <c r="J15" i="21"/>
  <c r="I15" i="21"/>
  <c r="J14" i="21"/>
  <c r="I14" i="21"/>
  <c r="J13" i="21"/>
  <c r="I13" i="21"/>
  <c r="J12" i="21"/>
  <c r="I12" i="21"/>
  <c r="J11" i="21"/>
  <c r="I11" i="21"/>
  <c r="J10" i="21"/>
  <c r="I10" i="21"/>
  <c r="J9" i="21"/>
  <c r="I9" i="21"/>
  <c r="J8" i="21"/>
  <c r="I8" i="21"/>
  <c r="J7" i="21"/>
  <c r="I7" i="21"/>
  <c r="J6" i="21"/>
  <c r="I6" i="21"/>
  <c r="J5" i="21"/>
  <c r="I5" i="21"/>
  <c r="J4" i="21"/>
  <c r="I4" i="21"/>
  <c r="J23" i="22"/>
  <c r="I23" i="22"/>
  <c r="J22" i="22"/>
  <c r="I22" i="22"/>
  <c r="J21" i="22"/>
  <c r="I21" i="22"/>
  <c r="J20" i="22"/>
  <c r="I20" i="22"/>
  <c r="J19" i="22"/>
  <c r="I19" i="22"/>
  <c r="J18" i="22"/>
  <c r="I18" i="22"/>
  <c r="J17" i="22"/>
  <c r="I17" i="22"/>
  <c r="J16" i="22"/>
  <c r="I16" i="22"/>
  <c r="J15" i="22"/>
  <c r="I15" i="22"/>
  <c r="J14" i="22"/>
  <c r="I14" i="22"/>
  <c r="J13" i="22"/>
  <c r="I13" i="22"/>
  <c r="J12" i="22"/>
  <c r="I12" i="22"/>
  <c r="J11" i="22"/>
  <c r="I11" i="22"/>
  <c r="J10" i="22"/>
  <c r="I10" i="22"/>
  <c r="J9" i="22"/>
  <c r="I9" i="22"/>
  <c r="J8" i="22"/>
  <c r="I8" i="22"/>
  <c r="J7" i="22"/>
  <c r="I7" i="22"/>
  <c r="J6" i="22"/>
  <c r="I6" i="22"/>
  <c r="J5" i="22"/>
  <c r="I5" i="22"/>
  <c r="J4" i="22"/>
  <c r="I4" i="22"/>
  <c r="J23" i="23"/>
  <c r="I23" i="23"/>
  <c r="J22" i="23"/>
  <c r="I22" i="23"/>
  <c r="J21" i="23"/>
  <c r="I21" i="23"/>
  <c r="J20" i="23"/>
  <c r="I20" i="23"/>
  <c r="J19" i="23"/>
  <c r="I19" i="23"/>
  <c r="J18" i="23"/>
  <c r="I18" i="23"/>
  <c r="J17" i="23"/>
  <c r="I17" i="23"/>
  <c r="J16" i="23"/>
  <c r="I16" i="23"/>
  <c r="J15" i="23"/>
  <c r="I15" i="23"/>
  <c r="J14" i="23"/>
  <c r="I14" i="23"/>
  <c r="J13" i="23"/>
  <c r="I13" i="23"/>
  <c r="J12" i="23"/>
  <c r="I12" i="23"/>
  <c r="J11" i="23"/>
  <c r="I11" i="23"/>
  <c r="J10" i="23"/>
  <c r="I10" i="23"/>
  <c r="J9" i="23"/>
  <c r="I9" i="23"/>
  <c r="J8" i="23"/>
  <c r="I8" i="23"/>
  <c r="J7" i="23"/>
  <c r="I7" i="23"/>
  <c r="J6" i="23"/>
  <c r="I6" i="23"/>
  <c r="J5" i="23"/>
  <c r="I5" i="23"/>
  <c r="J4" i="23"/>
  <c r="I4" i="23"/>
  <c r="J23" i="24"/>
  <c r="I23" i="24"/>
  <c r="J22" i="24"/>
  <c r="I22" i="24"/>
  <c r="J21" i="24"/>
  <c r="I21" i="24"/>
  <c r="J20" i="24"/>
  <c r="I20" i="24"/>
  <c r="J19" i="24"/>
  <c r="I19" i="24"/>
  <c r="J18" i="24"/>
  <c r="I18" i="24"/>
  <c r="J17" i="24"/>
  <c r="I17" i="24"/>
  <c r="J16" i="24"/>
  <c r="I16" i="24"/>
  <c r="J15" i="24"/>
  <c r="I15" i="24"/>
  <c r="J14" i="24"/>
  <c r="I14" i="24"/>
  <c r="J13" i="24"/>
  <c r="I13" i="24"/>
  <c r="J12" i="24"/>
  <c r="I12" i="24"/>
  <c r="J11" i="24"/>
  <c r="I11" i="24"/>
  <c r="J10" i="24"/>
  <c r="I10" i="24"/>
  <c r="J9" i="24"/>
  <c r="I9" i="24"/>
  <c r="J8" i="24"/>
  <c r="I8" i="24"/>
  <c r="J7" i="24"/>
  <c r="I7" i="24"/>
  <c r="J6" i="24"/>
  <c r="I6" i="24"/>
  <c r="J5" i="24"/>
  <c r="I5" i="24"/>
  <c r="J4" i="24"/>
  <c r="I4" i="24"/>
  <c r="J23" i="26"/>
  <c r="I23" i="26"/>
  <c r="J22" i="26"/>
  <c r="I22" i="26"/>
  <c r="J21" i="26"/>
  <c r="I21" i="26"/>
  <c r="J20" i="26"/>
  <c r="I20" i="26"/>
  <c r="J19" i="26"/>
  <c r="I19" i="26"/>
  <c r="J18" i="26"/>
  <c r="I18" i="26"/>
  <c r="J17" i="26"/>
  <c r="I17" i="26"/>
  <c r="J16" i="26"/>
  <c r="I16" i="26"/>
  <c r="J15" i="26"/>
  <c r="I15" i="26"/>
  <c r="J14" i="26"/>
  <c r="I14" i="26"/>
  <c r="J13" i="26"/>
  <c r="I13" i="26"/>
  <c r="J12" i="26"/>
  <c r="I12" i="26"/>
  <c r="J11" i="26"/>
  <c r="I11" i="26"/>
  <c r="J10" i="26"/>
  <c r="I10" i="26"/>
  <c r="J9" i="26"/>
  <c r="I9" i="26"/>
  <c r="J8" i="26"/>
  <c r="I8" i="26"/>
  <c r="J7" i="26"/>
  <c r="I7" i="26"/>
  <c r="J6" i="26"/>
  <c r="I6" i="26"/>
  <c r="J5" i="26"/>
  <c r="I5" i="26"/>
  <c r="J4" i="26"/>
  <c r="I4" i="26"/>
  <c r="J23" i="25"/>
  <c r="I23" i="25"/>
  <c r="J22" i="25"/>
  <c r="I22" i="25"/>
  <c r="J21" i="25"/>
  <c r="I21" i="25"/>
  <c r="J20" i="25"/>
  <c r="I20" i="25"/>
  <c r="J19" i="25"/>
  <c r="I19" i="25"/>
  <c r="J18" i="25"/>
  <c r="I18" i="25"/>
  <c r="J17" i="25"/>
  <c r="I17" i="25"/>
  <c r="J16" i="25"/>
  <c r="I16" i="25"/>
  <c r="J15" i="25"/>
  <c r="I15" i="25"/>
  <c r="J14" i="25"/>
  <c r="I14" i="25"/>
  <c r="J13" i="25"/>
  <c r="I13" i="25"/>
  <c r="J12" i="25"/>
  <c r="I12" i="25"/>
  <c r="J11" i="25"/>
  <c r="I11" i="25"/>
  <c r="J10" i="25"/>
  <c r="I10" i="25"/>
  <c r="J9" i="25"/>
  <c r="I9" i="25"/>
  <c r="J8" i="25"/>
  <c r="I8" i="25"/>
  <c r="J7" i="25"/>
  <c r="I7" i="25"/>
  <c r="J6" i="25"/>
  <c r="I6" i="25"/>
  <c r="J5" i="25"/>
  <c r="I5" i="25"/>
  <c r="J4" i="25"/>
  <c r="I4" i="25"/>
  <c r="J23" i="29"/>
  <c r="I23" i="29"/>
  <c r="J22" i="29"/>
  <c r="I22" i="29"/>
  <c r="J21" i="29"/>
  <c r="I21" i="29"/>
  <c r="J20" i="29"/>
  <c r="I20" i="29"/>
  <c r="J19" i="29"/>
  <c r="I19" i="29"/>
  <c r="J18" i="29"/>
  <c r="I18" i="29"/>
  <c r="J17" i="29"/>
  <c r="I17" i="29"/>
  <c r="J16" i="29"/>
  <c r="I16" i="29"/>
  <c r="J15" i="29"/>
  <c r="I15" i="29"/>
  <c r="J14" i="29"/>
  <c r="I14" i="29"/>
  <c r="J13" i="29"/>
  <c r="I13" i="29"/>
  <c r="J12" i="29"/>
  <c r="I12" i="29"/>
  <c r="J11" i="29"/>
  <c r="I11" i="29"/>
  <c r="J10" i="29"/>
  <c r="I10" i="29"/>
  <c r="J9" i="29"/>
  <c r="I9" i="29"/>
  <c r="J8" i="29"/>
  <c r="I8" i="29"/>
  <c r="J7" i="29"/>
  <c r="I7" i="29"/>
  <c r="J6" i="29"/>
  <c r="I6" i="29"/>
  <c r="J5" i="29"/>
  <c r="I5" i="29"/>
  <c r="J4" i="29"/>
  <c r="I4" i="29"/>
  <c r="J23" i="30"/>
  <c r="I23" i="30"/>
  <c r="J22" i="30"/>
  <c r="I22" i="30"/>
  <c r="J21" i="30"/>
  <c r="I21" i="30"/>
  <c r="J20" i="30"/>
  <c r="I20" i="30"/>
  <c r="J19" i="30"/>
  <c r="I19" i="30"/>
  <c r="J18" i="30"/>
  <c r="I18" i="30"/>
  <c r="J17" i="30"/>
  <c r="I17" i="30"/>
  <c r="J16" i="30"/>
  <c r="I16" i="30"/>
  <c r="J15" i="30"/>
  <c r="I15" i="30"/>
  <c r="J14" i="30"/>
  <c r="I14" i="30"/>
  <c r="J13" i="30"/>
  <c r="I13" i="30"/>
  <c r="J12" i="30"/>
  <c r="I12" i="30"/>
  <c r="J11" i="30"/>
  <c r="I11" i="30"/>
  <c r="J10" i="30"/>
  <c r="I10" i="30"/>
  <c r="J9" i="30"/>
  <c r="I9" i="30"/>
  <c r="J8" i="30"/>
  <c r="I8" i="30"/>
  <c r="J7" i="30"/>
  <c r="I7" i="30"/>
  <c r="J6" i="30"/>
  <c r="I6" i="30"/>
  <c r="J5" i="30"/>
  <c r="I5" i="30"/>
  <c r="J4" i="30"/>
  <c r="I4" i="30"/>
  <c r="J23" i="33"/>
  <c r="I23" i="33"/>
  <c r="J22" i="33"/>
  <c r="I22" i="33"/>
  <c r="J21" i="33"/>
  <c r="I21" i="33"/>
  <c r="J20" i="33"/>
  <c r="I20" i="33"/>
  <c r="J19" i="33"/>
  <c r="I19" i="33"/>
  <c r="J18" i="33"/>
  <c r="I18" i="33"/>
  <c r="J17" i="33"/>
  <c r="I17" i="33"/>
  <c r="J16" i="33"/>
  <c r="I16" i="33"/>
  <c r="J15" i="33"/>
  <c r="I15" i="33"/>
  <c r="J14" i="33"/>
  <c r="I14" i="33"/>
  <c r="J13" i="33"/>
  <c r="I13" i="33"/>
  <c r="J12" i="33"/>
  <c r="I12" i="33"/>
  <c r="J11" i="33"/>
  <c r="I11" i="33"/>
  <c r="J10" i="33"/>
  <c r="I10" i="33"/>
  <c r="J9" i="33"/>
  <c r="I9" i="33"/>
  <c r="J8" i="33"/>
  <c r="I8" i="33"/>
  <c r="J7" i="33"/>
  <c r="I7" i="33"/>
  <c r="J6" i="33"/>
  <c r="I6" i="33"/>
  <c r="J5" i="33"/>
  <c r="I5" i="33"/>
  <c r="J4" i="33"/>
  <c r="I4" i="33"/>
  <c r="J23" i="32"/>
  <c r="I23" i="32"/>
  <c r="J22" i="32"/>
  <c r="I22" i="32"/>
  <c r="J21" i="32"/>
  <c r="I21" i="32"/>
  <c r="J20" i="32"/>
  <c r="I20" i="32"/>
  <c r="J19" i="32"/>
  <c r="I19" i="32"/>
  <c r="J18" i="32"/>
  <c r="I18" i="32"/>
  <c r="J17" i="32"/>
  <c r="I17" i="32"/>
  <c r="J16" i="32"/>
  <c r="I16" i="32"/>
  <c r="J15" i="32"/>
  <c r="I15" i="32"/>
  <c r="J14" i="32"/>
  <c r="I14" i="32"/>
  <c r="J13" i="32"/>
  <c r="I13" i="32"/>
  <c r="J12" i="32"/>
  <c r="I12" i="32"/>
  <c r="J11" i="32"/>
  <c r="I11" i="32"/>
  <c r="J10" i="32"/>
  <c r="I10" i="32"/>
  <c r="J9" i="32"/>
  <c r="I9" i="32"/>
  <c r="J8" i="32"/>
  <c r="I8" i="32"/>
  <c r="J7" i="32"/>
  <c r="I7" i="32"/>
  <c r="J6" i="32"/>
  <c r="I6" i="32"/>
  <c r="J5" i="32"/>
  <c r="I5" i="32"/>
  <c r="J4" i="32"/>
  <c r="I4" i="32"/>
  <c r="J23" i="31"/>
  <c r="I23" i="31"/>
  <c r="J22" i="31"/>
  <c r="I22" i="31"/>
  <c r="J21" i="31"/>
  <c r="I21" i="31"/>
  <c r="J20" i="31"/>
  <c r="I20" i="31"/>
  <c r="J19" i="31"/>
  <c r="I19" i="31"/>
  <c r="J18" i="31"/>
  <c r="I18" i="31"/>
  <c r="J17" i="31"/>
  <c r="I17" i="31"/>
  <c r="J16" i="31"/>
  <c r="I16" i="31"/>
  <c r="J15" i="31"/>
  <c r="I15" i="31"/>
  <c r="J14" i="31"/>
  <c r="I14" i="31"/>
  <c r="J13" i="31"/>
  <c r="I13" i="31"/>
  <c r="J12" i="31"/>
  <c r="I12" i="31"/>
  <c r="J11" i="31"/>
  <c r="I11" i="31"/>
  <c r="J10" i="31"/>
  <c r="I10" i="31"/>
  <c r="J9" i="31"/>
  <c r="I9" i="31"/>
  <c r="J8" i="31"/>
  <c r="I8" i="31"/>
  <c r="J7" i="31"/>
  <c r="I7" i="31"/>
  <c r="J6" i="31"/>
  <c r="I6" i="31"/>
  <c r="J5" i="31"/>
  <c r="I5" i="31"/>
  <c r="J4" i="31"/>
  <c r="I4" i="31"/>
  <c r="J23" i="34"/>
  <c r="I23" i="34"/>
  <c r="J22" i="34"/>
  <c r="I22" i="34"/>
  <c r="J21" i="34"/>
  <c r="I21" i="34"/>
  <c r="J20" i="34"/>
  <c r="I20" i="34"/>
  <c r="J19" i="34"/>
  <c r="I19" i="34"/>
  <c r="J18" i="34"/>
  <c r="I18" i="34"/>
  <c r="J17" i="34"/>
  <c r="I17" i="34"/>
  <c r="J16" i="34"/>
  <c r="I16" i="34"/>
  <c r="J15" i="34"/>
  <c r="I15" i="34"/>
  <c r="J14" i="34"/>
  <c r="I14" i="34"/>
  <c r="J13" i="34"/>
  <c r="I13" i="34"/>
  <c r="J12" i="34"/>
  <c r="I12" i="34"/>
  <c r="J11" i="34"/>
  <c r="I11" i="34"/>
  <c r="J10" i="34"/>
  <c r="I10" i="34"/>
  <c r="J9" i="34"/>
  <c r="I9" i="34"/>
  <c r="J8" i="34"/>
  <c r="I8" i="34"/>
  <c r="J7" i="34"/>
  <c r="I7" i="34"/>
  <c r="J6" i="34"/>
  <c r="I6" i="34"/>
  <c r="J5" i="34"/>
  <c r="I5" i="34"/>
  <c r="J4" i="34"/>
  <c r="I4" i="34"/>
  <c r="J23" i="35"/>
  <c r="I23" i="35"/>
  <c r="J22" i="35"/>
  <c r="I22" i="35"/>
  <c r="J21" i="35"/>
  <c r="I21" i="35"/>
  <c r="J20" i="35"/>
  <c r="I20" i="35"/>
  <c r="J19" i="35"/>
  <c r="I19" i="35"/>
  <c r="J18" i="35"/>
  <c r="I18" i="35"/>
  <c r="J17" i="35"/>
  <c r="I17" i="35"/>
  <c r="J16" i="35"/>
  <c r="I16" i="35"/>
  <c r="J15" i="35"/>
  <c r="I15" i="35"/>
  <c r="J14" i="35"/>
  <c r="I14" i="35"/>
  <c r="J13" i="35"/>
  <c r="I13" i="35"/>
  <c r="J12" i="35"/>
  <c r="I12" i="35"/>
  <c r="J11" i="35"/>
  <c r="I11" i="35"/>
  <c r="J10" i="35"/>
  <c r="I10" i="35"/>
  <c r="J9" i="35"/>
  <c r="I9" i="35"/>
  <c r="J8" i="35"/>
  <c r="I8" i="35"/>
  <c r="J7" i="35"/>
  <c r="I7" i="35"/>
  <c r="J6" i="35"/>
  <c r="I6" i="35"/>
  <c r="J5" i="35"/>
  <c r="I5" i="35"/>
  <c r="J4" i="35"/>
  <c r="I4" i="35"/>
  <c r="J23" i="5"/>
  <c r="I23" i="5"/>
  <c r="J22" i="5"/>
  <c r="I22" i="5"/>
  <c r="J21" i="5"/>
  <c r="I21" i="5"/>
  <c r="J20" i="5"/>
  <c r="I20" i="5"/>
  <c r="J19" i="5"/>
  <c r="I19" i="5"/>
  <c r="J18" i="5"/>
  <c r="I18" i="5"/>
  <c r="J17" i="5"/>
  <c r="I17" i="5"/>
  <c r="J16" i="5"/>
  <c r="I16" i="5"/>
  <c r="J15" i="5"/>
  <c r="I15" i="5"/>
  <c r="J14" i="5"/>
  <c r="I14" i="5"/>
  <c r="J13" i="5"/>
  <c r="I13" i="5"/>
  <c r="J12" i="5"/>
  <c r="I12" i="5"/>
  <c r="J11" i="5"/>
  <c r="I11" i="5"/>
  <c r="J10" i="5"/>
  <c r="I10" i="5"/>
  <c r="J9" i="5"/>
  <c r="I9" i="5"/>
  <c r="J8" i="5"/>
  <c r="I8" i="5"/>
  <c r="J7" i="5"/>
  <c r="I7" i="5"/>
  <c r="J6" i="5"/>
  <c r="I6" i="5"/>
  <c r="J5" i="5"/>
  <c r="I5" i="5"/>
  <c r="J4" i="5"/>
  <c r="I4" i="5"/>
  <c r="F5" i="7"/>
  <c r="F7" i="7"/>
  <c r="F11" i="7"/>
  <c r="G9" i="7"/>
  <c r="G13" i="7"/>
  <c r="G17" i="7"/>
  <c r="G21" i="7"/>
  <c r="G4" i="7"/>
  <c r="F6" i="7"/>
  <c r="F8" i="7"/>
  <c r="F12" i="7"/>
  <c r="G10" i="7"/>
  <c r="G14" i="7"/>
  <c r="G18" i="7"/>
  <c r="G22" i="7"/>
  <c r="F4" i="13"/>
  <c r="G5" i="7"/>
  <c r="F9" i="7"/>
  <c r="G7" i="7"/>
  <c r="G11" i="7"/>
  <c r="G15" i="7"/>
  <c r="G19" i="7"/>
  <c r="G23" i="7"/>
  <c r="F4" i="7"/>
  <c r="F10" i="7"/>
  <c r="G8" i="7"/>
  <c r="G12" i="7"/>
  <c r="G16" i="7"/>
  <c r="G20" i="7"/>
  <c r="G6" i="7"/>
  <c r="L12" i="35" l="1"/>
  <c r="L10" i="35"/>
  <c r="L9" i="35"/>
  <c r="L8" i="35"/>
  <c r="L7" i="35"/>
  <c r="F9" i="35"/>
  <c r="G12" i="35"/>
  <c r="G8" i="35"/>
  <c r="G9" i="35"/>
  <c r="F10" i="35"/>
  <c r="G7" i="35"/>
  <c r="F8" i="35"/>
  <c r="F12" i="35"/>
  <c r="G10" i="35"/>
  <c r="F7" i="35"/>
  <c r="K8" i="35" l="1"/>
  <c r="E12" i="35"/>
  <c r="H12" i="35" s="1"/>
  <c r="M12" i="35" s="1"/>
  <c r="K12" i="35"/>
  <c r="E7" i="35"/>
  <c r="H7" i="35" s="1"/>
  <c r="E9" i="35"/>
  <c r="H9" i="35" s="1"/>
  <c r="E10" i="35"/>
  <c r="H10" i="35" s="1"/>
  <c r="E8" i="35"/>
  <c r="H8" i="35" s="1"/>
  <c r="M8" i="35" s="1"/>
  <c r="K7" i="35"/>
  <c r="K9" i="35"/>
  <c r="K10" i="35"/>
  <c r="F13" i="35"/>
  <c r="G13" i="35"/>
  <c r="E13" i="35" l="1"/>
  <c r="H13" i="35" s="1"/>
  <c r="K13" i="35"/>
  <c r="L20" i="35"/>
  <c r="L19" i="35"/>
  <c r="L11" i="35"/>
  <c r="K5" i="35"/>
  <c r="K6" i="35"/>
  <c r="M9" i="35"/>
  <c r="K23" i="35"/>
  <c r="L22" i="35"/>
  <c r="L21" i="35"/>
  <c r="L18" i="35"/>
  <c r="K15" i="35"/>
  <c r="L14" i="35"/>
  <c r="L17" i="35"/>
  <c r="K16" i="35"/>
  <c r="L4" i="35"/>
  <c r="G4" i="35"/>
  <c r="F4" i="35"/>
  <c r="G22" i="35"/>
  <c r="F22" i="35"/>
  <c r="G21" i="35"/>
  <c r="F6" i="35"/>
  <c r="G5" i="35"/>
  <c r="F16" i="35"/>
  <c r="F20" i="35"/>
  <c r="F5" i="35"/>
  <c r="G11" i="35"/>
  <c r="G17" i="35"/>
  <c r="F11" i="35"/>
  <c r="G20" i="35"/>
  <c r="F21" i="35"/>
  <c r="G16" i="35"/>
  <c r="G23" i="35"/>
  <c r="G19" i="35"/>
  <c r="G14" i="35"/>
  <c r="G18" i="35"/>
  <c r="F19" i="35"/>
  <c r="F23" i="35"/>
  <c r="G15" i="35"/>
  <c r="F14" i="35"/>
  <c r="F15" i="35"/>
  <c r="F17" i="35"/>
  <c r="G6" i="35"/>
  <c r="F18" i="35"/>
  <c r="M13" i="35" l="1"/>
  <c r="L13" i="35"/>
  <c r="E20" i="35"/>
  <c r="H20" i="35" s="1"/>
  <c r="M20" i="35" s="1"/>
  <c r="E19" i="35"/>
  <c r="H19" i="35" s="1"/>
  <c r="M19" i="35" s="1"/>
  <c r="K19" i="35"/>
  <c r="K20" i="35"/>
  <c r="E11" i="35"/>
  <c r="H11" i="35" s="1"/>
  <c r="K11" i="35"/>
  <c r="E6" i="35"/>
  <c r="H6" i="35" s="1"/>
  <c r="M6" i="35" s="1"/>
  <c r="E5" i="35"/>
  <c r="H5" i="35" s="1"/>
  <c r="L6" i="35"/>
  <c r="L5" i="35"/>
  <c r="K21" i="35"/>
  <c r="K4" i="35"/>
  <c r="E21" i="35"/>
  <c r="H21" i="35" s="1"/>
  <c r="M21" i="35" s="1"/>
  <c r="E14" i="35"/>
  <c r="H14" i="35" s="1"/>
  <c r="M14" i="35" s="1"/>
  <c r="E18" i="35"/>
  <c r="H18" i="35" s="1"/>
  <c r="M18" i="35" s="1"/>
  <c r="E22" i="35"/>
  <c r="H22" i="35" s="1"/>
  <c r="M22" i="35" s="1"/>
  <c r="E15" i="35"/>
  <c r="H15" i="35" s="1"/>
  <c r="M15" i="35" s="1"/>
  <c r="E23" i="35"/>
  <c r="H23" i="35" s="1"/>
  <c r="M23" i="35" s="1"/>
  <c r="E16" i="35"/>
  <c r="H16" i="35" s="1"/>
  <c r="M16" i="35" s="1"/>
  <c r="E17" i="35"/>
  <c r="H17" i="35" s="1"/>
  <c r="M17" i="35" s="1"/>
  <c r="E4" i="35"/>
  <c r="H4" i="35" s="1"/>
  <c r="L15" i="35"/>
  <c r="L23" i="35"/>
  <c r="L16" i="35"/>
  <c r="K17" i="35"/>
  <c r="K14" i="35"/>
  <c r="K18" i="35"/>
  <c r="K22" i="35"/>
  <c r="M25" i="30"/>
  <c r="M24" i="35" l="1"/>
  <c r="C11" i="17"/>
  <c r="K6" i="15"/>
  <c r="K13" i="10"/>
  <c r="K14" i="10"/>
  <c r="K15" i="10"/>
  <c r="K7" i="10"/>
  <c r="L12" i="10"/>
  <c r="L11" i="10"/>
  <c r="L10" i="10"/>
  <c r="F10" i="8"/>
  <c r="F12" i="10"/>
  <c r="F7" i="10"/>
  <c r="F10" i="10"/>
  <c r="F11" i="10"/>
  <c r="G6" i="15"/>
  <c r="F15" i="10"/>
  <c r="G11" i="10"/>
  <c r="F6" i="15"/>
  <c r="G7" i="10"/>
  <c r="G10" i="10"/>
  <c r="G15" i="10"/>
  <c r="G12" i="10"/>
  <c r="G10" i="8"/>
  <c r="M26" i="35" l="1"/>
  <c r="M28" i="35"/>
  <c r="L6" i="15"/>
  <c r="L15" i="10"/>
  <c r="L14" i="10"/>
  <c r="L13" i="10"/>
  <c r="L7" i="10"/>
  <c r="E11" i="10"/>
  <c r="H11" i="10" s="1"/>
  <c r="E10" i="10"/>
  <c r="H10" i="10" s="1"/>
  <c r="M10" i="10" s="1"/>
  <c r="E12" i="10"/>
  <c r="H12" i="10" s="1"/>
  <c r="K10" i="10"/>
  <c r="K11" i="10"/>
  <c r="K12" i="10"/>
  <c r="E15" i="10"/>
  <c r="H15" i="10" s="1"/>
  <c r="M15" i="10" s="1"/>
  <c r="F16" i="10"/>
  <c r="G16" i="10"/>
  <c r="E16" i="10" l="1"/>
  <c r="H16" i="10" s="1"/>
  <c r="K16" i="10"/>
  <c r="F17" i="10"/>
  <c r="G17" i="10"/>
  <c r="M16" i="10" l="1"/>
  <c r="E17" i="10"/>
  <c r="H17" i="10" s="1"/>
  <c r="L16" i="10"/>
  <c r="K17" i="10"/>
  <c r="M17" i="10" l="1"/>
  <c r="L17" i="10"/>
  <c r="K23" i="34" l="1"/>
  <c r="L22" i="34"/>
  <c r="L21" i="34"/>
  <c r="K20" i="34"/>
  <c r="K19" i="34"/>
  <c r="L18" i="34"/>
  <c r="L17" i="34"/>
  <c r="K16" i="34"/>
  <c r="K15" i="34"/>
  <c r="L14" i="34"/>
  <c r="L13" i="34"/>
  <c r="K12" i="34"/>
  <c r="K11" i="34"/>
  <c r="L10" i="34"/>
  <c r="L9" i="34"/>
  <c r="K8" i="34"/>
  <c r="K7" i="34"/>
  <c r="L6" i="34"/>
  <c r="L5" i="34"/>
  <c r="L4" i="34"/>
  <c r="G23" i="34"/>
  <c r="G19" i="34"/>
  <c r="F9" i="34"/>
  <c r="G13" i="34"/>
  <c r="G17" i="34"/>
  <c r="F14" i="34"/>
  <c r="F8" i="34"/>
  <c r="G22" i="34"/>
  <c r="G4" i="34"/>
  <c r="F13" i="34"/>
  <c r="G14" i="34"/>
  <c r="G21" i="34"/>
  <c r="G14" i="10"/>
  <c r="G7" i="34"/>
  <c r="G15" i="34"/>
  <c r="F4" i="34"/>
  <c r="G12" i="34"/>
  <c r="G11" i="34"/>
  <c r="F23" i="34"/>
  <c r="F15" i="34"/>
  <c r="F18" i="34"/>
  <c r="F16" i="34"/>
  <c r="G10" i="34"/>
  <c r="G8" i="34"/>
  <c r="F5" i="34"/>
  <c r="F14" i="10"/>
  <c r="G16" i="34"/>
  <c r="F19" i="34"/>
  <c r="G18" i="34"/>
  <c r="F6" i="34"/>
  <c r="F20" i="34"/>
  <c r="G7" i="13"/>
  <c r="F7" i="34"/>
  <c r="F7" i="13"/>
  <c r="F12" i="34"/>
  <c r="F11" i="34"/>
  <c r="F10" i="34"/>
  <c r="G20" i="34"/>
  <c r="G6" i="34"/>
  <c r="F21" i="34"/>
  <c r="G9" i="34"/>
  <c r="F17" i="34"/>
  <c r="G5" i="34"/>
  <c r="F22" i="34"/>
  <c r="E14" i="10" l="1"/>
  <c r="H14" i="10" s="1"/>
  <c r="L16" i="34"/>
  <c r="K13" i="34"/>
  <c r="L12" i="34"/>
  <c r="L20" i="34"/>
  <c r="K17" i="34"/>
  <c r="K21" i="34"/>
  <c r="K9" i="34"/>
  <c r="L8" i="34"/>
  <c r="K5" i="34"/>
  <c r="E4" i="34"/>
  <c r="H4" i="34" s="1"/>
  <c r="M4" i="34" s="1"/>
  <c r="E5" i="34"/>
  <c r="H5" i="34" s="1"/>
  <c r="E9" i="34"/>
  <c r="H9" i="34" s="1"/>
  <c r="M9" i="34" s="1"/>
  <c r="E13" i="34"/>
  <c r="H13" i="34" s="1"/>
  <c r="M13" i="34" s="1"/>
  <c r="E17" i="34"/>
  <c r="H17" i="34" s="1"/>
  <c r="M17" i="34" s="1"/>
  <c r="E21" i="34"/>
  <c r="H21" i="34" s="1"/>
  <c r="M21" i="34" s="1"/>
  <c r="E10" i="34"/>
  <c r="H10" i="34" s="1"/>
  <c r="M10" i="34" s="1"/>
  <c r="E14" i="34"/>
  <c r="H14" i="34" s="1"/>
  <c r="E18" i="34"/>
  <c r="H18" i="34" s="1"/>
  <c r="M18" i="34" s="1"/>
  <c r="E22" i="34"/>
  <c r="H22" i="34" s="1"/>
  <c r="M22" i="34" s="1"/>
  <c r="E6" i="34"/>
  <c r="H6" i="34" s="1"/>
  <c r="E7" i="34"/>
  <c r="H7" i="34" s="1"/>
  <c r="E11" i="34"/>
  <c r="H11" i="34" s="1"/>
  <c r="M11" i="34" s="1"/>
  <c r="E15" i="34"/>
  <c r="H15" i="34" s="1"/>
  <c r="E19" i="34"/>
  <c r="H19" i="34" s="1"/>
  <c r="M19" i="34" s="1"/>
  <c r="E23" i="34"/>
  <c r="H23" i="34" s="1"/>
  <c r="M23" i="34" s="1"/>
  <c r="E8" i="34"/>
  <c r="H8" i="34" s="1"/>
  <c r="E12" i="34"/>
  <c r="H12" i="34" s="1"/>
  <c r="M12" i="34" s="1"/>
  <c r="E16" i="34"/>
  <c r="H16" i="34" s="1"/>
  <c r="E20" i="34"/>
  <c r="H20" i="34" s="1"/>
  <c r="M20" i="34" s="1"/>
  <c r="K4" i="34"/>
  <c r="L7" i="34"/>
  <c r="L11" i="34"/>
  <c r="L15" i="34"/>
  <c r="L19" i="34"/>
  <c r="L23" i="34"/>
  <c r="K6" i="34"/>
  <c r="K10" i="34"/>
  <c r="K14" i="34"/>
  <c r="K18" i="34"/>
  <c r="K22" i="34"/>
  <c r="K23" i="33"/>
  <c r="L22" i="33"/>
  <c r="L21" i="33"/>
  <c r="K20" i="33"/>
  <c r="K19" i="33"/>
  <c r="L18" i="33"/>
  <c r="L17" i="33"/>
  <c r="K16" i="33"/>
  <c r="K15" i="33"/>
  <c r="L14" i="33"/>
  <c r="L13" i="33"/>
  <c r="L12" i="33"/>
  <c r="K11" i="33"/>
  <c r="L10" i="33"/>
  <c r="L9" i="33"/>
  <c r="K8" i="33"/>
  <c r="K7" i="33"/>
  <c r="L6" i="33"/>
  <c r="L5" i="33"/>
  <c r="L4" i="33"/>
  <c r="L23" i="32"/>
  <c r="K22" i="32"/>
  <c r="K21" i="32"/>
  <c r="L20" i="32"/>
  <c r="L19" i="32"/>
  <c r="L18" i="32"/>
  <c r="K17" i="32"/>
  <c r="L16" i="32"/>
  <c r="L15" i="32"/>
  <c r="L14" i="32"/>
  <c r="K13" i="32"/>
  <c r="L12" i="32"/>
  <c r="L11" i="32"/>
  <c r="L10" i="32"/>
  <c r="K9" i="32"/>
  <c r="L8" i="32"/>
  <c r="L7" i="32"/>
  <c r="K6" i="32"/>
  <c r="K5" i="32"/>
  <c r="L4" i="32"/>
  <c r="K23" i="31"/>
  <c r="L22" i="31"/>
  <c r="L21" i="31"/>
  <c r="L20" i="31"/>
  <c r="L19" i="31"/>
  <c r="L18" i="31"/>
  <c r="L16" i="31"/>
  <c r="K15" i="31"/>
  <c r="L13" i="31"/>
  <c r="K12" i="31"/>
  <c r="K11" i="31"/>
  <c r="L10" i="31"/>
  <c r="L9" i="31"/>
  <c r="L8" i="31"/>
  <c r="L7" i="31"/>
  <c r="K6" i="31"/>
  <c r="L5" i="31"/>
  <c r="L4" i="31"/>
  <c r="K23" i="30"/>
  <c r="L22" i="30"/>
  <c r="L21" i="30"/>
  <c r="K20" i="30"/>
  <c r="K19" i="30"/>
  <c r="L18" i="30"/>
  <c r="L17" i="30"/>
  <c r="K16" i="30"/>
  <c r="K15" i="30"/>
  <c r="L14" i="30"/>
  <c r="L13" i="30"/>
  <c r="K12" i="30"/>
  <c r="K11" i="30"/>
  <c r="L10" i="30"/>
  <c r="L9" i="30"/>
  <c r="K8" i="30"/>
  <c r="K7" i="30"/>
  <c r="L6" i="30"/>
  <c r="L5" i="30"/>
  <c r="K4" i="30"/>
  <c r="L23" i="29"/>
  <c r="L22" i="29"/>
  <c r="L21" i="29"/>
  <c r="K20" i="29"/>
  <c r="L19" i="29"/>
  <c r="L18" i="29"/>
  <c r="L17" i="29"/>
  <c r="K16" i="29"/>
  <c r="L15" i="29"/>
  <c r="L14" i="29"/>
  <c r="L13" i="29"/>
  <c r="K12" i="29"/>
  <c r="L11" i="29"/>
  <c r="L10" i="29"/>
  <c r="K9" i="29"/>
  <c r="L8" i="29"/>
  <c r="K7" i="29"/>
  <c r="L6" i="29"/>
  <c r="K4" i="29"/>
  <c r="K23" i="26"/>
  <c r="L22" i="26"/>
  <c r="L21" i="26"/>
  <c r="K20" i="26"/>
  <c r="K19" i="26"/>
  <c r="L18" i="26"/>
  <c r="L17" i="26"/>
  <c r="L16" i="26"/>
  <c r="K15" i="26"/>
  <c r="L14" i="26"/>
  <c r="L13" i="26"/>
  <c r="L12" i="26"/>
  <c r="K11" i="26"/>
  <c r="L10" i="26"/>
  <c r="L9" i="26"/>
  <c r="L8" i="26"/>
  <c r="K7" i="26"/>
  <c r="L6" i="26"/>
  <c r="L5" i="26"/>
  <c r="L4" i="26"/>
  <c r="L23" i="25"/>
  <c r="L22" i="25"/>
  <c r="L21" i="25"/>
  <c r="K20" i="25"/>
  <c r="L19" i="25"/>
  <c r="L18" i="25"/>
  <c r="L17" i="25"/>
  <c r="L16" i="25"/>
  <c r="L15" i="25"/>
  <c r="L14" i="25"/>
  <c r="L13" i="25"/>
  <c r="L12" i="25"/>
  <c r="L11" i="25"/>
  <c r="L10" i="25"/>
  <c r="L9" i="25"/>
  <c r="K8" i="25"/>
  <c r="L7" i="25"/>
  <c r="L6" i="25"/>
  <c r="L5" i="25"/>
  <c r="L4" i="25"/>
  <c r="K23" i="24"/>
  <c r="L22" i="24"/>
  <c r="L21" i="24"/>
  <c r="L20" i="24"/>
  <c r="K19" i="24"/>
  <c r="L18" i="24"/>
  <c r="L17" i="24"/>
  <c r="L16" i="24"/>
  <c r="K15" i="24"/>
  <c r="L14" i="24"/>
  <c r="L13" i="24"/>
  <c r="L12" i="24"/>
  <c r="K11" i="24"/>
  <c r="L10" i="24"/>
  <c r="L9" i="24"/>
  <c r="L8" i="24"/>
  <c r="K7" i="24"/>
  <c r="L6" i="24"/>
  <c r="L5" i="24"/>
  <c r="L4" i="24"/>
  <c r="K23" i="23"/>
  <c r="L22" i="23"/>
  <c r="L21" i="23"/>
  <c r="L20" i="23"/>
  <c r="K19" i="23"/>
  <c r="L18" i="23"/>
  <c r="L17" i="23"/>
  <c r="L16" i="23"/>
  <c r="K15" i="23"/>
  <c r="L14" i="23"/>
  <c r="L13" i="23"/>
  <c r="L12" i="23"/>
  <c r="K11" i="23"/>
  <c r="L10" i="23"/>
  <c r="L9" i="23"/>
  <c r="K8" i="23"/>
  <c r="K7" i="23"/>
  <c r="L6" i="23"/>
  <c r="L5" i="23"/>
  <c r="L4" i="23"/>
  <c r="K23" i="22"/>
  <c r="L22" i="22"/>
  <c r="L21" i="22"/>
  <c r="L20" i="22"/>
  <c r="K19" i="22"/>
  <c r="L18" i="22"/>
  <c r="L17" i="22"/>
  <c r="L16" i="22"/>
  <c r="K15" i="22"/>
  <c r="L14" i="22"/>
  <c r="L13" i="22"/>
  <c r="L12" i="22"/>
  <c r="K11" i="22"/>
  <c r="L10" i="22"/>
  <c r="L9" i="22"/>
  <c r="L8" i="22"/>
  <c r="K7" i="22"/>
  <c r="L6" i="22"/>
  <c r="L5" i="22"/>
  <c r="L4" i="22"/>
  <c r="K23" i="21"/>
  <c r="L22" i="21"/>
  <c r="L21" i="21"/>
  <c r="K20" i="21"/>
  <c r="K19" i="21"/>
  <c r="L18" i="21"/>
  <c r="L17" i="21"/>
  <c r="K16" i="21"/>
  <c r="K15" i="21"/>
  <c r="L14" i="21"/>
  <c r="L13" i="21"/>
  <c r="K12" i="21"/>
  <c r="K11" i="21"/>
  <c r="L10" i="21"/>
  <c r="L9" i="21"/>
  <c r="L8" i="21"/>
  <c r="K7" i="21"/>
  <c r="L6" i="21"/>
  <c r="K5" i="21"/>
  <c r="L4" i="21"/>
  <c r="K23" i="20"/>
  <c r="L22" i="20"/>
  <c r="L21" i="20"/>
  <c r="K20" i="20"/>
  <c r="K19" i="20"/>
  <c r="L18" i="20"/>
  <c r="L17" i="20"/>
  <c r="K16" i="20"/>
  <c r="K15" i="20"/>
  <c r="L14" i="20"/>
  <c r="L13" i="20"/>
  <c r="L12" i="20"/>
  <c r="L11" i="20"/>
  <c r="L10" i="20"/>
  <c r="L9" i="20"/>
  <c r="L8" i="20"/>
  <c r="L7" i="20"/>
  <c r="K6" i="20"/>
  <c r="L5" i="20"/>
  <c r="L4" i="20"/>
  <c r="M6" i="34" l="1"/>
  <c r="M8" i="34"/>
  <c r="M5" i="34"/>
  <c r="M7" i="34"/>
  <c r="K12" i="33"/>
  <c r="K14" i="32"/>
  <c r="L17" i="32"/>
  <c r="L13" i="32"/>
  <c r="K8" i="31"/>
  <c r="L11" i="31"/>
  <c r="K7" i="31"/>
  <c r="K17" i="33"/>
  <c r="K9" i="33"/>
  <c r="L12" i="31"/>
  <c r="L5" i="32"/>
  <c r="L6" i="32"/>
  <c r="K18" i="32"/>
  <c r="L21" i="32"/>
  <c r="L22" i="32"/>
  <c r="L8" i="33"/>
  <c r="L11" i="33"/>
  <c r="K4" i="33"/>
  <c r="L16" i="33"/>
  <c r="K16" i="31"/>
  <c r="K19" i="31"/>
  <c r="K20" i="31"/>
  <c r="L23" i="31"/>
  <c r="K10" i="32"/>
  <c r="K21" i="33"/>
  <c r="L15" i="31"/>
  <c r="L9" i="32"/>
  <c r="L20" i="33"/>
  <c r="L7" i="33"/>
  <c r="L6" i="31"/>
  <c r="L17" i="31"/>
  <c r="K17" i="31"/>
  <c r="K4" i="31"/>
  <c r="K5" i="31"/>
  <c r="K9" i="31"/>
  <c r="K13" i="31"/>
  <c r="L14" i="31"/>
  <c r="K14" i="31"/>
  <c r="K10" i="31"/>
  <c r="L15" i="33"/>
  <c r="L19" i="33"/>
  <c r="L23" i="33"/>
  <c r="K21" i="31"/>
  <c r="K7" i="32"/>
  <c r="K11" i="32"/>
  <c r="K15" i="32"/>
  <c r="K19" i="32"/>
  <c r="K23" i="32"/>
  <c r="K5" i="33"/>
  <c r="K13" i="33"/>
  <c r="K18" i="31"/>
  <c r="K22" i="31"/>
  <c r="K4" i="32"/>
  <c r="K8" i="32"/>
  <c r="K12" i="32"/>
  <c r="K16" i="32"/>
  <c r="K20" i="32"/>
  <c r="K6" i="33"/>
  <c r="K10" i="33"/>
  <c r="K14" i="33"/>
  <c r="K18" i="33"/>
  <c r="K22" i="33"/>
  <c r="K13" i="21"/>
  <c r="K12" i="23"/>
  <c r="L19" i="24"/>
  <c r="L16" i="21"/>
  <c r="K11" i="20"/>
  <c r="K21" i="25"/>
  <c r="L20" i="26"/>
  <c r="K13" i="20"/>
  <c r="L20" i="25"/>
  <c r="K17" i="26"/>
  <c r="L16" i="20"/>
  <c r="L8" i="25"/>
  <c r="K16" i="26"/>
  <c r="L6" i="20"/>
  <c r="K4" i="21"/>
  <c r="K16" i="22"/>
  <c r="K9" i="23"/>
  <c r="K16" i="23"/>
  <c r="K12" i="24"/>
  <c r="K4" i="26"/>
  <c r="K5" i="26"/>
  <c r="K13" i="29"/>
  <c r="K21" i="20"/>
  <c r="K21" i="21"/>
  <c r="L11" i="24"/>
  <c r="L4" i="29"/>
  <c r="K21" i="29"/>
  <c r="K8" i="24"/>
  <c r="K20" i="24"/>
  <c r="K9" i="25"/>
  <c r="K21" i="26"/>
  <c r="K9" i="30"/>
  <c r="K17" i="30"/>
  <c r="L20" i="20"/>
  <c r="K6" i="21"/>
  <c r="L20" i="21"/>
  <c r="K20" i="22"/>
  <c r="K21" i="22"/>
  <c r="L8" i="23"/>
  <c r="K4" i="24"/>
  <c r="L7" i="24"/>
  <c r="K10" i="24"/>
  <c r="K16" i="24"/>
  <c r="K4" i="25"/>
  <c r="K5" i="25"/>
  <c r="K16" i="25"/>
  <c r="K17" i="25"/>
  <c r="K12" i="26"/>
  <c r="K13" i="26"/>
  <c r="K8" i="29"/>
  <c r="L16" i="29"/>
  <c r="L4" i="30"/>
  <c r="L12" i="30"/>
  <c r="L20" i="30"/>
  <c r="K17" i="20"/>
  <c r="L5" i="21"/>
  <c r="K8" i="21"/>
  <c r="K9" i="21"/>
  <c r="K17" i="21"/>
  <c r="K5" i="23"/>
  <c r="K20" i="23"/>
  <c r="K21" i="23"/>
  <c r="K6" i="24"/>
  <c r="L15" i="24"/>
  <c r="L23" i="24"/>
  <c r="K12" i="25"/>
  <c r="K13" i="25"/>
  <c r="K8" i="26"/>
  <c r="K9" i="26"/>
  <c r="L7" i="29"/>
  <c r="L12" i="29"/>
  <c r="L20" i="29"/>
  <c r="L8" i="30"/>
  <c r="L16" i="30"/>
  <c r="K17" i="29"/>
  <c r="K5" i="30"/>
  <c r="K13" i="30"/>
  <c r="K21" i="30"/>
  <c r="K5" i="29"/>
  <c r="L5" i="29"/>
  <c r="K6" i="29"/>
  <c r="L9" i="29"/>
  <c r="K10" i="29"/>
  <c r="K14" i="29"/>
  <c r="K18" i="29"/>
  <c r="K22" i="29"/>
  <c r="L7" i="30"/>
  <c r="L11" i="30"/>
  <c r="L15" i="30"/>
  <c r="L19" i="30"/>
  <c r="L23" i="30"/>
  <c r="K11" i="29"/>
  <c r="K15" i="29"/>
  <c r="K19" i="29"/>
  <c r="K23" i="29"/>
  <c r="K6" i="30"/>
  <c r="K10" i="30"/>
  <c r="K14" i="30"/>
  <c r="K18" i="30"/>
  <c r="K22" i="30"/>
  <c r="K6" i="25"/>
  <c r="K10" i="25"/>
  <c r="K14" i="25"/>
  <c r="K18" i="25"/>
  <c r="K22" i="25"/>
  <c r="L7" i="26"/>
  <c r="L11" i="26"/>
  <c r="L15" i="26"/>
  <c r="L19" i="26"/>
  <c r="L23" i="26"/>
  <c r="K7" i="25"/>
  <c r="K11" i="25"/>
  <c r="K15" i="25"/>
  <c r="K19" i="25"/>
  <c r="K23" i="25"/>
  <c r="K6" i="26"/>
  <c r="K10" i="26"/>
  <c r="K14" i="26"/>
  <c r="K18" i="26"/>
  <c r="K22" i="26"/>
  <c r="K5" i="24"/>
  <c r="K9" i="24"/>
  <c r="K13" i="24"/>
  <c r="K17" i="24"/>
  <c r="K21" i="24"/>
  <c r="K14" i="24"/>
  <c r="K18" i="24"/>
  <c r="K22" i="24"/>
  <c r="K4" i="23"/>
  <c r="L7" i="23"/>
  <c r="L11" i="23"/>
  <c r="L15" i="23"/>
  <c r="L19" i="23"/>
  <c r="L23" i="23"/>
  <c r="K13" i="23"/>
  <c r="K17" i="23"/>
  <c r="K6" i="23"/>
  <c r="K10" i="23"/>
  <c r="K14" i="23"/>
  <c r="K18" i="23"/>
  <c r="K22" i="23"/>
  <c r="K8" i="22"/>
  <c r="K12" i="22"/>
  <c r="L7" i="22"/>
  <c r="L11" i="22"/>
  <c r="L15" i="22"/>
  <c r="L19" i="22"/>
  <c r="L23" i="22"/>
  <c r="K4" i="22"/>
  <c r="K5" i="22"/>
  <c r="K9" i="22"/>
  <c r="K13" i="22"/>
  <c r="K17" i="22"/>
  <c r="K6" i="22"/>
  <c r="K10" i="22"/>
  <c r="K14" i="22"/>
  <c r="K18" i="22"/>
  <c r="K22" i="22"/>
  <c r="L12" i="21"/>
  <c r="L7" i="21"/>
  <c r="L11" i="21"/>
  <c r="L15" i="21"/>
  <c r="L19" i="21"/>
  <c r="L23" i="21"/>
  <c r="K10" i="21"/>
  <c r="K14" i="21"/>
  <c r="K18" i="21"/>
  <c r="K22" i="21"/>
  <c r="K7" i="20"/>
  <c r="K8" i="20"/>
  <c r="K12" i="20"/>
  <c r="L15" i="20"/>
  <c r="L19" i="20"/>
  <c r="L23" i="20"/>
  <c r="K4" i="20"/>
  <c r="K5" i="20"/>
  <c r="K9" i="20"/>
  <c r="K10" i="20"/>
  <c r="K14" i="20"/>
  <c r="K18" i="20"/>
  <c r="K22" i="20"/>
  <c r="K23" i="19"/>
  <c r="L22" i="19"/>
  <c r="L21" i="19"/>
  <c r="K20" i="19"/>
  <c r="K19" i="19"/>
  <c r="L18" i="19"/>
  <c r="L17" i="19"/>
  <c r="K16" i="19"/>
  <c r="K15" i="19"/>
  <c r="L14" i="19"/>
  <c r="L13" i="19"/>
  <c r="L12" i="19"/>
  <c r="L11" i="19"/>
  <c r="K10" i="19"/>
  <c r="L9" i="19"/>
  <c r="L8" i="19"/>
  <c r="L7" i="19"/>
  <c r="K6" i="19"/>
  <c r="L5" i="19"/>
  <c r="L4" i="19"/>
  <c r="K23" i="18"/>
  <c r="L22" i="18"/>
  <c r="L21" i="18"/>
  <c r="L20" i="18"/>
  <c r="K19" i="18"/>
  <c r="L18" i="18"/>
  <c r="L17" i="18"/>
  <c r="L16" i="18"/>
  <c r="K15" i="18"/>
  <c r="L14" i="18"/>
  <c r="L13" i="18"/>
  <c r="L12" i="18"/>
  <c r="K11" i="18"/>
  <c r="L10" i="18"/>
  <c r="L9" i="18"/>
  <c r="L8" i="18"/>
  <c r="K7" i="18"/>
  <c r="L6" i="18"/>
  <c r="L5" i="18"/>
  <c r="L4" i="18"/>
  <c r="K23" i="17"/>
  <c r="L22" i="17"/>
  <c r="L21" i="17"/>
  <c r="K20" i="17"/>
  <c r="K19" i="17"/>
  <c r="L18" i="17"/>
  <c r="L17" i="17"/>
  <c r="K16" i="17"/>
  <c r="K15" i="17"/>
  <c r="L14" i="17"/>
  <c r="L13" i="17"/>
  <c r="L12" i="17"/>
  <c r="K11" i="17"/>
  <c r="L10" i="17"/>
  <c r="L9" i="17"/>
  <c r="L8" i="17"/>
  <c r="K7" i="17"/>
  <c r="L6" i="17"/>
  <c r="L5" i="17"/>
  <c r="L4" i="17"/>
  <c r="M24" i="34" l="1"/>
  <c r="L6" i="19"/>
  <c r="L16" i="19"/>
  <c r="K16" i="18"/>
  <c r="K13" i="19"/>
  <c r="K17" i="19"/>
  <c r="L20" i="19"/>
  <c r="L23" i="18"/>
  <c r="K21" i="19"/>
  <c r="K11" i="19"/>
  <c r="K9" i="19"/>
  <c r="K7" i="19"/>
  <c r="K8" i="19"/>
  <c r="K12" i="19"/>
  <c r="L15" i="19"/>
  <c r="L19" i="19"/>
  <c r="L23" i="19"/>
  <c r="L10" i="19"/>
  <c r="K4" i="19"/>
  <c r="K5" i="19"/>
  <c r="K14" i="19"/>
  <c r="K18" i="19"/>
  <c r="K22" i="19"/>
  <c r="K20" i="18"/>
  <c r="L19" i="18"/>
  <c r="L15" i="18"/>
  <c r="K12" i="18"/>
  <c r="L11" i="18"/>
  <c r="K8" i="18"/>
  <c r="L7" i="18"/>
  <c r="K4" i="18"/>
  <c r="K9" i="18"/>
  <c r="K13" i="18"/>
  <c r="K17" i="18"/>
  <c r="K21" i="18"/>
  <c r="K5" i="18"/>
  <c r="K6" i="18"/>
  <c r="K10" i="18"/>
  <c r="K14" i="18"/>
  <c r="K18" i="18"/>
  <c r="K22" i="18"/>
  <c r="L16" i="17"/>
  <c r="K4" i="17"/>
  <c r="K13" i="17"/>
  <c r="K17" i="17"/>
  <c r="L20" i="17"/>
  <c r="K21" i="17"/>
  <c r="K12" i="17"/>
  <c r="K9" i="17"/>
  <c r="K8" i="17"/>
  <c r="K5" i="17"/>
  <c r="L7" i="17"/>
  <c r="L11" i="17"/>
  <c r="L15" i="17"/>
  <c r="L19" i="17"/>
  <c r="L23" i="17"/>
  <c r="K6" i="17"/>
  <c r="K10" i="17"/>
  <c r="K14" i="17"/>
  <c r="K18" i="17"/>
  <c r="K22" i="17"/>
  <c r="M26" i="34" l="1"/>
  <c r="M14" i="10"/>
  <c r="K23" i="16" l="1"/>
  <c r="L22" i="16"/>
  <c r="L21" i="16"/>
  <c r="L20" i="16"/>
  <c r="K19" i="16"/>
  <c r="L18" i="16"/>
  <c r="L17" i="16"/>
  <c r="L16" i="16"/>
  <c r="K15" i="16"/>
  <c r="L14" i="16"/>
  <c r="L13" i="16"/>
  <c r="L12" i="16"/>
  <c r="K11" i="16"/>
  <c r="L10" i="16"/>
  <c r="L9" i="16"/>
  <c r="L8" i="16"/>
  <c r="K7" i="16"/>
  <c r="L6" i="16"/>
  <c r="L5" i="16"/>
  <c r="K4" i="16"/>
  <c r="K23" i="15"/>
  <c r="L22" i="15"/>
  <c r="L21" i="15"/>
  <c r="K20" i="15"/>
  <c r="K19" i="15"/>
  <c r="L18" i="15"/>
  <c r="L17" i="15"/>
  <c r="L16" i="15"/>
  <c r="K15" i="15"/>
  <c r="L14" i="15"/>
  <c r="L13" i="15"/>
  <c r="K12" i="15"/>
  <c r="K11" i="15"/>
  <c r="L10" i="15"/>
  <c r="L9" i="15"/>
  <c r="L8" i="15"/>
  <c r="K7" i="15"/>
  <c r="K5" i="15"/>
  <c r="K4" i="15"/>
  <c r="K23" i="14"/>
  <c r="L22" i="14"/>
  <c r="L21" i="14"/>
  <c r="K20" i="14"/>
  <c r="K19" i="14"/>
  <c r="L18" i="14"/>
  <c r="L17" i="14"/>
  <c r="L16" i="14"/>
  <c r="K15" i="14"/>
  <c r="L14" i="14"/>
  <c r="L13" i="14"/>
  <c r="L12" i="14"/>
  <c r="K11" i="14"/>
  <c r="L10" i="14"/>
  <c r="L9" i="14"/>
  <c r="L8" i="14"/>
  <c r="K7" i="14"/>
  <c r="L6" i="14"/>
  <c r="L5" i="14"/>
  <c r="L4" i="14"/>
  <c r="K23" i="13"/>
  <c r="L22" i="13"/>
  <c r="L21" i="13"/>
  <c r="K20" i="13"/>
  <c r="K19" i="13"/>
  <c r="L18" i="13"/>
  <c r="L17" i="13"/>
  <c r="L16" i="13"/>
  <c r="K15" i="13"/>
  <c r="L14" i="13"/>
  <c r="L13" i="13"/>
  <c r="L12" i="13"/>
  <c r="L11" i="13"/>
  <c r="L10" i="13"/>
  <c r="L9" i="13"/>
  <c r="L8" i="13"/>
  <c r="L7" i="13"/>
  <c r="L6" i="13"/>
  <c r="L5" i="13"/>
  <c r="L4" i="13"/>
  <c r="G8" i="24"/>
  <c r="F8" i="18"/>
  <c r="F16" i="22"/>
  <c r="F20" i="30"/>
  <c r="G20" i="20"/>
  <c r="G9" i="32"/>
  <c r="G20" i="24"/>
  <c r="G5" i="23"/>
  <c r="F5" i="21"/>
  <c r="G23" i="32"/>
  <c r="F6" i="33"/>
  <c r="G6" i="18"/>
  <c r="F22" i="32"/>
  <c r="F19" i="32"/>
  <c r="F7" i="17"/>
  <c r="G5" i="29"/>
  <c r="G5" i="26"/>
  <c r="G7" i="29"/>
  <c r="F7" i="33"/>
  <c r="F13" i="24"/>
  <c r="G23" i="23"/>
  <c r="G20" i="17"/>
  <c r="G23" i="18"/>
  <c r="F11" i="21"/>
  <c r="G14" i="25"/>
  <c r="G4" i="29"/>
  <c r="G7" i="18"/>
  <c r="G9" i="17"/>
  <c r="G22" i="33"/>
  <c r="G22" i="32"/>
  <c r="F17" i="25"/>
  <c r="G22" i="22"/>
  <c r="F4" i="19"/>
  <c r="G12" i="23"/>
  <c r="G5" i="31"/>
  <c r="F20" i="26"/>
  <c r="F6" i="31"/>
  <c r="F14" i="18"/>
  <c r="F18" i="20"/>
  <c r="G10" i="18"/>
  <c r="F15" i="31"/>
  <c r="G23" i="22"/>
  <c r="F20" i="17"/>
  <c r="G6" i="31"/>
  <c r="G10" i="30"/>
  <c r="F6" i="17"/>
  <c r="G17" i="32"/>
  <c r="G22" i="19"/>
  <c r="G14" i="30"/>
  <c r="F14" i="25"/>
  <c r="F21" i="23"/>
  <c r="F10" i="29"/>
  <c r="G13" i="17"/>
  <c r="G7" i="30"/>
  <c r="G20" i="29"/>
  <c r="G11" i="26"/>
  <c r="F17" i="31"/>
  <c r="F6" i="24"/>
  <c r="G10" i="24"/>
  <c r="F21" i="25"/>
  <c r="F12" i="25"/>
  <c r="F14" i="29"/>
  <c r="F17" i="23"/>
  <c r="F9" i="20"/>
  <c r="F13" i="26"/>
  <c r="G10" i="19"/>
  <c r="F12" i="33"/>
  <c r="G11" i="32"/>
  <c r="G6" i="26"/>
  <c r="F19" i="21"/>
  <c r="F19" i="18"/>
  <c r="G16" i="17"/>
  <c r="F5" i="26"/>
  <c r="F8" i="31"/>
  <c r="F4" i="26"/>
  <c r="F23" i="20"/>
  <c r="G4" i="30"/>
  <c r="G13" i="25"/>
  <c r="F16" i="25"/>
  <c r="G19" i="19"/>
  <c r="G13" i="26"/>
  <c r="G14" i="33"/>
  <c r="F11" i="26"/>
  <c r="G9" i="26"/>
  <c r="G7" i="23"/>
  <c r="G10" i="21"/>
  <c r="G23" i="25"/>
  <c r="F10" i="17"/>
  <c r="G20" i="31"/>
  <c r="F23" i="29"/>
  <c r="G13" i="21"/>
  <c r="F13" i="20"/>
  <c r="F14" i="22"/>
  <c r="G19" i="17"/>
  <c r="G11" i="22"/>
  <c r="F16" i="19"/>
  <c r="G10" i="31"/>
  <c r="F4" i="25"/>
  <c r="G9" i="19"/>
  <c r="G21" i="21"/>
  <c r="G15" i="30"/>
  <c r="F14" i="31"/>
  <c r="F13" i="23"/>
  <c r="F5" i="17"/>
  <c r="G12" i="25"/>
  <c r="G11" i="33"/>
  <c r="F10" i="24"/>
  <c r="F20" i="29"/>
  <c r="G8" i="22"/>
  <c r="G10" i="23"/>
  <c r="F12" i="17"/>
  <c r="G12" i="32"/>
  <c r="F22" i="26"/>
  <c r="F12" i="21"/>
  <c r="G12" i="17"/>
  <c r="F16" i="32"/>
  <c r="F16" i="33"/>
  <c r="F4" i="21"/>
  <c r="G15" i="19"/>
  <c r="G7" i="26"/>
  <c r="F14" i="23"/>
  <c r="F21" i="33"/>
  <c r="F13" i="21"/>
  <c r="G16" i="21"/>
  <c r="F6" i="20"/>
  <c r="G19" i="25"/>
  <c r="F5" i="31"/>
  <c r="G20" i="25"/>
  <c r="G8" i="26"/>
  <c r="G9" i="30"/>
  <c r="G10" i="22"/>
  <c r="G22" i="31"/>
  <c r="F6" i="30"/>
  <c r="G4" i="20"/>
  <c r="G17" i="30"/>
  <c r="F8" i="29"/>
  <c r="F20" i="22"/>
  <c r="F14" i="19"/>
  <c r="F8" i="19"/>
  <c r="F12" i="23"/>
  <c r="F13" i="29"/>
  <c r="G15" i="32"/>
  <c r="G19" i="29"/>
  <c r="F19" i="26"/>
  <c r="G11" i="24"/>
  <c r="F23" i="22"/>
  <c r="G23" i="31"/>
  <c r="F9" i="21"/>
  <c r="G17" i="19"/>
  <c r="F22" i="30"/>
  <c r="G9" i="20"/>
  <c r="F9" i="17"/>
  <c r="F11" i="20"/>
  <c r="G19" i="23"/>
  <c r="G5" i="30"/>
  <c r="F15" i="23"/>
  <c r="G9" i="23"/>
  <c r="F17" i="19"/>
  <c r="F15" i="18"/>
  <c r="F21" i="22"/>
  <c r="F7" i="32"/>
  <c r="G12" i="26"/>
  <c r="G12" i="24"/>
  <c r="F13" i="22"/>
  <c r="G22" i="25"/>
  <c r="G15" i="18"/>
  <c r="G6" i="17"/>
  <c r="F13" i="31"/>
  <c r="G5" i="33"/>
  <c r="F12" i="24"/>
  <c r="F18" i="26"/>
  <c r="G21" i="24"/>
  <c r="G13" i="32"/>
  <c r="G9" i="29"/>
  <c r="G4" i="32"/>
  <c r="G16" i="19"/>
  <c r="F5" i="22"/>
  <c r="G21" i="31"/>
  <c r="F19" i="17"/>
  <c r="F18" i="17"/>
  <c r="G16" i="31"/>
  <c r="G15" i="20"/>
  <c r="F21" i="30"/>
  <c r="G22" i="17"/>
  <c r="F11" i="17"/>
  <c r="F9" i="18"/>
  <c r="G10" i="25"/>
  <c r="F6" i="21"/>
  <c r="F15" i="19"/>
  <c r="G19" i="22"/>
  <c r="F4" i="32"/>
  <c r="G17" i="29"/>
  <c r="G23" i="19"/>
  <c r="G18" i="24"/>
  <c r="F7" i="29"/>
  <c r="F19" i="22"/>
  <c r="G13" i="24"/>
  <c r="G7" i="17"/>
  <c r="G5" i="18"/>
  <c r="G6" i="30"/>
  <c r="F20" i="32"/>
  <c r="G7" i="31"/>
  <c r="G19" i="20"/>
  <c r="F22" i="24"/>
  <c r="F22" i="33"/>
  <c r="G4" i="26"/>
  <c r="F6" i="32"/>
  <c r="F14" i="26"/>
  <c r="F21" i="32"/>
  <c r="F23" i="26"/>
  <c r="G18" i="21"/>
  <c r="G8" i="20"/>
  <c r="F18" i="25"/>
  <c r="G22" i="23"/>
  <c r="F10" i="19"/>
  <c r="F20" i="18"/>
  <c r="F11" i="25"/>
  <c r="G23" i="26"/>
  <c r="F9" i="24"/>
  <c r="F23" i="25"/>
  <c r="G12" i="18"/>
  <c r="G8" i="29"/>
  <c r="F11" i="33"/>
  <c r="F21" i="24"/>
  <c r="G15" i="22"/>
  <c r="G4" i="23"/>
  <c r="F8" i="30"/>
  <c r="F14" i="20"/>
  <c r="F18" i="32"/>
  <c r="F22" i="31"/>
  <c r="G18" i="22"/>
  <c r="F18" i="31"/>
  <c r="G16" i="26"/>
  <c r="F13" i="18"/>
  <c r="F21" i="19"/>
  <c r="F8" i="23"/>
  <c r="F21" i="26"/>
  <c r="F16" i="21"/>
  <c r="F16" i="24"/>
  <c r="F5" i="33"/>
  <c r="G16" i="22"/>
  <c r="G17" i="21"/>
  <c r="F20" i="24"/>
  <c r="F15" i="33"/>
  <c r="F12" i="32"/>
  <c r="G8" i="32"/>
  <c r="F4" i="24"/>
  <c r="F6" i="26"/>
  <c r="F17" i="33"/>
  <c r="F18" i="18"/>
  <c r="G13" i="22"/>
  <c r="F6" i="23"/>
  <c r="G9" i="25"/>
  <c r="G9" i="22"/>
  <c r="F4" i="23"/>
  <c r="F6" i="19"/>
  <c r="G18" i="17"/>
  <c r="F6" i="29"/>
  <c r="G14" i="29"/>
  <c r="F8" i="17"/>
  <c r="F7" i="25"/>
  <c r="G17" i="22"/>
  <c r="F9" i="29"/>
  <c r="F13" i="17"/>
  <c r="G18" i="31"/>
  <c r="G13" i="30"/>
  <c r="F19" i="33"/>
  <c r="F12" i="22"/>
  <c r="F4" i="31"/>
  <c r="G5" i="17"/>
  <c r="F15" i="30"/>
  <c r="F8" i="26"/>
  <c r="F5" i="25"/>
  <c r="G23" i="29"/>
  <c r="G15" i="24"/>
  <c r="G16" i="20"/>
  <c r="G19" i="33"/>
  <c r="G9" i="33"/>
  <c r="G15" i="29"/>
  <c r="F9" i="23"/>
  <c r="F11" i="30"/>
  <c r="G19" i="21"/>
  <c r="G18" i="23"/>
  <c r="F15" i="29"/>
  <c r="G8" i="19"/>
  <c r="F8" i="21"/>
  <c r="G23" i="33"/>
  <c r="F17" i="20"/>
  <c r="F9" i="33"/>
  <c r="G14" i="31"/>
  <c r="F18" i="30"/>
  <c r="G23" i="17"/>
  <c r="F9" i="32"/>
  <c r="F17" i="17"/>
  <c r="F8" i="24"/>
  <c r="G15" i="31"/>
  <c r="F15" i="17"/>
  <c r="G20" i="26"/>
  <c r="G12" i="33"/>
  <c r="G7" i="25"/>
  <c r="G7" i="19"/>
  <c r="F20" i="21"/>
  <c r="F19" i="29"/>
  <c r="G10" i="26"/>
  <c r="G17" i="24"/>
  <c r="G8" i="31"/>
  <c r="G13" i="29"/>
  <c r="F19" i="20"/>
  <c r="G9" i="21"/>
  <c r="G20" i="23"/>
  <c r="G13" i="18"/>
  <c r="G14" i="23"/>
  <c r="F16" i="29"/>
  <c r="G8" i="33"/>
  <c r="F10" i="30"/>
  <c r="F15" i="21"/>
  <c r="F20" i="31"/>
  <c r="F23" i="17"/>
  <c r="G22" i="18"/>
  <c r="F7" i="23"/>
  <c r="F7" i="20"/>
  <c r="F16" i="26"/>
  <c r="F9" i="31"/>
  <c r="G12" i="19"/>
  <c r="F22" i="21"/>
  <c r="F23" i="24"/>
  <c r="G11" i="29"/>
  <c r="G6" i="24"/>
  <c r="G4" i="33"/>
  <c r="F7" i="18"/>
  <c r="F22" i="20"/>
  <c r="F10" i="18"/>
  <c r="G16" i="30"/>
  <c r="G10" i="32"/>
  <c r="G20" i="22"/>
  <c r="G11" i="20"/>
  <c r="F11" i="29"/>
  <c r="F17" i="24"/>
  <c r="F20" i="19"/>
  <c r="G18" i="18"/>
  <c r="G5" i="20"/>
  <c r="F11" i="31"/>
  <c r="G19" i="30"/>
  <c r="G6" i="22"/>
  <c r="F21" i="20"/>
  <c r="G20" i="19"/>
  <c r="G21" i="22"/>
  <c r="G18" i="19"/>
  <c r="F20" i="33"/>
  <c r="G17" i="20"/>
  <c r="G16" i="32"/>
  <c r="F8" i="33"/>
  <c r="G21" i="29"/>
  <c r="G20" i="33"/>
  <c r="G20" i="21"/>
  <c r="F13" i="30"/>
  <c r="F14" i="24"/>
  <c r="G6" i="32"/>
  <c r="F18" i="21"/>
  <c r="F18" i="22"/>
  <c r="F5" i="30"/>
  <c r="G7" i="20"/>
  <c r="F5" i="24"/>
  <c r="F23" i="30"/>
  <c r="G6" i="33"/>
  <c r="F15" i="32"/>
  <c r="G12" i="22"/>
  <c r="G22" i="20"/>
  <c r="F12" i="18"/>
  <c r="G8" i="21"/>
  <c r="F15" i="26"/>
  <c r="F16" i="17"/>
  <c r="G17" i="18"/>
  <c r="F14" i="21"/>
  <c r="G6" i="29"/>
  <c r="G21" i="33"/>
  <c r="G6" i="20"/>
  <c r="G11" i="19"/>
  <c r="F21" i="29"/>
  <c r="G14" i="24"/>
  <c r="F9" i="25"/>
  <c r="G13" i="20"/>
  <c r="F15" i="24"/>
  <c r="G20" i="18"/>
  <c r="G17" i="25"/>
  <c r="F22" i="18"/>
  <c r="G10" i="20"/>
  <c r="F7" i="24"/>
  <c r="F20" i="25"/>
  <c r="G6" i="23"/>
  <c r="F8" i="25"/>
  <c r="G16" i="29"/>
  <c r="G15" i="23"/>
  <c r="G5" i="32"/>
  <c r="G13" i="33"/>
  <c r="G22" i="29"/>
  <c r="G13" i="19"/>
  <c r="F18" i="23"/>
  <c r="G16" i="18"/>
  <c r="G6" i="19"/>
  <c r="G17" i="31"/>
  <c r="F11" i="32"/>
  <c r="G22" i="24"/>
  <c r="F5" i="18"/>
  <c r="F10" i="33"/>
  <c r="F12" i="30"/>
  <c r="F16" i="20"/>
  <c r="G20" i="30"/>
  <c r="F14" i="17"/>
  <c r="F8" i="32"/>
  <c r="F23" i="18"/>
  <c r="G9" i="24"/>
  <c r="G5" i="19"/>
  <c r="G6" i="21"/>
  <c r="G22" i="30"/>
  <c r="F5" i="19"/>
  <c r="G21" i="17"/>
  <c r="G14" i="20"/>
  <c r="G16" i="33"/>
  <c r="G5" i="25"/>
  <c r="F23" i="31"/>
  <c r="G11" i="17"/>
  <c r="F23" i="21"/>
  <c r="G5" i="22"/>
  <c r="F4" i="20"/>
  <c r="F19" i="23"/>
  <c r="G11" i="31"/>
  <c r="F18" i="29"/>
  <c r="G5" i="21"/>
  <c r="F18" i="19"/>
  <c r="F7" i="26"/>
  <c r="F10" i="20"/>
  <c r="G4" i="22"/>
  <c r="F5" i="23"/>
  <c r="F22" i="22"/>
  <c r="F11" i="24"/>
  <c r="F8" i="20"/>
  <c r="F6" i="25"/>
  <c r="F10" i="32"/>
  <c r="G16" i="25"/>
  <c r="F22" i="19"/>
  <c r="F9" i="22"/>
  <c r="G4" i="24"/>
  <c r="G18" i="33"/>
  <c r="F19" i="19"/>
  <c r="F18" i="24"/>
  <c r="G14" i="17"/>
  <c r="F4" i="18"/>
  <c r="F10" i="22"/>
  <c r="G12" i="21"/>
  <c r="G7" i="22"/>
  <c r="F11" i="19"/>
  <c r="G18" i="25"/>
  <c r="G17" i="23"/>
  <c r="F21" i="21"/>
  <c r="G17" i="33"/>
  <c r="F20" i="23"/>
  <c r="G23" i="21"/>
  <c r="F17" i="29"/>
  <c r="G18" i="30"/>
  <c r="G12" i="29"/>
  <c r="F17" i="32"/>
  <c r="F5" i="32"/>
  <c r="G19" i="31"/>
  <c r="F4" i="29"/>
  <c r="F4" i="17"/>
  <c r="F7" i="31"/>
  <c r="G14" i="22"/>
  <c r="G4" i="31"/>
  <c r="G4" i="21"/>
  <c r="G9" i="31"/>
  <c r="G21" i="32"/>
  <c r="G14" i="19"/>
  <c r="F6" i="22"/>
  <c r="G12" i="20"/>
  <c r="F17" i="21"/>
  <c r="F10" i="21"/>
  <c r="G17" i="17"/>
  <c r="G8" i="25"/>
  <c r="G7" i="21"/>
  <c r="F23" i="32"/>
  <c r="F16" i="18"/>
  <c r="F15" i="20"/>
  <c r="F11" i="23"/>
  <c r="G9" i="18"/>
  <c r="F10" i="25"/>
  <c r="G5" i="24"/>
  <c r="F23" i="19"/>
  <c r="F6" i="18"/>
  <c r="G8" i="17"/>
  <c r="F23" i="23"/>
  <c r="G4" i="25"/>
  <c r="G19" i="26"/>
  <c r="F12" i="29"/>
  <c r="F10" i="31"/>
  <c r="F13" i="33"/>
  <c r="G20" i="32"/>
  <c r="G13" i="23"/>
  <c r="F14" i="30"/>
  <c r="F17" i="26"/>
  <c r="F7" i="21"/>
  <c r="F19" i="30"/>
  <c r="G22" i="21"/>
  <c r="G18" i="32"/>
  <c r="F22" i="25"/>
  <c r="G10" i="29"/>
  <c r="G8" i="30"/>
  <c r="G21" i="23"/>
  <c r="F5" i="20"/>
  <c r="G10" i="17"/>
  <c r="F10" i="23"/>
  <c r="G8" i="18"/>
  <c r="G15" i="21"/>
  <c r="G21" i="20"/>
  <c r="F9" i="26"/>
  <c r="F12" i="31"/>
  <c r="F7" i="19"/>
  <c r="G21" i="18"/>
  <c r="G16" i="23"/>
  <c r="F11" i="22"/>
  <c r="G19" i="32"/>
  <c r="G14" i="32"/>
  <c r="G21" i="25"/>
  <c r="G11" i="25"/>
  <c r="F9" i="19"/>
  <c r="G15" i="17"/>
  <c r="G11" i="21"/>
  <c r="G23" i="30"/>
  <c r="F13" i="32"/>
  <c r="F4" i="30"/>
  <c r="G11" i="23"/>
  <c r="F14" i="32"/>
  <c r="G12" i="30"/>
  <c r="F4" i="33"/>
  <c r="G4" i="17"/>
  <c r="G21" i="26"/>
  <c r="F13" i="19"/>
  <c r="F22" i="17"/>
  <c r="F10" i="26"/>
  <c r="F21" i="31"/>
  <c r="G4" i="18"/>
  <c r="G14" i="18"/>
  <c r="G15" i="25"/>
  <c r="G7" i="24"/>
  <c r="F19" i="31"/>
  <c r="F17" i="18"/>
  <c r="F13" i="25"/>
  <c r="G19" i="18"/>
  <c r="F19" i="25"/>
  <c r="G18" i="26"/>
  <c r="F14" i="33"/>
  <c r="G18" i="29"/>
  <c r="F18" i="33"/>
  <c r="F20" i="20"/>
  <c r="F15" i="25"/>
  <c r="G4" i="19"/>
  <c r="F12" i="20"/>
  <c r="G21" i="19"/>
  <c r="G17" i="26"/>
  <c r="F17" i="22"/>
  <c r="F9" i="30"/>
  <c r="G22" i="26"/>
  <c r="G7" i="33"/>
  <c r="F16" i="31"/>
  <c r="F22" i="23"/>
  <c r="F12" i="19"/>
  <c r="G10" i="33"/>
  <c r="F11" i="18"/>
  <c r="G7" i="32"/>
  <c r="G19" i="24"/>
  <c r="G14" i="21"/>
  <c r="G16" i="24"/>
  <c r="F23" i="33"/>
  <c r="F21" i="17"/>
  <c r="G12" i="31"/>
  <c r="G15" i="26"/>
  <c r="F22" i="29"/>
  <c r="G11" i="30"/>
  <c r="F19" i="24"/>
  <c r="G15" i="33"/>
  <c r="F8" i="22"/>
  <c r="G23" i="24"/>
  <c r="F7" i="22"/>
  <c r="F15" i="22"/>
  <c r="F21" i="18"/>
  <c r="F16" i="23"/>
  <c r="F5" i="29"/>
  <c r="F17" i="30"/>
  <c r="G13" i="31"/>
  <c r="G23" i="20"/>
  <c r="G6" i="25"/>
  <c r="G8" i="23"/>
  <c r="F12" i="26"/>
  <c r="G11" i="18"/>
  <c r="F4" i="22"/>
  <c r="F7" i="30"/>
  <c r="G18" i="20"/>
  <c r="F16" i="30"/>
  <c r="G21" i="30"/>
  <c r="G14" i="26"/>
  <c r="F20" i="13"/>
  <c r="G4" i="13"/>
  <c r="G9" i="15"/>
  <c r="G20" i="14"/>
  <c r="F9" i="16"/>
  <c r="F4" i="15"/>
  <c r="G23" i="15"/>
  <c r="G15" i="14"/>
  <c r="G13" i="16"/>
  <c r="F19" i="16"/>
  <c r="F8" i="14"/>
  <c r="G22" i="15"/>
  <c r="G8" i="13"/>
  <c r="G22" i="13"/>
  <c r="F15" i="16"/>
  <c r="G16" i="13"/>
  <c r="G9" i="13"/>
  <c r="G17" i="15"/>
  <c r="G6" i="13"/>
  <c r="F15" i="14"/>
  <c r="G23" i="13"/>
  <c r="F21" i="13"/>
  <c r="F22" i="14"/>
  <c r="F23" i="14"/>
  <c r="F8" i="15"/>
  <c r="G9" i="14"/>
  <c r="G22" i="16"/>
  <c r="F5" i="16"/>
  <c r="G7" i="15"/>
  <c r="G12" i="13"/>
  <c r="G21" i="14"/>
  <c r="G12" i="14"/>
  <c r="G18" i="15"/>
  <c r="F17" i="13"/>
  <c r="F5" i="15"/>
  <c r="F16" i="16"/>
  <c r="G10" i="14"/>
  <c r="F15" i="13"/>
  <c r="F21" i="15"/>
  <c r="F16" i="14"/>
  <c r="G8" i="14"/>
  <c r="F23" i="16"/>
  <c r="F6" i="13"/>
  <c r="F6" i="14"/>
  <c r="G8" i="15"/>
  <c r="F4" i="16"/>
  <c r="G19" i="14"/>
  <c r="F19" i="13"/>
  <c r="F7" i="14"/>
  <c r="G19" i="15"/>
  <c r="G15" i="13"/>
  <c r="F16" i="13"/>
  <c r="G14" i="13"/>
  <c r="G14" i="15"/>
  <c r="G18" i="16"/>
  <c r="G7" i="16"/>
  <c r="G21" i="13"/>
  <c r="F15" i="15"/>
  <c r="F13" i="14"/>
  <c r="G17" i="13"/>
  <c r="G4" i="15"/>
  <c r="F11" i="15"/>
  <c r="G18" i="13"/>
  <c r="G6" i="16"/>
  <c r="F22" i="16"/>
  <c r="F5" i="13"/>
  <c r="G19" i="13"/>
  <c r="G17" i="16"/>
  <c r="F9" i="13"/>
  <c r="G19" i="16"/>
  <c r="F22" i="15"/>
  <c r="G21" i="16"/>
  <c r="G4" i="14"/>
  <c r="F20" i="15"/>
  <c r="F12" i="14"/>
  <c r="G14" i="16"/>
  <c r="G11" i="13"/>
  <c r="G5" i="13"/>
  <c r="G21" i="15"/>
  <c r="G10" i="16"/>
  <c r="F12" i="13"/>
  <c r="F10" i="15"/>
  <c r="G18" i="14"/>
  <c r="F21" i="14"/>
  <c r="F18" i="14"/>
  <c r="F18" i="13"/>
  <c r="F12" i="16"/>
  <c r="G16" i="16"/>
  <c r="F14" i="13"/>
  <c r="G23" i="16"/>
  <c r="G22" i="14"/>
  <c r="F13" i="15"/>
  <c r="F8" i="13"/>
  <c r="F6" i="16"/>
  <c r="G13" i="15"/>
  <c r="F9" i="15"/>
  <c r="G20" i="16"/>
  <c r="F10" i="13"/>
  <c r="G11" i="14"/>
  <c r="G15" i="16"/>
  <c r="F18" i="15"/>
  <c r="F5" i="14"/>
  <c r="G23" i="14"/>
  <c r="G5" i="16"/>
  <c r="G15" i="15"/>
  <c r="F4" i="14"/>
  <c r="G5" i="15"/>
  <c r="G8" i="16"/>
  <c r="F23" i="13"/>
  <c r="G16" i="15"/>
  <c r="G11" i="16"/>
  <c r="F7" i="15"/>
  <c r="F17" i="14"/>
  <c r="F16" i="15"/>
  <c r="F10" i="14"/>
  <c r="F19" i="15"/>
  <c r="G9" i="16"/>
  <c r="G12" i="16"/>
  <c r="G17" i="14"/>
  <c r="G16" i="14"/>
  <c r="G10" i="13"/>
  <c r="G7" i="14"/>
  <c r="G12" i="15"/>
  <c r="F17" i="16"/>
  <c r="G13" i="14"/>
  <c r="F11" i="14"/>
  <c r="F9" i="14"/>
  <c r="G4" i="16"/>
  <c r="G11" i="15"/>
  <c r="F22" i="13"/>
  <c r="F14" i="14"/>
  <c r="G6" i="14"/>
  <c r="F11" i="13"/>
  <c r="F13" i="16"/>
  <c r="G13" i="13"/>
  <c r="F14" i="16"/>
  <c r="F7" i="16"/>
  <c r="F17" i="15"/>
  <c r="F13" i="13"/>
  <c r="F8" i="16"/>
  <c r="G5" i="14"/>
  <c r="F21" i="16"/>
  <c r="G20" i="15"/>
  <c r="G14" i="14"/>
  <c r="F23" i="15"/>
  <c r="F20" i="14"/>
  <c r="F20" i="16"/>
  <c r="F14" i="15"/>
  <c r="F10" i="16"/>
  <c r="F12" i="15"/>
  <c r="G20" i="13"/>
  <c r="F11" i="16"/>
  <c r="F19" i="14"/>
  <c r="F18" i="16"/>
  <c r="G10" i="15"/>
  <c r="E16" i="30" l="1"/>
  <c r="H16" i="30" s="1"/>
  <c r="M16" i="30" s="1"/>
  <c r="E7" i="30"/>
  <c r="H7" i="30" s="1"/>
  <c r="M7" i="30" s="1"/>
  <c r="E4" i="22"/>
  <c r="H4" i="22" s="1"/>
  <c r="M4" i="22" s="1"/>
  <c r="E12" i="26"/>
  <c r="H12" i="26" s="1"/>
  <c r="M12" i="26" s="1"/>
  <c r="E17" i="30"/>
  <c r="H17" i="30" s="1"/>
  <c r="M17" i="30" s="1"/>
  <c r="E5" i="29"/>
  <c r="H5" i="29" s="1"/>
  <c r="M5" i="29" s="1"/>
  <c r="E16" i="23"/>
  <c r="H16" i="23" s="1"/>
  <c r="M16" i="23" s="1"/>
  <c r="E21" i="18"/>
  <c r="H21" i="18" s="1"/>
  <c r="M21" i="18" s="1"/>
  <c r="E15" i="22"/>
  <c r="H15" i="22" s="1"/>
  <c r="M15" i="22" s="1"/>
  <c r="E7" i="22"/>
  <c r="H7" i="22" s="1"/>
  <c r="M7" i="22" s="1"/>
  <c r="E8" i="22"/>
  <c r="H8" i="22" s="1"/>
  <c r="M8" i="22" s="1"/>
  <c r="E19" i="24"/>
  <c r="H19" i="24" s="1"/>
  <c r="M19" i="24" s="1"/>
  <c r="E22" i="29"/>
  <c r="H22" i="29" s="1"/>
  <c r="M22" i="29" s="1"/>
  <c r="E21" i="17"/>
  <c r="H21" i="17" s="1"/>
  <c r="M21" i="17" s="1"/>
  <c r="E23" i="33"/>
  <c r="H23" i="33" s="1"/>
  <c r="M23" i="33" s="1"/>
  <c r="E11" i="18"/>
  <c r="H11" i="18" s="1"/>
  <c r="M11" i="18" s="1"/>
  <c r="E12" i="19"/>
  <c r="H12" i="19" s="1"/>
  <c r="M12" i="19" s="1"/>
  <c r="E22" i="23"/>
  <c r="H22" i="23" s="1"/>
  <c r="M22" i="23" s="1"/>
  <c r="E16" i="31"/>
  <c r="H16" i="31" s="1"/>
  <c r="M16" i="31" s="1"/>
  <c r="E9" i="30"/>
  <c r="H9" i="30" s="1"/>
  <c r="M9" i="30" s="1"/>
  <c r="E17" i="22"/>
  <c r="H17" i="22" s="1"/>
  <c r="M17" i="22" s="1"/>
  <c r="E12" i="20"/>
  <c r="H12" i="20" s="1"/>
  <c r="M12" i="20" s="1"/>
  <c r="E15" i="25"/>
  <c r="H15" i="25" s="1"/>
  <c r="M15" i="25" s="1"/>
  <c r="E20" i="20"/>
  <c r="H20" i="20" s="1"/>
  <c r="M20" i="20" s="1"/>
  <c r="E18" i="33"/>
  <c r="H18" i="33" s="1"/>
  <c r="M18" i="33" s="1"/>
  <c r="E14" i="33"/>
  <c r="H14" i="33" s="1"/>
  <c r="M14" i="33" s="1"/>
  <c r="E19" i="25"/>
  <c r="H19" i="25" s="1"/>
  <c r="M19" i="25" s="1"/>
  <c r="E13" i="25"/>
  <c r="H13" i="25" s="1"/>
  <c r="M13" i="25" s="1"/>
  <c r="E17" i="18"/>
  <c r="H17" i="18" s="1"/>
  <c r="M17" i="18" s="1"/>
  <c r="E19" i="31"/>
  <c r="H19" i="31" s="1"/>
  <c r="M19" i="31" s="1"/>
  <c r="E21" i="31"/>
  <c r="H21" i="31" s="1"/>
  <c r="M21" i="31" s="1"/>
  <c r="E10" i="26"/>
  <c r="H10" i="26" s="1"/>
  <c r="M10" i="26" s="1"/>
  <c r="E22" i="17"/>
  <c r="H22" i="17" s="1"/>
  <c r="M22" i="17" s="1"/>
  <c r="E13" i="19"/>
  <c r="H13" i="19" s="1"/>
  <c r="M13" i="19" s="1"/>
  <c r="E4" i="33"/>
  <c r="H4" i="33" s="1"/>
  <c r="M4" i="33" s="1"/>
  <c r="E14" i="32"/>
  <c r="H14" i="32" s="1"/>
  <c r="M14" i="32" s="1"/>
  <c r="E4" i="30"/>
  <c r="H4" i="30" s="1"/>
  <c r="M4" i="30" s="1"/>
  <c r="E13" i="32"/>
  <c r="H13" i="32" s="1"/>
  <c r="M13" i="32" s="1"/>
  <c r="E9" i="19"/>
  <c r="H9" i="19" s="1"/>
  <c r="E11" i="22"/>
  <c r="H11" i="22" s="1"/>
  <c r="M11" i="22" s="1"/>
  <c r="E7" i="19"/>
  <c r="H7" i="19" s="1"/>
  <c r="M7" i="19" s="1"/>
  <c r="E12" i="31"/>
  <c r="H12" i="31" s="1"/>
  <c r="M12" i="31" s="1"/>
  <c r="E9" i="26"/>
  <c r="H9" i="26" s="1"/>
  <c r="M9" i="26" s="1"/>
  <c r="E10" i="23"/>
  <c r="H10" i="23" s="1"/>
  <c r="M10" i="23" s="1"/>
  <c r="E5" i="20"/>
  <c r="H5" i="20" s="1"/>
  <c r="M5" i="20" s="1"/>
  <c r="E22" i="25"/>
  <c r="H22" i="25" s="1"/>
  <c r="M22" i="25" s="1"/>
  <c r="E19" i="30"/>
  <c r="H19" i="30" s="1"/>
  <c r="M19" i="30" s="1"/>
  <c r="E7" i="21"/>
  <c r="H7" i="21" s="1"/>
  <c r="M7" i="21" s="1"/>
  <c r="E17" i="26"/>
  <c r="H17" i="26" s="1"/>
  <c r="M17" i="26" s="1"/>
  <c r="E14" i="30"/>
  <c r="H14" i="30" s="1"/>
  <c r="M14" i="30" s="1"/>
  <c r="E13" i="33"/>
  <c r="H13" i="33" s="1"/>
  <c r="M13" i="33" s="1"/>
  <c r="E10" i="31"/>
  <c r="H10" i="31" s="1"/>
  <c r="M10" i="31" s="1"/>
  <c r="E12" i="29"/>
  <c r="H12" i="29" s="1"/>
  <c r="M12" i="29" s="1"/>
  <c r="E23" i="23"/>
  <c r="H23" i="23" s="1"/>
  <c r="M23" i="23" s="1"/>
  <c r="E6" i="18"/>
  <c r="H6" i="18" s="1"/>
  <c r="M6" i="18" s="1"/>
  <c r="E23" i="19"/>
  <c r="H23" i="19" s="1"/>
  <c r="M23" i="19" s="1"/>
  <c r="E10" i="25"/>
  <c r="H10" i="25" s="1"/>
  <c r="M10" i="25" s="1"/>
  <c r="E11" i="23"/>
  <c r="H11" i="23" s="1"/>
  <c r="M11" i="23" s="1"/>
  <c r="E15" i="20"/>
  <c r="H15" i="20" s="1"/>
  <c r="M15" i="20" s="1"/>
  <c r="E16" i="18"/>
  <c r="H16" i="18" s="1"/>
  <c r="M16" i="18" s="1"/>
  <c r="E23" i="32"/>
  <c r="H23" i="32" s="1"/>
  <c r="M23" i="32" s="1"/>
  <c r="E10" i="21"/>
  <c r="H10" i="21" s="1"/>
  <c r="M10" i="21" s="1"/>
  <c r="E17" i="21"/>
  <c r="H17" i="21" s="1"/>
  <c r="M17" i="21" s="1"/>
  <c r="E6" i="22"/>
  <c r="H6" i="22" s="1"/>
  <c r="M6" i="22" s="1"/>
  <c r="E7" i="31"/>
  <c r="H7" i="31" s="1"/>
  <c r="M7" i="31" s="1"/>
  <c r="E4" i="17"/>
  <c r="H4" i="17" s="1"/>
  <c r="M4" i="17" s="1"/>
  <c r="E4" i="29"/>
  <c r="H4" i="29" s="1"/>
  <c r="M4" i="29" s="1"/>
  <c r="E5" i="32"/>
  <c r="H5" i="32" s="1"/>
  <c r="M5" i="32" s="1"/>
  <c r="E17" i="32"/>
  <c r="H17" i="32" s="1"/>
  <c r="M17" i="32" s="1"/>
  <c r="E17" i="29"/>
  <c r="H17" i="29" s="1"/>
  <c r="M17" i="29" s="1"/>
  <c r="E20" i="23"/>
  <c r="H20" i="23" s="1"/>
  <c r="M20" i="23" s="1"/>
  <c r="E21" i="21"/>
  <c r="H21" i="21" s="1"/>
  <c r="M21" i="21" s="1"/>
  <c r="E11" i="19"/>
  <c r="H11" i="19" s="1"/>
  <c r="M11" i="19" s="1"/>
  <c r="E10" i="22"/>
  <c r="H10" i="22" s="1"/>
  <c r="M10" i="22" s="1"/>
  <c r="E4" i="18"/>
  <c r="H4" i="18" s="1"/>
  <c r="M4" i="18" s="1"/>
  <c r="E18" i="24"/>
  <c r="H18" i="24" s="1"/>
  <c r="M18" i="24" s="1"/>
  <c r="E19" i="19"/>
  <c r="H19" i="19" s="1"/>
  <c r="M19" i="19" s="1"/>
  <c r="E9" i="22"/>
  <c r="H9" i="22" s="1"/>
  <c r="M9" i="22" s="1"/>
  <c r="E22" i="19"/>
  <c r="H22" i="19" s="1"/>
  <c r="M22" i="19" s="1"/>
  <c r="E10" i="32"/>
  <c r="H10" i="32" s="1"/>
  <c r="M10" i="32" s="1"/>
  <c r="E6" i="25"/>
  <c r="H6" i="25" s="1"/>
  <c r="M6" i="25" s="1"/>
  <c r="E8" i="20"/>
  <c r="H8" i="20" s="1"/>
  <c r="E11" i="24"/>
  <c r="H11" i="24" s="1"/>
  <c r="M11" i="24" s="1"/>
  <c r="E22" i="22"/>
  <c r="H22" i="22" s="1"/>
  <c r="M22" i="22" s="1"/>
  <c r="E5" i="23"/>
  <c r="H5" i="23" s="1"/>
  <c r="M5" i="23" s="1"/>
  <c r="E10" i="20"/>
  <c r="H10" i="20" s="1"/>
  <c r="M10" i="20" s="1"/>
  <c r="E7" i="26"/>
  <c r="H7" i="26" s="1"/>
  <c r="M7" i="26" s="1"/>
  <c r="E18" i="19"/>
  <c r="H18" i="19" s="1"/>
  <c r="M18" i="19" s="1"/>
  <c r="E18" i="29"/>
  <c r="H18" i="29" s="1"/>
  <c r="M18" i="29" s="1"/>
  <c r="E19" i="23"/>
  <c r="H19" i="23" s="1"/>
  <c r="M19" i="23" s="1"/>
  <c r="E4" i="20"/>
  <c r="H4" i="20" s="1"/>
  <c r="M4" i="20" s="1"/>
  <c r="E23" i="21"/>
  <c r="H23" i="21" s="1"/>
  <c r="M23" i="21" s="1"/>
  <c r="E23" i="31"/>
  <c r="H23" i="31" s="1"/>
  <c r="M23" i="31" s="1"/>
  <c r="E5" i="19"/>
  <c r="H5" i="19" s="1"/>
  <c r="M5" i="19" s="1"/>
  <c r="E23" i="18"/>
  <c r="H23" i="18" s="1"/>
  <c r="M23" i="18" s="1"/>
  <c r="E8" i="32"/>
  <c r="H8" i="32" s="1"/>
  <c r="M8" i="32" s="1"/>
  <c r="E14" i="17"/>
  <c r="H14" i="17" s="1"/>
  <c r="M14" i="17" s="1"/>
  <c r="E16" i="20"/>
  <c r="H16" i="20" s="1"/>
  <c r="M16" i="20" s="1"/>
  <c r="E12" i="30"/>
  <c r="H12" i="30" s="1"/>
  <c r="M12" i="30" s="1"/>
  <c r="E10" i="33"/>
  <c r="H10" i="33" s="1"/>
  <c r="M10" i="33" s="1"/>
  <c r="E5" i="18"/>
  <c r="H5" i="18" s="1"/>
  <c r="M5" i="18" s="1"/>
  <c r="E11" i="32"/>
  <c r="H11" i="32" s="1"/>
  <c r="M11" i="32" s="1"/>
  <c r="E18" i="23"/>
  <c r="H18" i="23" s="1"/>
  <c r="M18" i="23" s="1"/>
  <c r="E8" i="25"/>
  <c r="H8" i="25" s="1"/>
  <c r="M8" i="25" s="1"/>
  <c r="E20" i="25"/>
  <c r="H20" i="25" s="1"/>
  <c r="M20" i="25" s="1"/>
  <c r="E7" i="24"/>
  <c r="H7" i="24" s="1"/>
  <c r="M7" i="24" s="1"/>
  <c r="E22" i="18"/>
  <c r="H22" i="18" s="1"/>
  <c r="M22" i="18" s="1"/>
  <c r="E15" i="24"/>
  <c r="H15" i="24" s="1"/>
  <c r="M15" i="24" s="1"/>
  <c r="E9" i="25"/>
  <c r="H9" i="25" s="1"/>
  <c r="M9" i="25" s="1"/>
  <c r="E21" i="29"/>
  <c r="H21" i="29" s="1"/>
  <c r="M21" i="29" s="1"/>
  <c r="E14" i="21"/>
  <c r="H14" i="21" s="1"/>
  <c r="M14" i="21" s="1"/>
  <c r="E16" i="17"/>
  <c r="H16" i="17" s="1"/>
  <c r="M16" i="17" s="1"/>
  <c r="E15" i="26"/>
  <c r="H15" i="26" s="1"/>
  <c r="M15" i="26" s="1"/>
  <c r="E12" i="18"/>
  <c r="H12" i="18" s="1"/>
  <c r="E15" i="32"/>
  <c r="H15" i="32" s="1"/>
  <c r="M15" i="32" s="1"/>
  <c r="E23" i="30"/>
  <c r="H23" i="30" s="1"/>
  <c r="M23" i="30" s="1"/>
  <c r="E5" i="24"/>
  <c r="H5" i="24" s="1"/>
  <c r="M5" i="24" s="1"/>
  <c r="E5" i="30"/>
  <c r="H5" i="30" s="1"/>
  <c r="M5" i="30" s="1"/>
  <c r="E18" i="22"/>
  <c r="H18" i="22" s="1"/>
  <c r="M18" i="22" s="1"/>
  <c r="E18" i="21"/>
  <c r="H18" i="21" s="1"/>
  <c r="M18" i="21" s="1"/>
  <c r="E14" i="24"/>
  <c r="H14" i="24" s="1"/>
  <c r="M14" i="24" s="1"/>
  <c r="E13" i="30"/>
  <c r="H13" i="30" s="1"/>
  <c r="M13" i="30" s="1"/>
  <c r="E8" i="33"/>
  <c r="H8" i="33" s="1"/>
  <c r="M8" i="33" s="1"/>
  <c r="E20" i="33"/>
  <c r="H20" i="33" s="1"/>
  <c r="M20" i="33" s="1"/>
  <c r="E21" i="20"/>
  <c r="H21" i="20" s="1"/>
  <c r="M21" i="20" s="1"/>
  <c r="E11" i="31"/>
  <c r="H11" i="31" s="1"/>
  <c r="M11" i="31" s="1"/>
  <c r="E20" i="19"/>
  <c r="H20" i="19" s="1"/>
  <c r="M20" i="19" s="1"/>
  <c r="E17" i="24"/>
  <c r="H17" i="24" s="1"/>
  <c r="M17" i="24" s="1"/>
  <c r="E11" i="29"/>
  <c r="H11" i="29" s="1"/>
  <c r="M11" i="29" s="1"/>
  <c r="E10" i="18"/>
  <c r="H10" i="18" s="1"/>
  <c r="M10" i="18" s="1"/>
  <c r="E22" i="20"/>
  <c r="H22" i="20" s="1"/>
  <c r="M22" i="20" s="1"/>
  <c r="E7" i="18"/>
  <c r="H7" i="18" s="1"/>
  <c r="E23" i="24"/>
  <c r="H23" i="24" s="1"/>
  <c r="M23" i="24" s="1"/>
  <c r="E22" i="21"/>
  <c r="H22" i="21" s="1"/>
  <c r="M22" i="21" s="1"/>
  <c r="E9" i="31"/>
  <c r="H9" i="31" s="1"/>
  <c r="M9" i="31" s="1"/>
  <c r="E16" i="26"/>
  <c r="H16" i="26" s="1"/>
  <c r="M16" i="26" s="1"/>
  <c r="E7" i="20"/>
  <c r="H7" i="20" s="1"/>
  <c r="M7" i="20" s="1"/>
  <c r="E7" i="23"/>
  <c r="H7" i="23" s="1"/>
  <c r="M7" i="23" s="1"/>
  <c r="E23" i="17"/>
  <c r="H23" i="17" s="1"/>
  <c r="M23" i="17" s="1"/>
  <c r="E20" i="31"/>
  <c r="H20" i="31" s="1"/>
  <c r="M20" i="31" s="1"/>
  <c r="E15" i="21"/>
  <c r="H15" i="21" s="1"/>
  <c r="M15" i="21" s="1"/>
  <c r="E10" i="30"/>
  <c r="H10" i="30" s="1"/>
  <c r="M10" i="30" s="1"/>
  <c r="E16" i="29"/>
  <c r="H16" i="29" s="1"/>
  <c r="M16" i="29" s="1"/>
  <c r="E19" i="20"/>
  <c r="H19" i="20" s="1"/>
  <c r="M19" i="20" s="1"/>
  <c r="E19" i="29"/>
  <c r="H19" i="29" s="1"/>
  <c r="M19" i="29" s="1"/>
  <c r="E20" i="21"/>
  <c r="H20" i="21" s="1"/>
  <c r="M20" i="21" s="1"/>
  <c r="E15" i="17"/>
  <c r="H15" i="17" s="1"/>
  <c r="M15" i="17" s="1"/>
  <c r="E8" i="24"/>
  <c r="H8" i="24" s="1"/>
  <c r="M8" i="24" s="1"/>
  <c r="E17" i="17"/>
  <c r="H17" i="17" s="1"/>
  <c r="M17" i="17" s="1"/>
  <c r="E9" i="32"/>
  <c r="H9" i="32" s="1"/>
  <c r="M9" i="32" s="1"/>
  <c r="E18" i="30"/>
  <c r="H18" i="30" s="1"/>
  <c r="M18" i="30" s="1"/>
  <c r="E9" i="33"/>
  <c r="H9" i="33" s="1"/>
  <c r="M9" i="33" s="1"/>
  <c r="E17" i="20"/>
  <c r="H17" i="20" s="1"/>
  <c r="M17" i="20" s="1"/>
  <c r="E8" i="21"/>
  <c r="H8" i="21" s="1"/>
  <c r="M8" i="21" s="1"/>
  <c r="E15" i="29"/>
  <c r="H15" i="29" s="1"/>
  <c r="M15" i="29" s="1"/>
  <c r="E11" i="30"/>
  <c r="H11" i="30" s="1"/>
  <c r="M11" i="30" s="1"/>
  <c r="E9" i="23"/>
  <c r="H9" i="23" s="1"/>
  <c r="M9" i="23" s="1"/>
  <c r="E5" i="25"/>
  <c r="H5" i="25" s="1"/>
  <c r="M5" i="25" s="1"/>
  <c r="E8" i="26"/>
  <c r="H8" i="26" s="1"/>
  <c r="M8" i="26" s="1"/>
  <c r="E15" i="30"/>
  <c r="H15" i="30" s="1"/>
  <c r="M15" i="30" s="1"/>
  <c r="E4" i="31"/>
  <c r="H4" i="31" s="1"/>
  <c r="M4" i="31" s="1"/>
  <c r="E12" i="22"/>
  <c r="H12" i="22" s="1"/>
  <c r="M12" i="22" s="1"/>
  <c r="E19" i="33"/>
  <c r="H19" i="33" s="1"/>
  <c r="M19" i="33" s="1"/>
  <c r="E13" i="17"/>
  <c r="H13" i="17" s="1"/>
  <c r="M13" i="17" s="1"/>
  <c r="E9" i="29"/>
  <c r="H9" i="29" s="1"/>
  <c r="M9" i="29" s="1"/>
  <c r="E7" i="25"/>
  <c r="H7" i="25" s="1"/>
  <c r="M7" i="25" s="1"/>
  <c r="E8" i="17"/>
  <c r="H8" i="17" s="1"/>
  <c r="M8" i="17" s="1"/>
  <c r="E6" i="29"/>
  <c r="H6" i="29" s="1"/>
  <c r="M6" i="29" s="1"/>
  <c r="E6" i="19"/>
  <c r="H6" i="19" s="1"/>
  <c r="M6" i="19" s="1"/>
  <c r="E4" i="23"/>
  <c r="H4" i="23" s="1"/>
  <c r="M4" i="23" s="1"/>
  <c r="E6" i="23"/>
  <c r="H6" i="23" s="1"/>
  <c r="M6" i="23" s="1"/>
  <c r="E18" i="18"/>
  <c r="H18" i="18" s="1"/>
  <c r="M18" i="18" s="1"/>
  <c r="E17" i="33"/>
  <c r="H17" i="33" s="1"/>
  <c r="M17" i="33" s="1"/>
  <c r="E6" i="26"/>
  <c r="H6" i="26" s="1"/>
  <c r="M6" i="26" s="1"/>
  <c r="E4" i="24"/>
  <c r="H4" i="24" s="1"/>
  <c r="M4" i="24" s="1"/>
  <c r="E12" i="32"/>
  <c r="H12" i="32" s="1"/>
  <c r="M12" i="32" s="1"/>
  <c r="E15" i="33"/>
  <c r="H15" i="33" s="1"/>
  <c r="M15" i="33" s="1"/>
  <c r="E20" i="24"/>
  <c r="H20" i="24" s="1"/>
  <c r="M20" i="24" s="1"/>
  <c r="E5" i="33"/>
  <c r="H5" i="33" s="1"/>
  <c r="M5" i="33" s="1"/>
  <c r="E16" i="24"/>
  <c r="H16" i="24" s="1"/>
  <c r="M16" i="24" s="1"/>
  <c r="E16" i="21"/>
  <c r="H16" i="21" s="1"/>
  <c r="M16" i="21" s="1"/>
  <c r="E21" i="26"/>
  <c r="H21" i="26" s="1"/>
  <c r="M21" i="26" s="1"/>
  <c r="E8" i="23"/>
  <c r="H8" i="23" s="1"/>
  <c r="M8" i="23" s="1"/>
  <c r="E21" i="19"/>
  <c r="H21" i="19" s="1"/>
  <c r="M21" i="19" s="1"/>
  <c r="E13" i="18"/>
  <c r="H13" i="18" s="1"/>
  <c r="M13" i="18" s="1"/>
  <c r="E18" i="31"/>
  <c r="H18" i="31" s="1"/>
  <c r="M18" i="31" s="1"/>
  <c r="E22" i="31"/>
  <c r="H22" i="31" s="1"/>
  <c r="M22" i="31" s="1"/>
  <c r="E18" i="32"/>
  <c r="H18" i="32" s="1"/>
  <c r="M18" i="32" s="1"/>
  <c r="E14" i="20"/>
  <c r="H14" i="20" s="1"/>
  <c r="M14" i="20" s="1"/>
  <c r="E8" i="30"/>
  <c r="H8" i="30" s="1"/>
  <c r="M8" i="30" s="1"/>
  <c r="E21" i="24"/>
  <c r="H21" i="24" s="1"/>
  <c r="M21" i="24" s="1"/>
  <c r="E11" i="33"/>
  <c r="H11" i="33" s="1"/>
  <c r="M11" i="33" s="1"/>
  <c r="E23" i="25"/>
  <c r="H23" i="25" s="1"/>
  <c r="M23" i="25" s="1"/>
  <c r="E9" i="24"/>
  <c r="H9" i="24" s="1"/>
  <c r="M9" i="24" s="1"/>
  <c r="E11" i="25"/>
  <c r="H11" i="25" s="1"/>
  <c r="M11" i="25" s="1"/>
  <c r="E20" i="18"/>
  <c r="H20" i="18" s="1"/>
  <c r="M20" i="18" s="1"/>
  <c r="E10" i="19"/>
  <c r="H10" i="19" s="1"/>
  <c r="E18" i="25"/>
  <c r="H18" i="25" s="1"/>
  <c r="M18" i="25" s="1"/>
  <c r="E23" i="26"/>
  <c r="H23" i="26" s="1"/>
  <c r="M23" i="26" s="1"/>
  <c r="E21" i="32"/>
  <c r="H21" i="32" s="1"/>
  <c r="M21" i="32" s="1"/>
  <c r="E14" i="26"/>
  <c r="H14" i="26" s="1"/>
  <c r="M14" i="26" s="1"/>
  <c r="E6" i="32"/>
  <c r="H6" i="32" s="1"/>
  <c r="M6" i="32" s="1"/>
  <c r="E22" i="33"/>
  <c r="H22" i="33" s="1"/>
  <c r="M22" i="33" s="1"/>
  <c r="E22" i="24"/>
  <c r="H22" i="24" s="1"/>
  <c r="M22" i="24" s="1"/>
  <c r="E20" i="32"/>
  <c r="H20" i="32" s="1"/>
  <c r="M20" i="32" s="1"/>
  <c r="E19" i="22"/>
  <c r="H19" i="22" s="1"/>
  <c r="M19" i="22" s="1"/>
  <c r="E7" i="29"/>
  <c r="H7" i="29" s="1"/>
  <c r="M7" i="29" s="1"/>
  <c r="E4" i="32"/>
  <c r="H4" i="32" s="1"/>
  <c r="M4" i="32" s="1"/>
  <c r="E15" i="19"/>
  <c r="H15" i="19" s="1"/>
  <c r="M15" i="19" s="1"/>
  <c r="E6" i="21"/>
  <c r="H6" i="21" s="1"/>
  <c r="M6" i="21" s="1"/>
  <c r="E9" i="18"/>
  <c r="H9" i="18" s="1"/>
  <c r="M9" i="18" s="1"/>
  <c r="E11" i="17"/>
  <c r="H11" i="17" s="1"/>
  <c r="M11" i="17" s="1"/>
  <c r="E21" i="30"/>
  <c r="H21" i="30" s="1"/>
  <c r="M21" i="30" s="1"/>
  <c r="E18" i="17"/>
  <c r="H18" i="17" s="1"/>
  <c r="M18" i="17" s="1"/>
  <c r="E19" i="17"/>
  <c r="H19" i="17" s="1"/>
  <c r="M19" i="17" s="1"/>
  <c r="E5" i="22"/>
  <c r="H5" i="22" s="1"/>
  <c r="M5" i="22" s="1"/>
  <c r="E18" i="26"/>
  <c r="H18" i="26" s="1"/>
  <c r="M18" i="26" s="1"/>
  <c r="E12" i="24"/>
  <c r="H12" i="24" s="1"/>
  <c r="M12" i="24" s="1"/>
  <c r="E13" i="31"/>
  <c r="H13" i="31" s="1"/>
  <c r="M13" i="31" s="1"/>
  <c r="E13" i="22"/>
  <c r="H13" i="22" s="1"/>
  <c r="M13" i="22" s="1"/>
  <c r="E7" i="32"/>
  <c r="H7" i="32" s="1"/>
  <c r="M7" i="32" s="1"/>
  <c r="E21" i="22"/>
  <c r="H21" i="22" s="1"/>
  <c r="M21" i="22" s="1"/>
  <c r="E15" i="18"/>
  <c r="H15" i="18" s="1"/>
  <c r="M15" i="18" s="1"/>
  <c r="E17" i="19"/>
  <c r="H17" i="19" s="1"/>
  <c r="M17" i="19" s="1"/>
  <c r="E15" i="23"/>
  <c r="H15" i="23" s="1"/>
  <c r="M15" i="23" s="1"/>
  <c r="E11" i="20"/>
  <c r="H11" i="20" s="1"/>
  <c r="M11" i="20" s="1"/>
  <c r="E9" i="17"/>
  <c r="H9" i="17" s="1"/>
  <c r="E22" i="30"/>
  <c r="H22" i="30" s="1"/>
  <c r="M22" i="30" s="1"/>
  <c r="E9" i="21"/>
  <c r="H9" i="21" s="1"/>
  <c r="M9" i="21" s="1"/>
  <c r="E23" i="22"/>
  <c r="H23" i="22" s="1"/>
  <c r="M23" i="22" s="1"/>
  <c r="E19" i="26"/>
  <c r="H19" i="26" s="1"/>
  <c r="M19" i="26" s="1"/>
  <c r="E13" i="29"/>
  <c r="H13" i="29" s="1"/>
  <c r="M13" i="29" s="1"/>
  <c r="E12" i="23"/>
  <c r="H12" i="23" s="1"/>
  <c r="M12" i="23" s="1"/>
  <c r="E8" i="19"/>
  <c r="H8" i="19" s="1"/>
  <c r="M8" i="19" s="1"/>
  <c r="E14" i="19"/>
  <c r="H14" i="19" s="1"/>
  <c r="M14" i="19" s="1"/>
  <c r="E20" i="22"/>
  <c r="H20" i="22" s="1"/>
  <c r="M20" i="22" s="1"/>
  <c r="E8" i="29"/>
  <c r="H8" i="29" s="1"/>
  <c r="M8" i="29" s="1"/>
  <c r="E6" i="30"/>
  <c r="H6" i="30" s="1"/>
  <c r="M6" i="30" s="1"/>
  <c r="E5" i="31"/>
  <c r="H5" i="31" s="1"/>
  <c r="M5" i="31" s="1"/>
  <c r="E6" i="20"/>
  <c r="H6" i="20" s="1"/>
  <c r="M6" i="20" s="1"/>
  <c r="E13" i="21"/>
  <c r="H13" i="21" s="1"/>
  <c r="M13" i="21" s="1"/>
  <c r="E21" i="33"/>
  <c r="H21" i="33" s="1"/>
  <c r="M21" i="33" s="1"/>
  <c r="E14" i="23"/>
  <c r="H14" i="23" s="1"/>
  <c r="M14" i="23" s="1"/>
  <c r="E4" i="21"/>
  <c r="H4" i="21" s="1"/>
  <c r="M4" i="21" s="1"/>
  <c r="E16" i="33"/>
  <c r="H16" i="33" s="1"/>
  <c r="M16" i="33" s="1"/>
  <c r="E16" i="32"/>
  <c r="H16" i="32" s="1"/>
  <c r="M16" i="32" s="1"/>
  <c r="E12" i="21"/>
  <c r="H12" i="21" s="1"/>
  <c r="M12" i="21" s="1"/>
  <c r="E22" i="26"/>
  <c r="H22" i="26" s="1"/>
  <c r="M22" i="26" s="1"/>
  <c r="E12" i="17"/>
  <c r="H12" i="17" s="1"/>
  <c r="M12" i="17" s="1"/>
  <c r="E20" i="29"/>
  <c r="H20" i="29" s="1"/>
  <c r="M20" i="29" s="1"/>
  <c r="E10" i="24"/>
  <c r="H10" i="24" s="1"/>
  <c r="M10" i="24" s="1"/>
  <c r="E5" i="17"/>
  <c r="H5" i="17" s="1"/>
  <c r="M5" i="17" s="1"/>
  <c r="E13" i="23"/>
  <c r="H13" i="23" s="1"/>
  <c r="M13" i="23" s="1"/>
  <c r="E14" i="31"/>
  <c r="H14" i="31" s="1"/>
  <c r="M14" i="31" s="1"/>
  <c r="E4" i="25"/>
  <c r="H4" i="25" s="1"/>
  <c r="M4" i="25" s="1"/>
  <c r="E16" i="19"/>
  <c r="H16" i="19" s="1"/>
  <c r="M16" i="19" s="1"/>
  <c r="E14" i="22"/>
  <c r="H14" i="22" s="1"/>
  <c r="M14" i="22" s="1"/>
  <c r="E13" i="20"/>
  <c r="H13" i="20" s="1"/>
  <c r="M13" i="20" s="1"/>
  <c r="E23" i="29"/>
  <c r="H23" i="29" s="1"/>
  <c r="M23" i="29" s="1"/>
  <c r="E10" i="17"/>
  <c r="H10" i="17" s="1"/>
  <c r="M10" i="17" s="1"/>
  <c r="E11" i="26"/>
  <c r="H11" i="26" s="1"/>
  <c r="M11" i="26" s="1"/>
  <c r="E16" i="25"/>
  <c r="H16" i="25" s="1"/>
  <c r="M16" i="25" s="1"/>
  <c r="E23" i="20"/>
  <c r="H23" i="20" s="1"/>
  <c r="M23" i="20" s="1"/>
  <c r="E4" i="26"/>
  <c r="H4" i="26" s="1"/>
  <c r="M4" i="26" s="1"/>
  <c r="E8" i="31"/>
  <c r="H8" i="31" s="1"/>
  <c r="M8" i="31" s="1"/>
  <c r="E5" i="26"/>
  <c r="H5" i="26" s="1"/>
  <c r="M5" i="26" s="1"/>
  <c r="E19" i="18"/>
  <c r="H19" i="18" s="1"/>
  <c r="M19" i="18" s="1"/>
  <c r="E19" i="21"/>
  <c r="H19" i="21" s="1"/>
  <c r="M19" i="21" s="1"/>
  <c r="E12" i="33"/>
  <c r="H12" i="33" s="1"/>
  <c r="M12" i="33" s="1"/>
  <c r="M24" i="33" s="1"/>
  <c r="M26" i="33" s="1"/>
  <c r="E13" i="26"/>
  <c r="H13" i="26" s="1"/>
  <c r="M13" i="26" s="1"/>
  <c r="E9" i="20"/>
  <c r="H9" i="20" s="1"/>
  <c r="M9" i="20" s="1"/>
  <c r="E17" i="23"/>
  <c r="H17" i="23" s="1"/>
  <c r="M17" i="23" s="1"/>
  <c r="E14" i="29"/>
  <c r="H14" i="29" s="1"/>
  <c r="M14" i="29" s="1"/>
  <c r="M24" i="29" s="1"/>
  <c r="M26" i="29" s="1"/>
  <c r="E12" i="25"/>
  <c r="H12" i="25" s="1"/>
  <c r="M12" i="25" s="1"/>
  <c r="E21" i="25"/>
  <c r="H21" i="25" s="1"/>
  <c r="M21" i="25" s="1"/>
  <c r="E6" i="24"/>
  <c r="H6" i="24" s="1"/>
  <c r="M6" i="24" s="1"/>
  <c r="E17" i="31"/>
  <c r="H17" i="31" s="1"/>
  <c r="M17" i="31" s="1"/>
  <c r="E10" i="29"/>
  <c r="H10" i="29" s="1"/>
  <c r="M10" i="29" s="1"/>
  <c r="E21" i="23"/>
  <c r="H21" i="23" s="1"/>
  <c r="M21" i="23" s="1"/>
  <c r="E14" i="25"/>
  <c r="H14" i="25" s="1"/>
  <c r="M14" i="25" s="1"/>
  <c r="E6" i="17"/>
  <c r="H6" i="17" s="1"/>
  <c r="M6" i="17" s="1"/>
  <c r="M24" i="17" s="1"/>
  <c r="M26" i="17" s="1"/>
  <c r="E20" i="17"/>
  <c r="H20" i="17" s="1"/>
  <c r="M20" i="17" s="1"/>
  <c r="E15" i="31"/>
  <c r="H15" i="31" s="1"/>
  <c r="M15" i="31" s="1"/>
  <c r="M24" i="31" s="1"/>
  <c r="M26" i="31" s="1"/>
  <c r="E18" i="20"/>
  <c r="H18" i="20" s="1"/>
  <c r="M18" i="20" s="1"/>
  <c r="E14" i="18"/>
  <c r="H14" i="18" s="1"/>
  <c r="M14" i="18" s="1"/>
  <c r="M24" i="18" s="1"/>
  <c r="M26" i="18" s="1"/>
  <c r="E6" i="31"/>
  <c r="H6" i="31" s="1"/>
  <c r="M6" i="31" s="1"/>
  <c r="E20" i="26"/>
  <c r="H20" i="26" s="1"/>
  <c r="M20" i="26" s="1"/>
  <c r="E4" i="19"/>
  <c r="H4" i="19" s="1"/>
  <c r="M4" i="19" s="1"/>
  <c r="E17" i="25"/>
  <c r="H17" i="25" s="1"/>
  <c r="M17" i="25" s="1"/>
  <c r="E11" i="21"/>
  <c r="H11" i="21" s="1"/>
  <c r="M11" i="21" s="1"/>
  <c r="E13" i="24"/>
  <c r="H13" i="24" s="1"/>
  <c r="M13" i="24" s="1"/>
  <c r="E7" i="33"/>
  <c r="H7" i="33" s="1"/>
  <c r="M7" i="33" s="1"/>
  <c r="E7" i="17"/>
  <c r="H7" i="17" s="1"/>
  <c r="M7" i="17" s="1"/>
  <c r="E19" i="32"/>
  <c r="H19" i="32" s="1"/>
  <c r="M19" i="32" s="1"/>
  <c r="E22" i="32"/>
  <c r="H22" i="32" s="1"/>
  <c r="M22" i="32" s="1"/>
  <c r="M24" i="32" s="1"/>
  <c r="M26" i="32" s="1"/>
  <c r="E6" i="33"/>
  <c r="H6" i="33" s="1"/>
  <c r="M6" i="33" s="1"/>
  <c r="E5" i="21"/>
  <c r="H5" i="21" s="1"/>
  <c r="M5" i="21" s="1"/>
  <c r="E20" i="30"/>
  <c r="H20" i="30" s="1"/>
  <c r="M20" i="30" s="1"/>
  <c r="M24" i="30" s="1"/>
  <c r="M26" i="30" s="1"/>
  <c r="E16" i="22"/>
  <c r="H16" i="22" s="1"/>
  <c r="M16" i="22" s="1"/>
  <c r="M24" i="22" s="1"/>
  <c r="M26" i="22" s="1"/>
  <c r="E8" i="18"/>
  <c r="H8" i="18" s="1"/>
  <c r="M24" i="21"/>
  <c r="M26" i="21" s="1"/>
  <c r="M24" i="23"/>
  <c r="M26" i="23" s="1"/>
  <c r="M24" i="26"/>
  <c r="M26" i="26" s="1"/>
  <c r="M24" i="20"/>
  <c r="M26" i="20" s="1"/>
  <c r="L12" i="15"/>
  <c r="K13" i="13"/>
  <c r="K8" i="15"/>
  <c r="L11" i="15"/>
  <c r="K21" i="13"/>
  <c r="K8" i="16"/>
  <c r="L19" i="15"/>
  <c r="K16" i="16"/>
  <c r="L4" i="15"/>
  <c r="K16" i="15"/>
  <c r="L20" i="15"/>
  <c r="K7" i="13"/>
  <c r="L20" i="13"/>
  <c r="L15" i="15"/>
  <c r="K20" i="16"/>
  <c r="L7" i="15"/>
  <c r="L23" i="15"/>
  <c r="K12" i="16"/>
  <c r="E9" i="16"/>
  <c r="H9" i="16" s="1"/>
  <c r="M9" i="16" s="1"/>
  <c r="E13" i="16"/>
  <c r="H13" i="16" s="1"/>
  <c r="M13" i="16" s="1"/>
  <c r="E17" i="16"/>
  <c r="H17" i="16" s="1"/>
  <c r="M17" i="16" s="1"/>
  <c r="E21" i="16"/>
  <c r="H21" i="16" s="1"/>
  <c r="M21" i="16" s="1"/>
  <c r="E5" i="16"/>
  <c r="H5" i="16" s="1"/>
  <c r="M5" i="16" s="1"/>
  <c r="E6" i="16"/>
  <c r="H6" i="16" s="1"/>
  <c r="M6" i="16" s="1"/>
  <c r="E10" i="16"/>
  <c r="H10" i="16" s="1"/>
  <c r="M10" i="16" s="1"/>
  <c r="E14" i="16"/>
  <c r="H14" i="16" s="1"/>
  <c r="M14" i="16" s="1"/>
  <c r="E18" i="16"/>
  <c r="H18" i="16" s="1"/>
  <c r="M18" i="16" s="1"/>
  <c r="E22" i="16"/>
  <c r="H22" i="16" s="1"/>
  <c r="M22" i="16" s="1"/>
  <c r="E4" i="16"/>
  <c r="H4" i="16" s="1"/>
  <c r="M4" i="16" s="1"/>
  <c r="E7" i="16"/>
  <c r="H7" i="16" s="1"/>
  <c r="M7" i="16" s="1"/>
  <c r="E11" i="16"/>
  <c r="H11" i="16" s="1"/>
  <c r="M11" i="16" s="1"/>
  <c r="E15" i="16"/>
  <c r="H15" i="16" s="1"/>
  <c r="M15" i="16" s="1"/>
  <c r="E19" i="16"/>
  <c r="H19" i="16" s="1"/>
  <c r="M19" i="16" s="1"/>
  <c r="E23" i="16"/>
  <c r="H23" i="16" s="1"/>
  <c r="M23" i="16" s="1"/>
  <c r="E8" i="16"/>
  <c r="M8" i="16" s="1"/>
  <c r="E12" i="16"/>
  <c r="H12" i="16" s="1"/>
  <c r="M12" i="16" s="1"/>
  <c r="E16" i="16"/>
  <c r="H16" i="16" s="1"/>
  <c r="M16" i="16" s="1"/>
  <c r="E20" i="16"/>
  <c r="H20" i="16" s="1"/>
  <c r="M20" i="16" s="1"/>
  <c r="L7" i="16"/>
  <c r="L11" i="16"/>
  <c r="L15" i="16"/>
  <c r="L19" i="16"/>
  <c r="L23" i="16"/>
  <c r="L4" i="16"/>
  <c r="K5" i="16"/>
  <c r="K9" i="16"/>
  <c r="K13" i="16"/>
  <c r="K17" i="16"/>
  <c r="K21" i="16"/>
  <c r="K6" i="16"/>
  <c r="K10" i="16"/>
  <c r="K14" i="16"/>
  <c r="K18" i="16"/>
  <c r="K22" i="16"/>
  <c r="E5" i="15"/>
  <c r="H5" i="15" s="1"/>
  <c r="M5" i="15" s="1"/>
  <c r="E13" i="15"/>
  <c r="H13" i="15" s="1"/>
  <c r="M13" i="15" s="1"/>
  <c r="E21" i="15"/>
  <c r="H21" i="15" s="1"/>
  <c r="M21" i="15" s="1"/>
  <c r="E10" i="15"/>
  <c r="H10" i="15" s="1"/>
  <c r="M10" i="15" s="1"/>
  <c r="E14" i="15"/>
  <c r="H14" i="15" s="1"/>
  <c r="M14" i="15" s="1"/>
  <c r="E18" i="15"/>
  <c r="H18" i="15" s="1"/>
  <c r="M18" i="15" s="1"/>
  <c r="E22" i="15"/>
  <c r="H22" i="15" s="1"/>
  <c r="M22" i="15" s="1"/>
  <c r="E7" i="15"/>
  <c r="H7" i="15" s="1"/>
  <c r="M7" i="15" s="1"/>
  <c r="E11" i="15"/>
  <c r="H11" i="15" s="1"/>
  <c r="M11" i="15" s="1"/>
  <c r="E15" i="15"/>
  <c r="H15" i="15" s="1"/>
  <c r="M15" i="15" s="1"/>
  <c r="E19" i="15"/>
  <c r="H19" i="15" s="1"/>
  <c r="M19" i="15" s="1"/>
  <c r="E23" i="15"/>
  <c r="H23" i="15" s="1"/>
  <c r="M23" i="15" s="1"/>
  <c r="E9" i="15"/>
  <c r="H9" i="15" s="1"/>
  <c r="M9" i="15" s="1"/>
  <c r="E17" i="15"/>
  <c r="H17" i="15" s="1"/>
  <c r="M17" i="15" s="1"/>
  <c r="E6" i="15"/>
  <c r="H6" i="15" s="1"/>
  <c r="M6" i="15" s="1"/>
  <c r="E4" i="15"/>
  <c r="H4" i="15" s="1"/>
  <c r="M4" i="15" s="1"/>
  <c r="E8" i="15"/>
  <c r="H8" i="15" s="1"/>
  <c r="M8" i="15" s="1"/>
  <c r="E12" i="15"/>
  <c r="H12" i="15" s="1"/>
  <c r="M12" i="15" s="1"/>
  <c r="E16" i="15"/>
  <c r="H16" i="15" s="1"/>
  <c r="M16" i="15" s="1"/>
  <c r="E20" i="15"/>
  <c r="H20" i="15" s="1"/>
  <c r="M20" i="15" s="1"/>
  <c r="K9" i="15"/>
  <c r="K13" i="15"/>
  <c r="K17" i="15"/>
  <c r="K21" i="15"/>
  <c r="L5" i="15"/>
  <c r="K10" i="15"/>
  <c r="K14" i="15"/>
  <c r="K18" i="15"/>
  <c r="K22" i="15"/>
  <c r="K4" i="14"/>
  <c r="K17" i="14"/>
  <c r="L20" i="14"/>
  <c r="K9" i="13"/>
  <c r="K11" i="13"/>
  <c r="K17" i="13"/>
  <c r="K21" i="14"/>
  <c r="K8" i="14"/>
  <c r="K9" i="14"/>
  <c r="L7" i="14"/>
  <c r="K13" i="14"/>
  <c r="E9" i="14"/>
  <c r="H9" i="14" s="1"/>
  <c r="M9" i="14" s="1"/>
  <c r="E13" i="14"/>
  <c r="H13" i="14" s="1"/>
  <c r="M13" i="14" s="1"/>
  <c r="E17" i="14"/>
  <c r="H17" i="14" s="1"/>
  <c r="M17" i="14" s="1"/>
  <c r="E21" i="14"/>
  <c r="H21" i="14" s="1"/>
  <c r="M21" i="14" s="1"/>
  <c r="E6" i="14"/>
  <c r="H6" i="14" s="1"/>
  <c r="M6" i="14" s="1"/>
  <c r="E10" i="14"/>
  <c r="H10" i="14" s="1"/>
  <c r="M10" i="14" s="1"/>
  <c r="E14" i="14"/>
  <c r="H14" i="14" s="1"/>
  <c r="M14" i="14" s="1"/>
  <c r="E18" i="14"/>
  <c r="H18" i="14" s="1"/>
  <c r="M18" i="14" s="1"/>
  <c r="E22" i="14"/>
  <c r="H22" i="14" s="1"/>
  <c r="M22" i="14" s="1"/>
  <c r="E5" i="14"/>
  <c r="H5" i="14" s="1"/>
  <c r="M5" i="14" s="1"/>
  <c r="E7" i="14"/>
  <c r="H7" i="14" s="1"/>
  <c r="M7" i="14" s="1"/>
  <c r="E11" i="14"/>
  <c r="H11" i="14" s="1"/>
  <c r="M11" i="14" s="1"/>
  <c r="E15" i="14"/>
  <c r="H15" i="14" s="1"/>
  <c r="M15" i="14" s="1"/>
  <c r="E19" i="14"/>
  <c r="H19" i="14" s="1"/>
  <c r="M19" i="14" s="1"/>
  <c r="E23" i="14"/>
  <c r="H23" i="14" s="1"/>
  <c r="M23" i="14" s="1"/>
  <c r="E4" i="14"/>
  <c r="H4" i="14" s="1"/>
  <c r="M4" i="14" s="1"/>
  <c r="E8" i="14"/>
  <c r="H8" i="14" s="1"/>
  <c r="M8" i="14" s="1"/>
  <c r="E12" i="14"/>
  <c r="H12" i="14" s="1"/>
  <c r="M12" i="14" s="1"/>
  <c r="E16" i="14"/>
  <c r="H16" i="14" s="1"/>
  <c r="M16" i="14" s="1"/>
  <c r="E20" i="14"/>
  <c r="H20" i="14" s="1"/>
  <c r="M20" i="14" s="1"/>
  <c r="L11" i="14"/>
  <c r="K12" i="14"/>
  <c r="L15" i="14"/>
  <c r="K16" i="14"/>
  <c r="L19" i="14"/>
  <c r="L23" i="14"/>
  <c r="K5" i="14"/>
  <c r="K6" i="14"/>
  <c r="K10" i="14"/>
  <c r="K14" i="14"/>
  <c r="K18" i="14"/>
  <c r="K22" i="14"/>
  <c r="E9" i="13"/>
  <c r="H9" i="13" s="1"/>
  <c r="M9" i="13" s="1"/>
  <c r="E13" i="13"/>
  <c r="H13" i="13" s="1"/>
  <c r="M13" i="13" s="1"/>
  <c r="E17" i="13"/>
  <c r="H17" i="13" s="1"/>
  <c r="M17" i="13" s="1"/>
  <c r="E21" i="13"/>
  <c r="H21" i="13" s="1"/>
  <c r="M21" i="13" s="1"/>
  <c r="E10" i="13"/>
  <c r="H10" i="13" s="1"/>
  <c r="M10" i="13" s="1"/>
  <c r="E14" i="13"/>
  <c r="H14" i="13" s="1"/>
  <c r="M14" i="13" s="1"/>
  <c r="E18" i="13"/>
  <c r="H18" i="13" s="1"/>
  <c r="M18" i="13" s="1"/>
  <c r="E22" i="13"/>
  <c r="H22" i="13" s="1"/>
  <c r="M22" i="13" s="1"/>
  <c r="E4" i="13"/>
  <c r="H4" i="13" s="1"/>
  <c r="M4" i="13" s="1"/>
  <c r="E5" i="13"/>
  <c r="H5" i="13" s="1"/>
  <c r="M5" i="13" s="1"/>
  <c r="E6" i="13"/>
  <c r="H6" i="13" s="1"/>
  <c r="M6" i="13" s="1"/>
  <c r="E7" i="13"/>
  <c r="H7" i="13" s="1"/>
  <c r="M7" i="13" s="1"/>
  <c r="E11" i="13"/>
  <c r="H11" i="13" s="1"/>
  <c r="E15" i="13"/>
  <c r="H15" i="13" s="1"/>
  <c r="M15" i="13" s="1"/>
  <c r="E19" i="13"/>
  <c r="H19" i="13" s="1"/>
  <c r="M19" i="13" s="1"/>
  <c r="E23" i="13"/>
  <c r="H23" i="13" s="1"/>
  <c r="M23" i="13" s="1"/>
  <c r="E8" i="13"/>
  <c r="H8" i="13" s="1"/>
  <c r="M8" i="13" s="1"/>
  <c r="E12" i="13"/>
  <c r="H12" i="13" s="1"/>
  <c r="E16" i="13"/>
  <c r="H16" i="13" s="1"/>
  <c r="M16" i="13" s="1"/>
  <c r="E20" i="13"/>
  <c r="H20" i="13" s="1"/>
  <c r="M20" i="13" s="1"/>
  <c r="K8" i="13"/>
  <c r="K12" i="13"/>
  <c r="L15" i="13"/>
  <c r="K16" i="13"/>
  <c r="L19" i="13"/>
  <c r="L23" i="13"/>
  <c r="K4" i="13"/>
  <c r="K5" i="13"/>
  <c r="K6" i="13"/>
  <c r="K10" i="13"/>
  <c r="K14" i="13"/>
  <c r="K18" i="13"/>
  <c r="K22" i="13"/>
  <c r="K23" i="10"/>
  <c r="L22" i="10"/>
  <c r="K21" i="10"/>
  <c r="L20" i="10"/>
  <c r="K19" i="10"/>
  <c r="L18" i="10"/>
  <c r="K9" i="10"/>
  <c r="L8" i="10"/>
  <c r="L6" i="10"/>
  <c r="L5" i="10"/>
  <c r="K4" i="10"/>
  <c r="K23" i="9"/>
  <c r="L22" i="9"/>
  <c r="L21" i="9"/>
  <c r="L20" i="9"/>
  <c r="K19" i="9"/>
  <c r="L18" i="9"/>
  <c r="L17" i="9"/>
  <c r="L16" i="9"/>
  <c r="K15" i="9"/>
  <c r="L14" i="9"/>
  <c r="L13" i="9"/>
  <c r="L12" i="9"/>
  <c r="K11" i="9"/>
  <c r="L10" i="9"/>
  <c r="L9" i="9"/>
  <c r="L8" i="9"/>
  <c r="K7" i="9"/>
  <c r="L6" i="9"/>
  <c r="K5" i="9"/>
  <c r="L4" i="9"/>
  <c r="K23" i="8"/>
  <c r="L22" i="8"/>
  <c r="L21" i="8"/>
  <c r="K20" i="8"/>
  <c r="K19" i="8"/>
  <c r="L18" i="8"/>
  <c r="L17" i="8"/>
  <c r="K16" i="8"/>
  <c r="K15" i="8"/>
  <c r="L14" i="8"/>
  <c r="L13" i="8"/>
  <c r="K12" i="8"/>
  <c r="K11" i="8"/>
  <c r="L10" i="8"/>
  <c r="L9" i="8"/>
  <c r="L8" i="8"/>
  <c r="K7" i="8"/>
  <c r="L6" i="8"/>
  <c r="L5" i="8"/>
  <c r="K4" i="8"/>
  <c r="G11" i="8"/>
  <c r="G18" i="8"/>
  <c r="G22" i="9"/>
  <c r="F11" i="9"/>
  <c r="G14" i="8"/>
  <c r="G17" i="8"/>
  <c r="G15" i="8"/>
  <c r="G20" i="8"/>
  <c r="G16" i="8"/>
  <c r="G21" i="8"/>
  <c r="G8" i="9"/>
  <c r="G5" i="9"/>
  <c r="F12" i="8"/>
  <c r="F13" i="8"/>
  <c r="F6" i="10"/>
  <c r="G9" i="8"/>
  <c r="F15" i="9"/>
  <c r="G17" i="9"/>
  <c r="G18" i="9"/>
  <c r="G23" i="10"/>
  <c r="G13" i="10"/>
  <c r="F22" i="9"/>
  <c r="F7" i="8"/>
  <c r="G6" i="9"/>
  <c r="F11" i="8"/>
  <c r="F19" i="10"/>
  <c r="F13" i="9"/>
  <c r="G7" i="8"/>
  <c r="G22" i="10"/>
  <c r="G10" i="9"/>
  <c r="F6" i="9"/>
  <c r="F7" i="9"/>
  <c r="G22" i="8"/>
  <c r="F21" i="8"/>
  <c r="F20" i="10"/>
  <c r="G11" i="9"/>
  <c r="F10" i="9"/>
  <c r="F13" i="10"/>
  <c r="G12" i="9"/>
  <c r="G4" i="9"/>
  <c r="G23" i="9"/>
  <c r="F23" i="9"/>
  <c r="F19" i="8"/>
  <c r="F9" i="8"/>
  <c r="F15" i="8"/>
  <c r="F14" i="9"/>
  <c r="G21" i="10"/>
  <c r="G9" i="9"/>
  <c r="F17" i="8"/>
  <c r="F4" i="10"/>
  <c r="G23" i="8"/>
  <c r="G7" i="9"/>
  <c r="F9" i="9"/>
  <c r="F8" i="9"/>
  <c r="F9" i="10"/>
  <c r="F23" i="8"/>
  <c r="F20" i="8"/>
  <c r="G9" i="10"/>
  <c r="G13" i="9"/>
  <c r="G6" i="10"/>
  <c r="F20" i="9"/>
  <c r="F12" i="9"/>
  <c r="F4" i="8"/>
  <c r="G20" i="9"/>
  <c r="F5" i="10"/>
  <c r="G20" i="10"/>
  <c r="F22" i="10"/>
  <c r="G12" i="8"/>
  <c r="G21" i="9"/>
  <c r="G5" i="8"/>
  <c r="F23" i="10"/>
  <c r="F21" i="10"/>
  <c r="G14" i="9"/>
  <c r="G19" i="10"/>
  <c r="F17" i="9"/>
  <c r="F18" i="8"/>
  <c r="G19" i="8"/>
  <c r="F18" i="9"/>
  <c r="G18" i="10"/>
  <c r="F18" i="10"/>
  <c r="F8" i="10"/>
  <c r="F16" i="8"/>
  <c r="F6" i="8"/>
  <c r="F22" i="8"/>
  <c r="G8" i="10"/>
  <c r="G6" i="8"/>
  <c r="G5" i="10"/>
  <c r="F5" i="8"/>
  <c r="F5" i="9"/>
  <c r="F21" i="9"/>
  <c r="G19" i="9"/>
  <c r="G16" i="9"/>
  <c r="F8" i="8"/>
  <c r="F19" i="9"/>
  <c r="G4" i="10"/>
  <c r="G4" i="8"/>
  <c r="F16" i="9"/>
  <c r="F14" i="8"/>
  <c r="G8" i="8"/>
  <c r="F4" i="9"/>
  <c r="G13" i="8"/>
  <c r="G15" i="9"/>
  <c r="M24" i="25" l="1"/>
  <c r="M26" i="25" s="1"/>
  <c r="M24" i="24"/>
  <c r="M26" i="24" s="1"/>
  <c r="M24" i="19"/>
  <c r="M26" i="19" s="1"/>
  <c r="L12" i="8"/>
  <c r="L16" i="8"/>
  <c r="K16" i="9"/>
  <c r="L20" i="8"/>
  <c r="K9" i="8"/>
  <c r="K9" i="9"/>
  <c r="L4" i="10"/>
  <c r="M24" i="16"/>
  <c r="M24" i="15"/>
  <c r="K17" i="8"/>
  <c r="L5" i="9"/>
  <c r="K12" i="9"/>
  <c r="K13" i="9"/>
  <c r="K20" i="9"/>
  <c r="K21" i="9"/>
  <c r="K20" i="10"/>
  <c r="L23" i="10"/>
  <c r="K5" i="8"/>
  <c r="K13" i="8"/>
  <c r="K21" i="8"/>
  <c r="K5" i="10"/>
  <c r="M24" i="14"/>
  <c r="M24" i="13"/>
  <c r="L19" i="10"/>
  <c r="E7" i="10"/>
  <c r="H7" i="10" s="1"/>
  <c r="M7" i="10" s="1"/>
  <c r="E19" i="10"/>
  <c r="H19" i="10" s="1"/>
  <c r="M19" i="10" s="1"/>
  <c r="E23" i="10"/>
  <c r="H23" i="10" s="1"/>
  <c r="M23" i="10" s="1"/>
  <c r="E8" i="10"/>
  <c r="H8" i="10" s="1"/>
  <c r="M8" i="10" s="1"/>
  <c r="E20" i="10"/>
  <c r="H20" i="10" s="1"/>
  <c r="M20" i="10" s="1"/>
  <c r="E6" i="10"/>
  <c r="H6" i="10" s="1"/>
  <c r="M6" i="10" s="1"/>
  <c r="E4" i="10"/>
  <c r="H4" i="10" s="1"/>
  <c r="M4" i="10" s="1"/>
  <c r="E5" i="10"/>
  <c r="H5" i="10" s="1"/>
  <c r="M5" i="10" s="1"/>
  <c r="E9" i="10"/>
  <c r="H9" i="10" s="1"/>
  <c r="M9" i="10" s="1"/>
  <c r="E13" i="10"/>
  <c r="H13" i="10" s="1"/>
  <c r="M13" i="10" s="1"/>
  <c r="E21" i="10"/>
  <c r="H21" i="10" s="1"/>
  <c r="M21" i="10" s="1"/>
  <c r="E18" i="10"/>
  <c r="H18" i="10" s="1"/>
  <c r="M18" i="10" s="1"/>
  <c r="E22" i="10"/>
  <c r="H22" i="10" s="1"/>
  <c r="M22" i="10" s="1"/>
  <c r="K6" i="10"/>
  <c r="L9" i="10"/>
  <c r="K18" i="10"/>
  <c r="L21" i="10"/>
  <c r="K22" i="10"/>
  <c r="K8" i="10"/>
  <c r="E7" i="9"/>
  <c r="H7" i="9" s="1"/>
  <c r="M7" i="9" s="1"/>
  <c r="E4" i="9"/>
  <c r="H4" i="9" s="1"/>
  <c r="M4" i="9" s="1"/>
  <c r="E5" i="9"/>
  <c r="H5" i="9" s="1"/>
  <c r="M5" i="9" s="1"/>
  <c r="E9" i="9"/>
  <c r="H9" i="9" s="1"/>
  <c r="E13" i="9"/>
  <c r="H13" i="9" s="1"/>
  <c r="M13" i="9" s="1"/>
  <c r="E17" i="9"/>
  <c r="H17" i="9" s="1"/>
  <c r="M17" i="9" s="1"/>
  <c r="E21" i="9"/>
  <c r="H21" i="9" s="1"/>
  <c r="M21" i="9" s="1"/>
  <c r="E10" i="9"/>
  <c r="H10" i="9" s="1"/>
  <c r="M10" i="9" s="1"/>
  <c r="E14" i="9"/>
  <c r="H14" i="9" s="1"/>
  <c r="M14" i="9" s="1"/>
  <c r="E18" i="9"/>
  <c r="H18" i="9" s="1"/>
  <c r="M18" i="9" s="1"/>
  <c r="E22" i="9"/>
  <c r="H22" i="9" s="1"/>
  <c r="M22" i="9" s="1"/>
  <c r="E6" i="9"/>
  <c r="H6" i="9" s="1"/>
  <c r="M6" i="9" s="1"/>
  <c r="E11" i="9"/>
  <c r="H11" i="9" s="1"/>
  <c r="M11" i="9" s="1"/>
  <c r="E15" i="9"/>
  <c r="H15" i="9" s="1"/>
  <c r="M15" i="9" s="1"/>
  <c r="E19" i="9"/>
  <c r="H19" i="9" s="1"/>
  <c r="M19" i="9" s="1"/>
  <c r="E23" i="9"/>
  <c r="H23" i="9" s="1"/>
  <c r="M23" i="9" s="1"/>
  <c r="E8" i="9"/>
  <c r="H8" i="9" s="1"/>
  <c r="M8" i="9" s="1"/>
  <c r="E12" i="9"/>
  <c r="H12" i="9" s="1"/>
  <c r="M12" i="9" s="1"/>
  <c r="E16" i="9"/>
  <c r="H16" i="9" s="1"/>
  <c r="M16" i="9" s="1"/>
  <c r="E20" i="9"/>
  <c r="H20" i="9" s="1"/>
  <c r="M20" i="9" s="1"/>
  <c r="K6" i="9"/>
  <c r="K4" i="9"/>
  <c r="L7" i="9"/>
  <c r="K8" i="9"/>
  <c r="L11" i="9"/>
  <c r="L15" i="9"/>
  <c r="L19" i="9"/>
  <c r="L23" i="9"/>
  <c r="K17" i="9"/>
  <c r="K10" i="9"/>
  <c r="K14" i="9"/>
  <c r="K18" i="9"/>
  <c r="K22" i="9"/>
  <c r="E6" i="8"/>
  <c r="H6" i="8" s="1"/>
  <c r="M6" i="8" s="1"/>
  <c r="E4" i="8"/>
  <c r="H4" i="8" s="1"/>
  <c r="M4" i="8" s="1"/>
  <c r="E5" i="8"/>
  <c r="H5" i="8" s="1"/>
  <c r="M5" i="8" s="1"/>
  <c r="E9" i="8"/>
  <c r="H9" i="8" s="1"/>
  <c r="E13" i="8"/>
  <c r="H13" i="8" s="1"/>
  <c r="M13" i="8" s="1"/>
  <c r="E17" i="8"/>
  <c r="H17" i="8" s="1"/>
  <c r="M17" i="8" s="1"/>
  <c r="E21" i="8"/>
  <c r="H21" i="8" s="1"/>
  <c r="M21" i="8" s="1"/>
  <c r="E10" i="8"/>
  <c r="H10" i="8" s="1"/>
  <c r="M10" i="8" s="1"/>
  <c r="E14" i="8"/>
  <c r="H14" i="8" s="1"/>
  <c r="M14" i="8" s="1"/>
  <c r="E18" i="8"/>
  <c r="H18" i="8" s="1"/>
  <c r="M18" i="8" s="1"/>
  <c r="E22" i="8"/>
  <c r="H22" i="8" s="1"/>
  <c r="M22" i="8" s="1"/>
  <c r="E7" i="8"/>
  <c r="H7" i="8" s="1"/>
  <c r="M7" i="8" s="1"/>
  <c r="E11" i="8"/>
  <c r="H11" i="8" s="1"/>
  <c r="M11" i="8" s="1"/>
  <c r="E15" i="8"/>
  <c r="H15" i="8" s="1"/>
  <c r="M15" i="8" s="1"/>
  <c r="E19" i="8"/>
  <c r="H19" i="8" s="1"/>
  <c r="M19" i="8" s="1"/>
  <c r="E23" i="8"/>
  <c r="H23" i="8" s="1"/>
  <c r="M23" i="8" s="1"/>
  <c r="E8" i="8"/>
  <c r="H8" i="8" s="1"/>
  <c r="M8" i="8" s="1"/>
  <c r="E12" i="8"/>
  <c r="H12" i="8" s="1"/>
  <c r="M12" i="8" s="1"/>
  <c r="E16" i="8"/>
  <c r="H16" i="8" s="1"/>
  <c r="M16" i="8" s="1"/>
  <c r="E20" i="8"/>
  <c r="H20" i="8" s="1"/>
  <c r="M20" i="8" s="1"/>
  <c r="L4" i="8"/>
  <c r="L7" i="8"/>
  <c r="K8" i="8"/>
  <c r="L11" i="8"/>
  <c r="L15" i="8"/>
  <c r="L19" i="8"/>
  <c r="L23" i="8"/>
  <c r="K6" i="8"/>
  <c r="K10" i="8"/>
  <c r="K14" i="8"/>
  <c r="K18" i="8"/>
  <c r="K22" i="8"/>
  <c r="K23" i="7"/>
  <c r="L22" i="7"/>
  <c r="L21" i="7"/>
  <c r="L20" i="7"/>
  <c r="K19" i="7"/>
  <c r="L18" i="7"/>
  <c r="L17" i="7"/>
  <c r="K16" i="7"/>
  <c r="K15" i="7"/>
  <c r="L14" i="7"/>
  <c r="L13" i="7"/>
  <c r="K12" i="7"/>
  <c r="K11" i="7"/>
  <c r="L10" i="7"/>
  <c r="L9" i="7"/>
  <c r="L8" i="7"/>
  <c r="K7" i="7"/>
  <c r="L6" i="7"/>
  <c r="K5" i="7"/>
  <c r="K4" i="7"/>
  <c r="F20" i="7"/>
  <c r="F13" i="7"/>
  <c r="F22" i="7"/>
  <c r="F19" i="7"/>
  <c r="F23" i="7"/>
  <c r="F16" i="7"/>
  <c r="F18" i="7"/>
  <c r="F15" i="7"/>
  <c r="F17" i="7"/>
  <c r="F21" i="7"/>
  <c r="F14" i="7"/>
  <c r="M26" i="16" l="1"/>
  <c r="M26" i="13"/>
  <c r="M26" i="15"/>
  <c r="M26" i="14"/>
  <c r="L12" i="7"/>
  <c r="L15" i="7"/>
  <c r="L11" i="7"/>
  <c r="L4" i="7"/>
  <c r="L16" i="7"/>
  <c r="K8" i="7"/>
  <c r="K20" i="7"/>
  <c r="L7" i="7"/>
  <c r="L19" i="7"/>
  <c r="M24" i="10"/>
  <c r="M24" i="9"/>
  <c r="M24" i="8"/>
  <c r="E9" i="7"/>
  <c r="H9" i="7" s="1"/>
  <c r="E13" i="7"/>
  <c r="H13" i="7" s="1"/>
  <c r="M13" i="7" s="1"/>
  <c r="E17" i="7"/>
  <c r="H17" i="7" s="1"/>
  <c r="M17" i="7" s="1"/>
  <c r="E21" i="7"/>
  <c r="H21" i="7" s="1"/>
  <c r="M21" i="7" s="1"/>
  <c r="E10" i="7"/>
  <c r="H10" i="7" s="1"/>
  <c r="M10" i="7" s="1"/>
  <c r="E14" i="7"/>
  <c r="H14" i="7" s="1"/>
  <c r="M14" i="7" s="1"/>
  <c r="E18" i="7"/>
  <c r="H18" i="7" s="1"/>
  <c r="M18" i="7" s="1"/>
  <c r="E22" i="7"/>
  <c r="H22" i="7" s="1"/>
  <c r="M22" i="7" s="1"/>
  <c r="E7" i="7"/>
  <c r="H7" i="7" s="1"/>
  <c r="M7" i="7" s="1"/>
  <c r="E11" i="7"/>
  <c r="H11" i="7" s="1"/>
  <c r="M11" i="7" s="1"/>
  <c r="E15" i="7"/>
  <c r="H15" i="7" s="1"/>
  <c r="M15" i="7" s="1"/>
  <c r="E19" i="7"/>
  <c r="H19" i="7" s="1"/>
  <c r="M19" i="7" s="1"/>
  <c r="E23" i="7"/>
  <c r="H23" i="7" s="1"/>
  <c r="M23" i="7" s="1"/>
  <c r="E5" i="7"/>
  <c r="H5" i="7" s="1"/>
  <c r="M5" i="7" s="1"/>
  <c r="E6" i="7"/>
  <c r="H6" i="7" s="1"/>
  <c r="M6" i="7" s="1"/>
  <c r="E4" i="7"/>
  <c r="H4" i="7" s="1"/>
  <c r="M4" i="7" s="1"/>
  <c r="E8" i="7"/>
  <c r="H8" i="7" s="1"/>
  <c r="M8" i="7" s="1"/>
  <c r="E12" i="7"/>
  <c r="H12" i="7" s="1"/>
  <c r="M12" i="7" s="1"/>
  <c r="E16" i="7"/>
  <c r="H16" i="7" s="1"/>
  <c r="M16" i="7" s="1"/>
  <c r="E20" i="7"/>
  <c r="H20" i="7" s="1"/>
  <c r="M20" i="7" s="1"/>
  <c r="L23" i="7"/>
  <c r="K9" i="7"/>
  <c r="K13" i="7"/>
  <c r="K17" i="7"/>
  <c r="K21" i="7"/>
  <c r="L5" i="7"/>
  <c r="K6" i="7"/>
  <c r="K10" i="7"/>
  <c r="K14" i="7"/>
  <c r="K18" i="7"/>
  <c r="K22" i="7"/>
  <c r="K23" i="6"/>
  <c r="L22" i="6"/>
  <c r="L21" i="6"/>
  <c r="K20" i="6"/>
  <c r="K19" i="6"/>
  <c r="L18" i="6"/>
  <c r="L17" i="6"/>
  <c r="K16" i="6"/>
  <c r="K15" i="6"/>
  <c r="L14" i="6"/>
  <c r="L13" i="6"/>
  <c r="L12" i="6"/>
  <c r="K11" i="6"/>
  <c r="L10" i="6"/>
  <c r="L9" i="6"/>
  <c r="L8" i="6"/>
  <c r="K7" i="6"/>
  <c r="L6" i="6"/>
  <c r="L5" i="6"/>
  <c r="L4" i="6"/>
  <c r="F19" i="6"/>
  <c r="G8" i="6"/>
  <c r="F12" i="6"/>
  <c r="G17" i="6"/>
  <c r="G9" i="6"/>
  <c r="F7" i="6"/>
  <c r="G12" i="6"/>
  <c r="G20" i="6"/>
  <c r="G10" i="6"/>
  <c r="F18" i="6"/>
  <c r="F11" i="6"/>
  <c r="F13" i="6"/>
  <c r="G4" i="6"/>
  <c r="F22" i="6"/>
  <c r="F20" i="6"/>
  <c r="F6" i="6"/>
  <c r="G5" i="6"/>
  <c r="G16" i="6"/>
  <c r="G11" i="6"/>
  <c r="G14" i="6"/>
  <c r="G18" i="6"/>
  <c r="G23" i="6"/>
  <c r="F5" i="6"/>
  <c r="G21" i="6"/>
  <c r="F15" i="6"/>
  <c r="F14" i="6"/>
  <c r="F17" i="6"/>
  <c r="G22" i="6"/>
  <c r="G19" i="6"/>
  <c r="F8" i="6"/>
  <c r="F23" i="6"/>
  <c r="F4" i="6"/>
  <c r="G6" i="6"/>
  <c r="F16" i="6"/>
  <c r="F21" i="6"/>
  <c r="G7" i="6"/>
  <c r="G15" i="6"/>
  <c r="G13" i="6"/>
  <c r="F9" i="6"/>
  <c r="F10" i="6"/>
  <c r="M26" i="10" l="1"/>
  <c r="M26" i="9"/>
  <c r="M26" i="8"/>
  <c r="M24" i="7"/>
  <c r="L16" i="6"/>
  <c r="K17" i="6"/>
  <c r="L20" i="6"/>
  <c r="K12" i="6"/>
  <c r="K21" i="6"/>
  <c r="K8" i="6"/>
  <c r="E9" i="6"/>
  <c r="H9" i="6" s="1"/>
  <c r="E13" i="6"/>
  <c r="H13" i="6" s="1"/>
  <c r="E17" i="6"/>
  <c r="H17" i="6" s="1"/>
  <c r="M17" i="6" s="1"/>
  <c r="E21" i="6"/>
  <c r="H21" i="6" s="1"/>
  <c r="M21" i="6" s="1"/>
  <c r="E6" i="6"/>
  <c r="H6" i="6" s="1"/>
  <c r="E10" i="6"/>
  <c r="H10" i="6" s="1"/>
  <c r="M10" i="6" s="1"/>
  <c r="E14" i="6"/>
  <c r="H14" i="6" s="1"/>
  <c r="M14" i="6" s="1"/>
  <c r="E18" i="6"/>
  <c r="H18" i="6" s="1"/>
  <c r="M18" i="6" s="1"/>
  <c r="E22" i="6"/>
  <c r="H22" i="6" s="1"/>
  <c r="M22" i="6" s="1"/>
  <c r="E5" i="6"/>
  <c r="H5" i="6" s="1"/>
  <c r="E7" i="6"/>
  <c r="H7" i="6" s="1"/>
  <c r="E11" i="6"/>
  <c r="H11" i="6" s="1"/>
  <c r="M11" i="6" s="1"/>
  <c r="E15" i="6"/>
  <c r="H15" i="6" s="1"/>
  <c r="M15" i="6" s="1"/>
  <c r="E19" i="6"/>
  <c r="H19" i="6" s="1"/>
  <c r="M19" i="6" s="1"/>
  <c r="E23" i="6"/>
  <c r="H23" i="6" s="1"/>
  <c r="M23" i="6" s="1"/>
  <c r="E4" i="6"/>
  <c r="H4" i="6" s="1"/>
  <c r="E8" i="6"/>
  <c r="H8" i="6" s="1"/>
  <c r="E12" i="6"/>
  <c r="H12" i="6" s="1"/>
  <c r="M12" i="6" s="1"/>
  <c r="E16" i="6"/>
  <c r="H16" i="6" s="1"/>
  <c r="M16" i="6" s="1"/>
  <c r="E20" i="6"/>
  <c r="H20" i="6" s="1"/>
  <c r="M20" i="6" s="1"/>
  <c r="L7" i="6"/>
  <c r="L11" i="6"/>
  <c r="L15" i="6"/>
  <c r="L19" i="6"/>
  <c r="L23" i="6"/>
  <c r="K4" i="6"/>
  <c r="K5" i="6"/>
  <c r="K9" i="6"/>
  <c r="K13" i="6"/>
  <c r="K6" i="6"/>
  <c r="K10" i="6"/>
  <c r="K14" i="6"/>
  <c r="K18" i="6"/>
  <c r="K22" i="6"/>
  <c r="K4" i="5"/>
  <c r="K5" i="5"/>
  <c r="K6" i="5"/>
  <c r="K7" i="5"/>
  <c r="K8" i="5"/>
  <c r="K9" i="5"/>
  <c r="K10" i="5"/>
  <c r="K11" i="5"/>
  <c r="K12" i="5"/>
  <c r="K13" i="5"/>
  <c r="L14" i="5"/>
  <c r="K15" i="5"/>
  <c r="K16" i="5"/>
  <c r="K17" i="5"/>
  <c r="K18" i="5"/>
  <c r="L19" i="5"/>
  <c r="K20" i="5"/>
  <c r="K21" i="5"/>
  <c r="L22" i="5"/>
  <c r="L23" i="5"/>
  <c r="F5" i="5"/>
  <c r="F15" i="5"/>
  <c r="F9" i="5"/>
  <c r="G5" i="5"/>
  <c r="F17" i="5"/>
  <c r="G13" i="5"/>
  <c r="F11" i="5"/>
  <c r="F7" i="5"/>
  <c r="F23" i="5"/>
  <c r="F19" i="5"/>
  <c r="F16" i="5"/>
  <c r="G8" i="5"/>
  <c r="G18" i="5"/>
  <c r="F6" i="5"/>
  <c r="G7" i="5"/>
  <c r="G22" i="5"/>
  <c r="G12" i="5"/>
  <c r="G17" i="5"/>
  <c r="G23" i="5"/>
  <c r="G11" i="5"/>
  <c r="F21" i="5"/>
  <c r="F4" i="5"/>
  <c r="G10" i="5"/>
  <c r="F20" i="5"/>
  <c r="G20" i="5"/>
  <c r="G6" i="5"/>
  <c r="G15" i="5"/>
  <c r="F12" i="5"/>
  <c r="F13" i="5"/>
  <c r="F18" i="5"/>
  <c r="G16" i="5"/>
  <c r="F8" i="5"/>
  <c r="G9" i="5"/>
  <c r="G19" i="5"/>
  <c r="F10" i="5"/>
  <c r="F14" i="5"/>
  <c r="F22" i="5"/>
  <c r="G4" i="5"/>
  <c r="G14" i="5"/>
  <c r="G21" i="5"/>
  <c r="M26" i="7" l="1"/>
  <c r="K14" i="5"/>
  <c r="K23" i="5"/>
  <c r="K22" i="5"/>
  <c r="L5" i="5"/>
  <c r="L18" i="5"/>
  <c r="L17" i="5"/>
  <c r="L6" i="5"/>
  <c r="K19" i="5"/>
  <c r="L10" i="5"/>
  <c r="L9" i="5"/>
  <c r="L21" i="5"/>
  <c r="L13" i="5"/>
  <c r="E20" i="5"/>
  <c r="H20" i="5" s="1"/>
  <c r="M20" i="5" s="1"/>
  <c r="E22" i="5"/>
  <c r="H22" i="5" s="1"/>
  <c r="M22" i="5" s="1"/>
  <c r="E18" i="5"/>
  <c r="H18" i="5" s="1"/>
  <c r="M18" i="5" s="1"/>
  <c r="E14" i="5"/>
  <c r="H14" i="5" s="1"/>
  <c r="M14" i="5" s="1"/>
  <c r="E10" i="5"/>
  <c r="H10" i="5" s="1"/>
  <c r="M10" i="5" s="1"/>
  <c r="E6" i="5"/>
  <c r="H6" i="5" s="1"/>
  <c r="M6" i="5" s="1"/>
  <c r="E19" i="5"/>
  <c r="H19" i="5" s="1"/>
  <c r="M19" i="5" s="1"/>
  <c r="E21" i="5"/>
  <c r="H21" i="5" s="1"/>
  <c r="M21" i="5" s="1"/>
  <c r="E17" i="5"/>
  <c r="H17" i="5" s="1"/>
  <c r="M17" i="5" s="1"/>
  <c r="E13" i="5"/>
  <c r="H13" i="5" s="1"/>
  <c r="M13" i="5" s="1"/>
  <c r="E9" i="5"/>
  <c r="H9" i="5" s="1"/>
  <c r="M9" i="5" s="1"/>
  <c r="E5" i="5"/>
  <c r="H5" i="5" s="1"/>
  <c r="M5" i="5" s="1"/>
  <c r="E16" i="5"/>
  <c r="H16" i="5" s="1"/>
  <c r="M16" i="5" s="1"/>
  <c r="E12" i="5"/>
  <c r="H12" i="5" s="1"/>
  <c r="M12" i="5" s="1"/>
  <c r="E8" i="5"/>
  <c r="H8" i="5" s="1"/>
  <c r="M8" i="5" s="1"/>
  <c r="E4" i="5"/>
  <c r="H4" i="5" s="1"/>
  <c r="M4" i="5" s="1"/>
  <c r="E23" i="5"/>
  <c r="H23" i="5" s="1"/>
  <c r="M23" i="5" s="1"/>
  <c r="E15" i="5"/>
  <c r="H15" i="5" s="1"/>
  <c r="M15" i="5" s="1"/>
  <c r="E11" i="5"/>
  <c r="H11" i="5" s="1"/>
  <c r="M11" i="5" s="1"/>
  <c r="E7" i="5"/>
  <c r="H7" i="5" s="1"/>
  <c r="M7" i="5" s="1"/>
  <c r="L20" i="5"/>
  <c r="L16" i="5"/>
  <c r="L12" i="5"/>
  <c r="L8" i="5"/>
  <c r="L4" i="5"/>
  <c r="L15" i="5"/>
  <c r="L11" i="5"/>
  <c r="L7" i="5"/>
  <c r="M24" i="5" l="1"/>
  <c r="M26" i="5" s="1"/>
  <c r="M8" i="6" l="1"/>
  <c r="M4" i="6"/>
  <c r="M5" i="6"/>
  <c r="M7" i="6"/>
  <c r="M6" i="6"/>
  <c r="M13" i="6"/>
  <c r="M24" i="6" l="1"/>
  <c r="M26" i="6" l="1"/>
</calcChain>
</file>

<file path=xl/sharedStrings.xml><?xml version="1.0" encoding="utf-8"?>
<sst xmlns="http://schemas.openxmlformats.org/spreadsheetml/2006/main" count="1097" uniqueCount="117">
  <si>
    <t>g</t>
  </si>
  <si>
    <t>ml</t>
  </si>
  <si>
    <t>uniter</t>
  </si>
  <si>
    <t>tbs</t>
  </si>
  <si>
    <t>volume</t>
  </si>
  <si>
    <t>oz</t>
  </si>
  <si>
    <t>poid</t>
  </si>
  <si>
    <t>Lime</t>
  </si>
  <si>
    <t>Prix de vente par portion :</t>
  </si>
  <si>
    <t>Nombre de portion :</t>
  </si>
  <si>
    <t>Total:</t>
  </si>
  <si>
    <t>Total :</t>
  </si>
  <si>
    <t>Coût</t>
  </si>
  <si>
    <t>CP</t>
  </si>
  <si>
    <t>CR</t>
  </si>
  <si>
    <t>% Perte</t>
  </si>
  <si>
    <t>Prix</t>
  </si>
  <si>
    <t>Qt. Achat</t>
  </si>
  <si>
    <t>Fomat d'achat</t>
  </si>
  <si>
    <t>Convertisseur</t>
  </si>
  <si>
    <t>Format</t>
  </si>
  <si>
    <t>Quantité</t>
  </si>
  <si>
    <t>ingrédient</t>
  </si>
  <si>
    <t>RECETTE</t>
  </si>
  <si>
    <t>SAC SANDW. 6X1X7.5 ANTI-GRAS 1000/CS</t>
  </si>
  <si>
    <t>CARTON HOT DOG 4.875X1.625X1.375 BLANC THD#1  2500/CS</t>
  </si>
  <si>
    <t>FOURC.PROPYL. BLANC 91900 1000/CS</t>
  </si>
  <si>
    <r>
      <rPr>
        <sz val="9"/>
        <rFont val="Arial"/>
        <family val="2"/>
      </rPr>
      <t>COUVERCLES DART PL200N CLAIR 125/PQ PR 1.5/2/2.5OZ</t>
    </r>
  </si>
  <si>
    <t>SAUCE BURGER DÉSO</t>
  </si>
  <si>
    <t>FROMAGE - POUTINE</t>
  </si>
  <si>
    <t>BACON P/CUIT 2X150T M.LEAF</t>
  </si>
  <si>
    <t>POISSON HOMARD CHAIR/PINC CUIT</t>
  </si>
  <si>
    <t>SAUCE CONG GUACAMOLE PORT CALA</t>
  </si>
  <si>
    <t>SAUCISSE FUMEE  6p10LB SCHNEI</t>
  </si>
  <si>
    <t>Boulette de boeuf</t>
  </si>
  <si>
    <t>Pain Burger</t>
  </si>
  <si>
    <t>Pain Steamer</t>
  </si>
  <si>
    <t>Pain Toaster</t>
  </si>
  <si>
    <t>Oignon</t>
  </si>
  <si>
    <t>Tomates</t>
  </si>
  <si>
    <t>Ciboulette</t>
  </si>
  <si>
    <t>NOM</t>
  </si>
  <si>
    <t>MOUTARDE MEGAJAUNE HEINZ</t>
  </si>
  <si>
    <t>take-out BTE EMPORTER BRUN T-44 8.75X6.75X2.125   500/CS</t>
  </si>
  <si>
    <t>ASSiette 6" "DESO BURGER" CHINET 1000/CS</t>
  </si>
  <si>
    <t>Cout$</t>
  </si>
  <si>
    <t>Prix vente</t>
  </si>
  <si>
    <t>cout%</t>
  </si>
  <si>
    <t>Burger simple</t>
  </si>
  <si>
    <t>Burger Double</t>
  </si>
  <si>
    <t>Cheese Double</t>
  </si>
  <si>
    <t>Cheese Simple</t>
  </si>
  <si>
    <t>Deluxe</t>
  </si>
  <si>
    <t>laittue</t>
  </si>
  <si>
    <t>Deluxe Double</t>
  </si>
  <si>
    <t>Hamburger VF</t>
  </si>
  <si>
    <t>Viande Fume</t>
  </si>
  <si>
    <t>Cheese VF</t>
  </si>
  <si>
    <t>Mini-Raviolis</t>
  </si>
  <si>
    <t>Mini Raviolis</t>
  </si>
  <si>
    <t>Sauce Thai Douce</t>
  </si>
  <si>
    <t>CONT. PORTION 2OZ CLAIR 200PC 2500/CS</t>
  </si>
  <si>
    <t>h</t>
  </si>
  <si>
    <t>pain steamer</t>
  </si>
  <si>
    <t>MAYONNAISE HEINZ (SAC)</t>
  </si>
  <si>
    <t>piment cerise</t>
  </si>
  <si>
    <t>CURE-DENTS RONDS REGULIER 80-150D NON-ENV. 1000/BT</t>
  </si>
  <si>
    <t>Guac</t>
  </si>
  <si>
    <t>Vinaigre blanc</t>
  </si>
  <si>
    <t>Choux mix</t>
  </si>
  <si>
    <t>Couvercle Claire - Plat Poutine - Dome C12 302</t>
  </si>
  <si>
    <t>Plat Poutine Noir - Styro m12 noir Evok</t>
  </si>
  <si>
    <t>Plat - Sauce Poutine</t>
  </si>
  <si>
    <t>Couvercle - Sauce poutine</t>
  </si>
  <si>
    <t>Hot Dog</t>
  </si>
  <si>
    <t>Hot Dog - Déso</t>
  </si>
  <si>
    <t>Hot Dog - Déso - Fromage</t>
  </si>
  <si>
    <t>FROM RUBAN BLANC SUISSE B.DIAmond</t>
  </si>
  <si>
    <t>Hot Dog - VF</t>
  </si>
  <si>
    <t>Hot Dog - VF - Fromage</t>
  </si>
  <si>
    <t>Frites Fraiche</t>
  </si>
  <si>
    <t>Frites</t>
  </si>
  <si>
    <t>CONT. FRITE 3"X2.5X2.5 GR IMP. "DESO BURGER" 1 COUL 2100/CS</t>
  </si>
  <si>
    <t>KETCHUP HEINZ VITRE</t>
  </si>
  <si>
    <t>COUVERCLES DART PL200N CLAIR 125/PQ PR 1.5/2/2.5OZ</t>
  </si>
  <si>
    <t>Frites double</t>
  </si>
  <si>
    <t>Frites sauce</t>
  </si>
  <si>
    <t>SAUCE POUTINE LE SAUCIER</t>
  </si>
  <si>
    <t>Frites Sauce Burger</t>
  </si>
  <si>
    <t>Take out</t>
  </si>
  <si>
    <t>Poutine</t>
  </si>
  <si>
    <t>Poutine Sauce Burger</t>
  </si>
  <si>
    <t>Poutine Moitié</t>
  </si>
  <si>
    <t>KETCHUP MEGA-ROUGE HEINZ</t>
  </si>
  <si>
    <t>citron-frais</t>
  </si>
  <si>
    <t>Sauce milles iles</t>
  </si>
  <si>
    <t>Pm</t>
  </si>
  <si>
    <t>Sel</t>
  </si>
  <si>
    <t>Poivre</t>
  </si>
  <si>
    <t>Cayenne</t>
  </si>
  <si>
    <t>Relish - bucket</t>
  </si>
  <si>
    <t>Sauce miles-iles</t>
  </si>
  <si>
    <t>Mayonnaise chaudiere</t>
  </si>
  <si>
    <t>450ml</t>
  </si>
  <si>
    <t>Lobster</t>
  </si>
  <si>
    <t>salade de choux</t>
  </si>
  <si>
    <t>cornichon</t>
  </si>
  <si>
    <t>pain de seigle</t>
  </si>
  <si>
    <t>papier parchemin</t>
  </si>
  <si>
    <t>viande fumé</t>
  </si>
  <si>
    <t xml:space="preserve">  </t>
  </si>
  <si>
    <t>cup 4 oz</t>
  </si>
  <si>
    <t>papier damier</t>
  </si>
  <si>
    <t>EAU SOURCE NAT ESKA</t>
  </si>
  <si>
    <t>Fromage à poutine</t>
  </si>
  <si>
    <t>tsp</t>
  </si>
  <si>
    <t>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</si>
</sst>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 * #,##0.00_)\ &quot;$&quot;_ ;_ * \(#,##0.00\)\ &quot;$&quot;_ ;_ * &quot;-&quot;??_)\ &quot;$&quot;_ ;_ @_ "/>
    <numFmt numFmtId="164" formatCode="_-* #,##0.00\ &quot;$&quot;_-;_-* #,##0.00\ &quot;$&quot;\-;_-* &quot;-&quot;??\ &quot;$&quot;_-;_-@_-"/>
    <numFmt numFmtId="165" formatCode="[$-F800]dddd\,\ mmmm\ dd\,\ yyyy"/>
    <numFmt numFmtId="166" formatCode="0.000"/>
    <numFmt numFmtId="167" formatCode="_-&quot;$&quot;* #,##0.00_-;\-&quot;$&quot;* #,##0.00_-;_-&quot;$&quot;* &quot;-&quot;??_-;_-@_-"/>
    <numFmt numFmtId="168" formatCode="#,##0_ ;\-#,##0\ "/>
    <numFmt numFmtId="169" formatCode="_-* #,##0.00\ &quot;€&quot;_-;\-* #,##0.00\ &quot;€&quot;_-;_-* &quot;-&quot;??\ &quot;€&quot;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ourier New"/>
      <family val="3"/>
    </font>
    <font>
      <b/>
      <sz val="10"/>
      <name val="Arial"/>
      <family val="2"/>
    </font>
    <font>
      <sz val="10"/>
      <color rgb="FF000000"/>
      <name val="Arial"/>
      <family val="2"/>
    </font>
    <font>
      <sz val="12"/>
      <name val="Arial"/>
      <family val="2"/>
    </font>
    <font>
      <sz val="10"/>
      <color rgb="FFFF0000"/>
      <name val="Arial"/>
      <family val="2"/>
    </font>
    <font>
      <sz val="10"/>
      <color indexed="12"/>
      <name val="Arial"/>
      <family val="2"/>
    </font>
    <font>
      <b/>
      <sz val="10"/>
      <color theme="1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sz val="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165" fontId="3" fillId="0" borderId="0"/>
    <xf numFmtId="165" fontId="3" fillId="0" borderId="0"/>
    <xf numFmtId="169" fontId="1" fillId="0" borderId="0" applyFont="0" applyFill="0" applyBorder="0" applyAlignment="0" applyProtection="0"/>
    <xf numFmtId="0" fontId="1" fillId="0" borderId="0"/>
  </cellStyleXfs>
  <cellXfs count="77">
    <xf numFmtId="0" fontId="0" fillId="0" borderId="0" xfId="0"/>
    <xf numFmtId="0" fontId="2" fillId="0" borderId="0" xfId="3" applyAlignment="1" applyProtection="1">
      <protection hidden="1"/>
    </xf>
    <xf numFmtId="0" fontId="2" fillId="0" borderId="0" xfId="3" applyAlignment="1" applyProtection="1">
      <alignment horizontal="center"/>
      <protection hidden="1"/>
    </xf>
    <xf numFmtId="164" fontId="0" fillId="0" borderId="0" xfId="1" applyFont="1" applyAlignment="1" applyProtection="1">
      <protection hidden="1"/>
    </xf>
    <xf numFmtId="0" fontId="2" fillId="0" borderId="0" xfId="3" applyAlignment="1" applyProtection="1">
      <alignment horizontal="left"/>
      <protection hidden="1"/>
    </xf>
    <xf numFmtId="2" fontId="2" fillId="0" borderId="0" xfId="3" applyNumberFormat="1" applyAlignment="1" applyProtection="1">
      <protection hidden="1"/>
    </xf>
    <xf numFmtId="0" fontId="2" fillId="0" borderId="0" xfId="3" applyFont="1" applyAlignment="1" applyProtection="1">
      <protection hidden="1"/>
    </xf>
    <xf numFmtId="9" fontId="0" fillId="0" borderId="5" xfId="2" applyFont="1" applyBorder="1" applyAlignment="1" applyProtection="1">
      <protection hidden="1"/>
    </xf>
    <xf numFmtId="0" fontId="2" fillId="0" borderId="0" xfId="3" applyAlignment="1" applyProtection="1">
      <alignment horizontal="right"/>
      <protection hidden="1"/>
    </xf>
    <xf numFmtId="0" fontId="2" fillId="0" borderId="5" xfId="3" applyBorder="1" applyAlignment="1" applyProtection="1">
      <protection hidden="1"/>
    </xf>
    <xf numFmtId="0" fontId="2" fillId="0" borderId="0" xfId="3" applyFill="1" applyAlignment="1" applyProtection="1">
      <protection hidden="1"/>
    </xf>
    <xf numFmtId="1" fontId="2" fillId="0" borderId="0" xfId="3" applyNumberFormat="1" applyFill="1" applyAlignment="1" applyProtection="1">
      <protection hidden="1"/>
    </xf>
    <xf numFmtId="164" fontId="2" fillId="0" borderId="5" xfId="1" applyFont="1" applyBorder="1" applyAlignment="1" applyProtection="1">
      <protection hidden="1"/>
    </xf>
    <xf numFmtId="0" fontId="2" fillId="0" borderId="6" xfId="3" applyBorder="1" applyAlignment="1" applyProtection="1">
      <alignment horizontal="right"/>
      <protection hidden="1"/>
    </xf>
    <xf numFmtId="0" fontId="2" fillId="0" borderId="0" xfId="3" applyBorder="1" applyAlignment="1" applyProtection="1">
      <protection hidden="1"/>
    </xf>
    <xf numFmtId="164" fontId="2" fillId="0" borderId="7" xfId="1" applyFont="1" applyBorder="1" applyAlignment="1" applyProtection="1">
      <protection hidden="1"/>
    </xf>
    <xf numFmtId="2" fontId="2" fillId="0" borderId="1" xfId="3" applyNumberFormat="1" applyBorder="1" applyProtection="1">
      <protection hidden="1"/>
    </xf>
    <xf numFmtId="2" fontId="2" fillId="0" borderId="8" xfId="3" applyNumberFormat="1" applyBorder="1" applyProtection="1">
      <protection hidden="1"/>
    </xf>
    <xf numFmtId="9" fontId="0" fillId="0" borderId="7" xfId="2" applyFont="1" applyBorder="1" applyAlignment="1" applyProtection="1">
      <alignment horizontal="center"/>
      <protection hidden="1"/>
    </xf>
    <xf numFmtId="164" fontId="2" fillId="0" borderId="3" xfId="1" applyFont="1" applyFill="1" applyBorder="1" applyAlignment="1" applyProtection="1">
      <alignment horizontal="center"/>
      <protection hidden="1"/>
    </xf>
    <xf numFmtId="166" fontId="2" fillId="3" borderId="9" xfId="3" applyNumberFormat="1" applyFill="1" applyBorder="1" applyAlignment="1" applyProtection="1">
      <protection hidden="1"/>
    </xf>
    <xf numFmtId="0" fontId="2" fillId="4" borderId="10" xfId="3" applyFont="1" applyFill="1" applyBorder="1" applyAlignment="1" applyProtection="1">
      <alignment horizontal="left"/>
      <protection hidden="1"/>
    </xf>
    <xf numFmtId="0" fontId="2" fillId="4" borderId="11" xfId="3" applyFont="1" applyFill="1" applyBorder="1" applyAlignment="1" applyProtection="1">
      <alignment horizontal="right"/>
      <protection hidden="1"/>
    </xf>
    <xf numFmtId="0" fontId="2" fillId="2" borderId="12" xfId="3" applyFill="1" applyBorder="1" applyAlignment="1" applyProtection="1">
      <protection hidden="1"/>
    </xf>
    <xf numFmtId="0" fontId="2" fillId="5" borderId="3" xfId="3" applyFont="1" applyFill="1" applyBorder="1" applyAlignment="1" applyProtection="1">
      <alignment horizontal="left"/>
      <protection hidden="1"/>
    </xf>
    <xf numFmtId="2" fontId="2" fillId="5" borderId="13" xfId="3" applyNumberFormat="1" applyFill="1" applyBorder="1" applyProtection="1">
      <protection hidden="1"/>
    </xf>
    <xf numFmtId="0" fontId="2" fillId="5" borderId="2" xfId="3" applyFont="1" applyFill="1" applyBorder="1" applyAlignment="1" applyProtection="1">
      <alignment horizontal="left"/>
      <protection hidden="1"/>
    </xf>
    <xf numFmtId="2" fontId="2" fillId="5" borderId="14" xfId="3" applyNumberFormat="1" applyFill="1" applyBorder="1" applyProtection="1">
      <protection hidden="1"/>
    </xf>
    <xf numFmtId="1" fontId="2" fillId="0" borderId="0" xfId="3" applyNumberFormat="1" applyAlignment="1" applyProtection="1">
      <protection hidden="1"/>
    </xf>
    <xf numFmtId="0" fontId="2" fillId="5" borderId="15" xfId="3" applyFont="1" applyFill="1" applyBorder="1" applyAlignment="1" applyProtection="1">
      <alignment horizontal="left"/>
      <protection hidden="1"/>
    </xf>
    <xf numFmtId="0" fontId="2" fillId="5" borderId="3" xfId="3" applyFill="1" applyBorder="1" applyAlignment="1" applyProtection="1">
      <alignment horizontal="left"/>
      <protection hidden="1"/>
    </xf>
    <xf numFmtId="0" fontId="2" fillId="5" borderId="15" xfId="3" applyFill="1" applyBorder="1" applyAlignment="1" applyProtection="1">
      <alignment horizontal="left"/>
      <protection hidden="1"/>
    </xf>
    <xf numFmtId="0" fontId="2" fillId="4" borderId="16" xfId="3" applyFont="1" applyFill="1" applyBorder="1" applyAlignment="1" applyProtection="1">
      <alignment horizontal="left"/>
      <protection hidden="1"/>
    </xf>
    <xf numFmtId="2" fontId="2" fillId="5" borderId="17" xfId="3" applyNumberFormat="1" applyFill="1" applyBorder="1" applyProtection="1">
      <protection hidden="1"/>
    </xf>
    <xf numFmtId="0" fontId="2" fillId="5" borderId="9" xfId="3" applyFill="1" applyBorder="1" applyAlignment="1" applyProtection="1">
      <alignment horizontal="left"/>
      <protection hidden="1"/>
    </xf>
    <xf numFmtId="0" fontId="2" fillId="5" borderId="4" xfId="3" applyFill="1" applyBorder="1" applyAlignment="1" applyProtection="1">
      <alignment horizontal="left"/>
      <protection hidden="1"/>
    </xf>
    <xf numFmtId="0" fontId="2" fillId="0" borderId="18" xfId="3" applyBorder="1" applyAlignment="1" applyProtection="1">
      <alignment horizontal="center"/>
      <protection hidden="1"/>
    </xf>
    <xf numFmtId="0" fontId="7" fillId="0" borderId="18" xfId="3" applyFont="1" applyBorder="1" applyAlignment="1" applyProtection="1">
      <alignment horizontal="center"/>
      <protection hidden="1"/>
    </xf>
    <xf numFmtId="0" fontId="7" fillId="0" borderId="5" xfId="3" applyFont="1" applyBorder="1" applyAlignment="1" applyProtection="1">
      <alignment horizontal="center"/>
      <protection hidden="1"/>
    </xf>
    <xf numFmtId="164" fontId="8" fillId="0" borderId="5" xfId="1" applyFont="1" applyBorder="1" applyAlignment="1" applyProtection="1">
      <alignment horizontal="center"/>
      <protection hidden="1"/>
    </xf>
    <xf numFmtId="0" fontId="9" fillId="3" borderId="5" xfId="3" applyFont="1" applyFill="1" applyBorder="1" applyAlignment="1" applyProtection="1">
      <alignment horizontal="center"/>
      <protection hidden="1"/>
    </xf>
    <xf numFmtId="0" fontId="4" fillId="2" borderId="5" xfId="3" applyFont="1" applyFill="1" applyBorder="1" applyAlignment="1" applyProtection="1">
      <alignment horizontal="center"/>
      <protection hidden="1"/>
    </xf>
    <xf numFmtId="0" fontId="4" fillId="5" borderId="21" xfId="3" applyFont="1" applyFill="1" applyBorder="1" applyAlignment="1" applyProtection="1">
      <alignment horizontal="left"/>
      <protection hidden="1"/>
    </xf>
    <xf numFmtId="2" fontId="4" fillId="5" borderId="5" xfId="3" applyNumberFormat="1" applyFont="1" applyFill="1" applyBorder="1" applyAlignment="1" applyProtection="1">
      <alignment horizontal="center"/>
      <protection hidden="1"/>
    </xf>
    <xf numFmtId="0" fontId="4" fillId="5" borderId="5" xfId="3" applyFont="1" applyFill="1" applyBorder="1" applyAlignment="1" applyProtection="1">
      <alignment horizontal="center"/>
      <protection hidden="1"/>
    </xf>
    <xf numFmtId="167" fontId="2" fillId="6" borderId="5" xfId="3" applyNumberFormat="1" applyFill="1" applyBorder="1" applyAlignment="1" applyProtection="1">
      <protection hidden="1"/>
    </xf>
    <xf numFmtId="164" fontId="0" fillId="6" borderId="5" xfId="1" applyFont="1" applyFill="1" applyBorder="1" applyAlignment="1" applyProtection="1">
      <protection hidden="1"/>
    </xf>
    <xf numFmtId="0" fontId="6" fillId="6" borderId="5" xfId="3" applyFont="1" applyFill="1" applyBorder="1" applyAlignment="1" applyProtection="1">
      <alignment horizontal="center"/>
      <protection hidden="1"/>
    </xf>
    <xf numFmtId="0" fontId="2" fillId="6" borderId="0" xfId="3" applyFont="1" applyFill="1" applyAlignment="1" applyProtection="1">
      <alignment horizontal="left"/>
      <protection hidden="1"/>
    </xf>
    <xf numFmtId="168" fontId="0" fillId="6" borderId="5" xfId="1" applyNumberFormat="1" applyFont="1" applyFill="1" applyBorder="1" applyAlignment="1" applyProtection="1">
      <alignment horizontal="right"/>
      <protection hidden="1"/>
    </xf>
    <xf numFmtId="0" fontId="10" fillId="6" borderId="5" xfId="3" applyFont="1" applyFill="1" applyBorder="1" applyAlignment="1" applyProtection="1">
      <alignment horizontal="center"/>
      <protection hidden="1"/>
    </xf>
    <xf numFmtId="0" fontId="4" fillId="6" borderId="22" xfId="3" applyFont="1" applyFill="1" applyBorder="1" applyAlignment="1" applyProtection="1">
      <alignment horizontal="right"/>
      <protection hidden="1"/>
    </xf>
    <xf numFmtId="0" fontId="4" fillId="6" borderId="5" xfId="3" applyFont="1" applyFill="1" applyBorder="1" applyAlignment="1" applyProtection="1">
      <protection hidden="1"/>
    </xf>
    <xf numFmtId="0" fontId="4" fillId="0" borderId="23" xfId="3" applyFont="1" applyBorder="1" applyAlignment="1" applyProtection="1">
      <alignment horizontal="center"/>
      <protection hidden="1"/>
    </xf>
    <xf numFmtId="0" fontId="4" fillId="0" borderId="23" xfId="3" applyFont="1" applyBorder="1" applyAlignment="1" applyProtection="1">
      <alignment horizontal="center"/>
      <protection hidden="1"/>
    </xf>
    <xf numFmtId="0" fontId="4" fillId="0" borderId="23" xfId="3" applyFont="1" applyBorder="1" applyAlignment="1" applyProtection="1">
      <alignment horizontal="center"/>
      <protection hidden="1"/>
    </xf>
    <xf numFmtId="0" fontId="2" fillId="7" borderId="3" xfId="3" applyFont="1" applyFill="1" applyBorder="1" applyAlignment="1" applyProtection="1">
      <alignment horizontal="left"/>
      <protection hidden="1"/>
    </xf>
    <xf numFmtId="164" fontId="2" fillId="0" borderId="5" xfId="1" applyBorder="1" applyAlignment="1" applyProtection="1">
      <protection hidden="1"/>
    </xf>
    <xf numFmtId="0" fontId="4" fillId="0" borderId="23" xfId="3" applyFont="1" applyBorder="1" applyAlignment="1" applyProtection="1">
      <alignment horizontal="center"/>
      <protection hidden="1"/>
    </xf>
    <xf numFmtId="0" fontId="4" fillId="0" borderId="23" xfId="3" applyFont="1" applyBorder="1" applyAlignment="1" applyProtection="1">
      <alignment horizontal="center"/>
      <protection hidden="1"/>
    </xf>
    <xf numFmtId="2" fontId="2" fillId="8" borderId="14" xfId="3" applyNumberFormat="1" applyFill="1" applyBorder="1" applyProtection="1">
      <protection hidden="1"/>
    </xf>
    <xf numFmtId="164" fontId="2" fillId="0" borderId="5" xfId="1" applyFill="1" applyBorder="1" applyAlignment="1" applyProtection="1">
      <protection hidden="1"/>
    </xf>
    <xf numFmtId="0" fontId="2" fillId="8" borderId="3" xfId="3" applyFont="1" applyFill="1" applyBorder="1" applyAlignment="1" applyProtection="1">
      <alignment horizontal="left"/>
      <protection hidden="1"/>
    </xf>
    <xf numFmtId="0" fontId="2" fillId="8" borderId="10" xfId="3" applyFont="1" applyFill="1" applyBorder="1" applyAlignment="1" applyProtection="1">
      <alignment horizontal="left"/>
      <protection hidden="1"/>
    </xf>
    <xf numFmtId="0" fontId="4" fillId="0" borderId="23" xfId="3" applyFont="1" applyBorder="1" applyAlignment="1" applyProtection="1">
      <alignment horizontal="center"/>
      <protection hidden="1"/>
    </xf>
    <xf numFmtId="0" fontId="4" fillId="5" borderId="3" xfId="3" applyFont="1" applyFill="1" applyBorder="1" applyAlignment="1" applyProtection="1">
      <alignment horizontal="left"/>
      <protection hidden="1"/>
    </xf>
    <xf numFmtId="0" fontId="4" fillId="0" borderId="23" xfId="3" applyFont="1" applyBorder="1" applyAlignment="1" applyProtection="1">
      <alignment horizontal="center"/>
      <protection hidden="1"/>
    </xf>
    <xf numFmtId="44" fontId="2" fillId="0" borderId="0" xfId="3" applyNumberFormat="1" applyAlignment="1" applyProtection="1">
      <protection hidden="1"/>
    </xf>
    <xf numFmtId="164" fontId="2" fillId="0" borderId="0" xfId="3" applyNumberFormat="1" applyAlignment="1" applyProtection="1">
      <protection hidden="1"/>
    </xf>
    <xf numFmtId="164" fontId="2" fillId="0" borderId="0" xfId="3" applyNumberFormat="1" applyFill="1" applyAlignment="1" applyProtection="1">
      <protection hidden="1"/>
    </xf>
    <xf numFmtId="0" fontId="11" fillId="0" borderId="24" xfId="3" applyFont="1" applyBorder="1" applyAlignment="1" applyProtection="1">
      <alignment horizontal="center" vertical="center" wrapText="1"/>
      <protection hidden="1"/>
    </xf>
    <xf numFmtId="0" fontId="11" fillId="0" borderId="22" xfId="3" applyFont="1" applyBorder="1" applyAlignment="1" applyProtection="1">
      <alignment horizontal="center" vertical="center" wrapText="1"/>
      <protection hidden="1"/>
    </xf>
    <xf numFmtId="0" fontId="11" fillId="0" borderId="23" xfId="3" applyFont="1" applyBorder="1" applyAlignment="1" applyProtection="1">
      <alignment horizontal="center" vertical="center" wrapText="1"/>
      <protection hidden="1"/>
    </xf>
    <xf numFmtId="0" fontId="4" fillId="0" borderId="22" xfId="3" applyFont="1" applyBorder="1" applyAlignment="1" applyProtection="1">
      <alignment horizontal="center"/>
      <protection hidden="1"/>
    </xf>
    <xf numFmtId="0" fontId="4" fillId="0" borderId="23" xfId="3" applyFont="1" applyBorder="1" applyAlignment="1" applyProtection="1">
      <alignment horizontal="center"/>
      <protection hidden="1"/>
    </xf>
    <xf numFmtId="0" fontId="9" fillId="4" borderId="20" xfId="3" applyFont="1" applyFill="1" applyBorder="1" applyAlignment="1" applyProtection="1">
      <alignment horizontal="center"/>
      <protection hidden="1"/>
    </xf>
    <xf numFmtId="0" fontId="9" fillId="4" borderId="19" xfId="3" applyFont="1" applyFill="1" applyBorder="1" applyAlignment="1" applyProtection="1">
      <alignment horizontal="center"/>
      <protection hidden="1"/>
    </xf>
  </cellXfs>
  <cellStyles count="8">
    <cellStyle name="Currency" xfId="1" builtinId="4"/>
    <cellStyle name="Currency 2" xfId="4"/>
    <cellStyle name="Currency 3" xfId="6"/>
    <cellStyle name="Normal" xfId="0" builtinId="0"/>
    <cellStyle name="Normal 2" xfId="3"/>
    <cellStyle name="Normal 2 2" xfId="5"/>
    <cellStyle name="Normal 3" xfId="7"/>
    <cellStyle name="Percent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</xdr:row>
          <xdr:rowOff>57150</xdr:rowOff>
        </xdr:from>
        <xdr:to>
          <xdr:col>16</xdr:col>
          <xdr:colOff>485775</xdr:colOff>
          <xdr:row>7</xdr:row>
          <xdr:rowOff>57150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ici pour ajouter une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</xdr:row>
          <xdr:rowOff>57150</xdr:rowOff>
        </xdr:from>
        <xdr:to>
          <xdr:col>16</xdr:col>
          <xdr:colOff>485775</xdr:colOff>
          <xdr:row>7</xdr:row>
          <xdr:rowOff>57150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ici pour ajouter une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</xdr:row>
          <xdr:rowOff>57150</xdr:rowOff>
        </xdr:from>
        <xdr:to>
          <xdr:col>16</xdr:col>
          <xdr:colOff>485775</xdr:colOff>
          <xdr:row>7</xdr:row>
          <xdr:rowOff>57150</xdr:rowOff>
        </xdr:to>
        <xdr:sp macro="" textlink="">
          <xdr:nvSpPr>
            <xdr:cNvPr id="69633" name="Button 1" hidden="1">
              <a:extLst>
                <a:ext uri="{63B3BB69-23CF-44E3-9099-C40C66FF867C}">
                  <a14:compatExt spid="_x0000_s696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ici pour ajouter une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</xdr:row>
          <xdr:rowOff>57150</xdr:rowOff>
        </xdr:from>
        <xdr:to>
          <xdr:col>16</xdr:col>
          <xdr:colOff>485775</xdr:colOff>
          <xdr:row>7</xdr:row>
          <xdr:rowOff>57150</xdr:rowOff>
        </xdr:to>
        <xdr:sp macro="" textlink="">
          <xdr:nvSpPr>
            <xdr:cNvPr id="44033" name="Button 1" hidden="1">
              <a:extLst>
                <a:ext uri="{63B3BB69-23CF-44E3-9099-C40C66FF867C}">
                  <a14:compatExt spid="_x0000_s44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ici pour ajouter une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</xdr:row>
          <xdr:rowOff>57150</xdr:rowOff>
        </xdr:from>
        <xdr:to>
          <xdr:col>16</xdr:col>
          <xdr:colOff>485775</xdr:colOff>
          <xdr:row>7</xdr:row>
          <xdr:rowOff>57150</xdr:rowOff>
        </xdr:to>
        <xdr:sp macro="" textlink="">
          <xdr:nvSpPr>
            <xdr:cNvPr id="45057" name="Button 1" hidden="1">
              <a:extLst>
                <a:ext uri="{63B3BB69-23CF-44E3-9099-C40C66FF867C}">
                  <a14:compatExt spid="_x0000_s45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ici pour ajouter une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</xdr:row>
          <xdr:rowOff>57150</xdr:rowOff>
        </xdr:from>
        <xdr:to>
          <xdr:col>16</xdr:col>
          <xdr:colOff>485775</xdr:colOff>
          <xdr:row>7</xdr:row>
          <xdr:rowOff>57150</xdr:rowOff>
        </xdr:to>
        <xdr:sp macro="" textlink="">
          <xdr:nvSpPr>
            <xdr:cNvPr id="46081" name="Button 1" hidden="1">
              <a:extLst>
                <a:ext uri="{63B3BB69-23CF-44E3-9099-C40C66FF867C}">
                  <a14:compatExt spid="_x0000_s46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ici pour ajouter une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</xdr:row>
          <xdr:rowOff>57150</xdr:rowOff>
        </xdr:from>
        <xdr:to>
          <xdr:col>16</xdr:col>
          <xdr:colOff>485775</xdr:colOff>
          <xdr:row>7</xdr:row>
          <xdr:rowOff>57150</xdr:rowOff>
        </xdr:to>
        <xdr:sp macro="" textlink="">
          <xdr:nvSpPr>
            <xdr:cNvPr id="43009" name="Button 1" hidden="1">
              <a:extLst>
                <a:ext uri="{63B3BB69-23CF-44E3-9099-C40C66FF867C}">
                  <a14:compatExt spid="_x0000_s430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ici pour ajouter une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</xdr:row>
          <xdr:rowOff>57150</xdr:rowOff>
        </xdr:from>
        <xdr:to>
          <xdr:col>16</xdr:col>
          <xdr:colOff>485775</xdr:colOff>
          <xdr:row>7</xdr:row>
          <xdr:rowOff>57150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ici pour ajouter une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</xdr:row>
          <xdr:rowOff>57150</xdr:rowOff>
        </xdr:from>
        <xdr:to>
          <xdr:col>16</xdr:col>
          <xdr:colOff>485775</xdr:colOff>
          <xdr:row>7</xdr:row>
          <xdr:rowOff>57150</xdr:rowOff>
        </xdr:to>
        <xdr:sp macro="" textlink="">
          <xdr:nvSpPr>
            <xdr:cNvPr id="37889" name="Button 1" hidden="1">
              <a:extLst>
                <a:ext uri="{63B3BB69-23CF-44E3-9099-C40C66FF867C}">
                  <a14:compatExt spid="_x0000_s378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ici pour ajouter une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</xdr:row>
          <xdr:rowOff>57150</xdr:rowOff>
        </xdr:from>
        <xdr:to>
          <xdr:col>16</xdr:col>
          <xdr:colOff>485775</xdr:colOff>
          <xdr:row>7</xdr:row>
          <xdr:rowOff>57150</xdr:rowOff>
        </xdr:to>
        <xdr:sp macro="" textlink="">
          <xdr:nvSpPr>
            <xdr:cNvPr id="38913" name="Button 1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ici pour ajouter une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</xdr:row>
          <xdr:rowOff>57150</xdr:rowOff>
        </xdr:from>
        <xdr:to>
          <xdr:col>16</xdr:col>
          <xdr:colOff>485775</xdr:colOff>
          <xdr:row>7</xdr:row>
          <xdr:rowOff>57150</xdr:rowOff>
        </xdr:to>
        <xdr:sp macro="" textlink="">
          <xdr:nvSpPr>
            <xdr:cNvPr id="36865" name="Button 1" hidden="1">
              <a:extLst>
                <a:ext uri="{63B3BB69-23CF-44E3-9099-C40C66FF867C}">
                  <a14:compatExt spid="_x0000_s368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ici pour ajouter une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</xdr:row>
          <xdr:rowOff>57150</xdr:rowOff>
        </xdr:from>
        <xdr:to>
          <xdr:col>16</xdr:col>
          <xdr:colOff>485775</xdr:colOff>
          <xdr:row>7</xdr:row>
          <xdr:rowOff>57150</xdr:rowOff>
        </xdr:to>
        <xdr:sp macro="" textlink="">
          <xdr:nvSpPr>
            <xdr:cNvPr id="35841" name="Button 1" hidden="1">
              <a:extLst>
                <a:ext uri="{63B3BB69-23CF-44E3-9099-C40C66FF867C}">
                  <a14:compatExt spid="_x0000_s358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ici pour ajouter une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</xdr:row>
          <xdr:rowOff>57150</xdr:rowOff>
        </xdr:from>
        <xdr:to>
          <xdr:col>16</xdr:col>
          <xdr:colOff>485775</xdr:colOff>
          <xdr:row>7</xdr:row>
          <xdr:rowOff>57150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ici pour ajouter une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</xdr:row>
          <xdr:rowOff>57150</xdr:rowOff>
        </xdr:from>
        <xdr:to>
          <xdr:col>16</xdr:col>
          <xdr:colOff>485775</xdr:colOff>
          <xdr:row>7</xdr:row>
          <xdr:rowOff>57150</xdr:rowOff>
        </xdr:to>
        <xdr:sp macro="" textlink="">
          <xdr:nvSpPr>
            <xdr:cNvPr id="33793" name="Button 1" hidden="1">
              <a:extLst>
                <a:ext uri="{63B3BB69-23CF-44E3-9099-C40C66FF867C}">
                  <a14:compatExt spid="_x0000_s337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ici pour ajouter une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</xdr:row>
          <xdr:rowOff>57150</xdr:rowOff>
        </xdr:from>
        <xdr:to>
          <xdr:col>16</xdr:col>
          <xdr:colOff>485775</xdr:colOff>
          <xdr:row>7</xdr:row>
          <xdr:rowOff>57150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ici pour ajouter une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</xdr:row>
          <xdr:rowOff>57150</xdr:rowOff>
        </xdr:from>
        <xdr:to>
          <xdr:col>16</xdr:col>
          <xdr:colOff>485775</xdr:colOff>
          <xdr:row>7</xdr:row>
          <xdr:rowOff>57150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ici pour ajouter une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</xdr:row>
          <xdr:rowOff>57150</xdr:rowOff>
        </xdr:from>
        <xdr:to>
          <xdr:col>16</xdr:col>
          <xdr:colOff>485775</xdr:colOff>
          <xdr:row>7</xdr:row>
          <xdr:rowOff>57150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ici pour ajouter une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</xdr:row>
          <xdr:rowOff>57150</xdr:rowOff>
        </xdr:from>
        <xdr:to>
          <xdr:col>16</xdr:col>
          <xdr:colOff>485775</xdr:colOff>
          <xdr:row>7</xdr:row>
          <xdr:rowOff>57150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ici pour ajouter une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</xdr:row>
          <xdr:rowOff>57150</xdr:rowOff>
        </xdr:from>
        <xdr:to>
          <xdr:col>16</xdr:col>
          <xdr:colOff>485775</xdr:colOff>
          <xdr:row>7</xdr:row>
          <xdr:rowOff>57150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ici pour ajouter une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</xdr:row>
          <xdr:rowOff>57150</xdr:rowOff>
        </xdr:from>
        <xdr:to>
          <xdr:col>16</xdr:col>
          <xdr:colOff>485775</xdr:colOff>
          <xdr:row>7</xdr:row>
          <xdr:rowOff>57150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ici pour ajouter une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</xdr:row>
          <xdr:rowOff>57150</xdr:rowOff>
        </xdr:from>
        <xdr:to>
          <xdr:col>16</xdr:col>
          <xdr:colOff>485775</xdr:colOff>
          <xdr:row>7</xdr:row>
          <xdr:rowOff>57150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ici pour ajouter une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</xdr:row>
          <xdr:rowOff>57150</xdr:rowOff>
        </xdr:from>
        <xdr:to>
          <xdr:col>16</xdr:col>
          <xdr:colOff>485775</xdr:colOff>
          <xdr:row>7</xdr:row>
          <xdr:rowOff>57150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ici pour ajouter une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2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</xdr:row>
          <xdr:rowOff>57150</xdr:rowOff>
        </xdr:from>
        <xdr:to>
          <xdr:col>16</xdr:col>
          <xdr:colOff>485775</xdr:colOff>
          <xdr:row>7</xdr:row>
          <xdr:rowOff>57150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ici pour ajouter une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2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</xdr:row>
          <xdr:rowOff>57150</xdr:rowOff>
        </xdr:from>
        <xdr:to>
          <xdr:col>16</xdr:col>
          <xdr:colOff>485775</xdr:colOff>
          <xdr:row>7</xdr:row>
          <xdr:rowOff>57150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ici pour ajouter une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2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</xdr:row>
          <xdr:rowOff>57150</xdr:rowOff>
        </xdr:from>
        <xdr:to>
          <xdr:col>16</xdr:col>
          <xdr:colOff>485775</xdr:colOff>
          <xdr:row>7</xdr:row>
          <xdr:rowOff>57150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ici pour ajouter une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2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</xdr:row>
          <xdr:rowOff>57150</xdr:rowOff>
        </xdr:from>
        <xdr:to>
          <xdr:col>16</xdr:col>
          <xdr:colOff>485775</xdr:colOff>
          <xdr:row>7</xdr:row>
          <xdr:rowOff>57150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ici pour ajouter une recette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%20de%20prix%20Deso%20-%20Fevrier%20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Book2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ter_price"/>
    </sheetNames>
    <sheetDataSet>
      <sheetData sheetId="0">
        <row r="1">
          <cell r="F1" t="str">
            <v xml:space="preserve"> Description</v>
          </cell>
          <cell r="G1" t="str">
            <v>categorie</v>
          </cell>
          <cell r="H1" t="str">
            <v>prix achat</v>
          </cell>
          <cell r="I1" t="str">
            <v>qt achat</v>
          </cell>
          <cell r="J1" t="str">
            <v>x</v>
          </cell>
          <cell r="K1" t="str">
            <v>poid 1 achat</v>
          </cell>
          <cell r="L1" t="str">
            <v>poid 2 ahcat</v>
          </cell>
          <cell r="M1" t="str">
            <v>prix format recette/inventaire</v>
          </cell>
          <cell r="N1" t="str">
            <v>qt poid</v>
          </cell>
          <cell r="O1" t="str">
            <v>uniter poid</v>
          </cell>
          <cell r="P1" t="str">
            <v>qt volume</v>
          </cell>
          <cell r="Q1" t="str">
            <v>uniter volume</v>
          </cell>
          <cell r="R1" t="str">
            <v>qt uniter</v>
          </cell>
          <cell r="S1" t="str">
            <v>type D'uniter</v>
          </cell>
          <cell r="T1" t="str">
            <v>% de perte a la transformation</v>
          </cell>
          <cell r="U1" t="str">
            <v>Marku up %</v>
          </cell>
          <cell r="V1" t="str">
            <v>Mark Up $</v>
          </cell>
        </row>
        <row r="2">
          <cell r="F2" t="str">
            <v>ANTI ADHESIF PAM</v>
          </cell>
          <cell r="G2" t="str">
            <v>Nourriture</v>
          </cell>
          <cell r="H2">
            <v>39.1</v>
          </cell>
          <cell r="I2">
            <v>6</v>
          </cell>
          <cell r="J2" t="str">
            <v>x</v>
          </cell>
          <cell r="K2">
            <v>400</v>
          </cell>
          <cell r="L2" t="str">
            <v>g</v>
          </cell>
          <cell r="M2">
            <v>6.5166666666666666</v>
          </cell>
          <cell r="N2">
            <v>400</v>
          </cell>
          <cell r="O2" t="str">
            <v>g</v>
          </cell>
          <cell r="R2">
            <v>1</v>
          </cell>
          <cell r="S2" t="str">
            <v>uniter</v>
          </cell>
          <cell r="U2">
            <v>0.03</v>
          </cell>
        </row>
        <row r="3">
          <cell r="A3" t="str">
            <v>Poid</v>
          </cell>
          <cell r="B3" t="str">
            <v>cup</v>
          </cell>
          <cell r="F3" t="str">
            <v>Assiette Burger (caisse)</v>
          </cell>
          <cell r="G3" t="str">
            <v>Emballage</v>
          </cell>
          <cell r="H3">
            <v>58.58</v>
          </cell>
          <cell r="I3">
            <v>4</v>
          </cell>
          <cell r="J3" t="str">
            <v>x</v>
          </cell>
          <cell r="K3">
            <v>1</v>
          </cell>
          <cell r="L3" t="str">
            <v>sleeve</v>
          </cell>
          <cell r="M3">
            <v>14.645</v>
          </cell>
          <cell r="R3">
            <v>1</v>
          </cell>
          <cell r="S3" t="str">
            <v>uniter</v>
          </cell>
          <cell r="T3">
            <v>0.03</v>
          </cell>
          <cell r="V3">
            <v>6</v>
          </cell>
        </row>
        <row r="4">
          <cell r="A4" t="str">
            <v>Uniter</v>
          </cell>
          <cell r="B4" t="str">
            <v>gal</v>
          </cell>
          <cell r="F4" t="str">
            <v>Bacon en tranche (sac)</v>
          </cell>
          <cell r="G4" t="str">
            <v>Nourriture</v>
          </cell>
          <cell r="H4">
            <v>55.95</v>
          </cell>
          <cell r="I4">
            <v>2</v>
          </cell>
          <cell r="J4" t="str">
            <v>x</v>
          </cell>
          <cell r="K4">
            <v>150</v>
          </cell>
          <cell r="L4" t="str">
            <v>uniter</v>
          </cell>
          <cell r="M4">
            <v>27.975000000000001</v>
          </cell>
          <cell r="R4">
            <v>300</v>
          </cell>
          <cell r="S4" t="str">
            <v>uniter</v>
          </cell>
          <cell r="T4">
            <v>0.03</v>
          </cell>
          <cell r="U4">
            <v>0.03</v>
          </cell>
        </row>
        <row r="5">
          <cell r="A5" t="str">
            <v>Volume</v>
          </cell>
          <cell r="B5" t="str">
            <v>lt</v>
          </cell>
          <cell r="F5" t="str">
            <v>Barquette carton 1 LBS</v>
          </cell>
          <cell r="H5">
            <v>49.55</v>
          </cell>
          <cell r="I5">
            <v>1</v>
          </cell>
          <cell r="J5" t="str">
            <v>x</v>
          </cell>
          <cell r="K5">
            <v>250</v>
          </cell>
          <cell r="M5">
            <v>49.55</v>
          </cell>
          <cell r="U5">
            <v>0.03</v>
          </cell>
        </row>
        <row r="6">
          <cell r="B6" t="str">
            <v>ml</v>
          </cell>
          <cell r="F6" t="str">
            <v>Barquette carton 3 LBS</v>
          </cell>
          <cell r="H6">
            <v>54.24</v>
          </cell>
          <cell r="I6">
            <v>1</v>
          </cell>
          <cell r="J6" t="str">
            <v>x</v>
          </cell>
          <cell r="K6">
            <v>250</v>
          </cell>
          <cell r="M6">
            <v>54.24</v>
          </cell>
          <cell r="U6">
            <v>0.03</v>
          </cell>
        </row>
        <row r="7">
          <cell r="B7" t="str">
            <v>oz</v>
          </cell>
          <cell r="F7" t="str">
            <v>barquette Plat Poutine Noir - Evok</v>
          </cell>
          <cell r="G7" t="str">
            <v>Emballage</v>
          </cell>
          <cell r="H7">
            <v>34.619999999999997</v>
          </cell>
          <cell r="I7">
            <v>1</v>
          </cell>
          <cell r="J7" t="str">
            <v>x</v>
          </cell>
          <cell r="K7">
            <v>500</v>
          </cell>
          <cell r="L7" t="str">
            <v>uniter</v>
          </cell>
          <cell r="M7">
            <v>34.619999999999997</v>
          </cell>
          <cell r="R7">
            <v>1</v>
          </cell>
          <cell r="S7" t="str">
            <v>uniter</v>
          </cell>
          <cell r="U7">
            <v>0.03</v>
          </cell>
        </row>
        <row r="8">
          <cell r="B8" t="str">
            <v>qt</v>
          </cell>
          <cell r="F8" t="str">
            <v>Bateau plastique (caisse)</v>
          </cell>
          <cell r="G8" t="str">
            <v>Emballage</v>
          </cell>
          <cell r="H8">
            <v>80.12</v>
          </cell>
          <cell r="I8">
            <v>1</v>
          </cell>
          <cell r="K8">
            <v>800</v>
          </cell>
          <cell r="L8" t="str">
            <v>uniter</v>
          </cell>
          <cell r="M8">
            <v>80.12</v>
          </cell>
          <cell r="P8" t="str">
            <v>350</v>
          </cell>
          <cell r="Q8" t="str">
            <v>ml</v>
          </cell>
          <cell r="U8">
            <v>0.03</v>
          </cell>
        </row>
        <row r="9">
          <cell r="B9" t="str">
            <v>tbs</v>
          </cell>
          <cell r="F9" t="str">
            <v>Bloc prise commande (sleeve)</v>
          </cell>
          <cell r="H9">
            <v>17.97</v>
          </cell>
          <cell r="I9">
            <v>10</v>
          </cell>
          <cell r="K9">
            <v>1</v>
          </cell>
          <cell r="L9" t="str">
            <v xml:space="preserve"> </v>
          </cell>
          <cell r="M9">
            <v>1.7969999999999999</v>
          </cell>
          <cell r="U9">
            <v>0.03</v>
          </cell>
        </row>
        <row r="10">
          <cell r="B10" t="str">
            <v>tsp</v>
          </cell>
          <cell r="F10" t="str">
            <v>Boite Take-Out Brun - Moyen</v>
          </cell>
          <cell r="G10" t="str">
            <v>Emballage</v>
          </cell>
          <cell r="H10">
            <v>38.01</v>
          </cell>
          <cell r="I10">
            <v>1</v>
          </cell>
          <cell r="J10" t="str">
            <v>x</v>
          </cell>
          <cell r="K10">
            <v>350</v>
          </cell>
          <cell r="L10" t="str">
            <v>uniter</v>
          </cell>
          <cell r="M10">
            <v>38.01</v>
          </cell>
          <cell r="R10">
            <v>1</v>
          </cell>
          <cell r="S10" t="str">
            <v>uniter</v>
          </cell>
          <cell r="T10">
            <v>0.03</v>
          </cell>
          <cell r="U10">
            <v>0.03</v>
          </cell>
        </row>
        <row r="11">
          <cell r="B11" t="str">
            <v>uniter</v>
          </cell>
          <cell r="F11" t="str">
            <v>Boite Take-Out Brun - Petit</v>
          </cell>
          <cell r="G11" t="str">
            <v>Emballage</v>
          </cell>
          <cell r="H11">
            <v>38.700000000000003</v>
          </cell>
          <cell r="I11">
            <v>1</v>
          </cell>
          <cell r="J11" t="str">
            <v>x</v>
          </cell>
          <cell r="K11">
            <v>500</v>
          </cell>
          <cell r="L11" t="str">
            <v>uniter</v>
          </cell>
          <cell r="M11">
            <v>38.700000000000003</v>
          </cell>
          <cell r="R11">
            <v>1</v>
          </cell>
          <cell r="S11" t="str">
            <v>uniter</v>
          </cell>
          <cell r="T11">
            <v>0.03</v>
          </cell>
          <cell r="U11">
            <v>0.03</v>
          </cell>
        </row>
        <row r="12">
          <cell r="B12" t="str">
            <v>g</v>
          </cell>
          <cell r="F12" t="str">
            <v>Boulette Burger</v>
          </cell>
          <cell r="G12" t="str">
            <v>Viande - boulette</v>
          </cell>
          <cell r="H12">
            <v>8</v>
          </cell>
          <cell r="I12">
            <v>1</v>
          </cell>
          <cell r="J12" t="str">
            <v>x</v>
          </cell>
          <cell r="K12">
            <v>1</v>
          </cell>
          <cell r="L12" t="str">
            <v>kg</v>
          </cell>
          <cell r="M12">
            <v>8</v>
          </cell>
          <cell r="N12" t="str">
            <v>poid 2</v>
          </cell>
          <cell r="O12" t="str">
            <v>poid 1</v>
          </cell>
          <cell r="P12" t="str">
            <v>volume 2</v>
          </cell>
          <cell r="Q12" t="str">
            <v>volume1</v>
          </cell>
          <cell r="R12" t="str">
            <v>uniter 2</v>
          </cell>
          <cell r="S12" t="str">
            <v>uniter 1</v>
          </cell>
          <cell r="V12">
            <v>2</v>
          </cell>
        </row>
        <row r="13">
          <cell r="B13" t="str">
            <v>kg</v>
          </cell>
          <cell r="F13" t="str">
            <v>Bouteille d'eau (caisse 24)</v>
          </cell>
          <cell r="G13" t="str">
            <v>Breuvage</v>
          </cell>
          <cell r="H13">
            <v>5.95</v>
          </cell>
          <cell r="I13">
            <v>24</v>
          </cell>
          <cell r="J13" t="str">
            <v>x</v>
          </cell>
          <cell r="K13">
            <v>1</v>
          </cell>
          <cell r="L13" t="str">
            <v>uniter</v>
          </cell>
          <cell r="M13">
            <v>0.24791666666666667</v>
          </cell>
          <cell r="R13">
            <v>1</v>
          </cell>
          <cell r="S13" t="str">
            <v>uniter</v>
          </cell>
          <cell r="U13">
            <v>0.03</v>
          </cell>
        </row>
        <row r="14">
          <cell r="B14" t="str">
            <v>lbm</v>
          </cell>
          <cell r="F14" t="str">
            <v>bovril</v>
          </cell>
          <cell r="G14" t="str">
            <v>Nourriture</v>
          </cell>
          <cell r="H14">
            <v>7.89</v>
          </cell>
          <cell r="I14">
            <v>1</v>
          </cell>
          <cell r="K14">
            <v>750</v>
          </cell>
          <cell r="M14">
            <v>7.89</v>
          </cell>
          <cell r="P14" t="str">
            <v>750</v>
          </cell>
          <cell r="Q14" t="str">
            <v>ml</v>
          </cell>
          <cell r="U14">
            <v>0.03</v>
          </cell>
        </row>
        <row r="15">
          <cell r="F15" t="str">
            <v>CARTON HOT DOG 4.875X1.625X1.375 BLANC THD#1  2500/CS</v>
          </cell>
          <cell r="G15" t="str">
            <v>Emballage</v>
          </cell>
          <cell r="H15">
            <v>42.68</v>
          </cell>
          <cell r="I15">
            <v>1</v>
          </cell>
          <cell r="J15" t="str">
            <v>x</v>
          </cell>
          <cell r="K15">
            <v>2500</v>
          </cell>
          <cell r="L15" t="str">
            <v>uniter</v>
          </cell>
          <cell r="M15">
            <v>42.68</v>
          </cell>
          <cell r="R15">
            <v>1</v>
          </cell>
          <cell r="S15" t="str">
            <v>uniter</v>
          </cell>
          <cell r="T15">
            <v>0.03</v>
          </cell>
          <cell r="U15">
            <v>0.03</v>
          </cell>
        </row>
        <row r="16">
          <cell r="F16" t="str">
            <v>CASSEAUX MONTES #2.5 2 1/8X2 7/8X2 1/8 1000/CS</v>
          </cell>
          <cell r="G16" t="str">
            <v>Emballage</v>
          </cell>
          <cell r="H16">
            <v>42.48</v>
          </cell>
          <cell r="I16">
            <v>1000</v>
          </cell>
          <cell r="J16" t="str">
            <v>x</v>
          </cell>
          <cell r="K16">
            <v>1</v>
          </cell>
          <cell r="L16" t="str">
            <v>uniter</v>
          </cell>
          <cell r="M16">
            <v>4.2479999999999997E-2</v>
          </cell>
          <cell r="R16">
            <v>1</v>
          </cell>
          <cell r="S16" t="str">
            <v>uniter</v>
          </cell>
          <cell r="T16">
            <v>0.03</v>
          </cell>
          <cell r="U16">
            <v>0.03</v>
          </cell>
        </row>
        <row r="17">
          <cell r="F17" t="str">
            <v>Choux Rapé</v>
          </cell>
          <cell r="G17" t="str">
            <v>Nourriture</v>
          </cell>
          <cell r="H17">
            <v>36.9</v>
          </cell>
          <cell r="I17">
            <v>1</v>
          </cell>
          <cell r="K17">
            <v>22.7</v>
          </cell>
          <cell r="L17" t="str">
            <v>kg</v>
          </cell>
          <cell r="M17">
            <v>36.9</v>
          </cell>
          <cell r="N17">
            <v>50</v>
          </cell>
          <cell r="O17" t="str">
            <v>lb</v>
          </cell>
          <cell r="U17">
            <v>0.15</v>
          </cell>
        </row>
        <row r="18">
          <cell r="F18" t="str">
            <v>Ciboulette ciselé</v>
          </cell>
          <cell r="G18" t="str">
            <v>Nourriture</v>
          </cell>
          <cell r="H18">
            <v>2.25</v>
          </cell>
          <cell r="I18">
            <v>1</v>
          </cell>
          <cell r="J18" t="str">
            <v>x</v>
          </cell>
          <cell r="K18">
            <v>1</v>
          </cell>
          <cell r="M18">
            <v>2.25</v>
          </cell>
          <cell r="R18">
            <v>1</v>
          </cell>
          <cell r="S18" t="str">
            <v>uniter</v>
          </cell>
          <cell r="U18">
            <v>0.03</v>
          </cell>
        </row>
        <row r="19">
          <cell r="F19" t="str">
            <v>Citron</v>
          </cell>
          <cell r="H19">
            <v>0.6</v>
          </cell>
          <cell r="I19">
            <v>1</v>
          </cell>
          <cell r="J19" t="str">
            <v>x</v>
          </cell>
          <cell r="K19">
            <v>1</v>
          </cell>
          <cell r="L19" t="str">
            <v>uniter</v>
          </cell>
          <cell r="M19">
            <v>0.6</v>
          </cell>
          <cell r="R19">
            <v>1</v>
          </cell>
          <cell r="S19" t="str">
            <v>uniter</v>
          </cell>
          <cell r="U19">
            <v>0.03</v>
          </cell>
        </row>
        <row r="20">
          <cell r="F20" t="str">
            <v>couteau plastique</v>
          </cell>
          <cell r="G20" t="str">
            <v>Emballage</v>
          </cell>
          <cell r="H20">
            <v>11.75</v>
          </cell>
          <cell r="I20">
            <v>1</v>
          </cell>
          <cell r="K20">
            <v>1000</v>
          </cell>
          <cell r="M20">
            <v>11.75</v>
          </cell>
          <cell r="R20">
            <v>1</v>
          </cell>
          <cell r="S20" t="str">
            <v>uniter</v>
          </cell>
          <cell r="U20">
            <v>0.03</v>
          </cell>
        </row>
        <row r="21">
          <cell r="F21" t="str">
            <v>Couvercle 2oz - sleeve</v>
          </cell>
          <cell r="U21">
            <v>0.03</v>
          </cell>
        </row>
        <row r="22">
          <cell r="F22" t="str">
            <v>Couvercle 8oz - Sleeve</v>
          </cell>
          <cell r="G22" t="str">
            <v>Emballage</v>
          </cell>
          <cell r="H22">
            <v>52.7</v>
          </cell>
          <cell r="I22">
            <v>20</v>
          </cell>
          <cell r="J22" t="str">
            <v>x</v>
          </cell>
          <cell r="K22">
            <v>1</v>
          </cell>
          <cell r="L22" t="str">
            <v>sleeve</v>
          </cell>
          <cell r="M22">
            <v>2.6350000000000002</v>
          </cell>
          <cell r="R22">
            <v>1</v>
          </cell>
          <cell r="S22" t="str">
            <v>uniter</v>
          </cell>
          <cell r="T22">
            <v>0.03</v>
          </cell>
          <cell r="U22">
            <v>0.03</v>
          </cell>
        </row>
        <row r="23">
          <cell r="F23" t="str">
            <v>Cups 2oz - sleeve</v>
          </cell>
          <cell r="M23" t="e">
            <v>#DIV/0!</v>
          </cell>
          <cell r="U23">
            <v>0.03</v>
          </cell>
        </row>
        <row r="24">
          <cell r="F24" t="str">
            <v>Cups 8oz - (caisse)</v>
          </cell>
          <cell r="G24" t="str">
            <v>Emballage</v>
          </cell>
          <cell r="H24">
            <v>24.51</v>
          </cell>
          <cell r="I24">
            <v>500</v>
          </cell>
          <cell r="J24" t="str">
            <v>x</v>
          </cell>
          <cell r="K24">
            <v>1</v>
          </cell>
          <cell r="L24" t="str">
            <v>sleeve</v>
          </cell>
          <cell r="M24">
            <v>4.9020000000000001E-2</v>
          </cell>
          <cell r="U24">
            <v>0.03</v>
          </cell>
        </row>
        <row r="25">
          <cell r="F25" t="str">
            <v>Cure-dents (boite)</v>
          </cell>
          <cell r="G25" t="str">
            <v>Jetable</v>
          </cell>
          <cell r="H25">
            <v>1.43</v>
          </cell>
          <cell r="I25">
            <v>1</v>
          </cell>
          <cell r="J25" t="str">
            <v>x</v>
          </cell>
          <cell r="K25">
            <v>1</v>
          </cell>
          <cell r="L25" t="str">
            <v>boite</v>
          </cell>
          <cell r="M25">
            <v>1.43</v>
          </cell>
          <cell r="R25">
            <v>1</v>
          </cell>
          <cell r="S25" t="str">
            <v>uniter</v>
          </cell>
          <cell r="T25">
            <v>0.03</v>
          </cell>
          <cell r="U25">
            <v>0.03</v>
          </cell>
        </row>
        <row r="26">
          <cell r="F26" t="str">
            <v>Echalote verte</v>
          </cell>
          <cell r="H26">
            <v>0.75</v>
          </cell>
          <cell r="I26">
            <v>1</v>
          </cell>
          <cell r="M26">
            <v>0.75</v>
          </cell>
          <cell r="R26">
            <v>1</v>
          </cell>
          <cell r="U26">
            <v>0.03</v>
          </cell>
        </row>
        <row r="27">
          <cell r="F27" t="str">
            <v>epice deso</v>
          </cell>
          <cell r="G27" t="str">
            <v>Nourriture</v>
          </cell>
          <cell r="H27">
            <v>267.48</v>
          </cell>
          <cell r="I27">
            <v>1</v>
          </cell>
          <cell r="K27">
            <v>18</v>
          </cell>
          <cell r="M27">
            <v>267.48</v>
          </cell>
          <cell r="N27">
            <v>18</v>
          </cell>
          <cell r="O27" t="str">
            <v>kg</v>
          </cell>
          <cell r="U27">
            <v>0.03</v>
          </cell>
        </row>
        <row r="28">
          <cell r="F28" t="str">
            <v>EPICE SEL FIN CLEO</v>
          </cell>
          <cell r="G28" t="str">
            <v>Nourriture</v>
          </cell>
          <cell r="H28">
            <v>18.5</v>
          </cell>
          <cell r="I28">
            <v>24</v>
          </cell>
          <cell r="J28" t="str">
            <v>x</v>
          </cell>
          <cell r="K28">
            <v>1</v>
          </cell>
          <cell r="L28" t="str">
            <v>kg</v>
          </cell>
          <cell r="M28">
            <v>0.77083333333333337</v>
          </cell>
          <cell r="U28">
            <v>0.03</v>
          </cell>
        </row>
        <row r="29">
          <cell r="F29" t="str">
            <v>Filet de poulet croutillant</v>
          </cell>
          <cell r="H29">
            <v>57.75</v>
          </cell>
          <cell r="I29">
            <v>2</v>
          </cell>
          <cell r="J29" t="str">
            <v>x</v>
          </cell>
          <cell r="K29">
            <v>1</v>
          </cell>
          <cell r="L29" t="str">
            <v>sac</v>
          </cell>
          <cell r="M29">
            <v>28.875</v>
          </cell>
          <cell r="R29">
            <v>1</v>
          </cell>
          <cell r="S29" t="str">
            <v>uniter</v>
          </cell>
          <cell r="U29">
            <v>0.03</v>
          </cell>
        </row>
        <row r="30">
          <cell r="F30" t="str">
            <v>Filets cheveux (boite)</v>
          </cell>
          <cell r="G30" t="str">
            <v>Jetable</v>
          </cell>
          <cell r="H30">
            <v>30.75</v>
          </cell>
          <cell r="I30">
            <v>1</v>
          </cell>
          <cell r="J30" t="str">
            <v>x</v>
          </cell>
          <cell r="K30">
            <v>144</v>
          </cell>
          <cell r="L30" t="str">
            <v>uniter</v>
          </cell>
          <cell r="M30">
            <v>30.75</v>
          </cell>
          <cell r="R30">
            <v>1</v>
          </cell>
          <cell r="S30" t="str">
            <v>uniter</v>
          </cell>
          <cell r="T30">
            <v>0.03</v>
          </cell>
          <cell r="U30">
            <v>0.03</v>
          </cell>
        </row>
        <row r="31">
          <cell r="F31" t="str">
            <v>Fond Artisan - Boeuf</v>
          </cell>
          <cell r="H31">
            <v>52.5</v>
          </cell>
          <cell r="I31">
            <v>6</v>
          </cell>
          <cell r="J31" t="str">
            <v>x</v>
          </cell>
          <cell r="K31">
            <v>800</v>
          </cell>
          <cell r="L31" t="str">
            <v>g</v>
          </cell>
          <cell r="M31">
            <v>8.75</v>
          </cell>
          <cell r="U31">
            <v>0.03</v>
          </cell>
        </row>
        <row r="32">
          <cell r="F32" t="str">
            <v>Fond Artisan - Poulet</v>
          </cell>
          <cell r="H32">
            <v>53.25</v>
          </cell>
          <cell r="I32">
            <v>6</v>
          </cell>
          <cell r="J32" t="str">
            <v>x</v>
          </cell>
          <cell r="K32">
            <v>800</v>
          </cell>
          <cell r="L32" t="str">
            <v>g</v>
          </cell>
          <cell r="U32">
            <v>0.03</v>
          </cell>
        </row>
        <row r="33">
          <cell r="F33" t="str">
            <v>Fourchettes Plastique</v>
          </cell>
          <cell r="G33" t="str">
            <v>Jetable</v>
          </cell>
          <cell r="H33">
            <v>14.69</v>
          </cell>
          <cell r="I33">
            <v>1</v>
          </cell>
          <cell r="J33" t="str">
            <v>x</v>
          </cell>
          <cell r="K33">
            <v>1000</v>
          </cell>
          <cell r="L33" t="str">
            <v>uniter</v>
          </cell>
          <cell r="M33">
            <v>14.69</v>
          </cell>
          <cell r="R33">
            <v>1</v>
          </cell>
          <cell r="S33" t="str">
            <v>uniter</v>
          </cell>
          <cell r="T33">
            <v>0.03</v>
          </cell>
          <cell r="U33">
            <v>0.03</v>
          </cell>
        </row>
        <row r="34">
          <cell r="F34" t="str">
            <v>Frites frisées</v>
          </cell>
          <cell r="G34" t="str">
            <v>Frites - Baril</v>
          </cell>
          <cell r="H34">
            <v>6.75</v>
          </cell>
          <cell r="I34">
            <v>1</v>
          </cell>
          <cell r="J34" t="str">
            <v>x</v>
          </cell>
          <cell r="K34">
            <v>3</v>
          </cell>
          <cell r="L34" t="str">
            <v>panier</v>
          </cell>
          <cell r="M34">
            <v>6.75</v>
          </cell>
          <cell r="N34">
            <v>7.95</v>
          </cell>
          <cell r="O34" t="str">
            <v>kg</v>
          </cell>
          <cell r="T34">
            <v>0.08</v>
          </cell>
          <cell r="V34">
            <v>7</v>
          </cell>
        </row>
        <row r="35">
          <cell r="F35" t="str">
            <v>Frites Quali-Fraiche (boites)</v>
          </cell>
          <cell r="G35" t="str">
            <v>Nourriture</v>
          </cell>
          <cell r="H35">
            <v>23.25</v>
          </cell>
          <cell r="I35">
            <v>1</v>
          </cell>
          <cell r="J35" t="str">
            <v>x</v>
          </cell>
          <cell r="K35">
            <v>6</v>
          </cell>
          <cell r="M35">
            <v>23.25</v>
          </cell>
          <cell r="N35">
            <v>2</v>
          </cell>
          <cell r="O35" t="str">
            <v>kg</v>
          </cell>
          <cell r="R35">
            <v>1</v>
          </cell>
          <cell r="V35">
            <v>2</v>
          </cell>
        </row>
        <row r="36">
          <cell r="F36" t="str">
            <v>Fromage en grain</v>
          </cell>
          <cell r="G36" t="str">
            <v>Fromage - poutine</v>
          </cell>
          <cell r="H36">
            <v>22.72</v>
          </cell>
          <cell r="I36">
            <v>2</v>
          </cell>
          <cell r="J36" t="str">
            <v>x</v>
          </cell>
          <cell r="K36">
            <v>1</v>
          </cell>
          <cell r="L36" t="str">
            <v>kg</v>
          </cell>
          <cell r="M36">
            <v>11.36</v>
          </cell>
          <cell r="N36">
            <v>2</v>
          </cell>
          <cell r="O36" t="str">
            <v>kg</v>
          </cell>
          <cell r="R36">
            <v>22.222222222222221</v>
          </cell>
          <cell r="S36" t="str">
            <v>portion</v>
          </cell>
          <cell r="T36">
            <v>0.05</v>
          </cell>
          <cell r="U36">
            <v>0.03</v>
          </cell>
        </row>
        <row r="37">
          <cell r="F37" t="str">
            <v>Fromage suisse</v>
          </cell>
          <cell r="G37" t="str">
            <v>Fromage - burger</v>
          </cell>
          <cell r="H37">
            <v>46.65</v>
          </cell>
          <cell r="I37">
            <v>8</v>
          </cell>
          <cell r="J37" t="str">
            <v>x</v>
          </cell>
          <cell r="K37">
            <v>1</v>
          </cell>
          <cell r="L37" t="str">
            <v>paquet</v>
          </cell>
          <cell r="M37">
            <v>5.8312499999999998</v>
          </cell>
          <cell r="N37">
            <v>2</v>
          </cell>
          <cell r="O37" t="str">
            <v>kg</v>
          </cell>
          <cell r="R37">
            <v>128</v>
          </cell>
          <cell r="S37" t="str">
            <v>uniter</v>
          </cell>
          <cell r="U37">
            <v>0.03</v>
          </cell>
        </row>
        <row r="38">
          <cell r="F38" t="str">
            <v>Gants Nitrile - boite</v>
          </cell>
          <cell r="G38" t="str">
            <v>Jetable</v>
          </cell>
          <cell r="H38">
            <v>10.59</v>
          </cell>
          <cell r="I38">
            <v>1</v>
          </cell>
          <cell r="J38" t="str">
            <v>x</v>
          </cell>
          <cell r="K38">
            <v>150</v>
          </cell>
          <cell r="L38" t="str">
            <v>uniter</v>
          </cell>
          <cell r="M38">
            <v>10.59</v>
          </cell>
          <cell r="R38">
            <v>1</v>
          </cell>
          <cell r="S38" t="str">
            <v>uniter</v>
          </cell>
          <cell r="T38">
            <v>0.03</v>
          </cell>
          <cell r="U38">
            <v>0.03</v>
          </cell>
        </row>
        <row r="39">
          <cell r="F39" t="str">
            <v>Guacamole</v>
          </cell>
          <cell r="G39" t="str">
            <v>Nourriture</v>
          </cell>
          <cell r="H39">
            <v>67.86</v>
          </cell>
          <cell r="I39">
            <v>96</v>
          </cell>
          <cell r="J39" t="str">
            <v>x</v>
          </cell>
          <cell r="K39">
            <v>1</v>
          </cell>
          <cell r="L39" t="str">
            <v>uniter</v>
          </cell>
          <cell r="M39">
            <v>0.70687500000000003</v>
          </cell>
          <cell r="R39">
            <v>1</v>
          </cell>
          <cell r="S39" t="str">
            <v>uniter</v>
          </cell>
          <cell r="U39">
            <v>0.03</v>
          </cell>
        </row>
        <row r="40">
          <cell r="F40" t="str">
            <v>HOMARD CHAIR/PINC CUIT</v>
          </cell>
          <cell r="G40" t="str">
            <v>Nourriture</v>
          </cell>
          <cell r="H40">
            <v>53.85</v>
          </cell>
          <cell r="I40">
            <v>2</v>
          </cell>
          <cell r="J40" t="str">
            <v>x</v>
          </cell>
          <cell r="K40">
            <v>454</v>
          </cell>
          <cell r="L40" t="str">
            <v>gr</v>
          </cell>
          <cell r="M40">
            <v>26.925000000000001</v>
          </cell>
          <cell r="N40">
            <v>454</v>
          </cell>
          <cell r="O40" t="str">
            <v>g</v>
          </cell>
          <cell r="R40">
            <v>1</v>
          </cell>
          <cell r="S40" t="str">
            <v>uniter</v>
          </cell>
          <cell r="V40">
            <v>5</v>
          </cell>
        </row>
        <row r="41">
          <cell r="F41" t="str">
            <v>HUILE CANOLA BTE 0/GR/TRA SAPO</v>
          </cell>
          <cell r="G41" t="str">
            <v>Nourriture</v>
          </cell>
          <cell r="H41">
            <v>19</v>
          </cell>
          <cell r="I41">
            <v>1</v>
          </cell>
          <cell r="J41" t="str">
            <v>x</v>
          </cell>
          <cell r="K41">
            <v>16</v>
          </cell>
          <cell r="L41" t="str">
            <v>lt</v>
          </cell>
          <cell r="M41">
            <v>19</v>
          </cell>
          <cell r="P41" t="str">
            <v>16</v>
          </cell>
          <cell r="Q41" t="str">
            <v>lt</v>
          </cell>
          <cell r="U41">
            <v>0.03</v>
          </cell>
        </row>
        <row r="42">
          <cell r="F42" t="str">
            <v>huile de truffe</v>
          </cell>
          <cell r="G42" t="str">
            <v>Nourriture</v>
          </cell>
          <cell r="H42">
            <v>100</v>
          </cell>
          <cell r="I42">
            <v>1</v>
          </cell>
          <cell r="K42">
            <v>3</v>
          </cell>
          <cell r="L42" t="str">
            <v>l</v>
          </cell>
          <cell r="M42">
            <v>100</v>
          </cell>
          <cell r="P42" t="str">
            <v>3000</v>
          </cell>
          <cell r="Q42" t="str">
            <v>ml</v>
          </cell>
          <cell r="U42">
            <v>0.03</v>
          </cell>
        </row>
        <row r="43">
          <cell r="F43" t="str">
            <v>Iceberge</v>
          </cell>
          <cell r="H43">
            <v>2</v>
          </cell>
          <cell r="I43">
            <v>1</v>
          </cell>
          <cell r="J43" t="str">
            <v>x</v>
          </cell>
          <cell r="K43">
            <v>1</v>
          </cell>
          <cell r="M43">
            <v>2</v>
          </cell>
          <cell r="R43">
            <v>1</v>
          </cell>
          <cell r="U43">
            <v>0.03</v>
          </cell>
        </row>
        <row r="44">
          <cell r="F44" t="str">
            <v>jus minute maid</v>
          </cell>
          <cell r="G44" t="str">
            <v>Breuvage</v>
          </cell>
          <cell r="H44">
            <v>19.579999999999998</v>
          </cell>
          <cell r="I44">
            <v>12</v>
          </cell>
          <cell r="K44">
            <v>1</v>
          </cell>
          <cell r="L44" t="str">
            <v>UNITER</v>
          </cell>
          <cell r="M44">
            <v>1.6316666666666666</v>
          </cell>
          <cell r="R44">
            <v>1</v>
          </cell>
          <cell r="S44" t="str">
            <v>UNITER</v>
          </cell>
          <cell r="U44">
            <v>0.03</v>
          </cell>
        </row>
        <row r="45">
          <cell r="F45" t="str">
            <v>Ketchup plastique</v>
          </cell>
          <cell r="G45" t="str">
            <v>Nourriture</v>
          </cell>
          <cell r="H45">
            <v>50.4</v>
          </cell>
          <cell r="I45">
            <v>6</v>
          </cell>
          <cell r="J45" t="str">
            <v>x</v>
          </cell>
          <cell r="K45">
            <v>2.84</v>
          </cell>
          <cell r="L45" t="str">
            <v>lt</v>
          </cell>
          <cell r="M45">
            <v>8.4</v>
          </cell>
          <cell r="N45">
            <v>12100</v>
          </cell>
          <cell r="O45" t="str">
            <v>g</v>
          </cell>
          <cell r="P45" t="str">
            <v>2,84</v>
          </cell>
          <cell r="Q45" t="str">
            <v>lt</v>
          </cell>
          <cell r="U45">
            <v>0.03</v>
          </cell>
        </row>
        <row r="46">
          <cell r="F46" t="str">
            <v>Ketchup portion</v>
          </cell>
          <cell r="G46" t="str">
            <v>Nourriture</v>
          </cell>
          <cell r="H46">
            <v>44.95</v>
          </cell>
          <cell r="I46">
            <v>1</v>
          </cell>
          <cell r="J46" t="str">
            <v>x</v>
          </cell>
          <cell r="K46">
            <v>396</v>
          </cell>
          <cell r="L46" t="str">
            <v>uniter</v>
          </cell>
          <cell r="M46">
            <v>44.95</v>
          </cell>
          <cell r="R46">
            <v>1</v>
          </cell>
          <cell r="S46" t="str">
            <v>uniter</v>
          </cell>
          <cell r="U46">
            <v>0.03</v>
          </cell>
        </row>
        <row r="47">
          <cell r="F47" t="str">
            <v>Ketchup vitre</v>
          </cell>
          <cell r="G47" t="str">
            <v>Nourriture</v>
          </cell>
          <cell r="H47">
            <v>51.6</v>
          </cell>
          <cell r="I47">
            <v>24</v>
          </cell>
          <cell r="J47" t="str">
            <v>x</v>
          </cell>
          <cell r="K47">
            <v>0</v>
          </cell>
          <cell r="L47" t="str">
            <v>ml</v>
          </cell>
          <cell r="M47">
            <v>2.15</v>
          </cell>
          <cell r="P47" t="str">
            <v>375</v>
          </cell>
          <cell r="Q47" t="str">
            <v>ml</v>
          </cell>
          <cell r="U47">
            <v>0.03</v>
          </cell>
        </row>
        <row r="48">
          <cell r="F48" t="str">
            <v>lave-vaisselle Ar-2000</v>
          </cell>
          <cell r="H48">
            <v>116.33</v>
          </cell>
          <cell r="I48">
            <v>4</v>
          </cell>
          <cell r="K48">
            <v>1</v>
          </cell>
          <cell r="M48">
            <v>29.0825</v>
          </cell>
        </row>
        <row r="49">
          <cell r="F49" t="str">
            <v>lave-vaisselle BD-36%</v>
          </cell>
          <cell r="H49">
            <v>32.74</v>
          </cell>
          <cell r="I49">
            <v>4</v>
          </cell>
          <cell r="K49">
            <v>1</v>
          </cell>
          <cell r="M49">
            <v>8.1850000000000005</v>
          </cell>
        </row>
        <row r="50">
          <cell r="F50" t="str">
            <v>lave-vaisselle Sc-3000</v>
          </cell>
          <cell r="H50">
            <v>93.37</v>
          </cell>
          <cell r="I50">
            <v>4</v>
          </cell>
          <cell r="M50">
            <v>23.342500000000001</v>
          </cell>
        </row>
        <row r="51">
          <cell r="F51" t="str">
            <v>Lime</v>
          </cell>
          <cell r="G51" t="str">
            <v>Nourriture</v>
          </cell>
          <cell r="H51">
            <v>0.6</v>
          </cell>
          <cell r="I51">
            <v>1</v>
          </cell>
          <cell r="J51" t="str">
            <v>x</v>
          </cell>
          <cell r="K51">
            <v>1</v>
          </cell>
          <cell r="L51" t="str">
            <v>uniter</v>
          </cell>
          <cell r="M51">
            <v>0.6</v>
          </cell>
          <cell r="R51">
            <v>1</v>
          </cell>
          <cell r="S51" t="str">
            <v>uniter</v>
          </cell>
          <cell r="U51">
            <v>0.03</v>
          </cell>
        </row>
        <row r="52">
          <cell r="F52" t="str">
            <v>Mayonaise - portion</v>
          </cell>
          <cell r="G52" t="str">
            <v>Nourriture</v>
          </cell>
          <cell r="H52">
            <v>22.95</v>
          </cell>
          <cell r="I52">
            <v>1</v>
          </cell>
          <cell r="J52" t="str">
            <v>x</v>
          </cell>
          <cell r="K52">
            <v>1</v>
          </cell>
          <cell r="L52" t="str">
            <v>cs</v>
          </cell>
          <cell r="M52">
            <v>22.95</v>
          </cell>
          <cell r="U52">
            <v>0.03</v>
          </cell>
        </row>
        <row r="53">
          <cell r="F53" t="str">
            <v>Mayonnaise</v>
          </cell>
          <cell r="G53" t="str">
            <v>Nourriture</v>
          </cell>
          <cell r="H53">
            <v>49.95</v>
          </cell>
          <cell r="I53">
            <v>1</v>
          </cell>
          <cell r="J53" t="str">
            <v>x</v>
          </cell>
          <cell r="K53">
            <v>16</v>
          </cell>
          <cell r="L53" t="str">
            <v>lt</v>
          </cell>
          <cell r="M53">
            <v>49.95</v>
          </cell>
          <cell r="N53">
            <v>14640</v>
          </cell>
          <cell r="O53" t="str">
            <v>g</v>
          </cell>
          <cell r="P53" t="str">
            <v>16</v>
          </cell>
          <cell r="Q53" t="str">
            <v>lt</v>
          </cell>
          <cell r="R53">
            <v>1</v>
          </cell>
          <cell r="U53">
            <v>0.03</v>
          </cell>
        </row>
        <row r="54">
          <cell r="F54" t="str">
            <v>Mini Raviolis</v>
          </cell>
          <cell r="H54">
            <v>59.09</v>
          </cell>
          <cell r="I54">
            <v>1</v>
          </cell>
          <cell r="J54" t="str">
            <v>x</v>
          </cell>
          <cell r="K54">
            <v>44</v>
          </cell>
          <cell r="L54" t="str">
            <v>portion</v>
          </cell>
          <cell r="M54">
            <v>59.09</v>
          </cell>
          <cell r="R54">
            <v>1</v>
          </cell>
          <cell r="S54" t="str">
            <v>uniter</v>
          </cell>
          <cell r="U54">
            <v>0.03</v>
          </cell>
        </row>
        <row r="55">
          <cell r="F55" t="str">
            <v>Moutarde - portions</v>
          </cell>
          <cell r="G55" t="str">
            <v>Nourriture</v>
          </cell>
          <cell r="H55">
            <v>13.9</v>
          </cell>
          <cell r="I55">
            <v>1</v>
          </cell>
          <cell r="J55" t="str">
            <v>x</v>
          </cell>
          <cell r="K55">
            <v>1</v>
          </cell>
          <cell r="L55" t="str">
            <v>cs</v>
          </cell>
          <cell r="M55">
            <v>13.9</v>
          </cell>
          <cell r="U55">
            <v>0.03</v>
          </cell>
        </row>
        <row r="56">
          <cell r="F56" t="str">
            <v>Moutarde jaune</v>
          </cell>
          <cell r="G56" t="str">
            <v>Nourriture</v>
          </cell>
          <cell r="H56">
            <v>23.25</v>
          </cell>
          <cell r="I56">
            <v>4</v>
          </cell>
          <cell r="J56" t="str">
            <v>x</v>
          </cell>
          <cell r="K56">
            <v>2.84</v>
          </cell>
          <cell r="L56" t="str">
            <v>lt</v>
          </cell>
          <cell r="M56">
            <v>5.8125</v>
          </cell>
          <cell r="P56" t="str">
            <v>2,84</v>
          </cell>
          <cell r="Q56" t="str">
            <v>lt</v>
          </cell>
          <cell r="U56">
            <v>0.03</v>
          </cell>
        </row>
        <row r="57">
          <cell r="F57" t="str">
            <v>Napkin Interfold (caisse)</v>
          </cell>
          <cell r="H57">
            <v>57.41</v>
          </cell>
          <cell r="I57">
            <v>32</v>
          </cell>
          <cell r="M57">
            <v>1.7940624999999999</v>
          </cell>
          <cell r="U57">
            <v>0.03</v>
          </cell>
        </row>
        <row r="58">
          <cell r="F58" t="str">
            <v>Napkin Junior</v>
          </cell>
          <cell r="G58" t="str">
            <v>Emballage</v>
          </cell>
          <cell r="H58">
            <v>28.04</v>
          </cell>
          <cell r="I58">
            <v>18</v>
          </cell>
          <cell r="J58" t="str">
            <v>x</v>
          </cell>
          <cell r="K58">
            <v>1</v>
          </cell>
          <cell r="L58" t="str">
            <v>paquet</v>
          </cell>
          <cell r="M58">
            <v>1.5577777777777777</v>
          </cell>
          <cell r="R58">
            <v>150</v>
          </cell>
          <cell r="S58" t="str">
            <v>uniter</v>
          </cell>
          <cell r="T58">
            <v>0.03</v>
          </cell>
          <cell r="U58">
            <v>0.03</v>
          </cell>
        </row>
        <row r="59">
          <cell r="F59" t="str">
            <v>Oignon</v>
          </cell>
          <cell r="G59" t="str">
            <v>Nourriture</v>
          </cell>
          <cell r="H59">
            <v>33.9</v>
          </cell>
          <cell r="I59">
            <v>22.7</v>
          </cell>
          <cell r="K59">
            <v>1</v>
          </cell>
          <cell r="L59" t="str">
            <v>kg</v>
          </cell>
          <cell r="M59">
            <v>1.4933920704845816</v>
          </cell>
          <cell r="N59">
            <v>50</v>
          </cell>
          <cell r="O59" t="str">
            <v>lb</v>
          </cell>
          <cell r="T59">
            <v>0.2</v>
          </cell>
          <cell r="U59">
            <v>0.03</v>
          </cell>
        </row>
        <row r="60">
          <cell r="F60" t="str">
            <v>Pain Burger</v>
          </cell>
          <cell r="G60" t="str">
            <v>Pain</v>
          </cell>
          <cell r="H60">
            <v>1.59</v>
          </cell>
          <cell r="I60">
            <v>1</v>
          </cell>
          <cell r="J60" t="str">
            <v>x</v>
          </cell>
          <cell r="K60">
            <v>12</v>
          </cell>
          <cell r="L60" t="str">
            <v>uniter</v>
          </cell>
          <cell r="M60">
            <v>1.59</v>
          </cell>
          <cell r="R60">
            <v>12</v>
          </cell>
          <cell r="S60" t="str">
            <v>uniter</v>
          </cell>
          <cell r="V60">
            <v>0.5</v>
          </cell>
        </row>
        <row r="61">
          <cell r="F61" t="str">
            <v>Pain Steamer</v>
          </cell>
          <cell r="G61" t="str">
            <v>Pain</v>
          </cell>
          <cell r="H61">
            <v>1.59</v>
          </cell>
          <cell r="I61">
            <v>1</v>
          </cell>
          <cell r="J61" t="str">
            <v>x</v>
          </cell>
          <cell r="K61">
            <v>12</v>
          </cell>
          <cell r="L61" t="str">
            <v>uniter</v>
          </cell>
          <cell r="M61">
            <v>1.59</v>
          </cell>
          <cell r="R61">
            <v>12</v>
          </cell>
          <cell r="S61" t="str">
            <v>uniter</v>
          </cell>
          <cell r="V61">
            <v>0.5</v>
          </cell>
        </row>
        <row r="62">
          <cell r="F62" t="str">
            <v>Pain Toaster</v>
          </cell>
          <cell r="G62" t="str">
            <v>Pain</v>
          </cell>
          <cell r="H62">
            <v>1.57</v>
          </cell>
          <cell r="I62">
            <v>1</v>
          </cell>
          <cell r="J62" t="str">
            <v>x</v>
          </cell>
          <cell r="K62">
            <v>12</v>
          </cell>
          <cell r="L62" t="str">
            <v>uniter</v>
          </cell>
          <cell r="M62">
            <v>1.57</v>
          </cell>
          <cell r="R62">
            <v>12</v>
          </cell>
          <cell r="S62" t="str">
            <v>uniter</v>
          </cell>
          <cell r="V62">
            <v>0.5</v>
          </cell>
        </row>
        <row r="63">
          <cell r="F63" t="str">
            <v>Papier Barquette Déso (caisse)</v>
          </cell>
          <cell r="I63">
            <v>1</v>
          </cell>
          <cell r="K63">
            <v>1500</v>
          </cell>
          <cell r="U63">
            <v>0.03</v>
          </cell>
        </row>
        <row r="64">
          <cell r="F64" t="str">
            <v>Papier essuie-tout (caisse)</v>
          </cell>
          <cell r="H64">
            <v>17.989999999999998</v>
          </cell>
          <cell r="I64">
            <v>1</v>
          </cell>
          <cell r="J64" t="str">
            <v>x</v>
          </cell>
          <cell r="K64">
            <v>12</v>
          </cell>
          <cell r="M64">
            <v>17.989999999999998</v>
          </cell>
          <cell r="U64">
            <v>0.03</v>
          </cell>
        </row>
        <row r="65">
          <cell r="F65" t="str">
            <v>Papier interact (caisse)</v>
          </cell>
          <cell r="H65">
            <v>16</v>
          </cell>
          <cell r="I65">
            <v>1</v>
          </cell>
          <cell r="M65">
            <v>16</v>
          </cell>
        </row>
        <row r="66">
          <cell r="F66" t="str">
            <v>Papier Thermique (caisse)</v>
          </cell>
          <cell r="G66" t="str">
            <v>Jetable</v>
          </cell>
          <cell r="H66">
            <v>21</v>
          </cell>
          <cell r="I66">
            <v>12</v>
          </cell>
          <cell r="J66" t="str">
            <v>x</v>
          </cell>
          <cell r="K66">
            <v>1</v>
          </cell>
          <cell r="L66" t="str">
            <v>rouleau</v>
          </cell>
          <cell r="M66">
            <v>1.75</v>
          </cell>
          <cell r="R66">
            <v>1</v>
          </cell>
          <cell r="S66" t="str">
            <v>uniter</v>
          </cell>
          <cell r="T66">
            <v>0.03</v>
          </cell>
          <cell r="V66">
            <v>2</v>
          </cell>
        </row>
        <row r="67">
          <cell r="F67" t="str">
            <v>Papier toilette - Jumbo</v>
          </cell>
          <cell r="G67" t="str">
            <v>Jetable</v>
          </cell>
          <cell r="H67">
            <v>32.67</v>
          </cell>
          <cell r="I67">
            <v>12</v>
          </cell>
          <cell r="J67" t="str">
            <v>x</v>
          </cell>
          <cell r="K67">
            <v>1</v>
          </cell>
          <cell r="L67" t="str">
            <v>uniter</v>
          </cell>
          <cell r="M67">
            <v>2.7225000000000001</v>
          </cell>
          <cell r="R67">
            <v>1</v>
          </cell>
          <cell r="S67" t="str">
            <v>uniter</v>
          </cell>
          <cell r="T67">
            <v>0.03</v>
          </cell>
          <cell r="U67">
            <v>0.03</v>
          </cell>
        </row>
        <row r="68">
          <cell r="F68" t="str">
            <v>Perrier - Caisse</v>
          </cell>
          <cell r="G68" t="str">
            <v>Nourriture</v>
          </cell>
          <cell r="H68">
            <v>17.309999999999999</v>
          </cell>
          <cell r="I68">
            <v>30</v>
          </cell>
          <cell r="K68">
            <v>1</v>
          </cell>
          <cell r="M68">
            <v>0.57699999999999996</v>
          </cell>
          <cell r="U68">
            <v>0.03</v>
          </cell>
        </row>
        <row r="69">
          <cell r="F69" t="str">
            <v>Poulet pop corn</v>
          </cell>
          <cell r="G69" t="str">
            <v>Nourriture</v>
          </cell>
          <cell r="H69">
            <v>57.25</v>
          </cell>
          <cell r="I69">
            <v>1</v>
          </cell>
          <cell r="J69" t="str">
            <v>x</v>
          </cell>
          <cell r="K69">
            <v>4</v>
          </cell>
          <cell r="L69" t="str">
            <v>kg</v>
          </cell>
          <cell r="M69">
            <v>57.25</v>
          </cell>
          <cell r="U69">
            <v>0.03</v>
          </cell>
        </row>
        <row r="70">
          <cell r="F70" t="str">
            <v>produit #8</v>
          </cell>
          <cell r="H70">
            <v>58.36</v>
          </cell>
          <cell r="I70">
            <v>4</v>
          </cell>
          <cell r="M70">
            <v>14.59</v>
          </cell>
          <cell r="U70">
            <v>0.03</v>
          </cell>
        </row>
        <row r="71">
          <cell r="F71" t="str">
            <v>Relish</v>
          </cell>
          <cell r="G71" t="str">
            <v>Nourriture</v>
          </cell>
          <cell r="H71">
            <v>34.25</v>
          </cell>
          <cell r="I71">
            <v>1</v>
          </cell>
          <cell r="J71" t="str">
            <v>x</v>
          </cell>
          <cell r="K71">
            <v>19</v>
          </cell>
          <cell r="L71" t="str">
            <v>lt</v>
          </cell>
          <cell r="M71">
            <v>34.25</v>
          </cell>
          <cell r="N71">
            <v>21850</v>
          </cell>
          <cell r="O71" t="str">
            <v>g</v>
          </cell>
          <cell r="P71" t="str">
            <v>19</v>
          </cell>
          <cell r="Q71" t="str">
            <v>lt</v>
          </cell>
          <cell r="R71">
            <v>1</v>
          </cell>
          <cell r="S71" t="str">
            <v>uniter</v>
          </cell>
          <cell r="U71">
            <v>0.03</v>
          </cell>
        </row>
        <row r="72">
          <cell r="F72" t="str">
            <v>Rouleau papier imprimante</v>
          </cell>
          <cell r="H72">
            <v>70</v>
          </cell>
          <cell r="I72">
            <v>1</v>
          </cell>
          <cell r="M72">
            <v>70</v>
          </cell>
          <cell r="U72">
            <v>0.03</v>
          </cell>
        </row>
        <row r="73">
          <cell r="F73" t="str">
            <v>sac - mayo</v>
          </cell>
          <cell r="H73">
            <v>49.96</v>
          </cell>
          <cell r="I73">
            <v>10.666666666666666</v>
          </cell>
          <cell r="J73" t="str">
            <v>x</v>
          </cell>
          <cell r="K73">
            <v>1</v>
          </cell>
          <cell r="L73" t="str">
            <v>sac</v>
          </cell>
          <cell r="M73">
            <v>4.6837500000000007</v>
          </cell>
          <cell r="U73">
            <v>0.03</v>
          </cell>
        </row>
        <row r="74">
          <cell r="F74" t="str">
            <v>sac - Sauce burger Déso</v>
          </cell>
          <cell r="G74" t="str">
            <v>Nourriture</v>
          </cell>
          <cell r="H74">
            <v>5.2</v>
          </cell>
          <cell r="I74">
            <v>1</v>
          </cell>
          <cell r="J74" t="str">
            <v>x</v>
          </cell>
          <cell r="K74">
            <v>1</v>
          </cell>
          <cell r="L74" t="str">
            <v>lt</v>
          </cell>
          <cell r="M74">
            <v>5.2</v>
          </cell>
          <cell r="N74" t="str">
            <v>g</v>
          </cell>
          <cell r="O74">
            <v>18</v>
          </cell>
          <cell r="P74" t="str">
            <v>lt</v>
          </cell>
          <cell r="Q74" t="str">
            <v>5</v>
          </cell>
          <cell r="T74">
            <v>0.1</v>
          </cell>
          <cell r="V74">
            <v>8</v>
          </cell>
        </row>
        <row r="75">
          <cell r="F75" t="str">
            <v>sac - sauce poutine</v>
          </cell>
          <cell r="H75">
            <v>139</v>
          </cell>
          <cell r="I75">
            <v>63</v>
          </cell>
          <cell r="J75" t="str">
            <v>x</v>
          </cell>
          <cell r="K75">
            <v>1</v>
          </cell>
          <cell r="L75" t="str">
            <v>sac</v>
          </cell>
          <cell r="M75">
            <v>2.2063492063492065</v>
          </cell>
          <cell r="V75">
            <v>100</v>
          </cell>
        </row>
        <row r="76">
          <cell r="F76" t="str">
            <v>SAC BRUN 3LB B30 4.8X8.25X2.9 500/PQ</v>
          </cell>
          <cell r="G76" t="str">
            <v>Emballage</v>
          </cell>
          <cell r="H76">
            <v>10.06</v>
          </cell>
          <cell r="I76">
            <v>1</v>
          </cell>
          <cell r="J76" t="str">
            <v>x</v>
          </cell>
          <cell r="K76">
            <v>500</v>
          </cell>
          <cell r="L76" t="str">
            <v>uniter</v>
          </cell>
          <cell r="M76">
            <v>10.06</v>
          </cell>
          <cell r="R76">
            <v>1</v>
          </cell>
          <cell r="S76" t="str">
            <v>uniter</v>
          </cell>
          <cell r="T76">
            <v>0.03</v>
          </cell>
          <cell r="U76">
            <v>0.03</v>
          </cell>
        </row>
        <row r="77">
          <cell r="F77" t="str">
            <v>Sac burger (Caisse)</v>
          </cell>
          <cell r="G77" t="str">
            <v>Emballage</v>
          </cell>
          <cell r="H77">
            <v>17.510000000000002</v>
          </cell>
          <cell r="I77">
            <v>1</v>
          </cell>
          <cell r="J77" t="str">
            <v>x</v>
          </cell>
          <cell r="K77">
            <v>1</v>
          </cell>
          <cell r="L77" t="str">
            <v>cs</v>
          </cell>
          <cell r="M77">
            <v>17.510000000000002</v>
          </cell>
          <cell r="R77">
            <v>1</v>
          </cell>
          <cell r="S77" t="str">
            <v>uniter</v>
          </cell>
          <cell r="T77">
            <v>0.03</v>
          </cell>
          <cell r="U77">
            <v>0.03</v>
          </cell>
        </row>
        <row r="78">
          <cell r="F78" t="str">
            <v>SAC ORDURES SERIE BPX 30X38 FORT NOIR                    150/CS</v>
          </cell>
          <cell r="G78" t="str">
            <v>Jetable</v>
          </cell>
          <cell r="H78">
            <v>23.25</v>
          </cell>
          <cell r="I78">
            <v>150</v>
          </cell>
          <cell r="J78" t="str">
            <v>x</v>
          </cell>
          <cell r="K78">
            <v>1</v>
          </cell>
          <cell r="L78" t="str">
            <v>uniter</v>
          </cell>
          <cell r="M78">
            <v>0.155</v>
          </cell>
          <cell r="R78">
            <v>1</v>
          </cell>
          <cell r="S78" t="str">
            <v>uniter</v>
          </cell>
          <cell r="T78">
            <v>0.03</v>
          </cell>
          <cell r="U78">
            <v>0.03</v>
          </cell>
        </row>
        <row r="79">
          <cell r="F79" t="str">
            <v>SAC ORDURES SERIE BPX 30X38 X-FORT NOIR                  125/CS</v>
          </cell>
          <cell r="G79" t="str">
            <v>Jetable</v>
          </cell>
          <cell r="H79">
            <v>23.25</v>
          </cell>
          <cell r="I79">
            <v>125</v>
          </cell>
          <cell r="J79" t="str">
            <v>x</v>
          </cell>
          <cell r="K79">
            <v>1</v>
          </cell>
          <cell r="L79" t="str">
            <v>uniter</v>
          </cell>
          <cell r="M79">
            <v>0.186</v>
          </cell>
          <cell r="R79">
            <v>1</v>
          </cell>
          <cell r="S79" t="str">
            <v>uniter</v>
          </cell>
          <cell r="T79">
            <v>0.03</v>
          </cell>
          <cell r="U79">
            <v>0.03</v>
          </cell>
        </row>
        <row r="80">
          <cell r="F80" t="str">
            <v>Sac poubelle  26x36 (caisse)</v>
          </cell>
          <cell r="G80" t="str">
            <v>Jetable</v>
          </cell>
          <cell r="H80">
            <v>22.35</v>
          </cell>
          <cell r="I80">
            <v>250</v>
          </cell>
          <cell r="J80" t="str">
            <v>x</v>
          </cell>
          <cell r="K80">
            <v>1</v>
          </cell>
          <cell r="L80" t="str">
            <v>uniter</v>
          </cell>
          <cell r="M80">
            <v>8.9400000000000007E-2</v>
          </cell>
          <cell r="R80">
            <v>1</v>
          </cell>
          <cell r="S80" t="str">
            <v>uniter</v>
          </cell>
          <cell r="T80">
            <v>0.03</v>
          </cell>
          <cell r="U80">
            <v>0.03</v>
          </cell>
        </row>
        <row r="81">
          <cell r="F81" t="str">
            <v>Sac Scelleuse - Boullage</v>
          </cell>
          <cell r="G81" t="str">
            <v>Jetable</v>
          </cell>
          <cell r="H81">
            <v>75.790000000000006</v>
          </cell>
          <cell r="I81">
            <v>1000</v>
          </cell>
          <cell r="J81" t="str">
            <v>x</v>
          </cell>
          <cell r="K81">
            <v>1</v>
          </cell>
          <cell r="L81" t="str">
            <v>sac</v>
          </cell>
          <cell r="M81">
            <v>7.579000000000001E-2</v>
          </cell>
          <cell r="U81">
            <v>0.03</v>
          </cell>
        </row>
        <row r="82">
          <cell r="F82" t="str">
            <v>Sac Take out brun (caisse)</v>
          </cell>
          <cell r="G82" t="str">
            <v>Emballage</v>
          </cell>
          <cell r="H82">
            <v>27.9</v>
          </cell>
          <cell r="I82">
            <v>1</v>
          </cell>
          <cell r="J82" t="str">
            <v>x</v>
          </cell>
          <cell r="K82">
            <v>500</v>
          </cell>
          <cell r="L82" t="str">
            <v>uniter</v>
          </cell>
          <cell r="M82">
            <v>27.9</v>
          </cell>
          <cell r="R82">
            <v>1</v>
          </cell>
          <cell r="S82" t="str">
            <v>uniter</v>
          </cell>
          <cell r="T82">
            <v>0.03</v>
          </cell>
          <cell r="U82">
            <v>0.03</v>
          </cell>
        </row>
        <row r="83">
          <cell r="F83" t="str">
            <v>sauce Chili - Heinz</v>
          </cell>
          <cell r="G83" t="str">
            <v>Nourriture</v>
          </cell>
          <cell r="H83">
            <v>50.92</v>
          </cell>
          <cell r="I83">
            <v>6</v>
          </cell>
          <cell r="J83" t="str">
            <v>x</v>
          </cell>
          <cell r="K83">
            <v>1</v>
          </cell>
          <cell r="L83" t="str">
            <v>can</v>
          </cell>
          <cell r="M83">
            <v>8.4866666666666664</v>
          </cell>
          <cell r="U83">
            <v>0.03</v>
          </cell>
        </row>
        <row r="84">
          <cell r="F84" t="str">
            <v>Sauce miles-iles</v>
          </cell>
          <cell r="H84">
            <v>10</v>
          </cell>
          <cell r="I84">
            <v>1</v>
          </cell>
          <cell r="J84" t="str">
            <v>x</v>
          </cell>
          <cell r="K84">
            <v>1</v>
          </cell>
          <cell r="L84" t="str">
            <v>ml</v>
          </cell>
          <cell r="M84">
            <v>10</v>
          </cell>
          <cell r="P84">
            <v>450</v>
          </cell>
          <cell r="Q84" t="str">
            <v>ml</v>
          </cell>
          <cell r="U84">
            <v>0.1</v>
          </cell>
        </row>
        <row r="85">
          <cell r="F85" t="str">
            <v>Sauce poutine</v>
          </cell>
          <cell r="G85" t="str">
            <v>Nourriture</v>
          </cell>
          <cell r="H85">
            <v>139.22999999999999</v>
          </cell>
          <cell r="I85">
            <v>50</v>
          </cell>
          <cell r="J85" t="str">
            <v>x</v>
          </cell>
          <cell r="K85">
            <v>1</v>
          </cell>
          <cell r="L85" t="str">
            <v>simple</v>
          </cell>
          <cell r="M85">
            <v>2.7845999999999997</v>
          </cell>
          <cell r="P85" t="str">
            <v>125</v>
          </cell>
          <cell r="Q85" t="str">
            <v>lt</v>
          </cell>
          <cell r="U85">
            <v>0.03</v>
          </cell>
        </row>
        <row r="86">
          <cell r="F86" t="str">
            <v>Sauce Thai Douce</v>
          </cell>
          <cell r="H86">
            <v>37.51</v>
          </cell>
          <cell r="I86">
            <v>2</v>
          </cell>
          <cell r="J86" t="str">
            <v>x</v>
          </cell>
          <cell r="K86">
            <v>3700</v>
          </cell>
          <cell r="L86" t="str">
            <v>ml</v>
          </cell>
          <cell r="M86">
            <v>18.754999999999999</v>
          </cell>
          <cell r="P86">
            <v>3085</v>
          </cell>
          <cell r="Q86" t="str">
            <v>ml</v>
          </cell>
          <cell r="R86">
            <v>1</v>
          </cell>
          <cell r="S86" t="str">
            <v>jug</v>
          </cell>
          <cell r="T86">
            <v>0</v>
          </cell>
          <cell r="U86">
            <v>0.03</v>
          </cell>
        </row>
        <row r="87">
          <cell r="F87" t="str">
            <v>Saucisse hot dog</v>
          </cell>
          <cell r="G87" t="str">
            <v>Nourriture</v>
          </cell>
          <cell r="H87">
            <v>29.95</v>
          </cell>
          <cell r="I87">
            <v>2</v>
          </cell>
          <cell r="J87" t="str">
            <v>x</v>
          </cell>
          <cell r="K87">
            <v>1</v>
          </cell>
          <cell r="L87" t="str">
            <v>sac</v>
          </cell>
          <cell r="M87">
            <v>14.975</v>
          </cell>
          <cell r="R87">
            <v>120</v>
          </cell>
          <cell r="S87" t="str">
            <v>uniter</v>
          </cell>
          <cell r="U87">
            <v>0.03</v>
          </cell>
        </row>
        <row r="88">
          <cell r="F88" t="str">
            <v>squeeze ketchup</v>
          </cell>
          <cell r="G88" t="str">
            <v>Nourriture</v>
          </cell>
          <cell r="H88">
            <v>1.75</v>
          </cell>
          <cell r="I88">
            <v>1</v>
          </cell>
          <cell r="K88">
            <v>1</v>
          </cell>
          <cell r="R88">
            <v>1</v>
          </cell>
          <cell r="U88">
            <v>0.03</v>
          </cell>
        </row>
        <row r="89">
          <cell r="F89" t="str">
            <v>squeeze mayo</v>
          </cell>
          <cell r="G89" t="str">
            <v>Nourriture</v>
          </cell>
          <cell r="H89">
            <v>1.75</v>
          </cell>
          <cell r="I89">
            <v>1</v>
          </cell>
          <cell r="K89">
            <v>1</v>
          </cell>
          <cell r="R89">
            <v>1</v>
          </cell>
          <cell r="U89">
            <v>0.03</v>
          </cell>
        </row>
        <row r="90">
          <cell r="F90" t="str">
            <v>squeeze moutarde</v>
          </cell>
          <cell r="G90" t="str">
            <v>Nourriture</v>
          </cell>
          <cell r="H90">
            <v>1.75</v>
          </cell>
          <cell r="I90">
            <v>1</v>
          </cell>
          <cell r="K90">
            <v>1</v>
          </cell>
          <cell r="R90">
            <v>1</v>
          </cell>
          <cell r="U90">
            <v>0.03</v>
          </cell>
        </row>
        <row r="91">
          <cell r="F91" t="str">
            <v>squeeze thai</v>
          </cell>
          <cell r="G91" t="str">
            <v>Nourriture</v>
          </cell>
          <cell r="H91">
            <v>1.75</v>
          </cell>
          <cell r="I91">
            <v>1</v>
          </cell>
          <cell r="K91">
            <v>1</v>
          </cell>
          <cell r="R91">
            <v>1</v>
          </cell>
          <cell r="U91">
            <v>0.03</v>
          </cell>
        </row>
        <row r="92">
          <cell r="F92" t="str">
            <v>stewart</v>
          </cell>
          <cell r="H92">
            <v>25.5</v>
          </cell>
          <cell r="I92">
            <v>24</v>
          </cell>
          <cell r="J92" t="str">
            <v>x</v>
          </cell>
          <cell r="K92">
            <v>1</v>
          </cell>
          <cell r="L92" t="str">
            <v>uniter</v>
          </cell>
          <cell r="M92">
            <v>1.0625</v>
          </cell>
          <cell r="R92">
            <v>1</v>
          </cell>
          <cell r="S92" t="str">
            <v>uniter</v>
          </cell>
          <cell r="U92">
            <v>0.03</v>
          </cell>
        </row>
        <row r="93">
          <cell r="F93" t="str">
            <v>take-out guedille blanc</v>
          </cell>
          <cell r="G93" t="str">
            <v>Emballage</v>
          </cell>
          <cell r="H93">
            <v>17.97</v>
          </cell>
          <cell r="I93">
            <v>1</v>
          </cell>
          <cell r="J93" t="str">
            <v>x</v>
          </cell>
          <cell r="K93">
            <v>125</v>
          </cell>
          <cell r="M93">
            <v>17.97</v>
          </cell>
          <cell r="U93">
            <v>0.03</v>
          </cell>
        </row>
        <row r="94">
          <cell r="F94" t="str">
            <v xml:space="preserve">Tempon Vert - 3m </v>
          </cell>
          <cell r="G94" t="str">
            <v>hygiene</v>
          </cell>
          <cell r="H94">
            <v>11.95</v>
          </cell>
          <cell r="I94">
            <v>10</v>
          </cell>
          <cell r="J94" t="str">
            <v>x</v>
          </cell>
          <cell r="K94">
            <v>1</v>
          </cell>
          <cell r="M94">
            <v>1.1949999999999998</v>
          </cell>
          <cell r="U94">
            <v>0.03</v>
          </cell>
        </row>
        <row r="95">
          <cell r="F95" t="str">
            <v>Tomates</v>
          </cell>
          <cell r="G95" t="str">
            <v>Nourriture</v>
          </cell>
          <cell r="H95">
            <v>25.9</v>
          </cell>
          <cell r="I95">
            <v>39</v>
          </cell>
          <cell r="J95" t="str">
            <v>x</v>
          </cell>
          <cell r="K95">
            <v>1</v>
          </cell>
          <cell r="L95" t="str">
            <v>uniter</v>
          </cell>
          <cell r="M95">
            <v>0.66410256410256407</v>
          </cell>
          <cell r="R95">
            <v>350</v>
          </cell>
          <cell r="S95" t="str">
            <v>uniter</v>
          </cell>
          <cell r="U95">
            <v>0.03</v>
          </cell>
        </row>
        <row r="96">
          <cell r="F96" t="str">
            <v>Verre Carton (caisse)</v>
          </cell>
          <cell r="G96" t="str">
            <v>Emballage</v>
          </cell>
          <cell r="H96">
            <v>131.71</v>
          </cell>
          <cell r="I96">
            <v>24</v>
          </cell>
          <cell r="J96" t="str">
            <v>x</v>
          </cell>
          <cell r="K96">
            <v>1</v>
          </cell>
          <cell r="L96" t="str">
            <v>uniter</v>
          </cell>
          <cell r="M96">
            <v>5.487916666666667</v>
          </cell>
          <cell r="R96">
            <v>1</v>
          </cell>
          <cell r="S96" t="str">
            <v>uniter</v>
          </cell>
          <cell r="T96">
            <v>0.03</v>
          </cell>
          <cell r="U96">
            <v>0.03</v>
          </cell>
        </row>
        <row r="97">
          <cell r="F97" t="str">
            <v>Viande Fume</v>
          </cell>
          <cell r="G97" t="str">
            <v>Nourriture</v>
          </cell>
          <cell r="H97">
            <v>20.25</v>
          </cell>
          <cell r="I97">
            <v>1</v>
          </cell>
          <cell r="J97" t="str">
            <v>x</v>
          </cell>
          <cell r="K97">
            <v>1</v>
          </cell>
          <cell r="L97" t="str">
            <v>kg</v>
          </cell>
          <cell r="M97">
            <v>20.25</v>
          </cell>
          <cell r="N97">
            <v>1</v>
          </cell>
          <cell r="O97" t="str">
            <v>kg</v>
          </cell>
          <cell r="R97">
            <v>12.5</v>
          </cell>
          <cell r="S97" t="str">
            <v>portion</v>
          </cell>
          <cell r="T97">
            <v>0.05</v>
          </cell>
          <cell r="U97">
            <v>0.03</v>
          </cell>
        </row>
        <row r="98">
          <cell r="F98" t="str">
            <v>Boulette Végé</v>
          </cell>
          <cell r="G98" t="str">
            <v>Nourriture</v>
          </cell>
          <cell r="H98">
            <v>14</v>
          </cell>
          <cell r="I98">
            <v>12</v>
          </cell>
          <cell r="K98">
            <v>1</v>
          </cell>
          <cell r="L98">
            <v>1</v>
          </cell>
          <cell r="M98">
            <v>1.1666666666666667</v>
          </cell>
          <cell r="N98">
            <v>1</v>
          </cell>
          <cell r="O98" t="str">
            <v>KG</v>
          </cell>
          <cell r="V98">
            <v>1</v>
          </cell>
        </row>
        <row r="99">
          <cell r="F99" t="str">
            <v>Vinaigre blanc</v>
          </cell>
          <cell r="G99" t="str">
            <v>Nourriture</v>
          </cell>
          <cell r="H99">
            <v>7.85</v>
          </cell>
          <cell r="I99">
            <v>4</v>
          </cell>
          <cell r="J99" t="str">
            <v>x</v>
          </cell>
          <cell r="K99">
            <v>5</v>
          </cell>
          <cell r="L99" t="str">
            <v>lt</v>
          </cell>
          <cell r="M99">
            <v>1.9624999999999999</v>
          </cell>
          <cell r="P99" t="str">
            <v>5</v>
          </cell>
          <cell r="Q99" t="str">
            <v>lt</v>
          </cell>
          <cell r="U99">
            <v>0.03</v>
          </cell>
        </row>
        <row r="100">
          <cell r="F100" t="str">
            <v xml:space="preserve">VINAIGRE PORT 
</v>
          </cell>
          <cell r="G100" t="str">
            <v>Nourriture</v>
          </cell>
          <cell r="H100">
            <v>13.85</v>
          </cell>
          <cell r="I100">
            <v>1</v>
          </cell>
          <cell r="J100" t="str">
            <v>x</v>
          </cell>
          <cell r="K100">
            <v>500</v>
          </cell>
          <cell r="L100" t="str">
            <v>uniter</v>
          </cell>
          <cell r="M100">
            <v>13.85</v>
          </cell>
          <cell r="R100">
            <v>1</v>
          </cell>
          <cell r="S100" t="str">
            <v>uniter</v>
          </cell>
          <cell r="U100">
            <v>0.03</v>
          </cell>
        </row>
        <row r="101">
          <cell r="F101" t="str">
            <v>vinaigre vin rouge</v>
          </cell>
          <cell r="G101" t="str">
            <v>Nourriture</v>
          </cell>
          <cell r="H101">
            <v>27.8</v>
          </cell>
          <cell r="I101">
            <v>4</v>
          </cell>
          <cell r="K101">
            <v>3.78</v>
          </cell>
          <cell r="L101" t="str">
            <v>l</v>
          </cell>
          <cell r="M101">
            <v>6.95</v>
          </cell>
          <cell r="P101" t="str">
            <v>3780</v>
          </cell>
          <cell r="Q101" t="str">
            <v>ml</v>
          </cell>
          <cell r="U101">
            <v>0.03</v>
          </cell>
        </row>
        <row r="102">
          <cell r="U102">
            <v>0.03</v>
          </cell>
        </row>
        <row r="103">
          <cell r="U103">
            <v>0.03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ter_price"/>
    </sheetNames>
    <sheetDataSet>
      <sheetData sheetId="0">
        <row r="1">
          <cell r="F1" t="str">
            <v>poid 1 achat</v>
          </cell>
        </row>
        <row r="2">
          <cell r="F2">
            <v>400</v>
          </cell>
        </row>
        <row r="3">
          <cell r="B3" t="str">
            <v>Emballage</v>
          </cell>
          <cell r="F3">
            <v>1</v>
          </cell>
        </row>
        <row r="4">
          <cell r="B4" t="str">
            <v>Nourriture</v>
          </cell>
          <cell r="F4">
            <v>150</v>
          </cell>
        </row>
        <row r="5">
          <cell r="B5" t="str">
            <v>Emballage</v>
          </cell>
          <cell r="F5">
            <v>500</v>
          </cell>
        </row>
        <row r="6">
          <cell r="B6" t="str">
            <v>Emballage</v>
          </cell>
          <cell r="F6">
            <v>350</v>
          </cell>
        </row>
        <row r="7">
          <cell r="B7" t="str">
            <v>Emballage</v>
          </cell>
          <cell r="F7">
            <v>500</v>
          </cell>
        </row>
        <row r="8">
          <cell r="B8" t="str">
            <v>Viande - boulette</v>
          </cell>
          <cell r="F8">
            <v>1000</v>
          </cell>
        </row>
        <row r="9">
          <cell r="B9" t="str">
            <v>Nourriture</v>
          </cell>
          <cell r="F9">
            <v>750</v>
          </cell>
        </row>
        <row r="10">
          <cell r="B10" t="str">
            <v>Jetable</v>
          </cell>
          <cell r="F10">
            <v>1</v>
          </cell>
        </row>
        <row r="11">
          <cell r="B11" t="str">
            <v>Emballage</v>
          </cell>
          <cell r="F11">
            <v>2500</v>
          </cell>
        </row>
        <row r="12">
          <cell r="B12" t="str">
            <v>Emballage</v>
          </cell>
          <cell r="F12">
            <v>1</v>
          </cell>
        </row>
        <row r="13">
          <cell r="B13" t="str">
            <v>Nourriture</v>
          </cell>
          <cell r="F13">
            <v>50</v>
          </cell>
        </row>
        <row r="14">
          <cell r="B14" t="str">
            <v>Nourriture</v>
          </cell>
          <cell r="F14">
            <v>1</v>
          </cell>
        </row>
        <row r="15">
          <cell r="F15">
            <v>1</v>
          </cell>
        </row>
        <row r="16">
          <cell r="B16" t="str">
            <v>Emballage</v>
          </cell>
          <cell r="F16">
            <v>1000</v>
          </cell>
        </row>
        <row r="17">
          <cell r="B17" t="str">
            <v>Emballage</v>
          </cell>
          <cell r="F17">
            <v>1</v>
          </cell>
        </row>
        <row r="19">
          <cell r="B19" t="str">
            <v>Jetable</v>
          </cell>
          <cell r="F19">
            <v>1</v>
          </cell>
        </row>
        <row r="20">
          <cell r="B20" t="str">
            <v>Breuvage</v>
          </cell>
          <cell r="F20">
            <v>1</v>
          </cell>
        </row>
        <row r="22">
          <cell r="B22" t="str">
            <v>Nourriture</v>
          </cell>
          <cell r="F22">
            <v>18</v>
          </cell>
        </row>
        <row r="23">
          <cell r="B23" t="str">
            <v>Nourriture</v>
          </cell>
          <cell r="F23">
            <v>1</v>
          </cell>
        </row>
        <row r="24">
          <cell r="F24">
            <v>1</v>
          </cell>
        </row>
        <row r="25">
          <cell r="B25" t="str">
            <v>Jetable</v>
          </cell>
          <cell r="F25">
            <v>144</v>
          </cell>
        </row>
        <row r="26">
          <cell r="B26">
            <v>0</v>
          </cell>
          <cell r="F26">
            <v>800</v>
          </cell>
        </row>
        <row r="27">
          <cell r="F27">
            <v>800</v>
          </cell>
        </row>
        <row r="28">
          <cell r="B28" t="str">
            <v>Jetable</v>
          </cell>
          <cell r="F28">
            <v>1000</v>
          </cell>
        </row>
        <row r="29">
          <cell r="B29" t="str">
            <v>Frites - Baril</v>
          </cell>
          <cell r="F29">
            <v>3</v>
          </cell>
        </row>
        <row r="30">
          <cell r="B30" t="str">
            <v>Nourriture</v>
          </cell>
          <cell r="F30">
            <v>1</v>
          </cell>
        </row>
        <row r="31">
          <cell r="B31" t="str">
            <v>Fromage - poutine</v>
          </cell>
          <cell r="F31">
            <v>1</v>
          </cell>
        </row>
        <row r="32">
          <cell r="B32" t="str">
            <v>Fromage - burger</v>
          </cell>
          <cell r="F32">
            <v>1</v>
          </cell>
        </row>
        <row r="33">
          <cell r="B33" t="str">
            <v>Jetable</v>
          </cell>
          <cell r="F33">
            <v>150</v>
          </cell>
        </row>
        <row r="34">
          <cell r="B34" t="str">
            <v>Nourriture</v>
          </cell>
          <cell r="F34">
            <v>1</v>
          </cell>
        </row>
        <row r="35">
          <cell r="B35" t="str">
            <v>Nourriture</v>
          </cell>
          <cell r="F35">
            <v>16</v>
          </cell>
        </row>
        <row r="36">
          <cell r="B36" t="str">
            <v>Nourriture</v>
          </cell>
          <cell r="F36">
            <v>3</v>
          </cell>
        </row>
        <row r="37">
          <cell r="F37">
            <v>1</v>
          </cell>
        </row>
        <row r="38">
          <cell r="B38" t="str">
            <v>Breuvage</v>
          </cell>
          <cell r="F38">
            <v>1</v>
          </cell>
        </row>
        <row r="39">
          <cell r="B39" t="str">
            <v>Nourriture</v>
          </cell>
          <cell r="F39">
            <v>2.84</v>
          </cell>
        </row>
        <row r="40">
          <cell r="B40" t="str">
            <v>Nourriture</v>
          </cell>
          <cell r="F40">
            <v>396</v>
          </cell>
        </row>
        <row r="41">
          <cell r="B41" t="str">
            <v>Nourriture</v>
          </cell>
          <cell r="F41">
            <v>0</v>
          </cell>
        </row>
        <row r="42">
          <cell r="F42">
            <v>1</v>
          </cell>
        </row>
        <row r="43">
          <cell r="F43">
            <v>1</v>
          </cell>
        </row>
        <row r="44">
          <cell r="F44">
            <v>0</v>
          </cell>
        </row>
        <row r="45">
          <cell r="B45" t="str">
            <v>Nourriture</v>
          </cell>
          <cell r="F45">
            <v>1</v>
          </cell>
        </row>
        <row r="46">
          <cell r="B46" t="str">
            <v>Nourriture</v>
          </cell>
          <cell r="F46">
            <v>16</v>
          </cell>
        </row>
        <row r="47">
          <cell r="F47">
            <v>44</v>
          </cell>
        </row>
        <row r="48">
          <cell r="B48" t="str">
            <v>Nourriture</v>
          </cell>
          <cell r="F48">
            <v>2.84</v>
          </cell>
        </row>
        <row r="49">
          <cell r="B49" t="str">
            <v>Emballage</v>
          </cell>
          <cell r="F49">
            <v>1</v>
          </cell>
        </row>
        <row r="50">
          <cell r="B50" t="str">
            <v>Nourriture</v>
          </cell>
          <cell r="F50">
            <v>0</v>
          </cell>
        </row>
        <row r="51">
          <cell r="B51" t="str">
            <v>Pain</v>
          </cell>
          <cell r="F51">
            <v>12</v>
          </cell>
        </row>
        <row r="52">
          <cell r="B52" t="str">
            <v>Pain</v>
          </cell>
          <cell r="F52">
            <v>12</v>
          </cell>
        </row>
        <row r="53">
          <cell r="B53" t="str">
            <v>Pain</v>
          </cell>
          <cell r="F53">
            <v>12</v>
          </cell>
        </row>
        <row r="54">
          <cell r="B54" t="str">
            <v>Jetable</v>
          </cell>
          <cell r="F54">
            <v>1</v>
          </cell>
        </row>
        <row r="55">
          <cell r="B55" t="str">
            <v>Nourriture</v>
          </cell>
          <cell r="F55">
            <v>1</v>
          </cell>
        </row>
        <row r="56">
          <cell r="B56" t="str">
            <v>Emballage</v>
          </cell>
          <cell r="F56">
            <v>1</v>
          </cell>
        </row>
        <row r="57">
          <cell r="B57" t="str">
            <v>Nourriture</v>
          </cell>
          <cell r="F57">
            <v>454</v>
          </cell>
        </row>
        <row r="58">
          <cell r="F58">
            <v>0</v>
          </cell>
        </row>
        <row r="59">
          <cell r="B59" t="str">
            <v>Nourriture</v>
          </cell>
          <cell r="F59">
            <v>19</v>
          </cell>
        </row>
        <row r="60">
          <cell r="F60">
            <v>0</v>
          </cell>
        </row>
        <row r="61">
          <cell r="B61" t="str">
            <v>Emballage</v>
          </cell>
          <cell r="F61">
            <v>500</v>
          </cell>
        </row>
        <row r="62">
          <cell r="B62" t="str">
            <v>Emballage</v>
          </cell>
          <cell r="F62">
            <v>500</v>
          </cell>
        </row>
        <row r="63">
          <cell r="B63" t="str">
            <v>Jetable</v>
          </cell>
          <cell r="F63">
            <v>1</v>
          </cell>
        </row>
        <row r="64">
          <cell r="B64" t="str">
            <v>Jetable</v>
          </cell>
          <cell r="F64">
            <v>1</v>
          </cell>
        </row>
        <row r="65">
          <cell r="B65" t="str">
            <v>Jetable</v>
          </cell>
          <cell r="F65">
            <v>1</v>
          </cell>
        </row>
        <row r="66">
          <cell r="B66" t="str">
            <v>Emballage</v>
          </cell>
          <cell r="F66">
            <v>1</v>
          </cell>
        </row>
        <row r="67">
          <cell r="B67" t="str">
            <v>Nourriture</v>
          </cell>
          <cell r="F67">
            <v>1</v>
          </cell>
        </row>
        <row r="68">
          <cell r="F68">
            <v>450</v>
          </cell>
        </row>
        <row r="69">
          <cell r="B69" t="str">
            <v>Nourriture</v>
          </cell>
          <cell r="F69">
            <v>1</v>
          </cell>
        </row>
        <row r="70">
          <cell r="B70">
            <v>0</v>
          </cell>
          <cell r="F70">
            <v>3700</v>
          </cell>
        </row>
        <row r="71">
          <cell r="B71" t="str">
            <v>Nourriture</v>
          </cell>
          <cell r="F71">
            <v>1</v>
          </cell>
        </row>
        <row r="72">
          <cell r="B72" t="str">
            <v>Nourriture</v>
          </cell>
          <cell r="F72">
            <v>1</v>
          </cell>
        </row>
        <row r="73">
          <cell r="B73" t="str">
            <v>Nourriture</v>
          </cell>
          <cell r="F73">
            <v>1</v>
          </cell>
        </row>
        <row r="74">
          <cell r="B74" t="str">
            <v>Nourriture</v>
          </cell>
          <cell r="F74">
            <v>1</v>
          </cell>
        </row>
        <row r="75">
          <cell r="B75" t="str">
            <v>Nourriture</v>
          </cell>
          <cell r="F75">
            <v>1</v>
          </cell>
        </row>
        <row r="76">
          <cell r="F76">
            <v>1</v>
          </cell>
        </row>
        <row r="77">
          <cell r="B77" t="str">
            <v>Nourriture</v>
          </cell>
          <cell r="F77">
            <v>350</v>
          </cell>
        </row>
        <row r="78">
          <cell r="B78" t="str">
            <v>Emballage</v>
          </cell>
          <cell r="F78">
            <v>125</v>
          </cell>
        </row>
        <row r="79">
          <cell r="B79" t="str">
            <v>Nourriture</v>
          </cell>
          <cell r="F79">
            <v>1</v>
          </cell>
        </row>
        <row r="80">
          <cell r="B80" t="str">
            <v>Emballage</v>
          </cell>
          <cell r="F80">
            <v>1</v>
          </cell>
        </row>
        <row r="81">
          <cell r="B81" t="str">
            <v>Nourriture</v>
          </cell>
          <cell r="F81">
            <v>1</v>
          </cell>
        </row>
        <row r="82">
          <cell r="B82" t="str">
            <v>Nourriture</v>
          </cell>
          <cell r="F82">
            <v>1</v>
          </cell>
        </row>
        <row r="83">
          <cell r="B83" t="str">
            <v>Nourriture</v>
          </cell>
          <cell r="F83">
            <v>5</v>
          </cell>
        </row>
        <row r="84">
          <cell r="B84" t="str">
            <v>Nourriture</v>
          </cell>
          <cell r="F84">
            <v>1</v>
          </cell>
        </row>
        <row r="85">
          <cell r="B85" t="str">
            <v>Nourriture</v>
          </cell>
          <cell r="F85">
            <v>3.78</v>
          </cell>
        </row>
        <row r="86">
          <cell r="F86">
            <v>0</v>
          </cell>
        </row>
        <row r="87">
          <cell r="F87">
            <v>0</v>
          </cell>
        </row>
        <row r="88">
          <cell r="F88">
            <v>0</v>
          </cell>
        </row>
        <row r="89">
          <cell r="F89">
            <v>0</v>
          </cell>
        </row>
        <row r="90">
          <cell r="F90">
            <v>0</v>
          </cell>
        </row>
        <row r="91">
          <cell r="F91">
            <v>0</v>
          </cell>
        </row>
        <row r="92">
          <cell r="F92">
            <v>0</v>
          </cell>
        </row>
        <row r="93">
          <cell r="F93">
            <v>0</v>
          </cell>
        </row>
        <row r="94">
          <cell r="F94">
            <v>0</v>
          </cell>
        </row>
        <row r="95">
          <cell r="F95">
            <v>0</v>
          </cell>
        </row>
        <row r="96">
          <cell r="F96">
            <v>0</v>
          </cell>
        </row>
        <row r="97">
          <cell r="F97">
            <v>0</v>
          </cell>
        </row>
        <row r="98">
          <cell r="F98">
            <v>0</v>
          </cell>
        </row>
        <row r="99">
          <cell r="F99">
            <v>0</v>
          </cell>
        </row>
        <row r="100">
          <cell r="F100">
            <v>0</v>
          </cell>
        </row>
        <row r="101">
          <cell r="F101">
            <v>0</v>
          </cell>
        </row>
        <row r="102">
          <cell r="F102">
            <v>0</v>
          </cell>
        </row>
        <row r="103">
          <cell r="F103">
            <v>0</v>
          </cell>
        </row>
        <row r="104">
          <cell r="F104">
            <v>0</v>
          </cell>
        </row>
        <row r="105">
          <cell r="F105">
            <v>0</v>
          </cell>
        </row>
        <row r="106">
          <cell r="F106">
            <v>0</v>
          </cell>
        </row>
        <row r="107">
          <cell r="F107">
            <v>0</v>
          </cell>
        </row>
        <row r="108">
          <cell r="F108">
            <v>0</v>
          </cell>
        </row>
        <row r="109">
          <cell r="F109">
            <v>0</v>
          </cell>
        </row>
        <row r="110">
          <cell r="F110">
            <v>0</v>
          </cell>
        </row>
        <row r="111">
          <cell r="F111">
            <v>0</v>
          </cell>
        </row>
        <row r="112">
          <cell r="F112">
            <v>0</v>
          </cell>
        </row>
        <row r="113">
          <cell r="F113">
            <v>0</v>
          </cell>
        </row>
        <row r="114">
          <cell r="F114">
            <v>0</v>
          </cell>
        </row>
        <row r="115">
          <cell r="F115">
            <v>0</v>
          </cell>
        </row>
        <row r="116">
          <cell r="F116">
            <v>0</v>
          </cell>
        </row>
        <row r="117">
          <cell r="F117">
            <v>0</v>
          </cell>
        </row>
        <row r="118">
          <cell r="F118">
            <v>0</v>
          </cell>
        </row>
        <row r="119">
          <cell r="F119">
            <v>0</v>
          </cell>
        </row>
        <row r="120">
          <cell r="F120">
            <v>0</v>
          </cell>
        </row>
        <row r="121">
          <cell r="F121">
            <v>0</v>
          </cell>
        </row>
        <row r="122">
          <cell r="F122">
            <v>0</v>
          </cell>
        </row>
        <row r="123">
          <cell r="F123">
            <v>0</v>
          </cell>
        </row>
        <row r="124">
          <cell r="F124">
            <v>0</v>
          </cell>
        </row>
        <row r="125">
          <cell r="F125">
            <v>0</v>
          </cell>
        </row>
        <row r="126">
          <cell r="F126">
            <v>0</v>
          </cell>
        </row>
        <row r="127">
          <cell r="F127">
            <v>0</v>
          </cell>
        </row>
        <row r="128">
          <cell r="F128">
            <v>0</v>
          </cell>
        </row>
        <row r="129">
          <cell r="F129">
            <v>0</v>
          </cell>
        </row>
        <row r="130">
          <cell r="F130">
            <v>0</v>
          </cell>
        </row>
        <row r="131">
          <cell r="F131">
            <v>0</v>
          </cell>
        </row>
        <row r="132">
          <cell r="F132">
            <v>0</v>
          </cell>
        </row>
        <row r="133">
          <cell r="F133">
            <v>0</v>
          </cell>
        </row>
        <row r="134">
          <cell r="F134">
            <v>0</v>
          </cell>
        </row>
        <row r="135">
          <cell r="F135">
            <v>0</v>
          </cell>
        </row>
        <row r="136">
          <cell r="F136">
            <v>0</v>
          </cell>
        </row>
        <row r="137">
          <cell r="F137">
            <v>0</v>
          </cell>
        </row>
        <row r="138">
          <cell r="F138">
            <v>0</v>
          </cell>
        </row>
        <row r="139">
          <cell r="F139">
            <v>0</v>
          </cell>
        </row>
        <row r="140">
          <cell r="F140">
            <v>0</v>
          </cell>
        </row>
        <row r="141">
          <cell r="F141">
            <v>0</v>
          </cell>
        </row>
        <row r="142">
          <cell r="F142">
            <v>0</v>
          </cell>
        </row>
        <row r="143">
          <cell r="F143">
            <v>0</v>
          </cell>
        </row>
        <row r="144">
          <cell r="F144">
            <v>0</v>
          </cell>
        </row>
        <row r="145">
          <cell r="F145">
            <v>0</v>
          </cell>
        </row>
        <row r="146">
          <cell r="F146">
            <v>0</v>
          </cell>
        </row>
        <row r="147">
          <cell r="F147">
            <v>0</v>
          </cell>
        </row>
        <row r="148">
          <cell r="F148">
            <v>0</v>
          </cell>
        </row>
        <row r="149">
          <cell r="F149">
            <v>0</v>
          </cell>
        </row>
        <row r="150">
          <cell r="F150">
            <v>0</v>
          </cell>
        </row>
        <row r="151">
          <cell r="F151">
            <v>0</v>
          </cell>
        </row>
        <row r="152">
          <cell r="F152">
            <v>0</v>
          </cell>
        </row>
        <row r="153">
          <cell r="F153">
            <v>0</v>
          </cell>
        </row>
        <row r="154">
          <cell r="F154">
            <v>0</v>
          </cell>
        </row>
        <row r="155">
          <cell r="F155">
            <v>0</v>
          </cell>
        </row>
        <row r="156">
          <cell r="F156">
            <v>0</v>
          </cell>
        </row>
        <row r="157">
          <cell r="F157">
            <v>0</v>
          </cell>
        </row>
        <row r="158">
          <cell r="F158">
            <v>0</v>
          </cell>
        </row>
        <row r="159">
          <cell r="F159">
            <v>0</v>
          </cell>
        </row>
        <row r="160">
          <cell r="F160">
            <v>0</v>
          </cell>
        </row>
        <row r="161">
          <cell r="F161">
            <v>0</v>
          </cell>
        </row>
        <row r="162">
          <cell r="F162">
            <v>0</v>
          </cell>
        </row>
        <row r="163">
          <cell r="F163">
            <v>0</v>
          </cell>
        </row>
        <row r="164">
          <cell r="F164">
            <v>0</v>
          </cell>
        </row>
        <row r="165">
          <cell r="F165">
            <v>0</v>
          </cell>
        </row>
        <row r="166">
          <cell r="F166">
            <v>0</v>
          </cell>
        </row>
        <row r="167">
          <cell r="F167">
            <v>0</v>
          </cell>
        </row>
        <row r="168">
          <cell r="F168">
            <v>0</v>
          </cell>
        </row>
        <row r="169">
          <cell r="F169">
            <v>0</v>
          </cell>
        </row>
        <row r="170">
          <cell r="F170">
            <v>0</v>
          </cell>
        </row>
        <row r="171">
          <cell r="F171">
            <v>0</v>
          </cell>
        </row>
        <row r="172">
          <cell r="F172">
            <v>0</v>
          </cell>
        </row>
        <row r="173">
          <cell r="F173">
            <v>0</v>
          </cell>
        </row>
        <row r="174">
          <cell r="F174">
            <v>0</v>
          </cell>
        </row>
        <row r="175">
          <cell r="F175">
            <v>0</v>
          </cell>
        </row>
        <row r="176">
          <cell r="F176">
            <v>0</v>
          </cell>
        </row>
        <row r="177">
          <cell r="F177">
            <v>0</v>
          </cell>
        </row>
        <row r="178">
          <cell r="F178">
            <v>0</v>
          </cell>
        </row>
        <row r="179">
          <cell r="F179">
            <v>0</v>
          </cell>
        </row>
        <row r="180">
          <cell r="F180">
            <v>0</v>
          </cell>
        </row>
        <row r="181">
          <cell r="F181">
            <v>0</v>
          </cell>
        </row>
        <row r="182">
          <cell r="F182">
            <v>0</v>
          </cell>
        </row>
        <row r="183">
          <cell r="F183">
            <v>0</v>
          </cell>
        </row>
        <row r="184">
          <cell r="F184">
            <v>0</v>
          </cell>
        </row>
        <row r="185">
          <cell r="F185">
            <v>0</v>
          </cell>
        </row>
        <row r="186">
          <cell r="F186">
            <v>0</v>
          </cell>
        </row>
        <row r="187">
          <cell r="F187">
            <v>0</v>
          </cell>
        </row>
        <row r="188">
          <cell r="F188">
            <v>0</v>
          </cell>
        </row>
        <row r="189">
          <cell r="F189">
            <v>0</v>
          </cell>
        </row>
        <row r="190">
          <cell r="F190">
            <v>0</v>
          </cell>
        </row>
        <row r="191">
          <cell r="F191">
            <v>0</v>
          </cell>
        </row>
        <row r="192">
          <cell r="F192">
            <v>0</v>
          </cell>
        </row>
        <row r="193">
          <cell r="F193">
            <v>0</v>
          </cell>
        </row>
        <row r="194">
          <cell r="F194">
            <v>0</v>
          </cell>
        </row>
        <row r="195">
          <cell r="F195">
            <v>0</v>
          </cell>
        </row>
        <row r="196">
          <cell r="F196">
            <v>0</v>
          </cell>
        </row>
        <row r="197">
          <cell r="F197">
            <v>0</v>
          </cell>
        </row>
        <row r="198">
          <cell r="F198">
            <v>0</v>
          </cell>
        </row>
        <row r="199">
          <cell r="F199">
            <v>0</v>
          </cell>
        </row>
        <row r="200">
          <cell r="F200">
            <v>0</v>
          </cell>
        </row>
        <row r="201">
          <cell r="F201">
            <v>0</v>
          </cell>
        </row>
        <row r="202">
          <cell r="F202">
            <v>0</v>
          </cell>
        </row>
        <row r="203">
          <cell r="F203">
            <v>0</v>
          </cell>
        </row>
        <row r="204">
          <cell r="F204">
            <v>0</v>
          </cell>
        </row>
        <row r="205">
          <cell r="F205">
            <v>0</v>
          </cell>
        </row>
        <row r="206">
          <cell r="F206">
            <v>0</v>
          </cell>
        </row>
        <row r="207">
          <cell r="F207">
            <v>0</v>
          </cell>
        </row>
        <row r="208">
          <cell r="F208">
            <v>0</v>
          </cell>
        </row>
        <row r="209">
          <cell r="F209">
            <v>0</v>
          </cell>
        </row>
        <row r="210">
          <cell r="F210">
            <v>0</v>
          </cell>
        </row>
        <row r="211">
          <cell r="F211">
            <v>0</v>
          </cell>
        </row>
        <row r="212">
          <cell r="F212">
            <v>0</v>
          </cell>
        </row>
        <row r="213">
          <cell r="F213">
            <v>0</v>
          </cell>
        </row>
        <row r="214">
          <cell r="F214">
            <v>0</v>
          </cell>
        </row>
        <row r="215">
          <cell r="F215">
            <v>0</v>
          </cell>
        </row>
        <row r="216">
          <cell r="F216">
            <v>0</v>
          </cell>
        </row>
        <row r="217">
          <cell r="F217">
            <v>0</v>
          </cell>
        </row>
        <row r="218">
          <cell r="F218">
            <v>0</v>
          </cell>
        </row>
        <row r="219">
          <cell r="F219">
            <v>0</v>
          </cell>
        </row>
        <row r="220">
          <cell r="F220">
            <v>0</v>
          </cell>
        </row>
        <row r="221">
          <cell r="F221">
            <v>0</v>
          </cell>
        </row>
        <row r="222">
          <cell r="F222">
            <v>0</v>
          </cell>
        </row>
        <row r="223">
          <cell r="F223">
            <v>0</v>
          </cell>
        </row>
        <row r="224">
          <cell r="F224">
            <v>0</v>
          </cell>
        </row>
        <row r="225">
          <cell r="F225">
            <v>0</v>
          </cell>
        </row>
        <row r="226">
          <cell r="F226">
            <v>0</v>
          </cell>
        </row>
        <row r="227">
          <cell r="F227">
            <v>0</v>
          </cell>
        </row>
        <row r="228">
          <cell r="F228">
            <v>0</v>
          </cell>
        </row>
        <row r="229">
          <cell r="F229">
            <v>0</v>
          </cell>
        </row>
        <row r="230">
          <cell r="F230">
            <v>0</v>
          </cell>
        </row>
        <row r="231">
          <cell r="F231">
            <v>0</v>
          </cell>
        </row>
        <row r="232">
          <cell r="F232">
            <v>0</v>
          </cell>
        </row>
        <row r="233">
          <cell r="F233">
            <v>0</v>
          </cell>
        </row>
        <row r="234">
          <cell r="F234">
            <v>0</v>
          </cell>
        </row>
        <row r="235">
          <cell r="F235">
            <v>0</v>
          </cell>
        </row>
        <row r="236">
          <cell r="F236">
            <v>0</v>
          </cell>
        </row>
        <row r="237">
          <cell r="F237">
            <v>0</v>
          </cell>
        </row>
        <row r="238">
          <cell r="F238">
            <v>0</v>
          </cell>
        </row>
        <row r="239">
          <cell r="F239">
            <v>0</v>
          </cell>
        </row>
        <row r="240">
          <cell r="F240">
            <v>0</v>
          </cell>
        </row>
        <row r="241">
          <cell r="F241">
            <v>0</v>
          </cell>
        </row>
        <row r="242">
          <cell r="F242">
            <v>0</v>
          </cell>
        </row>
        <row r="243">
          <cell r="F243">
            <v>0</v>
          </cell>
        </row>
        <row r="244">
          <cell r="F244">
            <v>0</v>
          </cell>
        </row>
        <row r="245">
          <cell r="F245">
            <v>0</v>
          </cell>
        </row>
        <row r="246">
          <cell r="F246">
            <v>0</v>
          </cell>
        </row>
        <row r="247">
          <cell r="F247">
            <v>0</v>
          </cell>
        </row>
        <row r="248">
          <cell r="F248">
            <v>0</v>
          </cell>
        </row>
        <row r="249">
          <cell r="F249">
            <v>0</v>
          </cell>
        </row>
        <row r="250">
          <cell r="F250">
            <v>0</v>
          </cell>
        </row>
        <row r="251">
          <cell r="F251">
            <v>0</v>
          </cell>
        </row>
        <row r="252">
          <cell r="F252">
            <v>0</v>
          </cell>
        </row>
        <row r="253">
          <cell r="F253">
            <v>0</v>
          </cell>
        </row>
        <row r="254">
          <cell r="F254">
            <v>0</v>
          </cell>
        </row>
        <row r="255">
          <cell r="F255">
            <v>0</v>
          </cell>
        </row>
        <row r="256">
          <cell r="F256">
            <v>0</v>
          </cell>
        </row>
        <row r="257">
          <cell r="F257">
            <v>0</v>
          </cell>
        </row>
        <row r="258">
          <cell r="F258">
            <v>0</v>
          </cell>
        </row>
        <row r="259">
          <cell r="F259">
            <v>0</v>
          </cell>
        </row>
        <row r="260">
          <cell r="F260">
            <v>0</v>
          </cell>
        </row>
        <row r="261">
          <cell r="F261">
            <v>0</v>
          </cell>
        </row>
        <row r="262">
          <cell r="F262">
            <v>0</v>
          </cell>
        </row>
        <row r="263">
          <cell r="F263">
            <v>0</v>
          </cell>
        </row>
        <row r="264">
          <cell r="F264">
            <v>0</v>
          </cell>
        </row>
        <row r="265">
          <cell r="F265">
            <v>0</v>
          </cell>
        </row>
        <row r="266">
          <cell r="F266">
            <v>0</v>
          </cell>
        </row>
        <row r="267">
          <cell r="F267">
            <v>0</v>
          </cell>
        </row>
        <row r="268">
          <cell r="F268">
            <v>0</v>
          </cell>
        </row>
        <row r="269">
          <cell r="F269">
            <v>0</v>
          </cell>
        </row>
        <row r="270">
          <cell r="F270">
            <v>0</v>
          </cell>
        </row>
        <row r="271">
          <cell r="F271">
            <v>0</v>
          </cell>
        </row>
        <row r="272">
          <cell r="F272">
            <v>0</v>
          </cell>
        </row>
        <row r="273">
          <cell r="F273">
            <v>0</v>
          </cell>
        </row>
        <row r="274">
          <cell r="F274">
            <v>0</v>
          </cell>
        </row>
        <row r="275">
          <cell r="F275">
            <v>0</v>
          </cell>
        </row>
        <row r="276">
          <cell r="F276">
            <v>0</v>
          </cell>
        </row>
        <row r="277">
          <cell r="F277">
            <v>0</v>
          </cell>
        </row>
        <row r="278">
          <cell r="F278">
            <v>0</v>
          </cell>
        </row>
        <row r="279">
          <cell r="F279">
            <v>0</v>
          </cell>
        </row>
        <row r="280">
          <cell r="F280">
            <v>0</v>
          </cell>
        </row>
        <row r="281">
          <cell r="F281">
            <v>0</v>
          </cell>
        </row>
        <row r="282">
          <cell r="F282">
            <v>0</v>
          </cell>
        </row>
        <row r="283">
          <cell r="F283">
            <v>0</v>
          </cell>
        </row>
        <row r="284">
          <cell r="F284">
            <v>0</v>
          </cell>
        </row>
        <row r="285">
          <cell r="F285">
            <v>0</v>
          </cell>
        </row>
        <row r="286">
          <cell r="F286">
            <v>0</v>
          </cell>
        </row>
        <row r="287">
          <cell r="F287">
            <v>0</v>
          </cell>
        </row>
        <row r="288">
          <cell r="F288">
            <v>0</v>
          </cell>
        </row>
        <row r="289">
          <cell r="F289">
            <v>0</v>
          </cell>
        </row>
        <row r="290">
          <cell r="F290">
            <v>0</v>
          </cell>
        </row>
        <row r="291">
          <cell r="F291">
            <v>0</v>
          </cell>
        </row>
        <row r="292">
          <cell r="F292">
            <v>0</v>
          </cell>
        </row>
        <row r="293">
          <cell r="F293">
            <v>0</v>
          </cell>
        </row>
        <row r="294">
          <cell r="F294">
            <v>0</v>
          </cell>
        </row>
        <row r="295">
          <cell r="F295">
            <v>0</v>
          </cell>
        </row>
        <row r="296">
          <cell r="F296">
            <v>0</v>
          </cell>
        </row>
        <row r="297">
          <cell r="F297">
            <v>0</v>
          </cell>
        </row>
        <row r="298">
          <cell r="F298">
            <v>0</v>
          </cell>
        </row>
        <row r="299">
          <cell r="F299">
            <v>0</v>
          </cell>
        </row>
        <row r="300">
          <cell r="F300">
            <v>0</v>
          </cell>
        </row>
        <row r="301">
          <cell r="F301">
            <v>0</v>
          </cell>
        </row>
        <row r="302">
          <cell r="F302">
            <v>0</v>
          </cell>
        </row>
        <row r="303">
          <cell r="F303">
            <v>0</v>
          </cell>
        </row>
        <row r="304">
          <cell r="F304">
            <v>0</v>
          </cell>
        </row>
        <row r="305">
          <cell r="F305">
            <v>0</v>
          </cell>
        </row>
        <row r="306">
          <cell r="F306">
            <v>0</v>
          </cell>
        </row>
        <row r="307">
          <cell r="F307">
            <v>0</v>
          </cell>
        </row>
        <row r="308">
          <cell r="F308">
            <v>0</v>
          </cell>
        </row>
        <row r="309">
          <cell r="F309">
            <v>0</v>
          </cell>
        </row>
        <row r="310">
          <cell r="F310">
            <v>0</v>
          </cell>
        </row>
        <row r="311">
          <cell r="F311">
            <v>0</v>
          </cell>
        </row>
        <row r="312">
          <cell r="F312">
            <v>0</v>
          </cell>
        </row>
        <row r="313">
          <cell r="F313">
            <v>0</v>
          </cell>
        </row>
        <row r="314">
          <cell r="F314">
            <v>0</v>
          </cell>
        </row>
        <row r="315">
          <cell r="F315">
            <v>0</v>
          </cell>
        </row>
        <row r="316">
          <cell r="F316">
            <v>0</v>
          </cell>
        </row>
        <row r="317">
          <cell r="F317">
            <v>0</v>
          </cell>
        </row>
        <row r="318">
          <cell r="F318">
            <v>0</v>
          </cell>
        </row>
        <row r="319">
          <cell r="F319">
            <v>0</v>
          </cell>
        </row>
        <row r="320">
          <cell r="F320">
            <v>0</v>
          </cell>
        </row>
        <row r="321">
          <cell r="F321">
            <v>0</v>
          </cell>
        </row>
        <row r="322">
          <cell r="F322">
            <v>0</v>
          </cell>
        </row>
        <row r="323">
          <cell r="F323">
            <v>0</v>
          </cell>
        </row>
        <row r="324">
          <cell r="F324">
            <v>0</v>
          </cell>
        </row>
        <row r="325">
          <cell r="F325">
            <v>0</v>
          </cell>
        </row>
        <row r="326">
          <cell r="F326">
            <v>0</v>
          </cell>
        </row>
        <row r="327">
          <cell r="F327">
            <v>0</v>
          </cell>
        </row>
        <row r="328">
          <cell r="F328">
            <v>0</v>
          </cell>
        </row>
        <row r="329">
          <cell r="F329">
            <v>0</v>
          </cell>
        </row>
        <row r="330">
          <cell r="F330">
            <v>0</v>
          </cell>
        </row>
        <row r="331">
          <cell r="F331">
            <v>0</v>
          </cell>
        </row>
        <row r="332">
          <cell r="F332">
            <v>0</v>
          </cell>
        </row>
        <row r="333">
          <cell r="F333">
            <v>0</v>
          </cell>
        </row>
        <row r="334">
          <cell r="F334">
            <v>0</v>
          </cell>
        </row>
        <row r="335">
          <cell r="F335">
            <v>0</v>
          </cell>
        </row>
        <row r="336">
          <cell r="F336">
            <v>0</v>
          </cell>
        </row>
        <row r="337">
          <cell r="F337">
            <v>0</v>
          </cell>
        </row>
        <row r="338">
          <cell r="F338">
            <v>0</v>
          </cell>
        </row>
        <row r="339">
          <cell r="F339">
            <v>0</v>
          </cell>
        </row>
        <row r="340">
          <cell r="F340">
            <v>0</v>
          </cell>
        </row>
        <row r="341">
          <cell r="F341">
            <v>0</v>
          </cell>
        </row>
        <row r="342">
          <cell r="F342">
            <v>0</v>
          </cell>
        </row>
        <row r="343">
          <cell r="F343">
            <v>0</v>
          </cell>
        </row>
        <row r="344">
          <cell r="F344">
            <v>0</v>
          </cell>
        </row>
        <row r="345">
          <cell r="F345">
            <v>0</v>
          </cell>
        </row>
        <row r="346">
          <cell r="F346">
            <v>0</v>
          </cell>
        </row>
        <row r="347">
          <cell r="F347">
            <v>0</v>
          </cell>
        </row>
        <row r="348">
          <cell r="F348">
            <v>0</v>
          </cell>
        </row>
        <row r="349">
          <cell r="F349">
            <v>0</v>
          </cell>
        </row>
        <row r="350">
          <cell r="F350">
            <v>0</v>
          </cell>
        </row>
        <row r="351">
          <cell r="F351">
            <v>0</v>
          </cell>
        </row>
        <row r="352">
          <cell r="F352">
            <v>0</v>
          </cell>
        </row>
        <row r="353">
          <cell r="F353">
            <v>0</v>
          </cell>
        </row>
        <row r="354">
          <cell r="F354">
            <v>0</v>
          </cell>
        </row>
        <row r="355">
          <cell r="F355">
            <v>0</v>
          </cell>
        </row>
        <row r="356">
          <cell r="F356">
            <v>0</v>
          </cell>
        </row>
        <row r="357">
          <cell r="F357">
            <v>0</v>
          </cell>
        </row>
        <row r="358">
          <cell r="F358">
            <v>0</v>
          </cell>
        </row>
        <row r="359">
          <cell r="F359">
            <v>0</v>
          </cell>
        </row>
        <row r="360">
          <cell r="F360">
            <v>0</v>
          </cell>
        </row>
        <row r="361">
          <cell r="F361">
            <v>0</v>
          </cell>
        </row>
        <row r="362">
          <cell r="F362">
            <v>0</v>
          </cell>
        </row>
        <row r="363">
          <cell r="F363">
            <v>0</v>
          </cell>
        </row>
        <row r="364">
          <cell r="F364">
            <v>0</v>
          </cell>
        </row>
        <row r="365">
          <cell r="F365">
            <v>0</v>
          </cell>
        </row>
        <row r="366">
          <cell r="F366">
            <v>0</v>
          </cell>
        </row>
        <row r="367">
          <cell r="F367">
            <v>0</v>
          </cell>
        </row>
        <row r="368">
          <cell r="F368">
            <v>0</v>
          </cell>
        </row>
        <row r="369">
          <cell r="F369">
            <v>0</v>
          </cell>
        </row>
        <row r="370">
          <cell r="F370">
            <v>0</v>
          </cell>
        </row>
        <row r="371">
          <cell r="F371">
            <v>0</v>
          </cell>
        </row>
        <row r="372">
          <cell r="F372">
            <v>0</v>
          </cell>
        </row>
        <row r="373">
          <cell r="F373">
            <v>0</v>
          </cell>
        </row>
        <row r="374">
          <cell r="F374">
            <v>0</v>
          </cell>
        </row>
        <row r="375">
          <cell r="F375">
            <v>0</v>
          </cell>
        </row>
        <row r="376">
          <cell r="F376">
            <v>0</v>
          </cell>
        </row>
        <row r="377">
          <cell r="F377">
            <v>0</v>
          </cell>
        </row>
        <row r="378">
          <cell r="F378">
            <v>0</v>
          </cell>
        </row>
        <row r="379">
          <cell r="F379">
            <v>0</v>
          </cell>
        </row>
        <row r="380">
          <cell r="F380">
            <v>0</v>
          </cell>
        </row>
        <row r="381">
          <cell r="F381">
            <v>0</v>
          </cell>
        </row>
        <row r="382">
          <cell r="F382">
            <v>0</v>
          </cell>
        </row>
        <row r="383">
          <cell r="F383">
            <v>0</v>
          </cell>
        </row>
        <row r="384">
          <cell r="F384">
            <v>0</v>
          </cell>
        </row>
        <row r="385">
          <cell r="F385">
            <v>0</v>
          </cell>
        </row>
        <row r="386">
          <cell r="F386">
            <v>0</v>
          </cell>
        </row>
        <row r="387">
          <cell r="F387">
            <v>0</v>
          </cell>
        </row>
        <row r="388">
          <cell r="F388">
            <v>0</v>
          </cell>
        </row>
        <row r="389">
          <cell r="F389">
            <v>0</v>
          </cell>
        </row>
        <row r="390">
          <cell r="F390">
            <v>0</v>
          </cell>
        </row>
        <row r="391">
          <cell r="F391">
            <v>0</v>
          </cell>
        </row>
        <row r="392">
          <cell r="F392">
            <v>0</v>
          </cell>
        </row>
        <row r="393">
          <cell r="F393">
            <v>0</v>
          </cell>
        </row>
        <row r="394">
          <cell r="F394">
            <v>0</v>
          </cell>
        </row>
        <row r="395">
          <cell r="F395">
            <v>0</v>
          </cell>
        </row>
        <row r="396">
          <cell r="F396">
            <v>0</v>
          </cell>
        </row>
        <row r="397">
          <cell r="F397">
            <v>0</v>
          </cell>
        </row>
        <row r="398">
          <cell r="F398">
            <v>0</v>
          </cell>
        </row>
        <row r="399">
          <cell r="F399">
            <v>0</v>
          </cell>
        </row>
        <row r="400">
          <cell r="F400">
            <v>0</v>
          </cell>
        </row>
        <row r="401">
          <cell r="F401">
            <v>0</v>
          </cell>
        </row>
        <row r="402">
          <cell r="F402">
            <v>0</v>
          </cell>
        </row>
        <row r="403">
          <cell r="F403">
            <v>0</v>
          </cell>
        </row>
        <row r="404">
          <cell r="F404">
            <v>0</v>
          </cell>
        </row>
        <row r="405">
          <cell r="F405">
            <v>0</v>
          </cell>
        </row>
        <row r="406">
          <cell r="F406">
            <v>0</v>
          </cell>
        </row>
        <row r="407">
          <cell r="F407">
            <v>0</v>
          </cell>
        </row>
        <row r="408">
          <cell r="F408">
            <v>0</v>
          </cell>
        </row>
        <row r="409">
          <cell r="F409">
            <v>0</v>
          </cell>
        </row>
        <row r="410">
          <cell r="F410">
            <v>0</v>
          </cell>
        </row>
        <row r="411">
          <cell r="F411">
            <v>0</v>
          </cell>
        </row>
        <row r="412">
          <cell r="F412">
            <v>0</v>
          </cell>
        </row>
        <row r="413">
          <cell r="F413">
            <v>0</v>
          </cell>
        </row>
        <row r="414">
          <cell r="F414">
            <v>0</v>
          </cell>
        </row>
        <row r="415">
          <cell r="F415">
            <v>0</v>
          </cell>
        </row>
        <row r="416">
          <cell r="F416">
            <v>0</v>
          </cell>
        </row>
        <row r="417">
          <cell r="F417">
            <v>0</v>
          </cell>
        </row>
        <row r="418">
          <cell r="F418">
            <v>0</v>
          </cell>
        </row>
        <row r="419">
          <cell r="F419">
            <v>0</v>
          </cell>
        </row>
        <row r="420">
          <cell r="F420">
            <v>0</v>
          </cell>
        </row>
        <row r="421">
          <cell r="F421">
            <v>0</v>
          </cell>
        </row>
        <row r="422">
          <cell r="F422">
            <v>0</v>
          </cell>
        </row>
        <row r="423">
          <cell r="F423">
            <v>0</v>
          </cell>
        </row>
        <row r="424">
          <cell r="F424">
            <v>0</v>
          </cell>
        </row>
        <row r="425">
          <cell r="F425">
            <v>0</v>
          </cell>
        </row>
        <row r="426">
          <cell r="F426">
            <v>0</v>
          </cell>
        </row>
        <row r="427">
          <cell r="F427">
            <v>0</v>
          </cell>
        </row>
        <row r="428">
          <cell r="F428">
            <v>0</v>
          </cell>
        </row>
        <row r="429">
          <cell r="F429">
            <v>0</v>
          </cell>
        </row>
        <row r="430">
          <cell r="F430">
            <v>0</v>
          </cell>
        </row>
        <row r="431">
          <cell r="F431">
            <v>0</v>
          </cell>
        </row>
        <row r="432">
          <cell r="F432">
            <v>0</v>
          </cell>
        </row>
        <row r="433">
          <cell r="F433">
            <v>0</v>
          </cell>
        </row>
        <row r="434">
          <cell r="F434">
            <v>0</v>
          </cell>
        </row>
        <row r="435">
          <cell r="F435">
            <v>0</v>
          </cell>
        </row>
        <row r="436">
          <cell r="F436">
            <v>0</v>
          </cell>
        </row>
        <row r="437">
          <cell r="F437">
            <v>0</v>
          </cell>
        </row>
        <row r="438">
          <cell r="F438">
            <v>0</v>
          </cell>
        </row>
        <row r="439">
          <cell r="F439">
            <v>0</v>
          </cell>
        </row>
        <row r="440">
          <cell r="F440">
            <v>0</v>
          </cell>
        </row>
        <row r="441">
          <cell r="F441">
            <v>0</v>
          </cell>
        </row>
        <row r="442">
          <cell r="F442">
            <v>0</v>
          </cell>
        </row>
        <row r="443">
          <cell r="F443">
            <v>0</v>
          </cell>
        </row>
        <row r="444">
          <cell r="F444">
            <v>0</v>
          </cell>
        </row>
        <row r="445">
          <cell r="F445">
            <v>0</v>
          </cell>
        </row>
        <row r="446">
          <cell r="F446">
            <v>0</v>
          </cell>
        </row>
        <row r="447">
          <cell r="F447">
            <v>0</v>
          </cell>
        </row>
        <row r="448">
          <cell r="F448">
            <v>0</v>
          </cell>
        </row>
        <row r="449">
          <cell r="F449">
            <v>0</v>
          </cell>
        </row>
        <row r="450">
          <cell r="F450">
            <v>0</v>
          </cell>
        </row>
        <row r="451">
          <cell r="F451">
            <v>0</v>
          </cell>
        </row>
        <row r="452">
          <cell r="F452">
            <v>0</v>
          </cell>
        </row>
        <row r="453">
          <cell r="F453">
            <v>0</v>
          </cell>
        </row>
        <row r="454">
          <cell r="F454">
            <v>0</v>
          </cell>
        </row>
        <row r="455">
          <cell r="F455">
            <v>0</v>
          </cell>
        </row>
        <row r="456">
          <cell r="F456">
            <v>0</v>
          </cell>
        </row>
        <row r="457">
          <cell r="F457">
            <v>0</v>
          </cell>
        </row>
        <row r="458">
          <cell r="F458">
            <v>0</v>
          </cell>
        </row>
        <row r="459">
          <cell r="F459">
            <v>0</v>
          </cell>
        </row>
        <row r="460">
          <cell r="F460">
            <v>0</v>
          </cell>
        </row>
        <row r="461">
          <cell r="F461">
            <v>0</v>
          </cell>
        </row>
        <row r="462">
          <cell r="F462">
            <v>0</v>
          </cell>
        </row>
        <row r="463">
          <cell r="F463">
            <v>0</v>
          </cell>
        </row>
        <row r="464">
          <cell r="F464">
            <v>0</v>
          </cell>
        </row>
        <row r="465">
          <cell r="F465">
            <v>0</v>
          </cell>
        </row>
        <row r="466">
          <cell r="F466">
            <v>0</v>
          </cell>
        </row>
        <row r="467">
          <cell r="F467">
            <v>0</v>
          </cell>
        </row>
        <row r="468">
          <cell r="F468">
            <v>0</v>
          </cell>
        </row>
        <row r="469">
          <cell r="F469">
            <v>0</v>
          </cell>
        </row>
        <row r="470">
          <cell r="F470">
            <v>0</v>
          </cell>
        </row>
        <row r="471">
          <cell r="F471">
            <v>0</v>
          </cell>
        </row>
        <row r="472">
          <cell r="F472">
            <v>0</v>
          </cell>
        </row>
        <row r="473">
          <cell r="F473">
            <v>0</v>
          </cell>
        </row>
        <row r="474">
          <cell r="F474">
            <v>0</v>
          </cell>
        </row>
        <row r="475">
          <cell r="F475">
            <v>0</v>
          </cell>
        </row>
        <row r="476">
          <cell r="F476">
            <v>0</v>
          </cell>
        </row>
        <row r="477">
          <cell r="F477">
            <v>0</v>
          </cell>
        </row>
        <row r="478">
          <cell r="F478">
            <v>0</v>
          </cell>
        </row>
        <row r="479">
          <cell r="F479">
            <v>0</v>
          </cell>
        </row>
        <row r="480">
          <cell r="F480">
            <v>0</v>
          </cell>
        </row>
        <row r="481">
          <cell r="F481">
            <v>0</v>
          </cell>
        </row>
        <row r="482">
          <cell r="F482">
            <v>0</v>
          </cell>
        </row>
        <row r="483">
          <cell r="F483">
            <v>0</v>
          </cell>
        </row>
        <row r="484">
          <cell r="F484">
            <v>0</v>
          </cell>
        </row>
        <row r="485">
          <cell r="F485">
            <v>0</v>
          </cell>
        </row>
        <row r="486">
          <cell r="F486">
            <v>0</v>
          </cell>
        </row>
        <row r="487">
          <cell r="F487">
            <v>0</v>
          </cell>
        </row>
        <row r="488">
          <cell r="F488">
            <v>0</v>
          </cell>
        </row>
        <row r="489">
          <cell r="F489">
            <v>0</v>
          </cell>
        </row>
        <row r="490">
          <cell r="F490">
            <v>0</v>
          </cell>
        </row>
        <row r="491">
          <cell r="F491">
            <v>0</v>
          </cell>
        </row>
        <row r="492">
          <cell r="F492">
            <v>0</v>
          </cell>
        </row>
        <row r="493">
          <cell r="F493">
            <v>0</v>
          </cell>
        </row>
        <row r="494">
          <cell r="F494">
            <v>0</v>
          </cell>
        </row>
        <row r="495">
          <cell r="F495">
            <v>0</v>
          </cell>
        </row>
        <row r="496">
          <cell r="F496">
            <v>0</v>
          </cell>
        </row>
        <row r="497">
          <cell r="F497">
            <v>0</v>
          </cell>
        </row>
        <row r="498">
          <cell r="F498">
            <v>0</v>
          </cell>
        </row>
        <row r="499">
          <cell r="F499">
            <v>0</v>
          </cell>
        </row>
        <row r="500">
          <cell r="F500">
            <v>0</v>
          </cell>
        </row>
        <row r="501">
          <cell r="F501">
            <v>0</v>
          </cell>
        </row>
        <row r="502">
          <cell r="F502">
            <v>0</v>
          </cell>
        </row>
        <row r="503">
          <cell r="F503">
            <v>0</v>
          </cell>
        </row>
        <row r="504">
          <cell r="F504">
            <v>0</v>
          </cell>
        </row>
        <row r="505">
          <cell r="F505">
            <v>0</v>
          </cell>
        </row>
        <row r="506">
          <cell r="F506">
            <v>0</v>
          </cell>
        </row>
        <row r="507">
          <cell r="F507">
            <v>0</v>
          </cell>
        </row>
        <row r="508">
          <cell r="F508">
            <v>0</v>
          </cell>
        </row>
        <row r="509">
          <cell r="F509">
            <v>0</v>
          </cell>
        </row>
        <row r="510">
          <cell r="F510">
            <v>0</v>
          </cell>
        </row>
        <row r="511">
          <cell r="F511">
            <v>0</v>
          </cell>
        </row>
        <row r="512">
          <cell r="F512">
            <v>0</v>
          </cell>
        </row>
        <row r="513">
          <cell r="F513">
            <v>0</v>
          </cell>
        </row>
        <row r="514">
          <cell r="F514">
            <v>0</v>
          </cell>
        </row>
        <row r="515">
          <cell r="F515">
            <v>0</v>
          </cell>
        </row>
        <row r="516">
          <cell r="F516">
            <v>0</v>
          </cell>
        </row>
        <row r="517">
          <cell r="F517">
            <v>0</v>
          </cell>
        </row>
        <row r="518">
          <cell r="F518">
            <v>0</v>
          </cell>
        </row>
        <row r="519">
          <cell r="F519">
            <v>0</v>
          </cell>
        </row>
        <row r="520">
          <cell r="F520">
            <v>0</v>
          </cell>
        </row>
        <row r="521">
          <cell r="F521">
            <v>0</v>
          </cell>
        </row>
        <row r="522">
          <cell r="F522">
            <v>0</v>
          </cell>
        </row>
        <row r="523">
          <cell r="F523">
            <v>0</v>
          </cell>
        </row>
        <row r="524">
          <cell r="F524">
            <v>0</v>
          </cell>
        </row>
        <row r="525">
          <cell r="F525">
            <v>0</v>
          </cell>
        </row>
        <row r="526">
          <cell r="F526">
            <v>0</v>
          </cell>
        </row>
        <row r="527">
          <cell r="F527">
            <v>0</v>
          </cell>
        </row>
        <row r="528">
          <cell r="F528">
            <v>0</v>
          </cell>
        </row>
        <row r="529">
          <cell r="F529">
            <v>0</v>
          </cell>
        </row>
        <row r="530">
          <cell r="F530">
            <v>0</v>
          </cell>
        </row>
        <row r="531">
          <cell r="F531">
            <v>0</v>
          </cell>
        </row>
        <row r="532">
          <cell r="F532">
            <v>0</v>
          </cell>
        </row>
        <row r="533">
          <cell r="F533">
            <v>0</v>
          </cell>
        </row>
        <row r="534">
          <cell r="F534">
            <v>0</v>
          </cell>
        </row>
        <row r="535">
          <cell r="F535">
            <v>0</v>
          </cell>
        </row>
        <row r="536">
          <cell r="F536">
            <v>0</v>
          </cell>
        </row>
        <row r="537">
          <cell r="F537">
            <v>0</v>
          </cell>
        </row>
        <row r="538">
          <cell r="F538">
            <v>0</v>
          </cell>
        </row>
        <row r="539">
          <cell r="F539">
            <v>0</v>
          </cell>
        </row>
        <row r="540">
          <cell r="F540">
            <v>0</v>
          </cell>
        </row>
        <row r="541">
          <cell r="F541">
            <v>0</v>
          </cell>
        </row>
        <row r="542">
          <cell r="F542">
            <v>0</v>
          </cell>
        </row>
        <row r="543">
          <cell r="F543">
            <v>0</v>
          </cell>
        </row>
        <row r="544">
          <cell r="F544">
            <v>0</v>
          </cell>
        </row>
        <row r="545">
          <cell r="F545">
            <v>0</v>
          </cell>
        </row>
        <row r="546">
          <cell r="F546">
            <v>0</v>
          </cell>
        </row>
        <row r="547">
          <cell r="F547">
            <v>0</v>
          </cell>
        </row>
        <row r="548">
          <cell r="F548">
            <v>0</v>
          </cell>
        </row>
        <row r="549">
          <cell r="F549">
            <v>0</v>
          </cell>
        </row>
        <row r="550">
          <cell r="F550">
            <v>0</v>
          </cell>
        </row>
        <row r="551">
          <cell r="F551">
            <v>0</v>
          </cell>
        </row>
        <row r="552">
          <cell r="F552">
            <v>0</v>
          </cell>
        </row>
        <row r="553">
          <cell r="F553">
            <v>0</v>
          </cell>
        </row>
        <row r="554">
          <cell r="F554">
            <v>0</v>
          </cell>
        </row>
        <row r="555">
          <cell r="F555">
            <v>0</v>
          </cell>
        </row>
        <row r="556">
          <cell r="F556">
            <v>0</v>
          </cell>
        </row>
        <row r="557">
          <cell r="F557">
            <v>0</v>
          </cell>
        </row>
        <row r="558">
          <cell r="F558">
            <v>0</v>
          </cell>
        </row>
        <row r="559">
          <cell r="F559">
            <v>0</v>
          </cell>
        </row>
        <row r="560">
          <cell r="F560">
            <v>0</v>
          </cell>
        </row>
        <row r="561">
          <cell r="F561">
            <v>0</v>
          </cell>
        </row>
        <row r="562">
          <cell r="F562">
            <v>0</v>
          </cell>
        </row>
        <row r="563">
          <cell r="F563">
            <v>0</v>
          </cell>
        </row>
        <row r="564">
          <cell r="F564">
            <v>0</v>
          </cell>
        </row>
        <row r="565">
          <cell r="F565">
            <v>0</v>
          </cell>
        </row>
        <row r="566">
          <cell r="F566">
            <v>0</v>
          </cell>
        </row>
        <row r="567">
          <cell r="F567">
            <v>0</v>
          </cell>
        </row>
        <row r="568">
          <cell r="F568">
            <v>0</v>
          </cell>
        </row>
        <row r="569">
          <cell r="F569">
            <v>0</v>
          </cell>
        </row>
        <row r="570">
          <cell r="F570">
            <v>0</v>
          </cell>
        </row>
        <row r="571">
          <cell r="F571">
            <v>0</v>
          </cell>
        </row>
        <row r="572">
          <cell r="F572">
            <v>0</v>
          </cell>
        </row>
        <row r="573">
          <cell r="F573">
            <v>0</v>
          </cell>
        </row>
        <row r="574">
          <cell r="F574">
            <v>0</v>
          </cell>
        </row>
        <row r="575">
          <cell r="F575">
            <v>0</v>
          </cell>
        </row>
        <row r="576">
          <cell r="F576">
            <v>0</v>
          </cell>
        </row>
        <row r="577">
          <cell r="F577">
            <v>0</v>
          </cell>
        </row>
        <row r="578">
          <cell r="F578">
            <v>0</v>
          </cell>
        </row>
        <row r="579">
          <cell r="F579">
            <v>0</v>
          </cell>
        </row>
        <row r="580">
          <cell r="F580">
            <v>0</v>
          </cell>
        </row>
        <row r="581">
          <cell r="F581">
            <v>0</v>
          </cell>
        </row>
        <row r="582">
          <cell r="F582">
            <v>0</v>
          </cell>
        </row>
        <row r="583">
          <cell r="F583">
            <v>0</v>
          </cell>
        </row>
        <row r="584">
          <cell r="F584">
            <v>0</v>
          </cell>
        </row>
        <row r="585">
          <cell r="F585">
            <v>0</v>
          </cell>
        </row>
        <row r="586">
          <cell r="F586">
            <v>0</v>
          </cell>
        </row>
        <row r="587">
          <cell r="F587">
            <v>0</v>
          </cell>
        </row>
        <row r="588">
          <cell r="F588">
            <v>0</v>
          </cell>
        </row>
        <row r="589">
          <cell r="F589">
            <v>0</v>
          </cell>
        </row>
        <row r="590">
          <cell r="F590">
            <v>0</v>
          </cell>
        </row>
        <row r="591">
          <cell r="F591">
            <v>0</v>
          </cell>
        </row>
        <row r="592">
          <cell r="F592">
            <v>0</v>
          </cell>
        </row>
        <row r="593">
          <cell r="F593">
            <v>0</v>
          </cell>
        </row>
        <row r="594">
          <cell r="F594">
            <v>0</v>
          </cell>
        </row>
        <row r="595">
          <cell r="F595">
            <v>0</v>
          </cell>
        </row>
        <row r="596">
          <cell r="F596">
            <v>0</v>
          </cell>
        </row>
        <row r="597">
          <cell r="F597">
            <v>0</v>
          </cell>
        </row>
        <row r="598">
          <cell r="F598">
            <v>0</v>
          </cell>
        </row>
        <row r="599">
          <cell r="F599">
            <v>0</v>
          </cell>
        </row>
        <row r="600">
          <cell r="F600">
            <v>0</v>
          </cell>
        </row>
        <row r="601">
          <cell r="F601">
            <v>0</v>
          </cell>
        </row>
        <row r="602">
          <cell r="F602">
            <v>0</v>
          </cell>
        </row>
        <row r="603">
          <cell r="F603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10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Relationship Id="rId4" Type="http://schemas.openxmlformats.org/officeDocument/2006/relationships/ctrlProp" Target="../ctrlProps/ctrlProp11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Relationship Id="rId4" Type="http://schemas.openxmlformats.org/officeDocument/2006/relationships/ctrlProp" Target="../ctrlProps/ctrlProp12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Relationship Id="rId4" Type="http://schemas.openxmlformats.org/officeDocument/2006/relationships/ctrlProp" Target="../ctrlProps/ctrlProp13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Relationship Id="rId4" Type="http://schemas.openxmlformats.org/officeDocument/2006/relationships/ctrlProp" Target="../ctrlProps/ctrlProp14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Relationship Id="rId4" Type="http://schemas.openxmlformats.org/officeDocument/2006/relationships/ctrlProp" Target="../ctrlProps/ctrlProp15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Relationship Id="rId4" Type="http://schemas.openxmlformats.org/officeDocument/2006/relationships/ctrlProp" Target="../ctrlProps/ctrlProp16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7.v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8.bin"/><Relationship Id="rId4" Type="http://schemas.openxmlformats.org/officeDocument/2006/relationships/ctrlProp" Target="../ctrlProps/ctrlProp17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8.v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9.bin"/><Relationship Id="rId4" Type="http://schemas.openxmlformats.org/officeDocument/2006/relationships/ctrlProp" Target="../ctrlProps/ctrlProp18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9.v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0.bin"/><Relationship Id="rId4" Type="http://schemas.openxmlformats.org/officeDocument/2006/relationships/ctrlProp" Target="../ctrlProps/ctrlProp19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0.v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1.bin"/><Relationship Id="rId4" Type="http://schemas.openxmlformats.org/officeDocument/2006/relationships/ctrlProp" Target="../ctrlProps/ctrlProp20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1.vml"/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2.bin"/><Relationship Id="rId4" Type="http://schemas.openxmlformats.org/officeDocument/2006/relationships/ctrlProp" Target="../ctrlProps/ctrlProp21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2.vml"/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3.bin"/><Relationship Id="rId4" Type="http://schemas.openxmlformats.org/officeDocument/2006/relationships/ctrlProp" Target="../ctrlProps/ctrlProp22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3.vml"/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4.bin"/><Relationship Id="rId4" Type="http://schemas.openxmlformats.org/officeDocument/2006/relationships/ctrlProp" Target="../ctrlProps/ctrlProp23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4.vml"/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5.bin"/><Relationship Id="rId4" Type="http://schemas.openxmlformats.org/officeDocument/2006/relationships/ctrlProp" Target="../ctrlProps/ctrlProp24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5.vml"/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6.bin"/><Relationship Id="rId4" Type="http://schemas.openxmlformats.org/officeDocument/2006/relationships/ctrlProp" Target="../ctrlProps/ctrlProp25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6.vml"/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7.bin"/><Relationship Id="rId4" Type="http://schemas.openxmlformats.org/officeDocument/2006/relationships/ctrlProp" Target="../ctrlProps/ctrlProp2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7">
    <tabColor rgb="FFFFFF00"/>
    <pageSetUpPr fitToPage="1"/>
  </sheetPr>
  <dimension ref="A1:O28"/>
  <sheetViews>
    <sheetView showZeros="0" zoomScaleNormal="100" workbookViewId="0">
      <selection activeCell="A6" sqref="A6"/>
    </sheetView>
  </sheetViews>
  <sheetFormatPr defaultColWidth="11.42578125" defaultRowHeight="15" x14ac:dyDescent="0.25"/>
  <cols>
    <col min="1" max="1" width="26.28515625" style="1" customWidth="1"/>
    <col min="2" max="2" width="14" style="1" bestFit="1" customWidth="1"/>
    <col min="3" max="3" width="13.28515625" style="5" customWidth="1"/>
    <col min="4" max="4" width="11.42578125" style="4" customWidth="1"/>
    <col min="5" max="5" width="13.42578125" style="1" hidden="1" customWidth="1"/>
    <col min="6" max="6" width="9.42578125" style="1" customWidth="1"/>
    <col min="7" max="7" width="10" style="1" customWidth="1"/>
    <col min="8" max="8" width="9.28515625" style="1" hidden="1" customWidth="1"/>
    <col min="9" max="9" width="11.42578125" style="3"/>
    <col min="10" max="10" width="7.7109375" style="2" hidden="1" customWidth="1"/>
    <col min="11" max="11" width="4.5703125" style="1" hidden="1" customWidth="1"/>
    <col min="12" max="12" width="5.5703125" style="1" hidden="1" customWidth="1"/>
    <col min="13" max="13" width="13" style="1" customWidth="1"/>
    <col min="14" max="14" width="3.7109375" style="1" customWidth="1"/>
    <col min="15" max="16384" width="11.42578125" style="1"/>
  </cols>
  <sheetData>
    <row r="1" spans="1:14" ht="21" thickBot="1" x14ac:dyDescent="0.25">
      <c r="A1" s="70" t="s">
        <v>41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</row>
    <row r="2" spans="1:14" ht="16.5" thickBot="1" x14ac:dyDescent="0.3">
      <c r="A2" s="73" t="s">
        <v>23</v>
      </c>
      <c r="B2" s="73"/>
      <c r="C2" s="73"/>
      <c r="D2" s="74"/>
      <c r="E2" s="53"/>
      <c r="F2" s="52"/>
      <c r="G2" s="51"/>
      <c r="H2" s="50"/>
      <c r="I2" s="49"/>
      <c r="J2" s="48"/>
      <c r="K2" s="47"/>
      <c r="L2" s="46"/>
      <c r="M2" s="45"/>
    </row>
    <row r="3" spans="1:14" ht="13.5" thickBot="1" x14ac:dyDescent="0.25">
      <c r="A3" s="44" t="s">
        <v>22</v>
      </c>
      <c r="B3" s="44"/>
      <c r="C3" s="43" t="s">
        <v>21</v>
      </c>
      <c r="D3" s="42" t="s">
        <v>20</v>
      </c>
      <c r="E3" s="41" t="s">
        <v>19</v>
      </c>
      <c r="F3" s="75" t="s">
        <v>18</v>
      </c>
      <c r="G3" s="76"/>
      <c r="H3" s="40" t="s">
        <v>17</v>
      </c>
      <c r="I3" s="39" t="s">
        <v>16</v>
      </c>
      <c r="J3" s="38" t="s">
        <v>15</v>
      </c>
      <c r="K3" s="38" t="s">
        <v>14</v>
      </c>
      <c r="L3" s="37" t="s">
        <v>13</v>
      </c>
      <c r="M3" s="36" t="s">
        <v>12</v>
      </c>
    </row>
    <row r="4" spans="1:14" ht="15.75" thickBot="1" x14ac:dyDescent="0.3">
      <c r="A4" s="35"/>
      <c r="B4" s="34"/>
      <c r="C4" s="33"/>
      <c r="D4" s="30"/>
      <c r="E4" s="23" t="e">
        <f t="shared" ref="E4:E23" ca="1" si="0">CONVERT(C4,D4,F4)</f>
        <v>#N/A</v>
      </c>
      <c r="F4" s="22">
        <f t="shared" ref="F4:F23" ca="1" si="1">IFERROR(INDEX(INDIRECT($B4),MATCH($A4,DESCRIPTION,0),2),)</f>
        <v>0</v>
      </c>
      <c r="G4" s="32">
        <f t="shared" ref="G4:G23" ca="1" si="2">IFERROR(INDEX(INDIRECT($B4),MATCH($A4,DESCRIPTION,0),1),)</f>
        <v>0</v>
      </c>
      <c r="H4" s="20" t="e">
        <f t="shared" ref="H4:H23" ca="1" si="3">IFERROR(E4/G4,C4/G4)</f>
        <v>#DIV/0!</v>
      </c>
      <c r="I4" s="19">
        <f>IFERROR(VLOOKUP(A4,[1]master_price!$F$1:$Z$999,7,FALSE),)</f>
        <v>0</v>
      </c>
      <c r="J4" s="18">
        <f>IFERROR(VLOOKUP(A4,[1]master_price!$F$1:$AF$999,14,FALSE),)</f>
        <v>0</v>
      </c>
      <c r="K4" s="17">
        <f t="shared" ref="K4:K23" si="4">(100-J4)/100</f>
        <v>1</v>
      </c>
      <c r="L4" s="16">
        <f t="shared" ref="L4:L23" si="5">100/(100-J4)</f>
        <v>1</v>
      </c>
      <c r="M4" s="15">
        <f t="shared" ref="M4:M23" ca="1" si="6">IFERROR((I4*H4)/(1-J4),)</f>
        <v>0</v>
      </c>
      <c r="N4" s="28"/>
    </row>
    <row r="5" spans="1:14" ht="15.75" thickBot="1" x14ac:dyDescent="0.3">
      <c r="A5" s="30"/>
      <c r="B5" s="31"/>
      <c r="C5" s="27"/>
      <c r="D5" s="30"/>
      <c r="E5" s="23" t="e">
        <f t="shared" ca="1" si="0"/>
        <v>#N/A</v>
      </c>
      <c r="F5" s="22">
        <f t="shared" ca="1" si="1"/>
        <v>0</v>
      </c>
      <c r="G5" s="21">
        <f t="shared" ca="1" si="2"/>
        <v>0</v>
      </c>
      <c r="H5" s="20" t="e">
        <f t="shared" ca="1" si="3"/>
        <v>#DIV/0!</v>
      </c>
      <c r="I5" s="19">
        <f>IFERROR(VLOOKUP(A5,[1]master_price!$F$1:$Z$999,7,FALSE),)</f>
        <v>0</v>
      </c>
      <c r="J5" s="18">
        <f>IFERROR(VLOOKUP(A5,[1]master_price!$F$1:$AF$999,14,FALSE),)</f>
        <v>0</v>
      </c>
      <c r="K5" s="17">
        <f t="shared" si="4"/>
        <v>1</v>
      </c>
      <c r="L5" s="16">
        <f t="shared" si="5"/>
        <v>1</v>
      </c>
      <c r="M5" s="15">
        <f t="shared" ca="1" si="6"/>
        <v>0</v>
      </c>
      <c r="N5" s="28"/>
    </row>
    <row r="6" spans="1:14" ht="15.75" thickBot="1" x14ac:dyDescent="0.3">
      <c r="A6" s="24"/>
      <c r="B6" s="29"/>
      <c r="C6" s="27"/>
      <c r="D6" s="24"/>
      <c r="E6" s="23" t="e">
        <f t="shared" ca="1" si="0"/>
        <v>#N/A</v>
      </c>
      <c r="F6" s="22">
        <f t="shared" ca="1" si="1"/>
        <v>0</v>
      </c>
      <c r="G6" s="21">
        <f t="shared" ca="1" si="2"/>
        <v>0</v>
      </c>
      <c r="H6" s="20" t="e">
        <f t="shared" ca="1" si="3"/>
        <v>#DIV/0!</v>
      </c>
      <c r="I6" s="19">
        <f>IFERROR(VLOOKUP(A6,[1]master_price!$F$1:$Z$999,7,FALSE),)</f>
        <v>0</v>
      </c>
      <c r="J6" s="18">
        <f>IFERROR(VLOOKUP(A6,[1]master_price!$F$1:$AF$999,14,FALSE),)</f>
        <v>0</v>
      </c>
      <c r="K6" s="17">
        <f t="shared" si="4"/>
        <v>1</v>
      </c>
      <c r="L6" s="16">
        <f t="shared" si="5"/>
        <v>1</v>
      </c>
      <c r="M6" s="15">
        <f t="shared" ca="1" si="6"/>
        <v>0</v>
      </c>
      <c r="N6" s="28"/>
    </row>
    <row r="7" spans="1:14" ht="15.75" thickBot="1" x14ac:dyDescent="0.3">
      <c r="A7" s="24"/>
      <c r="B7" s="24"/>
      <c r="C7" s="27"/>
      <c r="D7" s="24"/>
      <c r="E7" s="23" t="e">
        <f t="shared" ca="1" si="0"/>
        <v>#N/A</v>
      </c>
      <c r="F7" s="22">
        <f t="shared" ca="1" si="1"/>
        <v>0</v>
      </c>
      <c r="G7" s="21">
        <f t="shared" ca="1" si="2"/>
        <v>0</v>
      </c>
      <c r="H7" s="20" t="e">
        <f t="shared" ca="1" si="3"/>
        <v>#DIV/0!</v>
      </c>
      <c r="I7" s="19">
        <f>IFERROR(VLOOKUP(A7,[1]master_price!$F$1:$Z$999,7,FALSE),)</f>
        <v>0</v>
      </c>
      <c r="J7" s="18">
        <f>IFERROR(VLOOKUP(A7,[1]master_price!$F$1:$AF$999,14,FALSE),)</f>
        <v>0</v>
      </c>
      <c r="K7" s="17">
        <f t="shared" si="4"/>
        <v>1</v>
      </c>
      <c r="L7" s="16">
        <f t="shared" si="5"/>
        <v>1</v>
      </c>
      <c r="M7" s="15">
        <f t="shared" ca="1" si="6"/>
        <v>0</v>
      </c>
      <c r="N7" s="28"/>
    </row>
    <row r="8" spans="1:14" ht="15.75" thickBot="1" x14ac:dyDescent="0.3">
      <c r="A8" s="24"/>
      <c r="B8" s="24"/>
      <c r="C8" s="27"/>
      <c r="D8" s="24"/>
      <c r="E8" s="23" t="e">
        <f t="shared" ca="1" si="0"/>
        <v>#N/A</v>
      </c>
      <c r="F8" s="22">
        <f t="shared" ca="1" si="1"/>
        <v>0</v>
      </c>
      <c r="G8" s="21">
        <f t="shared" ca="1" si="2"/>
        <v>0</v>
      </c>
      <c r="H8" s="20" t="e">
        <f t="shared" ca="1" si="3"/>
        <v>#DIV/0!</v>
      </c>
      <c r="I8" s="19">
        <f>IFERROR(VLOOKUP(A8,[1]master_price!$F$1:$Z$999,7,FALSE),)</f>
        <v>0</v>
      </c>
      <c r="J8" s="18">
        <f>IFERROR(VLOOKUP(A8,[1]master_price!$F$1:$AF$999,14,FALSE),)</f>
        <v>0</v>
      </c>
      <c r="K8" s="17">
        <f t="shared" si="4"/>
        <v>1</v>
      </c>
      <c r="L8" s="16">
        <f t="shared" si="5"/>
        <v>1</v>
      </c>
      <c r="M8" s="15">
        <f t="shared" ca="1" si="6"/>
        <v>0</v>
      </c>
      <c r="N8" s="28"/>
    </row>
    <row r="9" spans="1:14" ht="15.75" thickBot="1" x14ac:dyDescent="0.3">
      <c r="A9" s="24"/>
      <c r="B9" s="24"/>
      <c r="C9" s="27"/>
      <c r="D9" s="24"/>
      <c r="E9" s="23" t="e">
        <f t="shared" ca="1" si="0"/>
        <v>#N/A</v>
      </c>
      <c r="F9" s="22">
        <f t="shared" ca="1" si="1"/>
        <v>0</v>
      </c>
      <c r="G9" s="21">
        <f t="shared" ca="1" si="2"/>
        <v>0</v>
      </c>
      <c r="H9" s="20" t="e">
        <f t="shared" ca="1" si="3"/>
        <v>#DIV/0!</v>
      </c>
      <c r="I9" s="19">
        <f>IFERROR(VLOOKUP(A9,[1]master_price!$F$1:$Z$999,7,FALSE),)</f>
        <v>0</v>
      </c>
      <c r="J9" s="18">
        <f>IFERROR(VLOOKUP(A9,[1]master_price!$F$1:$AF$999,14,FALSE),)</f>
        <v>0</v>
      </c>
      <c r="K9" s="17">
        <f t="shared" si="4"/>
        <v>1</v>
      </c>
      <c r="L9" s="16">
        <f t="shared" si="5"/>
        <v>1</v>
      </c>
      <c r="M9" s="15">
        <f t="shared" ca="1" si="6"/>
        <v>0</v>
      </c>
      <c r="N9" s="28"/>
    </row>
    <row r="10" spans="1:14" ht="15.75" thickBot="1" x14ac:dyDescent="0.3">
      <c r="A10" s="24"/>
      <c r="B10" s="24"/>
      <c r="C10" s="27"/>
      <c r="D10" s="24"/>
      <c r="E10" s="23" t="e">
        <f t="shared" ca="1" si="0"/>
        <v>#N/A</v>
      </c>
      <c r="F10" s="22">
        <f t="shared" ca="1" si="1"/>
        <v>0</v>
      </c>
      <c r="G10" s="21">
        <f t="shared" ca="1" si="2"/>
        <v>0</v>
      </c>
      <c r="H10" s="20" t="e">
        <f t="shared" ca="1" si="3"/>
        <v>#DIV/0!</v>
      </c>
      <c r="I10" s="19">
        <f>IFERROR(VLOOKUP(A10,[1]master_price!$F$1:$Z$999,7,FALSE),)</f>
        <v>0</v>
      </c>
      <c r="J10" s="18">
        <f>IFERROR(VLOOKUP(A10,[1]master_price!$F$1:$AF$999,14,FALSE),)</f>
        <v>0</v>
      </c>
      <c r="K10" s="17">
        <f t="shared" si="4"/>
        <v>1</v>
      </c>
      <c r="L10" s="16">
        <f t="shared" si="5"/>
        <v>1</v>
      </c>
      <c r="M10" s="15">
        <f t="shared" ca="1" si="6"/>
        <v>0</v>
      </c>
      <c r="N10" s="28"/>
    </row>
    <row r="11" spans="1:14" ht="15.75" thickBot="1" x14ac:dyDescent="0.3">
      <c r="A11" s="24"/>
      <c r="B11" s="24"/>
      <c r="C11" s="27"/>
      <c r="D11" s="24"/>
      <c r="E11" s="23" t="e">
        <f t="shared" ca="1" si="0"/>
        <v>#N/A</v>
      </c>
      <c r="F11" s="22">
        <f t="shared" ca="1" si="1"/>
        <v>0</v>
      </c>
      <c r="G11" s="21">
        <f t="shared" ca="1" si="2"/>
        <v>0</v>
      </c>
      <c r="H11" s="20" t="e">
        <f t="shared" ca="1" si="3"/>
        <v>#DIV/0!</v>
      </c>
      <c r="I11" s="19">
        <f>IFERROR(VLOOKUP(A11,[1]master_price!$F$1:$Z$999,7,FALSE),)</f>
        <v>0</v>
      </c>
      <c r="J11" s="18">
        <f>IFERROR(VLOOKUP(A11,[1]master_price!$F$1:$AF$999,14,FALSE),)</f>
        <v>0</v>
      </c>
      <c r="K11" s="17">
        <f t="shared" si="4"/>
        <v>1</v>
      </c>
      <c r="L11" s="16">
        <f t="shared" si="5"/>
        <v>1</v>
      </c>
      <c r="M11" s="15">
        <f t="shared" ca="1" si="6"/>
        <v>0</v>
      </c>
      <c r="N11" s="28"/>
    </row>
    <row r="12" spans="1:14" ht="15.75" thickBot="1" x14ac:dyDescent="0.3">
      <c r="A12" s="24"/>
      <c r="B12" s="24"/>
      <c r="C12" s="27"/>
      <c r="D12" s="24"/>
      <c r="E12" s="23" t="e">
        <f t="shared" ca="1" si="0"/>
        <v>#N/A</v>
      </c>
      <c r="F12" s="22">
        <f t="shared" ca="1" si="1"/>
        <v>0</v>
      </c>
      <c r="G12" s="21">
        <f t="shared" ca="1" si="2"/>
        <v>0</v>
      </c>
      <c r="H12" s="20" t="e">
        <f t="shared" ca="1" si="3"/>
        <v>#DIV/0!</v>
      </c>
      <c r="I12" s="19">
        <f>IFERROR(VLOOKUP(A12,[1]master_price!$F$1:$Z$999,7,FALSE),)</f>
        <v>0</v>
      </c>
      <c r="J12" s="18">
        <f>IFERROR(VLOOKUP(A12,[1]master_price!$F$1:$AF$999,14,FALSE),)</f>
        <v>0</v>
      </c>
      <c r="K12" s="17">
        <f t="shared" si="4"/>
        <v>1</v>
      </c>
      <c r="L12" s="16">
        <f t="shared" si="5"/>
        <v>1</v>
      </c>
      <c r="M12" s="15">
        <f t="shared" ca="1" si="6"/>
        <v>0</v>
      </c>
      <c r="N12" s="28"/>
    </row>
    <row r="13" spans="1:14" ht="15.75" thickBot="1" x14ac:dyDescent="0.3">
      <c r="A13" s="24"/>
      <c r="B13" s="24"/>
      <c r="C13" s="27"/>
      <c r="D13" s="24"/>
      <c r="E13" s="23" t="e">
        <f t="shared" ca="1" si="0"/>
        <v>#N/A</v>
      </c>
      <c r="F13" s="22">
        <f t="shared" ca="1" si="1"/>
        <v>0</v>
      </c>
      <c r="G13" s="21">
        <f t="shared" ca="1" si="2"/>
        <v>0</v>
      </c>
      <c r="H13" s="20" t="e">
        <f t="shared" ca="1" si="3"/>
        <v>#DIV/0!</v>
      </c>
      <c r="I13" s="19">
        <f>IFERROR(VLOOKUP(A13,[1]master_price!$F$1:$Z$999,7,FALSE),)</f>
        <v>0</v>
      </c>
      <c r="J13" s="18">
        <f>IFERROR(VLOOKUP(A13,[1]master_price!$F$1:$AF$999,14,FALSE),)</f>
        <v>0</v>
      </c>
      <c r="K13" s="17">
        <f t="shared" si="4"/>
        <v>1</v>
      </c>
      <c r="L13" s="16">
        <f t="shared" si="5"/>
        <v>1</v>
      </c>
      <c r="M13" s="15">
        <f t="shared" ca="1" si="6"/>
        <v>0</v>
      </c>
      <c r="N13" s="28"/>
    </row>
    <row r="14" spans="1:14" ht="15.75" thickBot="1" x14ac:dyDescent="0.3">
      <c r="A14" s="24"/>
      <c r="B14" s="24"/>
      <c r="C14" s="27"/>
      <c r="D14" s="24"/>
      <c r="E14" s="23" t="e">
        <f t="shared" ca="1" si="0"/>
        <v>#N/A</v>
      </c>
      <c r="F14" s="22">
        <f t="shared" ca="1" si="1"/>
        <v>0</v>
      </c>
      <c r="G14" s="21">
        <f t="shared" ca="1" si="2"/>
        <v>0</v>
      </c>
      <c r="H14" s="20" t="e">
        <f t="shared" ca="1" si="3"/>
        <v>#DIV/0!</v>
      </c>
      <c r="I14" s="19">
        <f>IFERROR(VLOOKUP(A14,[1]master_price!$F$1:$Z$999,7,FALSE),)</f>
        <v>0</v>
      </c>
      <c r="J14" s="18">
        <f>IFERROR(VLOOKUP(A14,[1]master_price!$F$1:$AF$999,14,FALSE),)</f>
        <v>0</v>
      </c>
      <c r="K14" s="17">
        <f t="shared" si="4"/>
        <v>1</v>
      </c>
      <c r="L14" s="16">
        <f t="shared" si="5"/>
        <v>1</v>
      </c>
      <c r="M14" s="15">
        <f t="shared" ca="1" si="6"/>
        <v>0</v>
      </c>
      <c r="N14" s="28"/>
    </row>
    <row r="15" spans="1:14" ht="15.75" thickBot="1" x14ac:dyDescent="0.3">
      <c r="A15" s="24"/>
      <c r="B15" s="24"/>
      <c r="C15" s="27"/>
      <c r="D15" s="24"/>
      <c r="E15" s="23" t="e">
        <f t="shared" ca="1" si="0"/>
        <v>#N/A</v>
      </c>
      <c r="F15" s="22">
        <f t="shared" ca="1" si="1"/>
        <v>0</v>
      </c>
      <c r="G15" s="21">
        <f t="shared" ca="1" si="2"/>
        <v>0</v>
      </c>
      <c r="H15" s="20" t="e">
        <f t="shared" ca="1" si="3"/>
        <v>#DIV/0!</v>
      </c>
      <c r="I15" s="19">
        <f>IFERROR(VLOOKUP(A15,[1]master_price!$F$1:$Z$999,7,FALSE),)</f>
        <v>0</v>
      </c>
      <c r="J15" s="18">
        <f>IFERROR(VLOOKUP(A15,[1]master_price!$F$1:$AF$999,14,FALSE),)</f>
        <v>0</v>
      </c>
      <c r="K15" s="17">
        <f t="shared" si="4"/>
        <v>1</v>
      </c>
      <c r="L15" s="16">
        <f t="shared" si="5"/>
        <v>1</v>
      </c>
      <c r="M15" s="15">
        <f t="shared" ca="1" si="6"/>
        <v>0</v>
      </c>
      <c r="N15" s="28"/>
    </row>
    <row r="16" spans="1:14" ht="15.75" thickBot="1" x14ac:dyDescent="0.3">
      <c r="A16" s="24"/>
      <c r="B16" s="24"/>
      <c r="C16" s="27"/>
      <c r="D16" s="24"/>
      <c r="E16" s="23" t="e">
        <f t="shared" ca="1" si="0"/>
        <v>#N/A</v>
      </c>
      <c r="F16" s="22">
        <f t="shared" ca="1" si="1"/>
        <v>0</v>
      </c>
      <c r="G16" s="21">
        <f t="shared" ca="1" si="2"/>
        <v>0</v>
      </c>
      <c r="H16" s="20" t="e">
        <f t="shared" ca="1" si="3"/>
        <v>#DIV/0!</v>
      </c>
      <c r="I16" s="19">
        <f>IFERROR(VLOOKUP(A16,[1]master_price!$F$1:$Z$999,7,FALSE),)</f>
        <v>0</v>
      </c>
      <c r="J16" s="18">
        <f>IFERROR(VLOOKUP(A16,[1]master_price!$F$1:$AF$999,14,FALSE),)</f>
        <v>0</v>
      </c>
      <c r="K16" s="17">
        <f t="shared" si="4"/>
        <v>1</v>
      </c>
      <c r="L16" s="16">
        <f t="shared" si="5"/>
        <v>1</v>
      </c>
      <c r="M16" s="15">
        <f t="shared" ca="1" si="6"/>
        <v>0</v>
      </c>
      <c r="N16" s="28"/>
    </row>
    <row r="17" spans="1:15" ht="15.75" thickBot="1" x14ac:dyDescent="0.3">
      <c r="A17" s="24"/>
      <c r="B17" s="24"/>
      <c r="C17" s="27"/>
      <c r="D17" s="24"/>
      <c r="E17" s="23" t="e">
        <f t="shared" ca="1" si="0"/>
        <v>#N/A</v>
      </c>
      <c r="F17" s="22">
        <f t="shared" ca="1" si="1"/>
        <v>0</v>
      </c>
      <c r="G17" s="21">
        <f t="shared" ca="1" si="2"/>
        <v>0</v>
      </c>
      <c r="H17" s="20" t="e">
        <f t="shared" ca="1" si="3"/>
        <v>#DIV/0!</v>
      </c>
      <c r="I17" s="19">
        <f>IFERROR(VLOOKUP(A17,[1]master_price!$F$1:$Z$999,7,FALSE),)</f>
        <v>0</v>
      </c>
      <c r="J17" s="18">
        <f>IFERROR(VLOOKUP(A17,[1]master_price!$F$1:$AF$999,14,FALSE),)</f>
        <v>0</v>
      </c>
      <c r="K17" s="17">
        <f t="shared" si="4"/>
        <v>1</v>
      </c>
      <c r="L17" s="16">
        <f t="shared" si="5"/>
        <v>1</v>
      </c>
      <c r="M17" s="15">
        <f t="shared" ca="1" si="6"/>
        <v>0</v>
      </c>
      <c r="N17" s="28"/>
    </row>
    <row r="18" spans="1:15" ht="15.75" thickBot="1" x14ac:dyDescent="0.3">
      <c r="A18" s="24"/>
      <c r="B18" s="24"/>
      <c r="C18" s="27"/>
      <c r="D18" s="24"/>
      <c r="E18" s="23" t="e">
        <f t="shared" ca="1" si="0"/>
        <v>#N/A</v>
      </c>
      <c r="F18" s="22">
        <f t="shared" ca="1" si="1"/>
        <v>0</v>
      </c>
      <c r="G18" s="21">
        <f t="shared" ca="1" si="2"/>
        <v>0</v>
      </c>
      <c r="H18" s="20" t="e">
        <f t="shared" ca="1" si="3"/>
        <v>#DIV/0!</v>
      </c>
      <c r="I18" s="19">
        <f>IFERROR(VLOOKUP(A18,[1]master_price!$F$1:$Z$999,7,FALSE),)</f>
        <v>0</v>
      </c>
      <c r="J18" s="18">
        <f>IFERROR(VLOOKUP(A18,[1]master_price!$F$1:$AF$999,14,FALSE),)</f>
        <v>0</v>
      </c>
      <c r="K18" s="17">
        <f t="shared" si="4"/>
        <v>1</v>
      </c>
      <c r="L18" s="16">
        <f t="shared" si="5"/>
        <v>1</v>
      </c>
      <c r="M18" s="15">
        <f t="shared" ca="1" si="6"/>
        <v>0</v>
      </c>
      <c r="N18" s="28"/>
    </row>
    <row r="19" spans="1:15" ht="15.75" thickBot="1" x14ac:dyDescent="0.3">
      <c r="A19" s="24"/>
      <c r="B19" s="24"/>
      <c r="C19" s="27"/>
      <c r="D19" s="24"/>
      <c r="E19" s="23" t="e">
        <f t="shared" ca="1" si="0"/>
        <v>#N/A</v>
      </c>
      <c r="F19" s="22">
        <f t="shared" ca="1" si="1"/>
        <v>0</v>
      </c>
      <c r="G19" s="21">
        <f t="shared" ca="1" si="2"/>
        <v>0</v>
      </c>
      <c r="H19" s="20" t="e">
        <f t="shared" ca="1" si="3"/>
        <v>#DIV/0!</v>
      </c>
      <c r="I19" s="19">
        <f>IFERROR(VLOOKUP(A19,[1]master_price!$F$1:$Z$999,7,FALSE),)</f>
        <v>0</v>
      </c>
      <c r="J19" s="18">
        <f>IFERROR(VLOOKUP(A19,[1]master_price!$F$1:$AF$999,14,FALSE),)</f>
        <v>0</v>
      </c>
      <c r="K19" s="17">
        <f t="shared" si="4"/>
        <v>1</v>
      </c>
      <c r="L19" s="16">
        <f t="shared" si="5"/>
        <v>1</v>
      </c>
      <c r="M19" s="15">
        <f t="shared" ca="1" si="6"/>
        <v>0</v>
      </c>
      <c r="N19" s="28"/>
    </row>
    <row r="20" spans="1:15" ht="15.75" thickBot="1" x14ac:dyDescent="0.3">
      <c r="A20" s="24"/>
      <c r="B20" s="24"/>
      <c r="C20" s="27"/>
      <c r="D20" s="24"/>
      <c r="E20" s="23" t="e">
        <f t="shared" ca="1" si="0"/>
        <v>#N/A</v>
      </c>
      <c r="F20" s="22">
        <f t="shared" ca="1" si="1"/>
        <v>0</v>
      </c>
      <c r="G20" s="21">
        <f t="shared" ca="1" si="2"/>
        <v>0</v>
      </c>
      <c r="H20" s="20" t="e">
        <f t="shared" ca="1" si="3"/>
        <v>#DIV/0!</v>
      </c>
      <c r="I20" s="19">
        <f>IFERROR(VLOOKUP(A20,[1]master_price!$F$1:$Z$999,7,FALSE),)</f>
        <v>0</v>
      </c>
      <c r="J20" s="18">
        <f>IFERROR(VLOOKUP(A20,[1]master_price!$F$1:$AF$999,14,FALSE),)</f>
        <v>0</v>
      </c>
      <c r="K20" s="17">
        <f t="shared" si="4"/>
        <v>1</v>
      </c>
      <c r="L20" s="16">
        <f t="shared" si="5"/>
        <v>1</v>
      </c>
      <c r="M20" s="15">
        <f t="shared" ca="1" si="6"/>
        <v>0</v>
      </c>
      <c r="N20" s="28"/>
    </row>
    <row r="21" spans="1:15" ht="15.75" thickBot="1" x14ac:dyDescent="0.3">
      <c r="A21" s="24"/>
      <c r="B21" s="24"/>
      <c r="C21" s="27"/>
      <c r="D21" s="24"/>
      <c r="E21" s="23" t="e">
        <f t="shared" ca="1" si="0"/>
        <v>#N/A</v>
      </c>
      <c r="F21" s="22">
        <f t="shared" ca="1" si="1"/>
        <v>0</v>
      </c>
      <c r="G21" s="21">
        <f t="shared" ca="1" si="2"/>
        <v>0</v>
      </c>
      <c r="H21" s="20" t="e">
        <f t="shared" ca="1" si="3"/>
        <v>#DIV/0!</v>
      </c>
      <c r="I21" s="19">
        <f>IFERROR(VLOOKUP(A21,[1]master_price!$F$1:$Z$999,7,FALSE),)</f>
        <v>0</v>
      </c>
      <c r="J21" s="18">
        <f>IFERROR(VLOOKUP(A21,[1]master_price!$F$1:$AF$999,14,FALSE),)</f>
        <v>0</v>
      </c>
      <c r="K21" s="17">
        <f t="shared" si="4"/>
        <v>1</v>
      </c>
      <c r="L21" s="16">
        <f t="shared" si="5"/>
        <v>1</v>
      </c>
      <c r="M21" s="15">
        <f t="shared" ca="1" si="6"/>
        <v>0</v>
      </c>
      <c r="N21" s="28"/>
    </row>
    <row r="22" spans="1:15" ht="15.75" thickBot="1" x14ac:dyDescent="0.3">
      <c r="A22" s="24"/>
      <c r="B22" s="24"/>
      <c r="C22" s="27"/>
      <c r="D22" s="24"/>
      <c r="E22" s="23" t="e">
        <f t="shared" ca="1" si="0"/>
        <v>#N/A</v>
      </c>
      <c r="F22" s="22">
        <f t="shared" ca="1" si="1"/>
        <v>0</v>
      </c>
      <c r="G22" s="21">
        <f t="shared" ca="1" si="2"/>
        <v>0</v>
      </c>
      <c r="H22" s="20" t="e">
        <f t="shared" ca="1" si="3"/>
        <v>#DIV/0!</v>
      </c>
      <c r="I22" s="19">
        <f>IFERROR(VLOOKUP(A22,[1]master_price!$F$1:$Z$999,7,FALSE),)</f>
        <v>0</v>
      </c>
      <c r="J22" s="18">
        <f>IFERROR(VLOOKUP(A22,[1]master_price!$F$1:$AF$999,14,FALSE),)</f>
        <v>0</v>
      </c>
      <c r="K22" s="17">
        <f t="shared" si="4"/>
        <v>1</v>
      </c>
      <c r="L22" s="16">
        <f t="shared" si="5"/>
        <v>1</v>
      </c>
      <c r="M22" s="15">
        <f t="shared" ca="1" si="6"/>
        <v>0</v>
      </c>
      <c r="N22" s="11"/>
      <c r="O22" s="10"/>
    </row>
    <row r="23" spans="1:15" ht="15.75" thickBot="1" x14ac:dyDescent="0.3">
      <c r="A23" s="24"/>
      <c r="B23" s="26"/>
      <c r="C23" s="25"/>
      <c r="D23" s="24"/>
      <c r="E23" s="23" t="e">
        <f t="shared" ca="1" si="0"/>
        <v>#N/A</v>
      </c>
      <c r="F23" s="22">
        <f t="shared" ca="1" si="1"/>
        <v>0</v>
      </c>
      <c r="G23" s="21">
        <f t="shared" ca="1" si="2"/>
        <v>0</v>
      </c>
      <c r="H23" s="20" t="e">
        <f t="shared" ca="1" si="3"/>
        <v>#DIV/0!</v>
      </c>
      <c r="I23" s="19">
        <f>IFERROR(VLOOKUP(A23,[1]master_price!$F$1:$Z$999,7,FALSE),)</f>
        <v>0</v>
      </c>
      <c r="J23" s="18">
        <f>IFERROR(VLOOKUP(A23,[1]master_price!$F$1:$AF$999,14,FALSE),)</f>
        <v>0</v>
      </c>
      <c r="K23" s="17">
        <f t="shared" si="4"/>
        <v>1</v>
      </c>
      <c r="L23" s="16">
        <f t="shared" si="5"/>
        <v>1</v>
      </c>
      <c r="M23" s="15">
        <f t="shared" ca="1" si="6"/>
        <v>0</v>
      </c>
      <c r="N23" s="11"/>
      <c r="O23" s="10"/>
    </row>
    <row r="24" spans="1:15" ht="15.75" thickBot="1" x14ac:dyDescent="0.3">
      <c r="F24" s="14"/>
      <c r="G24" s="14"/>
      <c r="I24" s="3" t="s">
        <v>45</v>
      </c>
      <c r="J24" s="2" t="s">
        <v>11</v>
      </c>
      <c r="L24" s="13" t="s">
        <v>10</v>
      </c>
      <c r="M24" s="12">
        <f ca="1">SUM(M4:M23)</f>
        <v>0</v>
      </c>
      <c r="N24" s="11"/>
      <c r="O24" s="10"/>
    </row>
    <row r="25" spans="1:15" ht="15.75" thickBot="1" x14ac:dyDescent="0.3">
      <c r="I25" s="3" t="s">
        <v>46</v>
      </c>
      <c r="J25" s="8" t="s">
        <v>9</v>
      </c>
      <c r="M25" s="9">
        <v>0</v>
      </c>
    </row>
    <row r="26" spans="1:15" ht="15.75" thickBot="1" x14ac:dyDescent="0.3">
      <c r="A26" s="6"/>
      <c r="I26" s="3" t="s">
        <v>47</v>
      </c>
      <c r="J26" s="8" t="s">
        <v>8</v>
      </c>
      <c r="M26" s="7" t="e">
        <f ca="1">M24/M25</f>
        <v>#DIV/0!</v>
      </c>
    </row>
    <row r="27" spans="1:15" x14ac:dyDescent="0.25">
      <c r="A27" s="6"/>
      <c r="J27" s="3"/>
      <c r="K27" s="3"/>
      <c r="L27" s="3"/>
      <c r="M27" s="3"/>
    </row>
    <row r="28" spans="1:15" x14ac:dyDescent="0.25">
      <c r="A28" s="6"/>
    </row>
  </sheetData>
  <sheetProtection selectLockedCells="1"/>
  <dataConsolidate/>
  <mergeCells count="3">
    <mergeCell ref="A1:M1"/>
    <mergeCell ref="A2:D2"/>
    <mergeCell ref="F3:G3"/>
  </mergeCells>
  <conditionalFormatting sqref="G5">
    <cfRule type="expression" priority="1" stopIfTrue="1">
      <formula>$F$5</formula>
    </cfRule>
  </conditionalFormatting>
  <dataValidations count="3">
    <dataValidation type="list" allowBlank="1" showInputMessage="1" sqref="A4:A23">
      <formula1>IF(A4&lt;&gt;"",OFFSET(f_categorie,MATCH(A4&amp;"*",f_categorie,0)-1,,COUNTIF(f_categorie,A4&amp;"*"),1),f_categorie)</formula1>
    </dataValidation>
    <dataValidation type="list" allowBlank="1" showInputMessage="1" sqref="B4:B23">
      <formula1>list_format</formula1>
    </dataValidation>
    <dataValidation type="list" allowBlank="1" showInputMessage="1" showErrorMessage="1" sqref="D4:D23">
      <formula1>uniter_list</formula1>
    </dataValidation>
  </dataValidations>
  <printOptions horizontalCentered="1"/>
  <pageMargins left="0.39370078740157483" right="0.51181102362204722" top="0.43" bottom="0.39370078740157483" header="0.27559055118110237" footer="0.23622047244094491"/>
  <pageSetup scale="96" orientation="landscape" verticalDpi="300" r:id="rId1"/>
  <headerFooter alignWithMargins="0">
    <oddFooter>&amp;LImprimer le : &amp;D&amp;R&amp;"Arial,Gras"&amp;12&amp;F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jout_recette_3">
                <anchor moveWithCells="1">
                  <from>
                    <xdr:col>14</xdr:col>
                    <xdr:colOff>209550</xdr:colOff>
                    <xdr:row>4</xdr:row>
                    <xdr:rowOff>57150</xdr:rowOff>
                  </from>
                  <to>
                    <xdr:col>16</xdr:col>
                    <xdr:colOff>485775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3">
    <tabColor rgb="FFFFFF00"/>
    <pageSetUpPr fitToPage="1"/>
  </sheetPr>
  <dimension ref="A1:S28"/>
  <sheetViews>
    <sheetView showZeros="0" topLeftCell="A6" zoomScaleNormal="100" workbookViewId="0">
      <selection activeCell="A11" sqref="A11"/>
    </sheetView>
  </sheetViews>
  <sheetFormatPr defaultColWidth="11.42578125" defaultRowHeight="15" x14ac:dyDescent="0.25"/>
  <cols>
    <col min="1" max="1" width="26.28515625" style="1" customWidth="1"/>
    <col min="2" max="2" width="14" style="1" bestFit="1" customWidth="1"/>
    <col min="3" max="3" width="13.28515625" style="5" customWidth="1"/>
    <col min="4" max="4" width="11.42578125" style="4" customWidth="1"/>
    <col min="5" max="5" width="13.42578125" style="1" hidden="1" customWidth="1"/>
    <col min="6" max="6" width="9.42578125" style="1" customWidth="1"/>
    <col min="7" max="7" width="10" style="1" customWidth="1"/>
    <col min="8" max="8" width="9.28515625" style="1" hidden="1" customWidth="1"/>
    <col min="9" max="9" width="11.42578125" style="3"/>
    <col min="10" max="10" width="7.7109375" style="2" hidden="1" customWidth="1"/>
    <col min="11" max="11" width="4.5703125" style="1" hidden="1" customWidth="1"/>
    <col min="12" max="12" width="5.5703125" style="1" hidden="1" customWidth="1"/>
    <col min="13" max="13" width="13" style="1" customWidth="1"/>
    <col min="14" max="14" width="3.7109375" style="1" customWidth="1"/>
    <col min="15" max="16384" width="11.42578125" style="1"/>
  </cols>
  <sheetData>
    <row r="1" spans="1:19" ht="21" thickBot="1" x14ac:dyDescent="0.25">
      <c r="A1" s="70" t="s">
        <v>41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</row>
    <row r="2" spans="1:19" ht="16.5" thickBot="1" x14ac:dyDescent="0.3">
      <c r="A2" s="73" t="s">
        <v>23</v>
      </c>
      <c r="B2" s="73"/>
      <c r="C2" s="73"/>
      <c r="D2" s="74"/>
      <c r="E2" s="66"/>
      <c r="F2" s="52"/>
      <c r="G2" s="51"/>
      <c r="H2" s="50"/>
      <c r="I2" s="49"/>
      <c r="J2" s="48"/>
      <c r="K2" s="47"/>
      <c r="L2" s="46"/>
      <c r="M2" s="45"/>
    </row>
    <row r="3" spans="1:19" ht="13.5" thickBot="1" x14ac:dyDescent="0.25">
      <c r="A3" s="44" t="s">
        <v>22</v>
      </c>
      <c r="B3" s="44"/>
      <c r="C3" s="43" t="s">
        <v>21</v>
      </c>
      <c r="D3" s="42" t="s">
        <v>20</v>
      </c>
      <c r="E3" s="41" t="s">
        <v>19</v>
      </c>
      <c r="F3" s="75" t="s">
        <v>18</v>
      </c>
      <c r="G3" s="76"/>
      <c r="H3" s="40" t="s">
        <v>17</v>
      </c>
      <c r="I3" s="39" t="s">
        <v>16</v>
      </c>
      <c r="J3" s="38" t="s">
        <v>15</v>
      </c>
      <c r="K3" s="38" t="s">
        <v>14</v>
      </c>
      <c r="L3" s="37" t="s">
        <v>13</v>
      </c>
      <c r="M3" s="36" t="s">
        <v>12</v>
      </c>
    </row>
    <row r="4" spans="1:19" ht="15.75" thickBot="1" x14ac:dyDescent="0.3">
      <c r="A4" s="35" t="s">
        <v>105</v>
      </c>
      <c r="B4" s="34"/>
      <c r="C4" s="33"/>
      <c r="D4" s="30"/>
      <c r="E4" s="23" t="e">
        <f t="shared" ref="E4:E23" ca="1" si="0">CONVERT(C4,D4,F4)</f>
        <v>#N/A</v>
      </c>
      <c r="F4" s="22">
        <f t="shared" ref="F4:F23" ca="1" si="1">IFERROR(INDEX(INDIRECT($B4),MATCH($A4,DESCRIPTION,0),2),)</f>
        <v>0</v>
      </c>
      <c r="G4" s="32">
        <f t="shared" ref="G4:G23" ca="1" si="2">IFERROR(INDEX(INDIRECT($B4),MATCH($A4,DESCRIPTION,0),1),)</f>
        <v>0</v>
      </c>
      <c r="H4" s="20" t="e">
        <f t="shared" ref="H4:H23" ca="1" si="3">IFERROR(E4/G4,C4/G4)</f>
        <v>#DIV/0!</v>
      </c>
      <c r="I4" s="19">
        <f>IFERROR(VLOOKUP(A4,[1]master_price!$F$1:$Z$999,7,FALSE),)</f>
        <v>0</v>
      </c>
      <c r="J4" s="18">
        <f>IFERROR(VLOOKUP(A4,[1]master_price!$F$1:$AF$999,14,FALSE),)</f>
        <v>0</v>
      </c>
      <c r="K4" s="17">
        <f t="shared" ref="K4:K23" si="4">(100-J4)/100</f>
        <v>1</v>
      </c>
      <c r="L4" s="16">
        <f t="shared" ref="L4:L23" si="5">100/(100-J4)</f>
        <v>1</v>
      </c>
      <c r="M4" s="15">
        <v>0.17</v>
      </c>
      <c r="N4" s="28"/>
    </row>
    <row r="5" spans="1:19" ht="15.75" thickBot="1" x14ac:dyDescent="0.3">
      <c r="A5" s="24" t="s">
        <v>111</v>
      </c>
      <c r="B5" s="24"/>
      <c r="C5" s="27"/>
      <c r="D5" s="24"/>
      <c r="E5" s="23" t="e">
        <f t="shared" ref="E5:E9" ca="1" si="6">CONVERT(C5,D5,F5)</f>
        <v>#N/A</v>
      </c>
      <c r="F5" s="22">
        <f t="shared" ca="1" si="1"/>
        <v>0</v>
      </c>
      <c r="G5" s="21">
        <f t="shared" ca="1" si="2"/>
        <v>0</v>
      </c>
      <c r="H5" s="20" t="e">
        <f t="shared" ref="H5:H9" ca="1" si="7">IFERROR(E5/G5,C5/G5)</f>
        <v>#DIV/0!</v>
      </c>
      <c r="I5" s="19">
        <f>IFERROR(VLOOKUP(A5,[1]master_price!$F$1:$Z$999,7,FALSE),)</f>
        <v>0</v>
      </c>
      <c r="J5" s="18">
        <f>IFERROR(VLOOKUP(A5,[1]master_price!$F$1:$AF$999,14,FALSE),)</f>
        <v>0</v>
      </c>
      <c r="K5" s="17">
        <f t="shared" ref="K5:K9" si="8">(100-J5)/100</f>
        <v>1</v>
      </c>
      <c r="L5" s="16">
        <f t="shared" ref="L5:L9" si="9">100/(100-J5)</f>
        <v>1</v>
      </c>
      <c r="M5" s="15">
        <v>0.05</v>
      </c>
    </row>
    <row r="6" spans="1:19" ht="15.75" thickBot="1" x14ac:dyDescent="0.3">
      <c r="A6" s="24"/>
      <c r="B6" s="24"/>
      <c r="C6" s="27"/>
      <c r="D6" s="24"/>
      <c r="E6" s="23" t="e">
        <f t="shared" ca="1" si="6"/>
        <v>#N/A</v>
      </c>
      <c r="F6" s="22">
        <f t="shared" ca="1" si="1"/>
        <v>0</v>
      </c>
      <c r="G6" s="21">
        <f t="shared" ca="1" si="2"/>
        <v>0</v>
      </c>
      <c r="H6" s="20" t="e">
        <f t="shared" ca="1" si="7"/>
        <v>#DIV/0!</v>
      </c>
      <c r="I6" s="19">
        <f>IFERROR(VLOOKUP(A6,[1]master_price!$F$1:$Z$999,7,FALSE),)</f>
        <v>0</v>
      </c>
      <c r="J6" s="18">
        <f>IFERROR(VLOOKUP(A6,[1]master_price!$F$1:$AF$999,14,FALSE),)</f>
        <v>0</v>
      </c>
      <c r="K6" s="17">
        <f t="shared" si="8"/>
        <v>1</v>
      </c>
      <c r="L6" s="16">
        <f t="shared" si="9"/>
        <v>1</v>
      </c>
      <c r="M6" s="15">
        <f t="shared" ref="M6" ca="1" si="10">IFERROR((I6*H6)/(1-J6),)</f>
        <v>0</v>
      </c>
    </row>
    <row r="7" spans="1:19" ht="15.75" thickBot="1" x14ac:dyDescent="0.3">
      <c r="A7" s="24" t="s">
        <v>107</v>
      </c>
      <c r="B7" s="24"/>
      <c r="C7" s="27"/>
      <c r="D7" s="24"/>
      <c r="E7" s="23" t="e">
        <f t="shared" ca="1" si="6"/>
        <v>#N/A</v>
      </c>
      <c r="F7" s="22">
        <f t="shared" ca="1" si="1"/>
        <v>0</v>
      </c>
      <c r="G7" s="21">
        <f t="shared" ca="1" si="2"/>
        <v>0</v>
      </c>
      <c r="H7" s="20" t="e">
        <f t="shared" ca="1" si="7"/>
        <v>#DIV/0!</v>
      </c>
      <c r="I7" s="19">
        <f>IFERROR(VLOOKUP(A7,[1]master_price!$F$1:$Z$999,7,FALSE),)</f>
        <v>0</v>
      </c>
      <c r="J7" s="18">
        <f>IFERROR(VLOOKUP(A7,[1]master_price!$F$1:$AF$999,14,FALSE),)</f>
        <v>0</v>
      </c>
      <c r="K7" s="17">
        <f t="shared" si="8"/>
        <v>1</v>
      </c>
      <c r="L7" s="16">
        <f t="shared" si="9"/>
        <v>1</v>
      </c>
      <c r="M7" s="15">
        <v>0.15</v>
      </c>
      <c r="N7" s="28"/>
    </row>
    <row r="8" spans="1:19" ht="15.75" thickBot="1" x14ac:dyDescent="0.3">
      <c r="A8" s="24" t="s">
        <v>42</v>
      </c>
      <c r="B8" s="24" t="s">
        <v>4</v>
      </c>
      <c r="C8" s="27">
        <v>15</v>
      </c>
      <c r="D8" s="24" t="s">
        <v>1</v>
      </c>
      <c r="E8" s="23" t="e">
        <f t="shared" ca="1" si="6"/>
        <v>#N/A</v>
      </c>
      <c r="F8" s="22">
        <f t="shared" ca="1" si="1"/>
        <v>0</v>
      </c>
      <c r="G8" s="21">
        <f t="shared" ca="1" si="2"/>
        <v>0</v>
      </c>
      <c r="H8" s="20" t="e">
        <f t="shared" ca="1" si="7"/>
        <v>#DIV/0!</v>
      </c>
      <c r="I8" s="19">
        <f>IFERROR(VLOOKUP(A8,[1]master_price!$F$1:$Z$999,7,FALSE),)</f>
        <v>0</v>
      </c>
      <c r="J8" s="18">
        <f>IFERROR(VLOOKUP(A8,[1]master_price!$F$1:$AF$999,14,FALSE),)</f>
        <v>0</v>
      </c>
      <c r="K8" s="17">
        <f t="shared" si="8"/>
        <v>1</v>
      </c>
      <c r="L8" s="16">
        <f t="shared" si="9"/>
        <v>1</v>
      </c>
      <c r="M8" s="15">
        <f t="shared" ref="M8:M9" ca="1" si="11">IFERROR((I8*H8)/(1-J8),)</f>
        <v>0</v>
      </c>
      <c r="N8" s="28"/>
    </row>
    <row r="9" spans="1:19" ht="15.75" thickBot="1" x14ac:dyDescent="0.3">
      <c r="A9" s="24" t="s">
        <v>109</v>
      </c>
      <c r="B9" s="24" t="s">
        <v>6</v>
      </c>
      <c r="C9" s="27">
        <v>140</v>
      </c>
      <c r="D9" s="24" t="s">
        <v>0</v>
      </c>
      <c r="E9" s="23" t="e">
        <f t="shared" ca="1" si="6"/>
        <v>#N/A</v>
      </c>
      <c r="F9" s="22">
        <f t="shared" ca="1" si="1"/>
        <v>0</v>
      </c>
      <c r="G9" s="21">
        <f t="shared" ca="1" si="2"/>
        <v>0</v>
      </c>
      <c r="H9" s="20" t="e">
        <f t="shared" ca="1" si="7"/>
        <v>#DIV/0!</v>
      </c>
      <c r="I9" s="19">
        <f>IFERROR(VLOOKUP(A9,[1]master_price!$F$1:$Z$999,7,FALSE),)</f>
        <v>0</v>
      </c>
      <c r="J9" s="18">
        <f>IFERROR(VLOOKUP(A9,[1]master_price!$F$1:$AF$999,14,FALSE),)</f>
        <v>0</v>
      </c>
      <c r="K9" s="17">
        <f t="shared" si="8"/>
        <v>1</v>
      </c>
      <c r="L9" s="16">
        <f t="shared" si="9"/>
        <v>1</v>
      </c>
      <c r="M9" s="15">
        <f t="shared" ca="1" si="11"/>
        <v>0</v>
      </c>
      <c r="N9" s="28"/>
    </row>
    <row r="10" spans="1:19" ht="15.75" thickBot="1" x14ac:dyDescent="0.3">
      <c r="A10" s="30" t="s">
        <v>106</v>
      </c>
      <c r="B10" s="31"/>
      <c r="C10" s="27"/>
      <c r="D10" s="30"/>
      <c r="E10" s="23" t="e">
        <f ca="1">CONVERT(C10,D10,F10)</f>
        <v>#N/A</v>
      </c>
      <c r="F10" s="22">
        <f ca="1">IFERROR(INDEX(INDIRECT($B10),MATCH($A10,DESCRIPTION,0),2),)</f>
        <v>0</v>
      </c>
      <c r="G10" s="21">
        <f ca="1">IFERROR(INDEX(INDIRECT($B10),MATCH($A10,DESCRIPTION,0),1),)</f>
        <v>0</v>
      </c>
      <c r="H10" s="20" t="e">
        <f ca="1">IFERROR(E10/G10,C10/G10)</f>
        <v>#DIV/0!</v>
      </c>
      <c r="I10" s="19">
        <f>IFERROR(VLOOKUP(A10,[1]master_price!$F$1:$Z$999,7,FALSE),)</f>
        <v>0</v>
      </c>
      <c r="J10" s="18">
        <f>IFERROR(VLOOKUP(A10,[1]master_price!$F$1:$AF$999,14,FALSE),)</f>
        <v>0</v>
      </c>
      <c r="K10" s="17">
        <f>(100-J10)/100</f>
        <v>1</v>
      </c>
      <c r="L10" s="16">
        <f>100/(100-J10)</f>
        <v>1</v>
      </c>
      <c r="M10" s="15">
        <v>0.2</v>
      </c>
      <c r="N10" s="28"/>
      <c r="S10" s="1" t="s">
        <v>110</v>
      </c>
    </row>
    <row r="11" spans="1:19" ht="15.75" thickBot="1" x14ac:dyDescent="0.3">
      <c r="A11" s="24" t="s">
        <v>112</v>
      </c>
      <c r="B11" s="31"/>
      <c r="C11" s="27"/>
      <c r="D11" s="30"/>
      <c r="E11" s="23" t="e">
        <f ca="1">CONVERT(C11,D11,F11)</f>
        <v>#N/A</v>
      </c>
      <c r="F11" s="22">
        <f ca="1">IFERROR(INDEX(INDIRECT($B11),MATCH($A11,DESCRIPTION,0),2),)</f>
        <v>0</v>
      </c>
      <c r="G11" s="21">
        <f ca="1">IFERROR(INDEX(INDIRECT($B11),MATCH($A11,DESCRIPTION,0),1),)</f>
        <v>0</v>
      </c>
      <c r="H11" s="20" t="e">
        <f ca="1">IFERROR(E11/G11,C11/G11)</f>
        <v>#DIV/0!</v>
      </c>
      <c r="I11" s="19">
        <f>IFERROR(VLOOKUP(A11,[1]master_price!$F$1:$Z$999,7,FALSE),)</f>
        <v>0</v>
      </c>
      <c r="J11" s="18">
        <f>IFERROR(VLOOKUP(A11,[1]master_price!$F$1:$AF$999,14,FALSE),)</f>
        <v>0</v>
      </c>
      <c r="K11" s="17">
        <f>(100-J11)/100</f>
        <v>1</v>
      </c>
      <c r="L11" s="16">
        <f>100/(100-J11)</f>
        <v>1</v>
      </c>
      <c r="M11" s="15">
        <v>0.05</v>
      </c>
      <c r="N11" s="28"/>
    </row>
    <row r="12" spans="1:19" ht="15.75" thickBot="1" x14ac:dyDescent="0.3">
      <c r="A12" s="24"/>
      <c r="B12" s="24"/>
      <c r="C12" s="27"/>
      <c r="D12" s="24" t="s">
        <v>2</v>
      </c>
      <c r="E12" s="23" t="e">
        <f t="shared" ref="E12" ca="1" si="12">CONVERT(C12,D12,F12)</f>
        <v>#N/A</v>
      </c>
      <c r="F12" s="22">
        <f t="shared" ca="1" si="1"/>
        <v>0</v>
      </c>
      <c r="G12" s="21">
        <f t="shared" ca="1" si="2"/>
        <v>0</v>
      </c>
      <c r="H12" s="20" t="e">
        <f t="shared" ref="H12" ca="1" si="13">IFERROR(E12/G12,C12/G12)</f>
        <v>#DIV/0!</v>
      </c>
      <c r="I12" s="19">
        <f>IFERROR(VLOOKUP(A12,[1]master_price!$F$1:$Z$999,7,FALSE),)</f>
        <v>0</v>
      </c>
      <c r="J12" s="18">
        <f>IFERROR(VLOOKUP(A12,[1]master_price!$F$1:$AF$999,14,FALSE),)</f>
        <v>0</v>
      </c>
      <c r="K12" s="17">
        <f t="shared" ref="K12" si="14">(100-J12)/100</f>
        <v>1</v>
      </c>
      <c r="L12" s="16">
        <f t="shared" ref="L12" si="15">100/(100-J12)</f>
        <v>1</v>
      </c>
      <c r="M12" s="15">
        <f t="shared" ref="M12" ca="1" si="16">IFERROR((I12*H12)/(1-J12),)</f>
        <v>0</v>
      </c>
      <c r="N12" s="28"/>
    </row>
    <row r="13" spans="1:19" ht="15.75" thickBot="1" x14ac:dyDescent="0.3">
      <c r="A13" s="24"/>
      <c r="B13" s="24" t="s">
        <v>2</v>
      </c>
      <c r="C13" s="27">
        <v>1</v>
      </c>
      <c r="D13" s="24" t="s">
        <v>2</v>
      </c>
      <c r="E13" s="23" t="e">
        <f t="shared" ca="1" si="0"/>
        <v>#N/A</v>
      </c>
      <c r="F13" s="22">
        <f t="shared" ca="1" si="1"/>
        <v>0</v>
      </c>
      <c r="G13" s="21">
        <f t="shared" ca="1" si="2"/>
        <v>0</v>
      </c>
      <c r="H13" s="20" t="e">
        <f t="shared" ca="1" si="3"/>
        <v>#DIV/0!</v>
      </c>
      <c r="I13" s="19">
        <f>IFERROR(VLOOKUP(A13,[1]master_price!$F$1:$Z$999,7,FALSE),)</f>
        <v>0</v>
      </c>
      <c r="J13" s="18">
        <f>IFERROR(VLOOKUP(A13,[1]master_price!$F$1:$AF$999,14,FALSE),)</f>
        <v>0</v>
      </c>
      <c r="K13" s="17">
        <f t="shared" si="4"/>
        <v>1</v>
      </c>
      <c r="L13" s="16">
        <f t="shared" si="5"/>
        <v>1</v>
      </c>
      <c r="M13" s="15">
        <f t="shared" ref="M13:M23" ca="1" si="17">IFERROR((I13*H13)/(1-J13),)</f>
        <v>0</v>
      </c>
      <c r="N13" s="28"/>
    </row>
    <row r="14" spans="1:19" ht="15.75" thickBot="1" x14ac:dyDescent="0.3">
      <c r="A14" s="24" t="s">
        <v>113</v>
      </c>
      <c r="B14" s="24" t="s">
        <v>2</v>
      </c>
      <c r="C14" s="27">
        <v>1</v>
      </c>
      <c r="D14" s="24" t="s">
        <v>2</v>
      </c>
      <c r="E14" s="23" t="e">
        <f t="shared" ca="1" si="0"/>
        <v>#N/A</v>
      </c>
      <c r="F14" s="22">
        <f t="shared" ca="1" si="1"/>
        <v>0</v>
      </c>
      <c r="G14" s="21">
        <f t="shared" ca="1" si="2"/>
        <v>0</v>
      </c>
      <c r="H14" s="20" t="e">
        <f t="shared" ca="1" si="3"/>
        <v>#DIV/0!</v>
      </c>
      <c r="I14" s="19">
        <f>IFERROR(VLOOKUP(A14,[1]master_price!$F$1:$Z$999,7,FALSE),)</f>
        <v>0</v>
      </c>
      <c r="J14" s="18">
        <f>IFERROR(VLOOKUP(A14,[1]master_price!$F$1:$AF$999,14,FALSE),)</f>
        <v>0</v>
      </c>
      <c r="K14" s="17">
        <f t="shared" si="4"/>
        <v>1</v>
      </c>
      <c r="L14" s="16">
        <f t="shared" si="5"/>
        <v>1</v>
      </c>
      <c r="M14" s="15">
        <f t="shared" ca="1" si="17"/>
        <v>0</v>
      </c>
      <c r="N14" s="28"/>
    </row>
    <row r="15" spans="1:19" ht="15.75" thickBot="1" x14ac:dyDescent="0.3">
      <c r="A15" s="24" t="s">
        <v>80</v>
      </c>
      <c r="B15" s="29" t="s">
        <v>6</v>
      </c>
      <c r="C15" s="27">
        <v>350</v>
      </c>
      <c r="D15" s="24" t="s">
        <v>0</v>
      </c>
      <c r="E15" s="23" t="e">
        <f t="shared" ca="1" si="0"/>
        <v>#N/A</v>
      </c>
      <c r="F15" s="22">
        <f t="shared" ca="1" si="1"/>
        <v>0</v>
      </c>
      <c r="G15" s="21">
        <f t="shared" ca="1" si="2"/>
        <v>0</v>
      </c>
      <c r="H15" s="20" t="e">
        <f t="shared" ca="1" si="3"/>
        <v>#DIV/0!</v>
      </c>
      <c r="I15" s="19">
        <f>IFERROR(VLOOKUP(A15,[1]master_price!$F$1:$Z$999,7,FALSE),)</f>
        <v>0</v>
      </c>
      <c r="J15" s="18">
        <f>IFERROR(VLOOKUP(A15,[1]master_price!$F$1:$AF$999,14,FALSE),)</f>
        <v>0</v>
      </c>
      <c r="K15" s="17">
        <f t="shared" si="4"/>
        <v>1</v>
      </c>
      <c r="L15" s="16">
        <f t="shared" si="5"/>
        <v>1</v>
      </c>
      <c r="M15" s="15">
        <f t="shared" ca="1" si="17"/>
        <v>0</v>
      </c>
      <c r="N15" s="28"/>
    </row>
    <row r="16" spans="1:19" ht="15.75" thickBot="1" x14ac:dyDescent="0.3">
      <c r="A16" s="30"/>
      <c r="B16" s="31"/>
      <c r="C16" s="27"/>
      <c r="D16" s="30"/>
      <c r="E16" s="23" t="e">
        <f ca="1">CONVERT(C16,D16,F16)</f>
        <v>#N/A</v>
      </c>
      <c r="F16" s="22">
        <f ca="1">IFERROR(INDEX(INDIRECT($B16),MATCH($A16,DESCRIPTION,0),2),)</f>
        <v>0</v>
      </c>
      <c r="G16" s="21">
        <f ca="1">IFERROR(INDEX(INDIRECT($B16),MATCH($A16,DESCRIPTION,0),1),)</f>
        <v>0</v>
      </c>
      <c r="H16" s="20" t="e">
        <f ca="1">IFERROR(E16/G16,C16/G16)</f>
        <v>#DIV/0!</v>
      </c>
      <c r="I16" s="19">
        <f>IFERROR(VLOOKUP(A16,[1]master_price!$F$1:$Z$999,7,FALSE),)</f>
        <v>0</v>
      </c>
      <c r="J16" s="18">
        <f>IFERROR(VLOOKUP(A16,[1]master_price!$F$1:$AF$999,14,FALSE),)</f>
        <v>0</v>
      </c>
      <c r="K16" s="17">
        <f>(100-J16)/100</f>
        <v>1</v>
      </c>
      <c r="L16" s="16">
        <f>100/(100-J16)</f>
        <v>1</v>
      </c>
      <c r="M16" s="15">
        <f t="shared" ca="1" si="17"/>
        <v>0</v>
      </c>
      <c r="N16" s="28"/>
    </row>
    <row r="17" spans="1:14" ht="15.75" thickBot="1" x14ac:dyDescent="0.3">
      <c r="A17" s="24"/>
      <c r="B17" s="29"/>
      <c r="C17" s="27"/>
      <c r="D17" s="24"/>
      <c r="E17" s="23" t="e">
        <f ca="1">CONVERT(C17,D17,F17)</f>
        <v>#N/A</v>
      </c>
      <c r="F17" s="22">
        <f ca="1">IFERROR(INDEX(INDIRECT($B17),MATCH($A17,DESCRIPTION,0),2),)</f>
        <v>0</v>
      </c>
      <c r="G17" s="21">
        <f ca="1">IFERROR(INDEX(INDIRECT($B17),MATCH($A17,DESCRIPTION,0),1),)</f>
        <v>0</v>
      </c>
      <c r="H17" s="20" t="e">
        <f ca="1">IFERROR(E17/G17,C17/G17)</f>
        <v>#DIV/0!</v>
      </c>
      <c r="I17" s="19">
        <f>IFERROR(VLOOKUP(A17,[1]master_price!$F$1:$Z$999,7,FALSE),)</f>
        <v>0</v>
      </c>
      <c r="J17" s="18">
        <f>IFERROR(VLOOKUP(A17,[1]master_price!$F$1:$AF$999,14,FALSE),)</f>
        <v>0</v>
      </c>
      <c r="K17" s="17">
        <f>(100-J17)/100</f>
        <v>1</v>
      </c>
      <c r="L17" s="16">
        <f>100/(100-J17)</f>
        <v>1</v>
      </c>
      <c r="M17" s="15">
        <f ca="1">IFERROR((I17*H17)/(1-J17),)</f>
        <v>0</v>
      </c>
      <c r="N17" s="28"/>
    </row>
    <row r="18" spans="1:14" ht="15.75" thickBot="1" x14ac:dyDescent="0.3">
      <c r="A18" s="24"/>
      <c r="B18" s="24"/>
      <c r="C18" s="27"/>
      <c r="D18" s="24"/>
      <c r="E18" s="23" t="e">
        <f t="shared" ca="1" si="0"/>
        <v>#N/A</v>
      </c>
      <c r="F18" s="22">
        <f t="shared" ca="1" si="1"/>
        <v>0</v>
      </c>
      <c r="G18" s="21">
        <f t="shared" ca="1" si="2"/>
        <v>0</v>
      </c>
      <c r="H18" s="20" t="e">
        <f t="shared" ca="1" si="3"/>
        <v>#DIV/0!</v>
      </c>
      <c r="I18" s="19">
        <f>IFERROR(VLOOKUP(A18,[1]master_price!$F$1:$Z$999,7,FALSE),)</f>
        <v>0</v>
      </c>
      <c r="J18" s="18">
        <f>IFERROR(VLOOKUP(A18,[1]master_price!$F$1:$AF$999,14,FALSE),)</f>
        <v>0</v>
      </c>
      <c r="K18" s="17">
        <f t="shared" si="4"/>
        <v>1</v>
      </c>
      <c r="L18" s="16">
        <f t="shared" si="5"/>
        <v>1</v>
      </c>
      <c r="M18" s="15">
        <f t="shared" ca="1" si="17"/>
        <v>0</v>
      </c>
      <c r="N18" s="28"/>
    </row>
    <row r="19" spans="1:14" ht="15.75" thickBot="1" x14ac:dyDescent="0.3">
      <c r="A19" s="24" t="s">
        <v>108</v>
      </c>
      <c r="B19" s="24"/>
      <c r="C19" s="27"/>
      <c r="D19" s="24"/>
      <c r="E19" s="23" t="e">
        <f t="shared" ref="E19:E20" ca="1" si="18">CONVERT(C19,D19,F19)</f>
        <v>#N/A</v>
      </c>
      <c r="F19" s="22">
        <f t="shared" ca="1" si="1"/>
        <v>0</v>
      </c>
      <c r="G19" s="21">
        <f t="shared" ca="1" si="2"/>
        <v>0</v>
      </c>
      <c r="H19" s="20" t="e">
        <f t="shared" ref="H19:H20" ca="1" si="19">IFERROR(E19/G19,C19/G19)</f>
        <v>#DIV/0!</v>
      </c>
      <c r="I19" s="19">
        <f>IFERROR(VLOOKUP(A19,[1]master_price!$F$1:$Z$999,7,FALSE),)</f>
        <v>0</v>
      </c>
      <c r="J19" s="18">
        <f>IFERROR(VLOOKUP(A19,[1]master_price!$F$1:$AF$999,14,FALSE),)</f>
        <v>0</v>
      </c>
      <c r="K19" s="17">
        <f t="shared" ref="K19:K20" si="20">(100-J19)/100</f>
        <v>1</v>
      </c>
      <c r="L19" s="16">
        <f t="shared" ref="L19:L20" si="21">100/(100-J19)</f>
        <v>1</v>
      </c>
      <c r="M19" s="15">
        <f t="shared" ref="M19:M20" ca="1" si="22">IFERROR((I19*H19)/(1-J19),)</f>
        <v>0</v>
      </c>
      <c r="N19" s="28"/>
    </row>
    <row r="20" spans="1:14" ht="15.75" thickBot="1" x14ac:dyDescent="0.3">
      <c r="A20" s="24" t="s">
        <v>43</v>
      </c>
      <c r="B20" s="24" t="s">
        <v>2</v>
      </c>
      <c r="C20" s="27">
        <v>1</v>
      </c>
      <c r="D20" s="24" t="s">
        <v>2</v>
      </c>
      <c r="E20" s="23" t="e">
        <f t="shared" ca="1" si="18"/>
        <v>#N/A</v>
      </c>
      <c r="F20" s="22">
        <f t="shared" ca="1" si="1"/>
        <v>0</v>
      </c>
      <c r="G20" s="21">
        <f t="shared" ca="1" si="2"/>
        <v>0</v>
      </c>
      <c r="H20" s="20" t="e">
        <f t="shared" ca="1" si="19"/>
        <v>#DIV/0!</v>
      </c>
      <c r="I20" s="19">
        <f>IFERROR(VLOOKUP(A20,[1]master_price!$F$1:$Z$999,7,FALSE),)</f>
        <v>0</v>
      </c>
      <c r="J20" s="18">
        <f>IFERROR(VLOOKUP(A20,[1]master_price!$F$1:$AF$999,14,FALSE),)</f>
        <v>0</v>
      </c>
      <c r="K20" s="17">
        <f t="shared" si="20"/>
        <v>1</v>
      </c>
      <c r="L20" s="16">
        <f t="shared" si="21"/>
        <v>1</v>
      </c>
      <c r="M20" s="15">
        <f t="shared" ca="1" si="22"/>
        <v>0</v>
      </c>
      <c r="N20" s="28"/>
    </row>
    <row r="21" spans="1:14" ht="15.75" thickBot="1" x14ac:dyDescent="0.3">
      <c r="A21" s="24"/>
      <c r="B21" s="24"/>
      <c r="C21" s="27"/>
      <c r="D21" s="24"/>
      <c r="E21" s="23" t="e">
        <f t="shared" ca="1" si="0"/>
        <v>#N/A</v>
      </c>
      <c r="F21" s="22">
        <f t="shared" ca="1" si="1"/>
        <v>0</v>
      </c>
      <c r="G21" s="21">
        <f t="shared" ca="1" si="2"/>
        <v>0</v>
      </c>
      <c r="H21" s="20" t="e">
        <f t="shared" ca="1" si="3"/>
        <v>#DIV/0!</v>
      </c>
      <c r="I21" s="19">
        <f>IFERROR(VLOOKUP(A21,[1]master_price!$F$1:$Z$999,7,FALSE),)</f>
        <v>0</v>
      </c>
      <c r="J21" s="18">
        <f>IFERROR(VLOOKUP(A21,[1]master_price!$F$1:$AF$999,14,FALSE),)</f>
        <v>0</v>
      </c>
      <c r="K21" s="17">
        <f t="shared" si="4"/>
        <v>1</v>
      </c>
      <c r="L21" s="16">
        <f t="shared" si="5"/>
        <v>1</v>
      </c>
      <c r="M21" s="15">
        <f t="shared" ca="1" si="17"/>
        <v>0</v>
      </c>
      <c r="N21" s="28"/>
    </row>
    <row r="22" spans="1:14" ht="15.75" thickBot="1" x14ac:dyDescent="0.3">
      <c r="A22" s="24"/>
      <c r="B22" s="24"/>
      <c r="C22" s="27"/>
      <c r="D22" s="24"/>
      <c r="E22" s="23" t="e">
        <f t="shared" ca="1" si="0"/>
        <v>#N/A</v>
      </c>
      <c r="F22" s="22">
        <f t="shared" ca="1" si="1"/>
        <v>0</v>
      </c>
      <c r="G22" s="21">
        <f t="shared" ca="1" si="2"/>
        <v>0</v>
      </c>
      <c r="H22" s="20" t="e">
        <f t="shared" ca="1" si="3"/>
        <v>#DIV/0!</v>
      </c>
      <c r="I22" s="19">
        <f>IFERROR(VLOOKUP(A22,[1]master_price!$F$1:$Z$999,7,FALSE),)</f>
        <v>0</v>
      </c>
      <c r="J22" s="18">
        <f>IFERROR(VLOOKUP(A22,[1]master_price!$F$1:$AF$999,14,FALSE),)</f>
        <v>0</v>
      </c>
      <c r="K22" s="17">
        <f t="shared" si="4"/>
        <v>1</v>
      </c>
      <c r="L22" s="16">
        <f t="shared" si="5"/>
        <v>1</v>
      </c>
      <c r="M22" s="15">
        <f t="shared" ca="1" si="17"/>
        <v>0</v>
      </c>
      <c r="N22" s="11"/>
    </row>
    <row r="23" spans="1:14" ht="15.75" thickBot="1" x14ac:dyDescent="0.3">
      <c r="A23" s="24"/>
      <c r="B23" s="26"/>
      <c r="C23" s="25"/>
      <c r="D23" s="24"/>
      <c r="E23" s="23" t="e">
        <f t="shared" ca="1" si="0"/>
        <v>#N/A</v>
      </c>
      <c r="F23" s="22">
        <f t="shared" ca="1" si="1"/>
        <v>0</v>
      </c>
      <c r="G23" s="21">
        <f t="shared" ca="1" si="2"/>
        <v>0</v>
      </c>
      <c r="H23" s="20" t="e">
        <f t="shared" ca="1" si="3"/>
        <v>#DIV/0!</v>
      </c>
      <c r="I23" s="19">
        <f>IFERROR(VLOOKUP(A23,[1]master_price!$F$1:$Z$999,7,FALSE),)</f>
        <v>0</v>
      </c>
      <c r="J23" s="18">
        <f>IFERROR(VLOOKUP(A23,[1]master_price!$F$1:$AF$999,14,FALSE),)</f>
        <v>0</v>
      </c>
      <c r="K23" s="17">
        <f t="shared" si="4"/>
        <v>1</v>
      </c>
      <c r="L23" s="16">
        <f t="shared" si="5"/>
        <v>1</v>
      </c>
      <c r="M23" s="15">
        <f t="shared" ca="1" si="17"/>
        <v>0</v>
      </c>
      <c r="N23" s="11"/>
    </row>
    <row r="24" spans="1:14" ht="15.75" thickBot="1" x14ac:dyDescent="0.3">
      <c r="F24" s="14"/>
      <c r="G24" s="14"/>
      <c r="I24" s="3" t="s">
        <v>45</v>
      </c>
      <c r="J24" s="2" t="s">
        <v>11</v>
      </c>
      <c r="L24" s="13" t="s">
        <v>10</v>
      </c>
      <c r="M24" s="12">
        <f ca="1">SUM(M4:M23)</f>
        <v>0.62000000000000011</v>
      </c>
      <c r="N24" s="11"/>
    </row>
    <row r="25" spans="1:14" ht="15.75" thickBot="1" x14ac:dyDescent="0.3">
      <c r="I25" s="3" t="s">
        <v>46</v>
      </c>
      <c r="J25" s="8" t="s">
        <v>9</v>
      </c>
      <c r="M25" s="9">
        <v>18</v>
      </c>
    </row>
    <row r="26" spans="1:14" ht="15.75" thickBot="1" x14ac:dyDescent="0.3">
      <c r="A26" s="6"/>
      <c r="I26" s="3" t="s">
        <v>47</v>
      </c>
      <c r="J26" s="8" t="s">
        <v>8</v>
      </c>
      <c r="M26" s="7">
        <f ca="1">M24/M25</f>
        <v>3.4444444444444451E-2</v>
      </c>
    </row>
    <row r="27" spans="1:14" x14ac:dyDescent="0.25">
      <c r="A27" s="6"/>
      <c r="J27" s="3"/>
      <c r="K27" s="3"/>
      <c r="L27" s="3"/>
      <c r="M27" s="3"/>
    </row>
    <row r="28" spans="1:14" x14ac:dyDescent="0.25">
      <c r="A28" s="6"/>
      <c r="M28" s="67">
        <f ca="1">M25-M24</f>
        <v>17.38</v>
      </c>
    </row>
  </sheetData>
  <sheetProtection selectLockedCells="1"/>
  <dataConsolidate/>
  <mergeCells count="3">
    <mergeCell ref="A1:M1"/>
    <mergeCell ref="A2:D2"/>
    <mergeCell ref="F3:G3"/>
  </mergeCells>
  <conditionalFormatting sqref="G16">
    <cfRule type="expression" priority="3" stopIfTrue="1">
      <formula>$F$16</formula>
    </cfRule>
  </conditionalFormatting>
  <conditionalFormatting sqref="G11">
    <cfRule type="expression" priority="2" stopIfTrue="1">
      <formula>$F$16</formula>
    </cfRule>
  </conditionalFormatting>
  <conditionalFormatting sqref="G10">
    <cfRule type="expression" priority="1" stopIfTrue="1">
      <formula>$F$16</formula>
    </cfRule>
  </conditionalFormatting>
  <dataValidations count="3">
    <dataValidation type="list" allowBlank="1" showInputMessage="1" showErrorMessage="1" sqref="D4:D23">
      <formula1>uniter_list</formula1>
    </dataValidation>
    <dataValidation type="list" allowBlank="1" showInputMessage="1" sqref="B4:B23">
      <formula1>list_format</formula1>
    </dataValidation>
    <dataValidation type="list" allowBlank="1" showInputMessage="1" sqref="A4:A23">
      <formula1>IF(A4&lt;&gt;"",OFFSET(f_categorie,MATCH(A4&amp;"*",f_categorie,0)-1,,COUNTIF(f_categorie,A4&amp;"*"),1),f_categorie)</formula1>
    </dataValidation>
  </dataValidations>
  <printOptions horizontalCentered="1"/>
  <pageMargins left="0.39370078740157483" right="0.51181102362204722" top="0.43" bottom="0.39370078740157483" header="0.27559055118110237" footer="0.23622047244094491"/>
  <pageSetup scale="96" orientation="landscape" verticalDpi="300" r:id="rId1"/>
  <headerFooter alignWithMargins="0">
    <oddFooter>&amp;LImprimer le : &amp;D&amp;R&amp;"Arial,Gras"&amp;12&amp;F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8">
    <pageSetUpPr fitToPage="1"/>
  </sheetPr>
  <dimension ref="A1:O28"/>
  <sheetViews>
    <sheetView showZeros="0" tabSelected="1" zoomScaleNormal="100" workbookViewId="0">
      <selection activeCell="G7" sqref="G7"/>
    </sheetView>
  </sheetViews>
  <sheetFormatPr defaultColWidth="11.42578125" defaultRowHeight="15" x14ac:dyDescent="0.25"/>
  <cols>
    <col min="1" max="1" width="26.28515625" style="1" customWidth="1"/>
    <col min="2" max="2" width="14" style="1" bestFit="1" customWidth="1"/>
    <col min="3" max="3" width="13.28515625" style="5" customWidth="1"/>
    <col min="4" max="4" width="11.42578125" style="4" customWidth="1"/>
    <col min="5" max="5" width="13.42578125" style="1" customWidth="1"/>
    <col min="6" max="6" width="9.42578125" style="1" customWidth="1"/>
    <col min="7" max="7" width="10" style="1" customWidth="1"/>
    <col min="8" max="8" width="9.28515625" style="1" customWidth="1"/>
    <col min="9" max="9" width="11.42578125" style="3"/>
    <col min="10" max="10" width="7.7109375" style="2" customWidth="1"/>
    <col min="11" max="11" width="4.5703125" style="1" customWidth="1"/>
    <col min="12" max="12" width="5.5703125" style="1" customWidth="1"/>
    <col min="13" max="13" width="13" style="1" customWidth="1"/>
    <col min="14" max="14" width="3.7109375" style="1" customWidth="1"/>
    <col min="15" max="16384" width="11.42578125" style="1"/>
  </cols>
  <sheetData>
    <row r="1" spans="1:14" ht="21" thickBot="1" x14ac:dyDescent="0.25">
      <c r="A1" s="70" t="s">
        <v>48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</row>
    <row r="2" spans="1:14" ht="16.5" thickBot="1" x14ac:dyDescent="0.3">
      <c r="A2" s="73" t="s">
        <v>23</v>
      </c>
      <c r="B2" s="73"/>
      <c r="C2" s="73"/>
      <c r="D2" s="74"/>
      <c r="E2" s="54"/>
      <c r="F2" s="52"/>
      <c r="G2" s="51"/>
      <c r="H2" s="50"/>
      <c r="I2" s="49"/>
      <c r="J2" s="48"/>
      <c r="K2" s="47"/>
      <c r="L2" s="46"/>
      <c r="M2" s="45"/>
    </row>
    <row r="3" spans="1:14" ht="13.5" thickBot="1" x14ac:dyDescent="0.25">
      <c r="A3" s="44" t="s">
        <v>22</v>
      </c>
      <c r="B3" s="44"/>
      <c r="C3" s="43" t="s">
        <v>21</v>
      </c>
      <c r="D3" s="42" t="s">
        <v>20</v>
      </c>
      <c r="E3" s="41" t="s">
        <v>19</v>
      </c>
      <c r="F3" s="75" t="s">
        <v>18</v>
      </c>
      <c r="G3" s="76"/>
      <c r="H3" s="40" t="s">
        <v>17</v>
      </c>
      <c r="I3" s="39" t="s">
        <v>16</v>
      </c>
      <c r="J3" s="38" t="s">
        <v>15</v>
      </c>
      <c r="K3" s="38" t="s">
        <v>14</v>
      </c>
      <c r="L3" s="37" t="s">
        <v>13</v>
      </c>
      <c r="M3" s="36" t="s">
        <v>12</v>
      </c>
    </row>
    <row r="4" spans="1:14" ht="15.75" thickBot="1" x14ac:dyDescent="0.3">
      <c r="A4" s="35" t="s">
        <v>35</v>
      </c>
      <c r="B4" s="34" t="s">
        <v>2</v>
      </c>
      <c r="C4" s="33">
        <v>1</v>
      </c>
      <c r="D4" s="30" t="s">
        <v>2</v>
      </c>
      <c r="E4" s="23" t="e">
        <f t="shared" ref="E4:E23" ca="1" si="0">CONVERT(C4,D4,F4)</f>
        <v>#N/A</v>
      </c>
      <c r="F4" s="22">
        <f t="shared" ref="F4:F23" ca="1" si="1">IFERROR(INDEX(INDIRECT($B4),MATCH($A4,DESCRIPTION,0),2),)</f>
        <v>12</v>
      </c>
      <c r="G4" s="32">
        <f t="shared" ref="G4:G23" ca="1" si="2">IFERROR(INDEX(INDIRECT($B4),MATCH($A4,DESCRIPTION,0),1),)</f>
        <v>0</v>
      </c>
      <c r="H4" s="20" t="e">
        <f ca="1">IFERROR(E4/G4,C4/G4)</f>
        <v>#DIV/0!</v>
      </c>
      <c r="I4" s="19" t="str">
        <f>IFERROR(VLOOKUP(A4,[1]master_price!$F$1:$Z$999,7,FALSE),)</f>
        <v>uniter</v>
      </c>
      <c r="J4" s="18" t="str">
        <f>IFERROR(VLOOKUP(A4,[1]master_price!$F$1:$AF$999,14,FALSE),)</f>
        <v>uniter</v>
      </c>
      <c r="K4" s="17" t="e">
        <f t="shared" ref="K4:K23" si="3">(100-J4)/100</f>
        <v>#VALUE!</v>
      </c>
      <c r="L4" s="16" t="e">
        <f t="shared" ref="L4:L23" si="4">100/(100-J4)</f>
        <v>#VALUE!</v>
      </c>
      <c r="M4" s="15">
        <f t="shared" ref="M4:M23" ca="1" si="5">IFERROR((I4*H4)/(1-J4),)</f>
        <v>0</v>
      </c>
      <c r="N4" s="28"/>
    </row>
    <row r="5" spans="1:14" ht="15.75" thickBot="1" x14ac:dyDescent="0.3">
      <c r="A5" s="30" t="s">
        <v>34</v>
      </c>
      <c r="B5" s="31" t="s">
        <v>2</v>
      </c>
      <c r="C5" s="27">
        <v>1</v>
      </c>
      <c r="D5" s="30" t="s">
        <v>2</v>
      </c>
      <c r="E5" s="23" t="e">
        <f t="shared" ca="1" si="0"/>
        <v>#N/A</v>
      </c>
      <c r="F5" s="22">
        <f t="shared" ca="1" si="1"/>
        <v>0</v>
      </c>
      <c r="G5" s="21">
        <f t="shared" ca="1" si="2"/>
        <v>0</v>
      </c>
      <c r="H5" s="20" t="e">
        <f t="shared" ref="H5:H23" ca="1" si="6">IFERROR(E5/G5,C5/G5)</f>
        <v>#DIV/0!</v>
      </c>
      <c r="I5" s="19">
        <f>IFERROR(VLOOKUP(A5,[1]master_price!$F$1:$Z$999,7,FALSE),)</f>
        <v>0</v>
      </c>
      <c r="J5" s="18">
        <f>IFERROR(VLOOKUP(A5,[1]master_price!$F$1:$AF$999,14,FALSE),)</f>
        <v>0</v>
      </c>
      <c r="K5" s="17">
        <f t="shared" si="3"/>
        <v>1</v>
      </c>
      <c r="L5" s="16">
        <f t="shared" si="4"/>
        <v>1</v>
      </c>
      <c r="M5" s="15">
        <f t="shared" ca="1" si="5"/>
        <v>0</v>
      </c>
      <c r="N5" s="28"/>
    </row>
    <row r="6" spans="1:14" ht="15.75" thickBot="1" x14ac:dyDescent="0.3">
      <c r="A6" s="24" t="s">
        <v>28</v>
      </c>
      <c r="B6" s="29" t="s">
        <v>4</v>
      </c>
      <c r="C6" s="27">
        <v>0.5</v>
      </c>
      <c r="D6" s="24" t="s">
        <v>5</v>
      </c>
      <c r="E6" s="23" t="e">
        <f t="shared" ca="1" si="0"/>
        <v>#N/A</v>
      </c>
      <c r="F6" s="22">
        <f t="shared" ca="1" si="1"/>
        <v>0</v>
      </c>
      <c r="G6" s="21">
        <f t="shared" ca="1" si="2"/>
        <v>0</v>
      </c>
      <c r="H6" s="20" t="e">
        <f t="shared" ca="1" si="6"/>
        <v>#DIV/0!</v>
      </c>
      <c r="I6" s="19">
        <f>IFERROR(VLOOKUP(A6,[1]master_price!$F$1:$Z$999,7,FALSE),)</f>
        <v>0</v>
      </c>
      <c r="J6" s="18">
        <f>IFERROR(VLOOKUP(A6,[1]master_price!$F$1:$AF$999,14,FALSE),)</f>
        <v>0</v>
      </c>
      <c r="K6" s="17">
        <f t="shared" si="3"/>
        <v>1</v>
      </c>
      <c r="L6" s="16">
        <f t="shared" si="4"/>
        <v>1</v>
      </c>
      <c r="M6" s="15">
        <f t="shared" ca="1" si="5"/>
        <v>0</v>
      </c>
      <c r="N6" s="28"/>
    </row>
    <row r="7" spans="1:14" ht="15.75" thickBot="1" x14ac:dyDescent="0.3">
      <c r="A7" s="24" t="s">
        <v>42</v>
      </c>
      <c r="B7" s="24" t="s">
        <v>4</v>
      </c>
      <c r="C7" s="27">
        <v>1</v>
      </c>
      <c r="D7" s="24" t="s">
        <v>3</v>
      </c>
      <c r="E7" s="23" t="e">
        <f t="shared" ca="1" si="0"/>
        <v>#N/A</v>
      </c>
      <c r="F7" s="22">
        <f t="shared" ca="1" si="1"/>
        <v>0</v>
      </c>
      <c r="G7" s="21">
        <f t="shared" ca="1" si="2"/>
        <v>0</v>
      </c>
      <c r="H7" s="20" t="e">
        <f t="shared" ca="1" si="6"/>
        <v>#DIV/0!</v>
      </c>
      <c r="I7" s="19">
        <f>IFERROR(VLOOKUP(A7,[1]master_price!$F$1:$Z$999,7,FALSE),)</f>
        <v>0</v>
      </c>
      <c r="J7" s="18">
        <f>IFERROR(VLOOKUP(A7,[1]master_price!$F$1:$AF$999,14,FALSE),)</f>
        <v>0</v>
      </c>
      <c r="K7" s="17">
        <f t="shared" si="3"/>
        <v>1</v>
      </c>
      <c r="L7" s="16">
        <f t="shared" si="4"/>
        <v>1</v>
      </c>
      <c r="M7" s="15">
        <f t="shared" ca="1" si="5"/>
        <v>0</v>
      </c>
      <c r="N7" s="28"/>
    </row>
    <row r="8" spans="1:14" ht="15.75" thickBot="1" x14ac:dyDescent="0.3">
      <c r="A8" s="24" t="s">
        <v>39</v>
      </c>
      <c r="B8" s="24" t="s">
        <v>2</v>
      </c>
      <c r="C8" s="27">
        <v>1</v>
      </c>
      <c r="D8" s="24" t="s">
        <v>2</v>
      </c>
      <c r="E8" s="23" t="e">
        <f t="shared" ca="1" si="0"/>
        <v>#N/A</v>
      </c>
      <c r="F8" s="22">
        <f t="shared" ca="1" si="1"/>
        <v>350</v>
      </c>
      <c r="G8" s="21">
        <f t="shared" ca="1" si="2"/>
        <v>0</v>
      </c>
      <c r="H8" s="20" t="e">
        <f t="shared" ca="1" si="6"/>
        <v>#DIV/0!</v>
      </c>
      <c r="I8" s="19" t="str">
        <f>IFERROR(VLOOKUP(A8,[1]master_price!$F$1:$Z$999,7,FALSE),)</f>
        <v>uniter</v>
      </c>
      <c r="J8" s="18" t="str">
        <f>IFERROR(VLOOKUP(A8,[1]master_price!$F$1:$AF$999,14,FALSE),)</f>
        <v>uniter</v>
      </c>
      <c r="K8" s="17" t="e">
        <f t="shared" si="3"/>
        <v>#VALUE!</v>
      </c>
      <c r="L8" s="16" t="e">
        <f t="shared" si="4"/>
        <v>#VALUE!</v>
      </c>
      <c r="M8" s="15">
        <f t="shared" ca="1" si="5"/>
        <v>0</v>
      </c>
      <c r="N8" s="28"/>
    </row>
    <row r="9" spans="1:14" ht="15.75" thickBot="1" x14ac:dyDescent="0.3">
      <c r="A9" s="24" t="s">
        <v>38</v>
      </c>
      <c r="B9" s="24"/>
      <c r="C9" s="27"/>
      <c r="D9" s="24"/>
      <c r="E9" s="23" t="e">
        <f t="shared" ca="1" si="0"/>
        <v>#N/A</v>
      </c>
      <c r="F9" s="22">
        <f t="shared" ca="1" si="1"/>
        <v>0</v>
      </c>
      <c r="G9" s="21">
        <f t="shared" ca="1" si="2"/>
        <v>0</v>
      </c>
      <c r="H9" s="20" t="e">
        <f t="shared" ca="1" si="6"/>
        <v>#DIV/0!</v>
      </c>
      <c r="I9" s="19" t="str">
        <f>IFERROR(VLOOKUP(A9,[1]master_price!$F$1:$Z$999,7,FALSE),)</f>
        <v>kg</v>
      </c>
      <c r="J9" s="18">
        <f>IFERROR(VLOOKUP(A9,[1]master_price!$F$1:$AF$999,14,FALSE),)</f>
        <v>0</v>
      </c>
      <c r="K9" s="17">
        <f t="shared" si="3"/>
        <v>1</v>
      </c>
      <c r="L9" s="16">
        <f t="shared" si="4"/>
        <v>1</v>
      </c>
      <c r="M9" s="15">
        <v>0.05</v>
      </c>
      <c r="N9" s="28"/>
    </row>
    <row r="10" spans="1:14" ht="15.75" thickBot="1" x14ac:dyDescent="0.3">
      <c r="A10" s="24"/>
      <c r="B10" s="24"/>
      <c r="C10" s="27"/>
      <c r="D10" s="24"/>
      <c r="E10" s="23" t="e">
        <f t="shared" ca="1" si="0"/>
        <v>#N/A</v>
      </c>
      <c r="F10" s="22">
        <f t="shared" ca="1" si="1"/>
        <v>0</v>
      </c>
      <c r="G10" s="21">
        <f t="shared" ca="1" si="2"/>
        <v>0</v>
      </c>
      <c r="H10" s="20" t="e">
        <f t="shared" ca="1" si="6"/>
        <v>#DIV/0!</v>
      </c>
      <c r="I10" s="19">
        <f>IFERROR(VLOOKUP(A10,[1]master_price!$F$1:$Z$999,7,FALSE),)</f>
        <v>0</v>
      </c>
      <c r="J10" s="18">
        <f>IFERROR(VLOOKUP(A10,[1]master_price!$F$1:$AF$999,14,FALSE),)</f>
        <v>0</v>
      </c>
      <c r="K10" s="17">
        <f t="shared" si="3"/>
        <v>1</v>
      </c>
      <c r="L10" s="16">
        <f t="shared" si="4"/>
        <v>1</v>
      </c>
      <c r="M10" s="15">
        <f t="shared" ca="1" si="5"/>
        <v>0</v>
      </c>
      <c r="N10" s="28"/>
    </row>
    <row r="11" spans="1:14" ht="15.75" thickBot="1" x14ac:dyDescent="0.3">
      <c r="A11" s="24"/>
      <c r="B11" s="24"/>
      <c r="C11" s="27"/>
      <c r="D11" s="24"/>
      <c r="E11" s="23" t="e">
        <f t="shared" ca="1" si="0"/>
        <v>#N/A</v>
      </c>
      <c r="F11" s="22">
        <f t="shared" ca="1" si="1"/>
        <v>0</v>
      </c>
      <c r="G11" s="21">
        <f t="shared" ca="1" si="2"/>
        <v>0</v>
      </c>
      <c r="H11" s="20" t="e">
        <f t="shared" ca="1" si="6"/>
        <v>#DIV/0!</v>
      </c>
      <c r="I11" s="19">
        <f>IFERROR(VLOOKUP(A11,[1]master_price!$F$1:$Z$999,7,FALSE),)</f>
        <v>0</v>
      </c>
      <c r="J11" s="18">
        <f>IFERROR(VLOOKUP(A11,[1]master_price!$F$1:$AF$999,14,FALSE),)</f>
        <v>0</v>
      </c>
      <c r="K11" s="17">
        <f t="shared" si="3"/>
        <v>1</v>
      </c>
      <c r="L11" s="16">
        <f t="shared" si="4"/>
        <v>1</v>
      </c>
      <c r="M11" s="15">
        <f t="shared" ca="1" si="5"/>
        <v>0</v>
      </c>
      <c r="N11" s="28"/>
    </row>
    <row r="12" spans="1:14" ht="15.75" thickBot="1" x14ac:dyDescent="0.3">
      <c r="A12" s="24"/>
      <c r="B12" s="24"/>
      <c r="C12" s="27"/>
      <c r="D12" s="24"/>
      <c r="E12" s="23" t="e">
        <f t="shared" ca="1" si="0"/>
        <v>#N/A</v>
      </c>
      <c r="F12" s="22">
        <f t="shared" ca="1" si="1"/>
        <v>0</v>
      </c>
      <c r="G12" s="21">
        <f t="shared" ca="1" si="2"/>
        <v>0</v>
      </c>
      <c r="H12" s="20" t="e">
        <f t="shared" ca="1" si="6"/>
        <v>#DIV/0!</v>
      </c>
      <c r="I12" s="19">
        <f>IFERROR(VLOOKUP(A12,[1]master_price!$F$1:$Z$999,7,FALSE),)</f>
        <v>0</v>
      </c>
      <c r="J12" s="18">
        <f>IFERROR(VLOOKUP(A12,[1]master_price!$F$1:$AF$999,14,FALSE),)</f>
        <v>0</v>
      </c>
      <c r="K12" s="17">
        <f t="shared" si="3"/>
        <v>1</v>
      </c>
      <c r="L12" s="16">
        <f t="shared" si="4"/>
        <v>1</v>
      </c>
      <c r="M12" s="15">
        <f t="shared" ca="1" si="5"/>
        <v>0</v>
      </c>
      <c r="N12" s="28"/>
    </row>
    <row r="13" spans="1:14" ht="15.75" thickBot="1" x14ac:dyDescent="0.3">
      <c r="A13" s="24" t="s">
        <v>44</v>
      </c>
      <c r="B13" s="24" t="s">
        <v>2</v>
      </c>
      <c r="C13" s="27">
        <v>1</v>
      </c>
      <c r="D13" s="24" t="s">
        <v>2</v>
      </c>
      <c r="E13" s="23" t="e">
        <f t="shared" ca="1" si="0"/>
        <v>#N/A</v>
      </c>
      <c r="F13" s="22">
        <f t="shared" ca="1" si="1"/>
        <v>0</v>
      </c>
      <c r="G13" s="21">
        <f t="shared" ca="1" si="2"/>
        <v>0</v>
      </c>
      <c r="H13" s="20" t="e">
        <f t="shared" ca="1" si="6"/>
        <v>#DIV/0!</v>
      </c>
      <c r="I13" s="19">
        <f>IFERROR(VLOOKUP(A13,[1]master_price!$F$1:$Z$999,7,FALSE),)</f>
        <v>0</v>
      </c>
      <c r="J13" s="18">
        <f>IFERROR(VLOOKUP(A13,[1]master_price!$F$1:$AF$999,14,FALSE),)</f>
        <v>0</v>
      </c>
      <c r="K13" s="17">
        <f t="shared" si="3"/>
        <v>1</v>
      </c>
      <c r="L13" s="16">
        <f t="shared" si="4"/>
        <v>1</v>
      </c>
      <c r="M13" s="15">
        <f t="shared" ca="1" si="5"/>
        <v>0</v>
      </c>
      <c r="N13" s="28"/>
    </row>
    <row r="14" spans="1:14" ht="15.75" thickBot="1" x14ac:dyDescent="0.3">
      <c r="A14" s="24" t="s">
        <v>24</v>
      </c>
      <c r="B14" s="24" t="s">
        <v>2</v>
      </c>
      <c r="C14" s="27">
        <v>1</v>
      </c>
      <c r="D14" s="24" t="s">
        <v>2</v>
      </c>
      <c r="E14" s="23" t="e">
        <f t="shared" ca="1" si="0"/>
        <v>#N/A</v>
      </c>
      <c r="F14" s="22">
        <f t="shared" ca="1" si="1"/>
        <v>0</v>
      </c>
      <c r="G14" s="21">
        <f t="shared" ca="1" si="2"/>
        <v>0</v>
      </c>
      <c r="H14" s="20" t="e">
        <f t="shared" ca="1" si="6"/>
        <v>#DIV/0!</v>
      </c>
      <c r="I14" s="19">
        <f>IFERROR(VLOOKUP(A14,[1]master_price!$F$1:$Z$999,7,FALSE),)</f>
        <v>0</v>
      </c>
      <c r="J14" s="18">
        <f>IFERROR(VLOOKUP(A14,[1]master_price!$F$1:$AF$999,14,FALSE),)</f>
        <v>0</v>
      </c>
      <c r="K14" s="17">
        <f t="shared" si="3"/>
        <v>1</v>
      </c>
      <c r="L14" s="16">
        <f t="shared" si="4"/>
        <v>1</v>
      </c>
      <c r="M14" s="15">
        <f t="shared" ca="1" si="5"/>
        <v>0</v>
      </c>
      <c r="N14" s="28"/>
    </row>
    <row r="15" spans="1:14" ht="15.75" thickBot="1" x14ac:dyDescent="0.3">
      <c r="A15" s="24"/>
      <c r="B15" s="24"/>
      <c r="C15" s="27"/>
      <c r="D15" s="24"/>
      <c r="E15" s="23" t="e">
        <f t="shared" ca="1" si="0"/>
        <v>#N/A</v>
      </c>
      <c r="F15" s="22">
        <f t="shared" ca="1" si="1"/>
        <v>0</v>
      </c>
      <c r="G15" s="21">
        <f t="shared" ca="1" si="2"/>
        <v>0</v>
      </c>
      <c r="H15" s="20" t="e">
        <f t="shared" ca="1" si="6"/>
        <v>#DIV/0!</v>
      </c>
      <c r="I15" s="19">
        <f>IFERROR(VLOOKUP(A15,[1]master_price!$F$1:$Z$999,7,FALSE),)</f>
        <v>0</v>
      </c>
      <c r="J15" s="18">
        <f>IFERROR(VLOOKUP(A15,[1]master_price!$F$1:$AF$999,14,FALSE),)</f>
        <v>0</v>
      </c>
      <c r="K15" s="17">
        <f t="shared" si="3"/>
        <v>1</v>
      </c>
      <c r="L15" s="16">
        <f t="shared" si="4"/>
        <v>1</v>
      </c>
      <c r="M15" s="15">
        <f t="shared" ca="1" si="5"/>
        <v>0</v>
      </c>
      <c r="N15" s="28"/>
    </row>
    <row r="16" spans="1:14" ht="15.75" thickBot="1" x14ac:dyDescent="0.3">
      <c r="A16" s="24"/>
      <c r="B16" s="24"/>
      <c r="C16" s="27"/>
      <c r="D16" s="24"/>
      <c r="E16" s="23" t="e">
        <f t="shared" ca="1" si="0"/>
        <v>#N/A</v>
      </c>
      <c r="F16" s="22">
        <f t="shared" ca="1" si="1"/>
        <v>0</v>
      </c>
      <c r="G16" s="21">
        <f t="shared" ca="1" si="2"/>
        <v>0</v>
      </c>
      <c r="H16" s="20" t="e">
        <f t="shared" ca="1" si="6"/>
        <v>#DIV/0!</v>
      </c>
      <c r="I16" s="19">
        <f>IFERROR(VLOOKUP(A16,[1]master_price!$F$1:$Z$999,7,FALSE),)</f>
        <v>0</v>
      </c>
      <c r="J16" s="18">
        <f>IFERROR(VLOOKUP(A16,[1]master_price!$F$1:$AF$999,14,FALSE),)</f>
        <v>0</v>
      </c>
      <c r="K16" s="17">
        <f t="shared" si="3"/>
        <v>1</v>
      </c>
      <c r="L16" s="16">
        <f t="shared" si="4"/>
        <v>1</v>
      </c>
      <c r="M16" s="15">
        <f t="shared" ca="1" si="5"/>
        <v>0</v>
      </c>
      <c r="N16" s="28"/>
    </row>
    <row r="17" spans="1:15" ht="15.75" thickBot="1" x14ac:dyDescent="0.3">
      <c r="A17" s="24"/>
      <c r="B17" s="24"/>
      <c r="C17" s="27"/>
      <c r="D17" s="24"/>
      <c r="E17" s="23" t="e">
        <f t="shared" ca="1" si="0"/>
        <v>#N/A</v>
      </c>
      <c r="F17" s="22">
        <f t="shared" ca="1" si="1"/>
        <v>0</v>
      </c>
      <c r="G17" s="21">
        <f t="shared" ca="1" si="2"/>
        <v>0</v>
      </c>
      <c r="H17" s="20" t="e">
        <f t="shared" ca="1" si="6"/>
        <v>#DIV/0!</v>
      </c>
      <c r="I17" s="19">
        <f>IFERROR(VLOOKUP(A17,[1]master_price!$F$1:$Z$999,7,FALSE),)</f>
        <v>0</v>
      </c>
      <c r="J17" s="18">
        <f>IFERROR(VLOOKUP(A17,[1]master_price!$F$1:$AF$999,14,FALSE),)</f>
        <v>0</v>
      </c>
      <c r="K17" s="17">
        <f t="shared" si="3"/>
        <v>1</v>
      </c>
      <c r="L17" s="16">
        <f t="shared" si="4"/>
        <v>1</v>
      </c>
      <c r="M17" s="15">
        <f t="shared" ca="1" si="5"/>
        <v>0</v>
      </c>
      <c r="N17" s="28"/>
    </row>
    <row r="18" spans="1:15" ht="15.75" thickBot="1" x14ac:dyDescent="0.3">
      <c r="A18" s="24"/>
      <c r="B18" s="24"/>
      <c r="C18" s="27"/>
      <c r="D18" s="24"/>
      <c r="E18" s="23" t="e">
        <f t="shared" ca="1" si="0"/>
        <v>#N/A</v>
      </c>
      <c r="F18" s="22">
        <f t="shared" ca="1" si="1"/>
        <v>0</v>
      </c>
      <c r="G18" s="21">
        <f t="shared" ca="1" si="2"/>
        <v>0</v>
      </c>
      <c r="H18" s="20" t="e">
        <f t="shared" ca="1" si="6"/>
        <v>#DIV/0!</v>
      </c>
      <c r="I18" s="19">
        <f>IFERROR(VLOOKUP(A18,[1]master_price!$F$1:$Z$999,7,FALSE),)</f>
        <v>0</v>
      </c>
      <c r="J18" s="18">
        <f>IFERROR(VLOOKUP(A18,[1]master_price!$F$1:$AF$999,14,FALSE),)</f>
        <v>0</v>
      </c>
      <c r="K18" s="17">
        <f t="shared" si="3"/>
        <v>1</v>
      </c>
      <c r="L18" s="16">
        <f t="shared" si="4"/>
        <v>1</v>
      </c>
      <c r="M18" s="15">
        <f t="shared" ca="1" si="5"/>
        <v>0</v>
      </c>
      <c r="N18" s="28"/>
    </row>
    <row r="19" spans="1:15" ht="15.75" thickBot="1" x14ac:dyDescent="0.3">
      <c r="A19" s="24"/>
      <c r="B19" s="24"/>
      <c r="C19" s="27"/>
      <c r="D19" s="24"/>
      <c r="E19" s="23" t="e">
        <f t="shared" ca="1" si="0"/>
        <v>#N/A</v>
      </c>
      <c r="F19" s="22">
        <f t="shared" ca="1" si="1"/>
        <v>0</v>
      </c>
      <c r="G19" s="21">
        <f t="shared" ca="1" si="2"/>
        <v>0</v>
      </c>
      <c r="H19" s="20" t="e">
        <f t="shared" ca="1" si="6"/>
        <v>#DIV/0!</v>
      </c>
      <c r="I19" s="19">
        <f>IFERROR(VLOOKUP(A19,[1]master_price!$F$1:$Z$999,7,FALSE),)</f>
        <v>0</v>
      </c>
      <c r="J19" s="18">
        <f>IFERROR(VLOOKUP(A19,[1]master_price!$F$1:$AF$999,14,FALSE),)</f>
        <v>0</v>
      </c>
      <c r="K19" s="17">
        <f t="shared" si="3"/>
        <v>1</v>
      </c>
      <c r="L19" s="16">
        <f t="shared" si="4"/>
        <v>1</v>
      </c>
      <c r="M19" s="15">
        <f t="shared" ca="1" si="5"/>
        <v>0</v>
      </c>
      <c r="N19" s="28"/>
    </row>
    <row r="20" spans="1:15" ht="15.75" thickBot="1" x14ac:dyDescent="0.3">
      <c r="A20" s="24"/>
      <c r="B20" s="24"/>
      <c r="C20" s="27"/>
      <c r="D20" s="24"/>
      <c r="E20" s="23" t="e">
        <f t="shared" ca="1" si="0"/>
        <v>#N/A</v>
      </c>
      <c r="F20" s="22">
        <f t="shared" ca="1" si="1"/>
        <v>0</v>
      </c>
      <c r="G20" s="21">
        <f t="shared" ca="1" si="2"/>
        <v>0</v>
      </c>
      <c r="H20" s="20" t="e">
        <f t="shared" ca="1" si="6"/>
        <v>#DIV/0!</v>
      </c>
      <c r="I20" s="19">
        <f>IFERROR(VLOOKUP(A20,[1]master_price!$F$1:$Z$999,7,FALSE),)</f>
        <v>0</v>
      </c>
      <c r="J20" s="18">
        <f>IFERROR(VLOOKUP(A20,[1]master_price!$F$1:$AF$999,14,FALSE),)</f>
        <v>0</v>
      </c>
      <c r="K20" s="17">
        <f t="shared" si="3"/>
        <v>1</v>
      </c>
      <c r="L20" s="16">
        <f t="shared" si="4"/>
        <v>1</v>
      </c>
      <c r="M20" s="15">
        <f t="shared" ca="1" si="5"/>
        <v>0</v>
      </c>
      <c r="N20" s="28"/>
    </row>
    <row r="21" spans="1:15" ht="15.75" thickBot="1" x14ac:dyDescent="0.3">
      <c r="A21" s="24"/>
      <c r="B21" s="24"/>
      <c r="C21" s="27"/>
      <c r="D21" s="24"/>
      <c r="E21" s="23" t="e">
        <f t="shared" ca="1" si="0"/>
        <v>#N/A</v>
      </c>
      <c r="F21" s="22">
        <f t="shared" ca="1" si="1"/>
        <v>0</v>
      </c>
      <c r="G21" s="21">
        <f t="shared" ca="1" si="2"/>
        <v>0</v>
      </c>
      <c r="H21" s="20" t="e">
        <f t="shared" ca="1" si="6"/>
        <v>#DIV/0!</v>
      </c>
      <c r="I21" s="19">
        <f>IFERROR(VLOOKUP(A21,[1]master_price!$F$1:$Z$999,7,FALSE),)</f>
        <v>0</v>
      </c>
      <c r="J21" s="18">
        <f>IFERROR(VLOOKUP(A21,[1]master_price!$F$1:$AF$999,14,FALSE),)</f>
        <v>0</v>
      </c>
      <c r="K21" s="17">
        <f t="shared" si="3"/>
        <v>1</v>
      </c>
      <c r="L21" s="16">
        <f t="shared" si="4"/>
        <v>1</v>
      </c>
      <c r="M21" s="15">
        <f t="shared" ca="1" si="5"/>
        <v>0</v>
      </c>
      <c r="N21" s="28"/>
    </row>
    <row r="22" spans="1:15" ht="15.75" thickBot="1" x14ac:dyDescent="0.3">
      <c r="A22" s="24"/>
      <c r="B22" s="24"/>
      <c r="C22" s="27"/>
      <c r="D22" s="24"/>
      <c r="E22" s="23" t="e">
        <f t="shared" ca="1" si="0"/>
        <v>#N/A</v>
      </c>
      <c r="F22" s="22">
        <f t="shared" ca="1" si="1"/>
        <v>0</v>
      </c>
      <c r="G22" s="21">
        <f t="shared" ca="1" si="2"/>
        <v>0</v>
      </c>
      <c r="H22" s="20" t="e">
        <f t="shared" ca="1" si="6"/>
        <v>#DIV/0!</v>
      </c>
      <c r="I22" s="19">
        <f>IFERROR(VLOOKUP(A22,[1]master_price!$F$1:$Z$999,7,FALSE),)</f>
        <v>0</v>
      </c>
      <c r="J22" s="18">
        <f>IFERROR(VLOOKUP(A22,[1]master_price!$F$1:$AF$999,14,FALSE),)</f>
        <v>0</v>
      </c>
      <c r="K22" s="17">
        <f t="shared" si="3"/>
        <v>1</v>
      </c>
      <c r="L22" s="16">
        <f t="shared" si="4"/>
        <v>1</v>
      </c>
      <c r="M22" s="15">
        <f t="shared" ca="1" si="5"/>
        <v>0</v>
      </c>
      <c r="N22" s="11"/>
      <c r="O22" s="10"/>
    </row>
    <row r="23" spans="1:15" ht="15.75" thickBot="1" x14ac:dyDescent="0.3">
      <c r="A23" s="24"/>
      <c r="B23" s="26"/>
      <c r="C23" s="25"/>
      <c r="D23" s="24"/>
      <c r="E23" s="23" t="e">
        <f t="shared" ca="1" si="0"/>
        <v>#N/A</v>
      </c>
      <c r="F23" s="22">
        <f t="shared" ca="1" si="1"/>
        <v>0</v>
      </c>
      <c r="G23" s="21">
        <f t="shared" ca="1" si="2"/>
        <v>0</v>
      </c>
      <c r="H23" s="20" t="e">
        <f t="shared" ca="1" si="6"/>
        <v>#DIV/0!</v>
      </c>
      <c r="I23" s="19">
        <f>IFERROR(VLOOKUP(A23,[1]master_price!$F$1:$Z$999,7,FALSE),)</f>
        <v>0</v>
      </c>
      <c r="J23" s="18">
        <f>IFERROR(VLOOKUP(A23,[1]master_price!$F$1:$AF$999,14,FALSE),)</f>
        <v>0</v>
      </c>
      <c r="K23" s="17">
        <f t="shared" si="3"/>
        <v>1</v>
      </c>
      <c r="L23" s="16">
        <f t="shared" si="4"/>
        <v>1</v>
      </c>
      <c r="M23" s="15">
        <f t="shared" ca="1" si="5"/>
        <v>0</v>
      </c>
      <c r="N23" s="11"/>
      <c r="O23" s="10"/>
    </row>
    <row r="24" spans="1:15" ht="15.75" thickBot="1" x14ac:dyDescent="0.3">
      <c r="F24" s="14"/>
      <c r="G24" s="14"/>
      <c r="I24" s="3" t="s">
        <v>45</v>
      </c>
      <c r="J24" s="2" t="s">
        <v>11</v>
      </c>
      <c r="L24" s="13" t="s">
        <v>10</v>
      </c>
      <c r="M24" s="12">
        <f ca="1">SUM(M4:M23)</f>
        <v>0.05</v>
      </c>
      <c r="N24" s="11"/>
      <c r="O24" s="10"/>
    </row>
    <row r="25" spans="1:15" ht="15.75" thickBot="1" x14ac:dyDescent="0.3">
      <c r="I25" s="3" t="s">
        <v>46</v>
      </c>
      <c r="J25" s="8" t="s">
        <v>9</v>
      </c>
      <c r="M25" s="57">
        <v>3.3</v>
      </c>
    </row>
    <row r="26" spans="1:15" ht="15.75" thickBot="1" x14ac:dyDescent="0.3">
      <c r="A26" s="6"/>
      <c r="I26" s="3" t="s">
        <v>47</v>
      </c>
      <c r="J26" s="8" t="s">
        <v>8</v>
      </c>
      <c r="M26" s="7">
        <f ca="1">M24/M25</f>
        <v>1.5151515151515154E-2</v>
      </c>
    </row>
    <row r="27" spans="1:15" x14ac:dyDescent="0.25">
      <c r="A27" s="6"/>
      <c r="J27" s="3"/>
      <c r="K27" s="3"/>
      <c r="L27" s="3"/>
      <c r="M27" s="3"/>
      <c r="N27" s="3"/>
    </row>
    <row r="28" spans="1:15" x14ac:dyDescent="0.25">
      <c r="A28" s="6"/>
    </row>
  </sheetData>
  <sheetProtection selectLockedCells="1"/>
  <dataConsolidate/>
  <mergeCells count="3">
    <mergeCell ref="A1:M1"/>
    <mergeCell ref="A2:D2"/>
    <mergeCell ref="F3:G3"/>
  </mergeCells>
  <conditionalFormatting sqref="G5">
    <cfRule type="expression" priority="1" stopIfTrue="1">
      <formula>$F$5</formula>
    </cfRule>
  </conditionalFormatting>
  <dataValidations count="3">
    <dataValidation type="list" allowBlank="1" showInputMessage="1" showErrorMessage="1" sqref="D4:D23">
      <formula1>uniter_list</formula1>
    </dataValidation>
    <dataValidation type="list" allowBlank="1" showInputMessage="1" sqref="B4:B23">
      <formula1>list_format</formula1>
    </dataValidation>
    <dataValidation type="list" allowBlank="1" showInputMessage="1" sqref="A4:A23">
      <formula1>IF(A4&lt;&gt;"",OFFSET(f_categorie,MATCH(A4&amp;"*",f_categorie,0)-1,,COUNTIF(f_categorie,A4&amp;"*"),1),f_categorie)</formula1>
    </dataValidation>
  </dataValidations>
  <printOptions horizontalCentered="1"/>
  <pageMargins left="0.39370078740157483" right="0.51181102362204722" top="0.43" bottom="0.39370078740157483" header="0.27559055118110237" footer="0.23622047244094491"/>
  <pageSetup scale="96" orientation="landscape" verticalDpi="300" r:id="rId1"/>
  <headerFooter alignWithMargins="0">
    <oddFooter>&amp;LImprimer le : &amp;D&amp;R&amp;"Arial,Gras"&amp;12&amp;F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ajout_recette_3">
                <anchor moveWithCells="1">
                  <from>
                    <xdr:col>14</xdr:col>
                    <xdr:colOff>209550</xdr:colOff>
                    <xdr:row>4</xdr:row>
                    <xdr:rowOff>57150</xdr:rowOff>
                  </from>
                  <to>
                    <xdr:col>16</xdr:col>
                    <xdr:colOff>485775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8">
    <pageSetUpPr fitToPage="1"/>
  </sheetPr>
  <dimension ref="A1:O28"/>
  <sheetViews>
    <sheetView showZeros="0" zoomScaleNormal="100" workbookViewId="0">
      <selection activeCell="A12" sqref="A12"/>
    </sheetView>
  </sheetViews>
  <sheetFormatPr defaultColWidth="11.42578125" defaultRowHeight="15" x14ac:dyDescent="0.25"/>
  <cols>
    <col min="1" max="1" width="26.28515625" style="1" customWidth="1"/>
    <col min="2" max="2" width="14" style="1" bestFit="1" customWidth="1"/>
    <col min="3" max="3" width="13.28515625" style="5" customWidth="1"/>
    <col min="4" max="4" width="11.42578125" style="4" customWidth="1"/>
    <col min="5" max="5" width="13.42578125" style="1" hidden="1" customWidth="1"/>
    <col min="6" max="6" width="9.42578125" style="1" customWidth="1"/>
    <col min="7" max="7" width="10" style="1" customWidth="1"/>
    <col min="8" max="8" width="9.28515625" style="1" hidden="1" customWidth="1"/>
    <col min="9" max="9" width="11.42578125" style="3"/>
    <col min="10" max="10" width="7.7109375" style="2" hidden="1" customWidth="1"/>
    <col min="11" max="11" width="4.5703125" style="1" hidden="1" customWidth="1"/>
    <col min="12" max="12" width="5.5703125" style="1" hidden="1" customWidth="1"/>
    <col min="13" max="13" width="13" style="1" customWidth="1"/>
    <col min="14" max="14" width="3.7109375" style="1" customWidth="1"/>
    <col min="15" max="16384" width="11.42578125" style="1"/>
  </cols>
  <sheetData>
    <row r="1" spans="1:14" ht="21" thickBot="1" x14ac:dyDescent="0.25">
      <c r="A1" s="70" t="s">
        <v>95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</row>
    <row r="2" spans="1:14" ht="16.5" thickBot="1" x14ac:dyDescent="0.3">
      <c r="A2" s="73" t="s">
        <v>23</v>
      </c>
      <c r="B2" s="73"/>
      <c r="C2" s="73"/>
      <c r="D2" s="74"/>
      <c r="E2" s="64"/>
      <c r="F2" s="52"/>
      <c r="G2" s="51"/>
      <c r="H2" s="50"/>
      <c r="I2" s="49"/>
      <c r="J2" s="48"/>
      <c r="K2" s="47"/>
      <c r="L2" s="46"/>
      <c r="M2" s="45"/>
    </row>
    <row r="3" spans="1:14" ht="13.5" thickBot="1" x14ac:dyDescent="0.25">
      <c r="A3" s="44" t="s">
        <v>22</v>
      </c>
      <c r="B3" s="44"/>
      <c r="C3" s="43" t="s">
        <v>21</v>
      </c>
      <c r="D3" s="42" t="s">
        <v>20</v>
      </c>
      <c r="E3" s="41" t="s">
        <v>19</v>
      </c>
      <c r="F3" s="75" t="s">
        <v>18</v>
      </c>
      <c r="G3" s="76"/>
      <c r="H3" s="40" t="s">
        <v>17</v>
      </c>
      <c r="I3" s="39" t="s">
        <v>16</v>
      </c>
      <c r="J3" s="38" t="s">
        <v>15</v>
      </c>
      <c r="K3" s="38" t="s">
        <v>14</v>
      </c>
      <c r="L3" s="37" t="s">
        <v>13</v>
      </c>
      <c r="M3" s="36" t="s">
        <v>12</v>
      </c>
    </row>
    <row r="4" spans="1:14" ht="15.75" thickBot="1" x14ac:dyDescent="0.3">
      <c r="A4" s="35"/>
      <c r="B4" s="34"/>
      <c r="C4" s="33"/>
      <c r="D4" s="30"/>
      <c r="E4" s="23" t="e">
        <f t="shared" ref="E4:E23" ca="1" si="0">CONVERT(C4,D4,F4)</f>
        <v>#N/A</v>
      </c>
      <c r="F4" s="22">
        <f t="shared" ref="F4:F23" ca="1" si="1">IFERROR(INDEX(INDIRECT($B4),MATCH($A4,DESCRIPTION,0),2),)</f>
        <v>0</v>
      </c>
      <c r="G4" s="32">
        <f t="shared" ref="G4:G23" ca="1" si="2">IFERROR(INDEX(INDIRECT($B4),MATCH($A4,DESCRIPTION,0),1),)</f>
        <v>0</v>
      </c>
      <c r="H4" s="20" t="e">
        <f t="shared" ref="H4:H23" ca="1" si="3">IFERROR(E4/G4,C4/G4)</f>
        <v>#DIV/0!</v>
      </c>
      <c r="I4" s="19">
        <f>IFERROR(VLOOKUP(A4,[1]master_price!$F$1:$Z$999,7,FALSE),)</f>
        <v>0</v>
      </c>
      <c r="J4" s="18">
        <f>IFERROR(VLOOKUP(A4,[1]master_price!$F$1:$AF$999,14,FALSE),)</f>
        <v>0</v>
      </c>
      <c r="K4" s="17">
        <f t="shared" ref="K4:K23" si="4">(100-J4)/100</f>
        <v>1</v>
      </c>
      <c r="L4" s="16">
        <f t="shared" ref="L4:L23" si="5">100/(100-J4)</f>
        <v>1</v>
      </c>
      <c r="M4" s="15">
        <f t="shared" ref="M4:M23" ca="1" si="6">IFERROR((I4*H4)/(1-J4),)</f>
        <v>0</v>
      </c>
      <c r="N4" s="28"/>
    </row>
    <row r="5" spans="1:14" ht="15.75" thickBot="1" x14ac:dyDescent="0.3">
      <c r="A5" s="30" t="s">
        <v>102</v>
      </c>
      <c r="B5" s="31" t="s">
        <v>6</v>
      </c>
      <c r="C5" s="27">
        <v>300</v>
      </c>
      <c r="D5" s="30" t="s">
        <v>0</v>
      </c>
      <c r="E5" s="23" t="e">
        <f t="shared" ca="1" si="0"/>
        <v>#N/A</v>
      </c>
      <c r="F5" s="22">
        <f t="shared" ca="1" si="1"/>
        <v>0</v>
      </c>
      <c r="G5" s="21">
        <f t="shared" ca="1" si="2"/>
        <v>0</v>
      </c>
      <c r="H5" s="20" t="e">
        <f t="shared" ca="1" si="3"/>
        <v>#DIV/0!</v>
      </c>
      <c r="I5" s="19">
        <f>IFERROR(VLOOKUP(A5,[1]master_price!$F$1:$Z$999,7,FALSE),)</f>
        <v>0</v>
      </c>
      <c r="J5" s="18">
        <f>IFERROR(VLOOKUP(A5,[1]master_price!$F$1:$AF$999,14,FALSE),)</f>
        <v>0</v>
      </c>
      <c r="K5" s="17">
        <f t="shared" si="4"/>
        <v>1</v>
      </c>
      <c r="L5" s="16">
        <f t="shared" si="5"/>
        <v>1</v>
      </c>
      <c r="M5" s="15">
        <f t="shared" ca="1" si="6"/>
        <v>0</v>
      </c>
      <c r="N5" s="28"/>
    </row>
    <row r="6" spans="1:14" ht="15.75" thickBot="1" x14ac:dyDescent="0.3">
      <c r="A6" s="24" t="s">
        <v>93</v>
      </c>
      <c r="B6" s="29" t="s">
        <v>6</v>
      </c>
      <c r="C6" s="27">
        <v>50</v>
      </c>
      <c r="D6" s="24" t="s">
        <v>0</v>
      </c>
      <c r="E6" s="23" t="e">
        <f t="shared" ca="1" si="0"/>
        <v>#N/A</v>
      </c>
      <c r="F6" s="22">
        <f t="shared" ca="1" si="1"/>
        <v>0</v>
      </c>
      <c r="G6" s="21">
        <f t="shared" ca="1" si="2"/>
        <v>0</v>
      </c>
      <c r="H6" s="20" t="e">
        <f t="shared" ca="1" si="3"/>
        <v>#DIV/0!</v>
      </c>
      <c r="I6" s="19">
        <f>IFERROR(VLOOKUP(A6,[1]master_price!$F$1:$Z$999,7,FALSE),)</f>
        <v>0</v>
      </c>
      <c r="J6" s="18">
        <f>IFERROR(VLOOKUP(A6,[1]master_price!$F$1:$AF$999,14,FALSE),)</f>
        <v>0</v>
      </c>
      <c r="K6" s="17">
        <f t="shared" si="4"/>
        <v>1</v>
      </c>
      <c r="L6" s="16">
        <f t="shared" si="5"/>
        <v>1</v>
      </c>
      <c r="M6" s="15">
        <f t="shared" ca="1" si="6"/>
        <v>0</v>
      </c>
      <c r="N6" s="28"/>
    </row>
    <row r="7" spans="1:14" ht="15.75" thickBot="1" x14ac:dyDescent="0.3">
      <c r="A7" s="24" t="s">
        <v>100</v>
      </c>
      <c r="B7" s="24" t="s">
        <v>6</v>
      </c>
      <c r="C7" s="27">
        <v>20</v>
      </c>
      <c r="D7" s="24" t="s">
        <v>0</v>
      </c>
      <c r="E7" s="23" t="e">
        <f t="shared" ca="1" si="0"/>
        <v>#N/A</v>
      </c>
      <c r="F7" s="22">
        <f t="shared" ca="1" si="1"/>
        <v>0</v>
      </c>
      <c r="G7" s="21">
        <f t="shared" ca="1" si="2"/>
        <v>0</v>
      </c>
      <c r="H7" s="20" t="e">
        <f t="shared" ca="1" si="3"/>
        <v>#DIV/0!</v>
      </c>
      <c r="I7" s="19">
        <f>IFERROR(VLOOKUP(A7,[1]master_price!$F$1:$Z$999,7,FALSE),)</f>
        <v>0</v>
      </c>
      <c r="J7" s="18">
        <f>IFERROR(VLOOKUP(A7,[1]master_price!$F$1:$AF$999,14,FALSE),)</f>
        <v>0</v>
      </c>
      <c r="K7" s="17">
        <f t="shared" si="4"/>
        <v>1</v>
      </c>
      <c r="L7" s="16">
        <f t="shared" si="5"/>
        <v>1</v>
      </c>
      <c r="M7" s="15">
        <f t="shared" ca="1" si="6"/>
        <v>0</v>
      </c>
      <c r="N7" s="28"/>
    </row>
    <row r="8" spans="1:14" ht="15.75" thickBot="1" x14ac:dyDescent="0.3">
      <c r="A8" s="24" t="s">
        <v>68</v>
      </c>
      <c r="B8" s="24" t="s">
        <v>4</v>
      </c>
      <c r="C8" s="27">
        <v>20</v>
      </c>
      <c r="D8" s="24" t="s">
        <v>1</v>
      </c>
      <c r="E8" s="23" t="e">
        <f t="shared" ca="1" si="0"/>
        <v>#N/A</v>
      </c>
      <c r="F8" s="22" t="str">
        <f t="shared" ca="1" si="1"/>
        <v>5</v>
      </c>
      <c r="G8" s="21">
        <f t="shared" ca="1" si="2"/>
        <v>0</v>
      </c>
      <c r="H8" s="20" t="e">
        <f t="shared" ca="1" si="3"/>
        <v>#DIV/0!</v>
      </c>
      <c r="I8" s="19" t="str">
        <f>IFERROR(VLOOKUP(A8,[1]master_price!$F$1:$Z$999,7,FALSE),)</f>
        <v>lt</v>
      </c>
      <c r="J8" s="18">
        <f>IFERROR(VLOOKUP(A8,[1]master_price!$F$1:$AF$999,14,FALSE),)</f>
        <v>0</v>
      </c>
      <c r="K8" s="17">
        <f t="shared" si="4"/>
        <v>1</v>
      </c>
      <c r="L8" s="16">
        <f t="shared" si="5"/>
        <v>1</v>
      </c>
      <c r="M8" s="15">
        <f t="shared" ca="1" si="6"/>
        <v>0</v>
      </c>
      <c r="N8" s="28"/>
    </row>
    <row r="9" spans="1:14" ht="15.75" thickBot="1" x14ac:dyDescent="0.3">
      <c r="A9" s="24" t="s">
        <v>94</v>
      </c>
      <c r="B9" s="24" t="s">
        <v>2</v>
      </c>
      <c r="C9" s="27">
        <v>0.5</v>
      </c>
      <c r="D9" s="24" t="s">
        <v>2</v>
      </c>
      <c r="E9" s="23" t="e">
        <f t="shared" ca="1" si="0"/>
        <v>#N/A</v>
      </c>
      <c r="F9" s="22">
        <f t="shared" ca="1" si="1"/>
        <v>0</v>
      </c>
      <c r="G9" s="21">
        <f t="shared" ca="1" si="2"/>
        <v>0</v>
      </c>
      <c r="H9" s="20" t="e">
        <f t="shared" ca="1" si="3"/>
        <v>#DIV/0!</v>
      </c>
      <c r="I9" s="19">
        <f>IFERROR(VLOOKUP(A9,[1]master_price!$F$1:$Z$999,7,FALSE),)</f>
        <v>0</v>
      </c>
      <c r="J9" s="18">
        <f>IFERROR(VLOOKUP(A9,[1]master_price!$F$1:$AF$999,14,FALSE),)</f>
        <v>0</v>
      </c>
      <c r="K9" s="17">
        <f t="shared" si="4"/>
        <v>1</v>
      </c>
      <c r="L9" s="16">
        <f t="shared" si="5"/>
        <v>1</v>
      </c>
      <c r="M9" s="15">
        <f t="shared" ca="1" si="6"/>
        <v>0</v>
      </c>
      <c r="N9" s="28"/>
    </row>
    <row r="10" spans="1:14" ht="15.75" thickBot="1" x14ac:dyDescent="0.3">
      <c r="A10" s="24"/>
      <c r="B10" s="24"/>
      <c r="C10" s="27"/>
      <c r="D10" s="24"/>
      <c r="E10" s="23" t="e">
        <f t="shared" ca="1" si="0"/>
        <v>#N/A</v>
      </c>
      <c r="F10" s="22">
        <f t="shared" ca="1" si="1"/>
        <v>0</v>
      </c>
      <c r="G10" s="21">
        <f t="shared" ca="1" si="2"/>
        <v>0</v>
      </c>
      <c r="H10" s="20" t="e">
        <f t="shared" ca="1" si="3"/>
        <v>#DIV/0!</v>
      </c>
      <c r="I10" s="19">
        <f>IFERROR(VLOOKUP(A10,[1]master_price!$F$1:$Z$999,7,FALSE),)</f>
        <v>0</v>
      </c>
      <c r="J10" s="18">
        <f>IFERROR(VLOOKUP(A10,[1]master_price!$F$1:$AF$999,14,FALSE),)</f>
        <v>0</v>
      </c>
      <c r="K10" s="17">
        <f t="shared" si="4"/>
        <v>1</v>
      </c>
      <c r="L10" s="16">
        <f t="shared" si="5"/>
        <v>1</v>
      </c>
      <c r="M10" s="15">
        <f t="shared" ca="1" si="6"/>
        <v>0</v>
      </c>
      <c r="N10" s="28"/>
    </row>
    <row r="11" spans="1:14" ht="15.75" thickBot="1" x14ac:dyDescent="0.3">
      <c r="A11" s="24"/>
      <c r="B11" s="24"/>
      <c r="C11" s="27"/>
      <c r="D11" s="24"/>
      <c r="E11" s="23" t="e">
        <f t="shared" ca="1" si="0"/>
        <v>#N/A</v>
      </c>
      <c r="F11" s="22">
        <f t="shared" ca="1" si="1"/>
        <v>0</v>
      </c>
      <c r="G11" s="21">
        <f t="shared" ca="1" si="2"/>
        <v>0</v>
      </c>
      <c r="H11" s="20" t="e">
        <f t="shared" ca="1" si="3"/>
        <v>#DIV/0!</v>
      </c>
      <c r="I11" s="19">
        <f>IFERROR(VLOOKUP(A11,[1]master_price!$F$1:$Z$999,7,FALSE),)</f>
        <v>0</v>
      </c>
      <c r="J11" s="18">
        <f>IFERROR(VLOOKUP(A11,[1]master_price!$F$1:$AF$999,14,FALSE),)</f>
        <v>0</v>
      </c>
      <c r="K11" s="17">
        <f t="shared" si="4"/>
        <v>1</v>
      </c>
      <c r="L11" s="16">
        <f t="shared" si="5"/>
        <v>1</v>
      </c>
      <c r="M11" s="15">
        <f t="shared" ca="1" si="6"/>
        <v>0</v>
      </c>
      <c r="N11" s="28"/>
    </row>
    <row r="12" spans="1:14" ht="15.75" thickBot="1" x14ac:dyDescent="0.3">
      <c r="A12" s="24"/>
      <c r="B12" s="24"/>
      <c r="C12" s="27"/>
      <c r="D12" s="24"/>
      <c r="E12" s="23" t="e">
        <f t="shared" ca="1" si="0"/>
        <v>#N/A</v>
      </c>
      <c r="F12" s="22">
        <f t="shared" ca="1" si="1"/>
        <v>0</v>
      </c>
      <c r="G12" s="21">
        <f t="shared" ca="1" si="2"/>
        <v>0</v>
      </c>
      <c r="H12" s="20" t="e">
        <f t="shared" ca="1" si="3"/>
        <v>#DIV/0!</v>
      </c>
      <c r="I12" s="19">
        <f>IFERROR(VLOOKUP(A12,[1]master_price!$F$1:$Z$999,7,FALSE),)</f>
        <v>0</v>
      </c>
      <c r="J12" s="18">
        <f>IFERROR(VLOOKUP(A12,[1]master_price!$F$1:$AF$999,14,FALSE),)</f>
        <v>0</v>
      </c>
      <c r="K12" s="17">
        <f t="shared" si="4"/>
        <v>1</v>
      </c>
      <c r="L12" s="16">
        <f t="shared" si="5"/>
        <v>1</v>
      </c>
      <c r="M12" s="15">
        <f t="shared" ca="1" si="6"/>
        <v>0</v>
      </c>
      <c r="N12" s="28"/>
    </row>
    <row r="13" spans="1:14" ht="15.75" thickBot="1" x14ac:dyDescent="0.3">
      <c r="A13" s="24" t="s">
        <v>96</v>
      </c>
      <c r="B13" s="24"/>
      <c r="C13" s="27"/>
      <c r="D13" s="24"/>
      <c r="E13" s="23" t="e">
        <f t="shared" ca="1" si="0"/>
        <v>#N/A</v>
      </c>
      <c r="F13" s="22">
        <f t="shared" ca="1" si="1"/>
        <v>0</v>
      </c>
      <c r="G13" s="21">
        <f t="shared" ca="1" si="2"/>
        <v>0</v>
      </c>
      <c r="H13" s="20" t="e">
        <f t="shared" ca="1" si="3"/>
        <v>#DIV/0!</v>
      </c>
      <c r="I13" s="19">
        <f>IFERROR(VLOOKUP(A13,[1]master_price!$F$1:$Z$999,7,FALSE),)</f>
        <v>0</v>
      </c>
      <c r="J13" s="18">
        <f>IFERROR(VLOOKUP(A13,[1]master_price!$F$1:$AF$999,14,FALSE),)</f>
        <v>0</v>
      </c>
      <c r="K13" s="17">
        <f t="shared" si="4"/>
        <v>1</v>
      </c>
      <c r="L13" s="16">
        <f t="shared" si="5"/>
        <v>1</v>
      </c>
      <c r="M13" s="15">
        <f t="shared" ca="1" si="6"/>
        <v>0</v>
      </c>
      <c r="N13" s="28"/>
    </row>
    <row r="14" spans="1:14" ht="15.75" thickBot="1" x14ac:dyDescent="0.3">
      <c r="A14" s="24" t="s">
        <v>97</v>
      </c>
      <c r="B14" s="24"/>
      <c r="C14" s="27"/>
      <c r="D14" s="24"/>
      <c r="E14" s="23" t="e">
        <f t="shared" ca="1" si="0"/>
        <v>#N/A</v>
      </c>
      <c r="F14" s="22">
        <f t="shared" ca="1" si="1"/>
        <v>0</v>
      </c>
      <c r="G14" s="21">
        <f t="shared" ca="1" si="2"/>
        <v>0</v>
      </c>
      <c r="H14" s="20" t="e">
        <f t="shared" ca="1" si="3"/>
        <v>#DIV/0!</v>
      </c>
      <c r="I14" s="19">
        <f>IFERROR(VLOOKUP(A14,[1]master_price!$F$1:$Z$999,7,FALSE),)</f>
        <v>0</v>
      </c>
      <c r="J14" s="18">
        <f>IFERROR(VLOOKUP(A14,[1]master_price!$F$1:$AF$999,14,FALSE),)</f>
        <v>0</v>
      </c>
      <c r="K14" s="17">
        <f t="shared" si="4"/>
        <v>1</v>
      </c>
      <c r="L14" s="16">
        <f t="shared" si="5"/>
        <v>1</v>
      </c>
      <c r="M14" s="15">
        <v>0.05</v>
      </c>
      <c r="N14" s="28"/>
    </row>
    <row r="15" spans="1:14" ht="15.75" thickBot="1" x14ac:dyDescent="0.3">
      <c r="A15" s="24" t="s">
        <v>98</v>
      </c>
      <c r="B15" s="24"/>
      <c r="C15" s="27"/>
      <c r="D15" s="24"/>
      <c r="E15" s="23" t="e">
        <f t="shared" ca="1" si="0"/>
        <v>#N/A</v>
      </c>
      <c r="F15" s="22">
        <f t="shared" ca="1" si="1"/>
        <v>0</v>
      </c>
      <c r="G15" s="21">
        <f t="shared" ca="1" si="2"/>
        <v>0</v>
      </c>
      <c r="H15" s="20" t="e">
        <f t="shared" ca="1" si="3"/>
        <v>#DIV/0!</v>
      </c>
      <c r="I15" s="19">
        <f>IFERROR(VLOOKUP(A15,[1]master_price!$F$1:$Z$999,7,FALSE),)</f>
        <v>0</v>
      </c>
      <c r="J15" s="18">
        <f>IFERROR(VLOOKUP(A15,[1]master_price!$F$1:$AF$999,14,FALSE),)</f>
        <v>0</v>
      </c>
      <c r="K15" s="17">
        <f t="shared" si="4"/>
        <v>1</v>
      </c>
      <c r="L15" s="16">
        <f t="shared" si="5"/>
        <v>1</v>
      </c>
      <c r="M15" s="15">
        <v>0.05</v>
      </c>
      <c r="N15" s="28"/>
    </row>
    <row r="16" spans="1:14" ht="15.75" thickBot="1" x14ac:dyDescent="0.3">
      <c r="A16" s="24" t="s">
        <v>99</v>
      </c>
      <c r="B16" s="24"/>
      <c r="C16" s="27"/>
      <c r="D16" s="24"/>
      <c r="E16" s="23" t="e">
        <f t="shared" ca="1" si="0"/>
        <v>#N/A</v>
      </c>
      <c r="F16" s="22">
        <f t="shared" ca="1" si="1"/>
        <v>0</v>
      </c>
      <c r="G16" s="21">
        <f t="shared" ca="1" si="2"/>
        <v>0</v>
      </c>
      <c r="H16" s="20" t="e">
        <f t="shared" ca="1" si="3"/>
        <v>#DIV/0!</v>
      </c>
      <c r="I16" s="19">
        <f>IFERROR(VLOOKUP(A16,[1]master_price!$F$1:$Z$999,7,FALSE),)</f>
        <v>0</v>
      </c>
      <c r="J16" s="18">
        <f>IFERROR(VLOOKUP(A16,[1]master_price!$F$1:$AF$999,14,FALSE),)</f>
        <v>0</v>
      </c>
      <c r="K16" s="17">
        <f t="shared" si="4"/>
        <v>1</v>
      </c>
      <c r="L16" s="16">
        <f t="shared" si="5"/>
        <v>1</v>
      </c>
      <c r="M16" s="15">
        <v>0.05</v>
      </c>
      <c r="N16" s="28"/>
    </row>
    <row r="17" spans="1:15" ht="15.75" thickBot="1" x14ac:dyDescent="0.3">
      <c r="A17" s="24"/>
      <c r="B17" s="24"/>
      <c r="C17" s="27"/>
      <c r="D17" s="24"/>
      <c r="E17" s="23" t="e">
        <f t="shared" ca="1" si="0"/>
        <v>#N/A</v>
      </c>
      <c r="F17" s="22">
        <f t="shared" ca="1" si="1"/>
        <v>0</v>
      </c>
      <c r="G17" s="21">
        <f t="shared" ca="1" si="2"/>
        <v>0</v>
      </c>
      <c r="H17" s="20" t="e">
        <f t="shared" ca="1" si="3"/>
        <v>#DIV/0!</v>
      </c>
      <c r="I17" s="19">
        <f>IFERROR(VLOOKUP(A17,[1]master_price!$F$1:$Z$999,7,FALSE),)</f>
        <v>0</v>
      </c>
      <c r="J17" s="18">
        <f>IFERROR(VLOOKUP(A17,[1]master_price!$F$1:$AF$999,14,FALSE),)</f>
        <v>0</v>
      </c>
      <c r="K17" s="17">
        <f t="shared" si="4"/>
        <v>1</v>
      </c>
      <c r="L17" s="16">
        <f t="shared" si="5"/>
        <v>1</v>
      </c>
      <c r="M17" s="15">
        <f t="shared" ca="1" si="6"/>
        <v>0</v>
      </c>
      <c r="N17" s="28"/>
    </row>
    <row r="18" spans="1:15" ht="15.75" thickBot="1" x14ac:dyDescent="0.3">
      <c r="A18" s="24"/>
      <c r="B18" s="24"/>
      <c r="C18" s="27"/>
      <c r="D18" s="24"/>
      <c r="E18" s="23" t="e">
        <f t="shared" ca="1" si="0"/>
        <v>#N/A</v>
      </c>
      <c r="F18" s="22">
        <f t="shared" ca="1" si="1"/>
        <v>0</v>
      </c>
      <c r="G18" s="21">
        <f t="shared" ca="1" si="2"/>
        <v>0</v>
      </c>
      <c r="H18" s="20" t="e">
        <f t="shared" ca="1" si="3"/>
        <v>#DIV/0!</v>
      </c>
      <c r="I18" s="19">
        <f>IFERROR(VLOOKUP(A18,[1]master_price!$F$1:$Z$999,7,FALSE),)</f>
        <v>0</v>
      </c>
      <c r="J18" s="18">
        <f>IFERROR(VLOOKUP(A18,[1]master_price!$F$1:$AF$999,14,FALSE),)</f>
        <v>0</v>
      </c>
      <c r="K18" s="17">
        <f t="shared" si="4"/>
        <v>1</v>
      </c>
      <c r="L18" s="16">
        <f t="shared" si="5"/>
        <v>1</v>
      </c>
      <c r="M18" s="15">
        <f t="shared" ca="1" si="6"/>
        <v>0</v>
      </c>
      <c r="N18" s="28"/>
    </row>
    <row r="19" spans="1:15" ht="15.75" thickBot="1" x14ac:dyDescent="0.3">
      <c r="A19" s="24"/>
      <c r="B19" s="24"/>
      <c r="C19" s="27"/>
      <c r="D19" s="24"/>
      <c r="E19" s="23" t="e">
        <f t="shared" ca="1" si="0"/>
        <v>#N/A</v>
      </c>
      <c r="F19" s="22">
        <f t="shared" ca="1" si="1"/>
        <v>0</v>
      </c>
      <c r="G19" s="21">
        <f t="shared" ca="1" si="2"/>
        <v>0</v>
      </c>
      <c r="H19" s="20" t="e">
        <f t="shared" ca="1" si="3"/>
        <v>#DIV/0!</v>
      </c>
      <c r="I19" s="19">
        <f>IFERROR(VLOOKUP(A19,[1]master_price!$F$1:$Z$999,7,FALSE),)</f>
        <v>0</v>
      </c>
      <c r="J19" s="18">
        <f>IFERROR(VLOOKUP(A19,[1]master_price!$F$1:$AF$999,14,FALSE),)</f>
        <v>0</v>
      </c>
      <c r="K19" s="17">
        <f t="shared" si="4"/>
        <v>1</v>
      </c>
      <c r="L19" s="16">
        <f t="shared" si="5"/>
        <v>1</v>
      </c>
      <c r="M19" s="15">
        <f t="shared" ca="1" si="6"/>
        <v>0</v>
      </c>
      <c r="N19" s="28"/>
    </row>
    <row r="20" spans="1:15" ht="15.75" thickBot="1" x14ac:dyDescent="0.3">
      <c r="A20" s="24"/>
      <c r="B20" s="24"/>
      <c r="C20" s="27"/>
      <c r="D20" s="24"/>
      <c r="E20" s="23" t="e">
        <f t="shared" ca="1" si="0"/>
        <v>#N/A</v>
      </c>
      <c r="F20" s="22">
        <f t="shared" ca="1" si="1"/>
        <v>0</v>
      </c>
      <c r="G20" s="21">
        <f t="shared" ca="1" si="2"/>
        <v>0</v>
      </c>
      <c r="H20" s="20" t="e">
        <f t="shared" ca="1" si="3"/>
        <v>#DIV/0!</v>
      </c>
      <c r="I20" s="19">
        <f>IFERROR(VLOOKUP(A20,[1]master_price!$F$1:$Z$999,7,FALSE),)</f>
        <v>0</v>
      </c>
      <c r="J20" s="18">
        <f>IFERROR(VLOOKUP(A20,[1]master_price!$F$1:$AF$999,14,FALSE),)</f>
        <v>0</v>
      </c>
      <c r="K20" s="17">
        <f t="shared" si="4"/>
        <v>1</v>
      </c>
      <c r="L20" s="16">
        <f t="shared" si="5"/>
        <v>1</v>
      </c>
      <c r="M20" s="15">
        <f t="shared" ca="1" si="6"/>
        <v>0</v>
      </c>
      <c r="N20" s="28"/>
    </row>
    <row r="21" spans="1:15" ht="15.75" thickBot="1" x14ac:dyDescent="0.3">
      <c r="A21" s="24"/>
      <c r="B21" s="24"/>
      <c r="C21" s="27"/>
      <c r="D21" s="24"/>
      <c r="E21" s="23" t="e">
        <f t="shared" ca="1" si="0"/>
        <v>#N/A</v>
      </c>
      <c r="F21" s="22">
        <f t="shared" ca="1" si="1"/>
        <v>0</v>
      </c>
      <c r="G21" s="21">
        <f t="shared" ca="1" si="2"/>
        <v>0</v>
      </c>
      <c r="H21" s="20" t="e">
        <f t="shared" ca="1" si="3"/>
        <v>#DIV/0!</v>
      </c>
      <c r="I21" s="19">
        <f>IFERROR(VLOOKUP(A21,[1]master_price!$F$1:$Z$999,7,FALSE),)</f>
        <v>0</v>
      </c>
      <c r="J21" s="18">
        <f>IFERROR(VLOOKUP(A21,[1]master_price!$F$1:$AF$999,14,FALSE),)</f>
        <v>0</v>
      </c>
      <c r="K21" s="17">
        <f t="shared" si="4"/>
        <v>1</v>
      </c>
      <c r="L21" s="16">
        <f t="shared" si="5"/>
        <v>1</v>
      </c>
      <c r="M21" s="15">
        <f t="shared" ca="1" si="6"/>
        <v>0</v>
      </c>
      <c r="N21" s="28"/>
    </row>
    <row r="22" spans="1:15" ht="15.75" thickBot="1" x14ac:dyDescent="0.3">
      <c r="A22" s="24"/>
      <c r="B22" s="24"/>
      <c r="C22" s="27"/>
      <c r="D22" s="24"/>
      <c r="E22" s="23" t="e">
        <f t="shared" ca="1" si="0"/>
        <v>#N/A</v>
      </c>
      <c r="F22" s="22">
        <f t="shared" ca="1" si="1"/>
        <v>0</v>
      </c>
      <c r="G22" s="21">
        <f t="shared" ca="1" si="2"/>
        <v>0</v>
      </c>
      <c r="H22" s="20" t="e">
        <f t="shared" ca="1" si="3"/>
        <v>#DIV/0!</v>
      </c>
      <c r="I22" s="19">
        <f>IFERROR(VLOOKUP(A22,[1]master_price!$F$1:$Z$999,7,FALSE),)</f>
        <v>0</v>
      </c>
      <c r="J22" s="18">
        <f>IFERROR(VLOOKUP(A22,[1]master_price!$F$1:$AF$999,14,FALSE),)</f>
        <v>0</v>
      </c>
      <c r="K22" s="17">
        <f t="shared" si="4"/>
        <v>1</v>
      </c>
      <c r="L22" s="16">
        <f t="shared" si="5"/>
        <v>1</v>
      </c>
      <c r="M22" s="15">
        <f t="shared" ca="1" si="6"/>
        <v>0</v>
      </c>
      <c r="N22" s="11"/>
      <c r="O22" s="10"/>
    </row>
    <row r="23" spans="1:15" ht="15.75" thickBot="1" x14ac:dyDescent="0.3">
      <c r="A23" s="24"/>
      <c r="B23" s="26"/>
      <c r="C23" s="25"/>
      <c r="D23" s="24"/>
      <c r="E23" s="23" t="e">
        <f t="shared" ca="1" si="0"/>
        <v>#N/A</v>
      </c>
      <c r="F23" s="22">
        <f t="shared" ca="1" si="1"/>
        <v>0</v>
      </c>
      <c r="G23" s="21">
        <f t="shared" ca="1" si="2"/>
        <v>0</v>
      </c>
      <c r="H23" s="20" t="e">
        <f t="shared" ca="1" si="3"/>
        <v>#DIV/0!</v>
      </c>
      <c r="I23" s="19">
        <f>IFERROR(VLOOKUP(A23,[1]master_price!$F$1:$Z$999,7,FALSE),)</f>
        <v>0</v>
      </c>
      <c r="J23" s="18">
        <f>IFERROR(VLOOKUP(A23,[1]master_price!$F$1:$AF$999,14,FALSE),)</f>
        <v>0</v>
      </c>
      <c r="K23" s="17">
        <f t="shared" si="4"/>
        <v>1</v>
      </c>
      <c r="L23" s="16">
        <f t="shared" si="5"/>
        <v>1</v>
      </c>
      <c r="M23" s="15">
        <f t="shared" ca="1" si="6"/>
        <v>0</v>
      </c>
      <c r="N23" s="11"/>
      <c r="O23" s="10"/>
    </row>
    <row r="24" spans="1:15" ht="15.75" thickBot="1" x14ac:dyDescent="0.3">
      <c r="F24" s="14"/>
      <c r="G24" s="14"/>
      <c r="I24" s="3" t="s">
        <v>45</v>
      </c>
      <c r="J24" s="2" t="s">
        <v>11</v>
      </c>
      <c r="L24" s="13" t="s">
        <v>10</v>
      </c>
      <c r="M24" s="12">
        <f ca="1">SUM(M4:M23)</f>
        <v>0.15000000000000002</v>
      </c>
      <c r="N24" s="11"/>
      <c r="O24" s="10" t="s">
        <v>103</v>
      </c>
    </row>
    <row r="25" spans="1:15" ht="15.75" thickBot="1" x14ac:dyDescent="0.3">
      <c r="I25" s="3" t="s">
        <v>46</v>
      </c>
      <c r="J25" s="8" t="s">
        <v>9</v>
      </c>
      <c r="M25" s="9">
        <v>0</v>
      </c>
    </row>
    <row r="26" spans="1:15" ht="15.75" thickBot="1" x14ac:dyDescent="0.3">
      <c r="A26" s="6"/>
      <c r="I26" s="3" t="s">
        <v>47</v>
      </c>
      <c r="J26" s="8" t="s">
        <v>8</v>
      </c>
      <c r="M26" s="7" t="e">
        <f ca="1">M24/M25</f>
        <v>#DIV/0!</v>
      </c>
    </row>
    <row r="27" spans="1:15" x14ac:dyDescent="0.25">
      <c r="A27" s="6"/>
      <c r="J27" s="3"/>
      <c r="K27" s="3"/>
      <c r="L27" s="3"/>
      <c r="M27" s="3" t="s">
        <v>103</v>
      </c>
    </row>
    <row r="28" spans="1:15" x14ac:dyDescent="0.25">
      <c r="A28" s="6"/>
    </row>
  </sheetData>
  <sheetProtection selectLockedCells="1"/>
  <dataConsolidate/>
  <mergeCells count="3">
    <mergeCell ref="A1:M1"/>
    <mergeCell ref="A2:D2"/>
    <mergeCell ref="F3:G3"/>
  </mergeCells>
  <conditionalFormatting sqref="G5">
    <cfRule type="expression" priority="1" stopIfTrue="1">
      <formula>$F$5</formula>
    </cfRule>
  </conditionalFormatting>
  <dataValidations count="3">
    <dataValidation type="list" allowBlank="1" showInputMessage="1" showErrorMessage="1" sqref="D4:D23">
      <formula1>uniter_list</formula1>
    </dataValidation>
    <dataValidation type="list" allowBlank="1" showInputMessage="1" sqref="B4:B23">
      <formula1>list_format</formula1>
    </dataValidation>
    <dataValidation type="list" allowBlank="1" showInputMessage="1" sqref="A4:A23">
      <formula1>IF(A4&lt;&gt;"",OFFSET(f_categorie,MATCH(A4&amp;"*",f_categorie,0)-1,,COUNTIF(f_categorie,A4&amp;"*"),1),f_categorie)</formula1>
    </dataValidation>
  </dataValidations>
  <printOptions horizontalCentered="1"/>
  <pageMargins left="0.39370078740157483" right="0.51181102362204722" top="0.43" bottom="0.39370078740157483" header="0.27559055118110237" footer="0.23622047244094491"/>
  <pageSetup scale="96" orientation="landscape" verticalDpi="300" r:id="rId1"/>
  <headerFooter alignWithMargins="0">
    <oddFooter>&amp;LImprimer le : &amp;D&amp;R&amp;"Arial,Gras"&amp;12&amp;F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9633" r:id="rId4" name="Button 1">
              <controlPr defaultSize="0" print="0" autoFill="0" autoPict="0" macro="[0]!ajout_recette_3">
                <anchor moveWithCells="1">
                  <from>
                    <xdr:col>14</xdr:col>
                    <xdr:colOff>209550</xdr:colOff>
                    <xdr:row>4</xdr:row>
                    <xdr:rowOff>57150</xdr:rowOff>
                  </from>
                  <to>
                    <xdr:col>16</xdr:col>
                    <xdr:colOff>485775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61">
    <pageSetUpPr fitToPage="1"/>
  </sheetPr>
  <dimension ref="A1:O28"/>
  <sheetViews>
    <sheetView showZeros="0" topLeftCell="A6" zoomScaleNormal="100" workbookViewId="0">
      <selection activeCell="Q23" sqref="Q23"/>
    </sheetView>
  </sheetViews>
  <sheetFormatPr defaultColWidth="11.42578125" defaultRowHeight="15" x14ac:dyDescent="0.25"/>
  <cols>
    <col min="1" max="1" width="26.28515625" style="1" customWidth="1"/>
    <col min="2" max="2" width="14" style="1" bestFit="1" customWidth="1"/>
    <col min="3" max="3" width="13.28515625" style="5" customWidth="1"/>
    <col min="4" max="4" width="11.42578125" style="4" customWidth="1"/>
    <col min="5" max="5" width="13.42578125" style="1" hidden="1" customWidth="1"/>
    <col min="6" max="6" width="9.42578125" style="1" customWidth="1"/>
    <col min="7" max="7" width="10" style="1" customWidth="1"/>
    <col min="8" max="8" width="9.28515625" style="1" hidden="1" customWidth="1"/>
    <col min="9" max="9" width="11.42578125" style="3"/>
    <col min="10" max="10" width="7.7109375" style="2" hidden="1" customWidth="1"/>
    <col min="11" max="11" width="4.5703125" style="1" hidden="1" customWidth="1"/>
    <col min="12" max="12" width="5.5703125" style="1" hidden="1" customWidth="1"/>
    <col min="13" max="13" width="13" style="1" customWidth="1"/>
    <col min="14" max="14" width="3.7109375" style="1" customWidth="1"/>
    <col min="15" max="16384" width="11.42578125" style="1"/>
  </cols>
  <sheetData>
    <row r="1" spans="1:14" ht="21" thickBot="1" x14ac:dyDescent="0.25">
      <c r="A1" s="70" t="s">
        <v>92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</row>
    <row r="2" spans="1:14" ht="16.5" thickBot="1" x14ac:dyDescent="0.3">
      <c r="A2" s="73" t="s">
        <v>23</v>
      </c>
      <c r="B2" s="73"/>
      <c r="C2" s="73"/>
      <c r="D2" s="74"/>
      <c r="E2" s="59"/>
      <c r="F2" s="52"/>
      <c r="G2" s="51"/>
      <c r="H2" s="50"/>
      <c r="I2" s="49"/>
      <c r="J2" s="48"/>
      <c r="K2" s="47"/>
      <c r="L2" s="46"/>
      <c r="M2" s="45"/>
    </row>
    <row r="3" spans="1:14" ht="13.5" thickBot="1" x14ac:dyDescent="0.25">
      <c r="A3" s="44" t="s">
        <v>22</v>
      </c>
      <c r="B3" s="44"/>
      <c r="C3" s="43" t="s">
        <v>21</v>
      </c>
      <c r="D3" s="42" t="s">
        <v>20</v>
      </c>
      <c r="E3" s="41" t="s">
        <v>19</v>
      </c>
      <c r="F3" s="75" t="s">
        <v>18</v>
      </c>
      <c r="G3" s="76"/>
      <c r="H3" s="40" t="s">
        <v>17</v>
      </c>
      <c r="I3" s="39" t="s">
        <v>16</v>
      </c>
      <c r="J3" s="38" t="s">
        <v>15</v>
      </c>
      <c r="K3" s="38" t="s">
        <v>14</v>
      </c>
      <c r="L3" s="37" t="s">
        <v>13</v>
      </c>
      <c r="M3" s="36" t="s">
        <v>12</v>
      </c>
    </row>
    <row r="4" spans="1:14" ht="15.75" thickBot="1" x14ac:dyDescent="0.3">
      <c r="A4" s="35"/>
      <c r="B4" s="34"/>
      <c r="C4" s="33"/>
      <c r="D4" s="30"/>
      <c r="E4" s="23" t="e">
        <f t="shared" ref="E4:E23" ca="1" si="0">CONVERT(C4,D4,F4)</f>
        <v>#N/A</v>
      </c>
      <c r="F4" s="22">
        <f t="shared" ref="F4:F23" ca="1" si="1">IFERROR(INDEX(INDIRECT($B4),MATCH($A4,DESCRIPTION,0),2),)</f>
        <v>0</v>
      </c>
      <c r="G4" s="32">
        <f t="shared" ref="G4:G23" ca="1" si="2">IFERROR(INDEX(INDIRECT($B4),MATCH($A4,DESCRIPTION,0),1),)</f>
        <v>0</v>
      </c>
      <c r="H4" s="20" t="e">
        <f t="shared" ref="H4:H23" ca="1" si="3">IFERROR(E4/G4,C4/G4)</f>
        <v>#DIV/0!</v>
      </c>
      <c r="I4" s="19">
        <f>IFERROR(VLOOKUP(A4,[1]master_price!$F$1:$Z$999,7,FALSE),)</f>
        <v>0</v>
      </c>
      <c r="J4" s="18">
        <f>IFERROR(VLOOKUP(A4,[1]master_price!$F$1:$AF$999,14,FALSE),)</f>
        <v>0</v>
      </c>
      <c r="K4" s="17">
        <f t="shared" ref="K4:K23" si="4">(100-J4)/100</f>
        <v>1</v>
      </c>
      <c r="L4" s="16">
        <f t="shared" ref="L4:L23" si="5">100/(100-J4)</f>
        <v>1</v>
      </c>
      <c r="M4" s="15">
        <f t="shared" ref="M4:M23" ca="1" si="6">IFERROR((I4*H4)/(1-J4),)</f>
        <v>0</v>
      </c>
      <c r="N4" s="28"/>
    </row>
    <row r="5" spans="1:14" ht="15.75" thickBot="1" x14ac:dyDescent="0.3">
      <c r="A5" s="30"/>
      <c r="B5" s="31"/>
      <c r="C5" s="27"/>
      <c r="D5" s="30"/>
      <c r="E5" s="23" t="e">
        <f t="shared" ca="1" si="0"/>
        <v>#N/A</v>
      </c>
      <c r="F5" s="22">
        <f t="shared" ca="1" si="1"/>
        <v>0</v>
      </c>
      <c r="G5" s="21">
        <f t="shared" ca="1" si="2"/>
        <v>0</v>
      </c>
      <c r="H5" s="20" t="e">
        <f t="shared" ca="1" si="3"/>
        <v>#DIV/0!</v>
      </c>
      <c r="I5" s="19">
        <f>IFERROR(VLOOKUP(A5,[1]master_price!$F$1:$Z$999,7,FALSE),)</f>
        <v>0</v>
      </c>
      <c r="J5" s="18">
        <f>IFERROR(VLOOKUP(A5,[1]master_price!$F$1:$AF$999,14,FALSE),)</f>
        <v>0</v>
      </c>
      <c r="K5" s="17">
        <f t="shared" si="4"/>
        <v>1</v>
      </c>
      <c r="L5" s="16">
        <f t="shared" si="5"/>
        <v>1</v>
      </c>
      <c r="M5" s="15">
        <f t="shared" ca="1" si="6"/>
        <v>0</v>
      </c>
      <c r="N5" s="28"/>
    </row>
    <row r="6" spans="1:14" ht="15.75" thickBot="1" x14ac:dyDescent="0.3">
      <c r="A6" s="30" t="s">
        <v>80</v>
      </c>
      <c r="B6" s="31" t="s">
        <v>6</v>
      </c>
      <c r="C6" s="27">
        <v>336</v>
      </c>
      <c r="D6" s="30" t="s">
        <v>0</v>
      </c>
      <c r="E6" s="23" t="e">
        <f t="shared" ca="1" si="0"/>
        <v>#N/A</v>
      </c>
      <c r="F6" s="22">
        <f t="shared" ca="1" si="1"/>
        <v>0</v>
      </c>
      <c r="G6" s="21">
        <f t="shared" ca="1" si="2"/>
        <v>0</v>
      </c>
      <c r="H6" s="20" t="e">
        <f t="shared" ca="1" si="3"/>
        <v>#DIV/0!</v>
      </c>
      <c r="I6" s="19">
        <f>IFERROR(VLOOKUP(A6,[1]master_price!$F$1:$Z$999,7,FALSE),)</f>
        <v>0</v>
      </c>
      <c r="J6" s="18">
        <f>IFERROR(VLOOKUP(A6,[1]master_price!$F$1:$AF$999,14,FALSE),)</f>
        <v>0</v>
      </c>
      <c r="K6" s="17">
        <f t="shared" si="4"/>
        <v>1</v>
      </c>
      <c r="L6" s="16">
        <f t="shared" si="5"/>
        <v>1</v>
      </c>
      <c r="M6" s="15">
        <f t="shared" ca="1" si="6"/>
        <v>0</v>
      </c>
      <c r="N6" s="28"/>
    </row>
    <row r="7" spans="1:14" ht="15.75" thickBot="1" x14ac:dyDescent="0.3">
      <c r="A7" s="24" t="s">
        <v>28</v>
      </c>
      <c r="B7" s="29" t="s">
        <v>4</v>
      </c>
      <c r="C7" s="27">
        <v>1.5</v>
      </c>
      <c r="D7" s="24" t="s">
        <v>5</v>
      </c>
      <c r="E7" s="23" t="e">
        <f t="shared" ca="1" si="0"/>
        <v>#N/A</v>
      </c>
      <c r="F7" s="22">
        <f t="shared" ca="1" si="1"/>
        <v>0</v>
      </c>
      <c r="G7" s="21">
        <f t="shared" ca="1" si="2"/>
        <v>0</v>
      </c>
      <c r="H7" s="20" t="e">
        <f t="shared" ca="1" si="3"/>
        <v>#DIV/0!</v>
      </c>
      <c r="I7" s="19">
        <f>IFERROR(VLOOKUP(A7,[1]master_price!$F$1:$Z$999,7,FALSE),)</f>
        <v>0</v>
      </c>
      <c r="J7" s="18">
        <f>IFERROR(VLOOKUP(A7,[1]master_price!$F$1:$AF$999,14,FALSE),)</f>
        <v>0</v>
      </c>
      <c r="K7" s="17">
        <f t="shared" si="4"/>
        <v>1</v>
      </c>
      <c r="L7" s="16">
        <f t="shared" si="5"/>
        <v>1</v>
      </c>
      <c r="M7" s="15">
        <f t="shared" ca="1" si="6"/>
        <v>0</v>
      </c>
      <c r="N7" s="28"/>
    </row>
    <row r="8" spans="1:14" ht="15.75" thickBot="1" x14ac:dyDescent="0.3">
      <c r="A8" s="24" t="s">
        <v>87</v>
      </c>
      <c r="B8" s="24" t="s">
        <v>4</v>
      </c>
      <c r="C8" s="27">
        <v>4</v>
      </c>
      <c r="D8" s="24" t="s">
        <v>5</v>
      </c>
      <c r="E8" s="23" t="e">
        <f t="shared" ca="1" si="0"/>
        <v>#N/A</v>
      </c>
      <c r="F8" s="22">
        <f t="shared" ca="1" si="1"/>
        <v>0</v>
      </c>
      <c r="G8" s="21">
        <f t="shared" ca="1" si="2"/>
        <v>0</v>
      </c>
      <c r="H8" s="20" t="e">
        <f t="shared" ca="1" si="3"/>
        <v>#DIV/0!</v>
      </c>
      <c r="I8" s="19">
        <f>IFERROR(VLOOKUP(A8,[1]master_price!$F$1:$Z$999,7,FALSE),)</f>
        <v>0</v>
      </c>
      <c r="J8" s="18">
        <f>IFERROR(VLOOKUP(A8,[1]master_price!$F$1:$AF$999,14,FALSE),)</f>
        <v>0</v>
      </c>
      <c r="K8" s="17">
        <f t="shared" si="4"/>
        <v>1</v>
      </c>
      <c r="L8" s="16">
        <f t="shared" si="5"/>
        <v>1</v>
      </c>
      <c r="M8" s="15">
        <f t="shared" ca="1" si="6"/>
        <v>0</v>
      </c>
      <c r="N8" s="28"/>
    </row>
    <row r="9" spans="1:14" ht="15.75" thickBot="1" x14ac:dyDescent="0.3">
      <c r="A9" s="24" t="s">
        <v>26</v>
      </c>
      <c r="B9" s="24" t="s">
        <v>2</v>
      </c>
      <c r="C9" s="27">
        <v>1</v>
      </c>
      <c r="D9" s="24" t="s">
        <v>2</v>
      </c>
      <c r="E9" s="23" t="e">
        <f t="shared" ca="1" si="0"/>
        <v>#N/A</v>
      </c>
      <c r="F9" s="22">
        <f t="shared" ca="1" si="1"/>
        <v>0</v>
      </c>
      <c r="G9" s="21">
        <f t="shared" ca="1" si="2"/>
        <v>0</v>
      </c>
      <c r="H9" s="20" t="e">
        <f t="shared" ca="1" si="3"/>
        <v>#DIV/0!</v>
      </c>
      <c r="I9" s="19">
        <f>IFERROR(VLOOKUP(A9,[1]master_price!$F$1:$Z$999,7,FALSE),)</f>
        <v>0</v>
      </c>
      <c r="J9" s="18">
        <f>IFERROR(VLOOKUP(A9,[1]master_price!$F$1:$AF$999,14,FALSE),)</f>
        <v>0</v>
      </c>
      <c r="K9" s="17">
        <f t="shared" si="4"/>
        <v>1</v>
      </c>
      <c r="L9" s="16">
        <f t="shared" si="5"/>
        <v>1</v>
      </c>
      <c r="M9" s="15">
        <f t="shared" ca="1" si="6"/>
        <v>0</v>
      </c>
      <c r="N9" s="28"/>
    </row>
    <row r="10" spans="1:14" ht="15.75" thickBot="1" x14ac:dyDescent="0.3">
      <c r="A10" s="24" t="s">
        <v>71</v>
      </c>
      <c r="B10" s="24" t="s">
        <v>2</v>
      </c>
      <c r="C10" s="27">
        <v>1</v>
      </c>
      <c r="D10" s="24" t="s">
        <v>2</v>
      </c>
      <c r="E10" s="23" t="e">
        <f t="shared" ca="1" si="0"/>
        <v>#N/A</v>
      </c>
      <c r="F10" s="22">
        <f t="shared" ca="1" si="1"/>
        <v>0</v>
      </c>
      <c r="G10" s="21">
        <f t="shared" ca="1" si="2"/>
        <v>0</v>
      </c>
      <c r="H10" s="20" t="e">
        <f t="shared" ca="1" si="3"/>
        <v>#DIV/0!</v>
      </c>
      <c r="I10" s="19">
        <f>IFERROR(VLOOKUP(A10,[1]master_price!$F$1:$Z$999,7,FALSE),)</f>
        <v>0</v>
      </c>
      <c r="J10" s="18">
        <f>IFERROR(VLOOKUP(A10,[1]master_price!$F$1:$AF$999,14,FALSE),)</f>
        <v>0</v>
      </c>
      <c r="K10" s="17">
        <f t="shared" si="4"/>
        <v>1</v>
      </c>
      <c r="L10" s="16">
        <f t="shared" si="5"/>
        <v>1</v>
      </c>
      <c r="M10" s="15">
        <f t="shared" ca="1" si="6"/>
        <v>0</v>
      </c>
      <c r="N10" s="28"/>
    </row>
    <row r="11" spans="1:14" ht="15.75" thickBot="1" x14ac:dyDescent="0.3">
      <c r="A11" s="24" t="s">
        <v>29</v>
      </c>
      <c r="B11" s="24" t="s">
        <v>6</v>
      </c>
      <c r="C11" s="27">
        <v>92</v>
      </c>
      <c r="D11" s="24" t="s">
        <v>0</v>
      </c>
      <c r="E11" s="23" t="e">
        <f t="shared" ca="1" si="0"/>
        <v>#N/A</v>
      </c>
      <c r="F11" s="22">
        <f t="shared" ca="1" si="1"/>
        <v>0</v>
      </c>
      <c r="G11" s="21">
        <f t="shared" ca="1" si="2"/>
        <v>0</v>
      </c>
      <c r="H11" s="20" t="e">
        <f t="shared" ca="1" si="3"/>
        <v>#DIV/0!</v>
      </c>
      <c r="I11" s="19">
        <f>IFERROR(VLOOKUP(A11,[1]master_price!$F$1:$Z$999,7,FALSE),)</f>
        <v>0</v>
      </c>
      <c r="J11" s="18">
        <f>IFERROR(VLOOKUP(A11,[1]master_price!$F$1:$AF$999,14,FALSE),)</f>
        <v>0</v>
      </c>
      <c r="K11" s="17">
        <f t="shared" si="4"/>
        <v>1</v>
      </c>
      <c r="L11" s="16">
        <f t="shared" si="5"/>
        <v>1</v>
      </c>
      <c r="M11" s="15">
        <f t="shared" ca="1" si="6"/>
        <v>0</v>
      </c>
      <c r="N11" s="28"/>
    </row>
    <row r="12" spans="1:14" ht="15.75" thickBot="1" x14ac:dyDescent="0.3">
      <c r="A12" s="24"/>
      <c r="B12" s="24"/>
      <c r="C12" s="27"/>
      <c r="D12" s="24"/>
      <c r="E12" s="23" t="e">
        <f t="shared" ca="1" si="0"/>
        <v>#N/A</v>
      </c>
      <c r="F12" s="22">
        <f t="shared" ca="1" si="1"/>
        <v>0</v>
      </c>
      <c r="G12" s="21">
        <f t="shared" ca="1" si="2"/>
        <v>0</v>
      </c>
      <c r="H12" s="20" t="e">
        <f t="shared" ca="1" si="3"/>
        <v>#DIV/0!</v>
      </c>
      <c r="I12" s="19">
        <f>IFERROR(VLOOKUP(A12,[1]master_price!$F$1:$Z$999,7,FALSE),)</f>
        <v>0</v>
      </c>
      <c r="J12" s="18">
        <f>IFERROR(VLOOKUP(A12,[1]master_price!$F$1:$AF$999,14,FALSE),)</f>
        <v>0</v>
      </c>
      <c r="K12" s="17">
        <f t="shared" si="4"/>
        <v>1</v>
      </c>
      <c r="L12" s="16">
        <f t="shared" si="5"/>
        <v>1</v>
      </c>
      <c r="M12" s="15">
        <f t="shared" ca="1" si="6"/>
        <v>0</v>
      </c>
      <c r="N12" s="28"/>
    </row>
    <row r="13" spans="1:14" ht="15.75" thickBot="1" x14ac:dyDescent="0.3">
      <c r="A13" s="24"/>
      <c r="B13" s="24"/>
      <c r="C13" s="27"/>
      <c r="D13" s="24"/>
      <c r="E13" s="23" t="e">
        <f t="shared" ca="1" si="0"/>
        <v>#N/A</v>
      </c>
      <c r="F13" s="22">
        <f t="shared" ca="1" si="1"/>
        <v>0</v>
      </c>
      <c r="G13" s="21">
        <f t="shared" ca="1" si="2"/>
        <v>0</v>
      </c>
      <c r="H13" s="20" t="e">
        <f t="shared" ca="1" si="3"/>
        <v>#DIV/0!</v>
      </c>
      <c r="I13" s="19">
        <f>IFERROR(VLOOKUP(A13,[1]master_price!$F$1:$Z$999,7,FALSE),)</f>
        <v>0</v>
      </c>
      <c r="J13" s="18">
        <f>IFERROR(VLOOKUP(A13,[1]master_price!$F$1:$AF$999,14,FALSE),)</f>
        <v>0</v>
      </c>
      <c r="K13" s="17">
        <f t="shared" si="4"/>
        <v>1</v>
      </c>
      <c r="L13" s="16">
        <f t="shared" si="5"/>
        <v>1</v>
      </c>
      <c r="M13" s="15">
        <f t="shared" ca="1" si="6"/>
        <v>0</v>
      </c>
      <c r="N13" s="28"/>
    </row>
    <row r="14" spans="1:14" ht="15.75" thickBot="1" x14ac:dyDescent="0.3">
      <c r="A14" s="24"/>
      <c r="B14" s="24"/>
      <c r="C14" s="27"/>
      <c r="D14" s="24"/>
      <c r="E14" s="23" t="e">
        <f t="shared" ca="1" si="0"/>
        <v>#N/A</v>
      </c>
      <c r="F14" s="22">
        <f t="shared" ca="1" si="1"/>
        <v>0</v>
      </c>
      <c r="G14" s="21">
        <f t="shared" ca="1" si="2"/>
        <v>0</v>
      </c>
      <c r="H14" s="20" t="e">
        <f t="shared" ca="1" si="3"/>
        <v>#DIV/0!</v>
      </c>
      <c r="I14" s="19">
        <f>IFERROR(VLOOKUP(A14,[1]master_price!$F$1:$Z$999,7,FALSE),)</f>
        <v>0</v>
      </c>
      <c r="J14" s="18">
        <f>IFERROR(VLOOKUP(A14,[1]master_price!$F$1:$AF$999,14,FALSE),)</f>
        <v>0</v>
      </c>
      <c r="K14" s="17">
        <f t="shared" si="4"/>
        <v>1</v>
      </c>
      <c r="L14" s="16">
        <f t="shared" si="5"/>
        <v>1</v>
      </c>
      <c r="M14" s="15">
        <f t="shared" ca="1" si="6"/>
        <v>0</v>
      </c>
      <c r="N14" s="28"/>
    </row>
    <row r="15" spans="1:14" ht="15.75" thickBot="1" x14ac:dyDescent="0.3">
      <c r="A15" s="24"/>
      <c r="B15" s="24"/>
      <c r="C15" s="27"/>
      <c r="D15" s="24"/>
      <c r="E15" s="23" t="e">
        <f t="shared" ca="1" si="0"/>
        <v>#N/A</v>
      </c>
      <c r="F15" s="22">
        <f t="shared" ca="1" si="1"/>
        <v>0</v>
      </c>
      <c r="G15" s="21">
        <f t="shared" ca="1" si="2"/>
        <v>0</v>
      </c>
      <c r="H15" s="20" t="e">
        <f t="shared" ca="1" si="3"/>
        <v>#DIV/0!</v>
      </c>
      <c r="I15" s="19">
        <f>IFERROR(VLOOKUP(A15,[1]master_price!$F$1:$Z$999,7,FALSE),)</f>
        <v>0</v>
      </c>
      <c r="J15" s="18">
        <f>IFERROR(VLOOKUP(A15,[1]master_price!$F$1:$AF$999,14,FALSE),)</f>
        <v>0</v>
      </c>
      <c r="K15" s="17">
        <f t="shared" si="4"/>
        <v>1</v>
      </c>
      <c r="L15" s="16">
        <f t="shared" si="5"/>
        <v>1</v>
      </c>
      <c r="M15" s="15">
        <f t="shared" ca="1" si="6"/>
        <v>0</v>
      </c>
      <c r="N15" s="28"/>
    </row>
    <row r="16" spans="1:14" ht="15.75" thickBot="1" x14ac:dyDescent="0.3">
      <c r="A16" s="65" t="s">
        <v>89</v>
      </c>
      <c r="B16" s="24"/>
      <c r="C16" s="27"/>
      <c r="D16" s="24"/>
      <c r="E16" s="23" t="e">
        <f t="shared" ca="1" si="0"/>
        <v>#N/A</v>
      </c>
      <c r="F16" s="22">
        <f t="shared" ca="1" si="1"/>
        <v>0</v>
      </c>
      <c r="G16" s="21">
        <f t="shared" ca="1" si="2"/>
        <v>0</v>
      </c>
      <c r="H16" s="20" t="e">
        <f t="shared" ca="1" si="3"/>
        <v>#DIV/0!</v>
      </c>
      <c r="I16" s="19">
        <f>IFERROR(VLOOKUP(A16,[1]master_price!$F$1:$Z$999,7,FALSE),)</f>
        <v>0</v>
      </c>
      <c r="J16" s="18">
        <f>IFERROR(VLOOKUP(A16,[1]master_price!$F$1:$AF$999,14,FALSE),)</f>
        <v>0</v>
      </c>
      <c r="K16" s="17">
        <f t="shared" si="4"/>
        <v>1</v>
      </c>
      <c r="L16" s="16">
        <f t="shared" si="5"/>
        <v>1</v>
      </c>
      <c r="M16" s="15">
        <f t="shared" ca="1" si="6"/>
        <v>0</v>
      </c>
      <c r="N16" s="28"/>
    </row>
    <row r="17" spans="1:15" ht="15.75" thickBot="1" x14ac:dyDescent="0.3">
      <c r="A17" s="24"/>
      <c r="B17" s="24"/>
      <c r="C17" s="27"/>
      <c r="D17" s="24"/>
      <c r="E17" s="23" t="e">
        <f t="shared" ca="1" si="0"/>
        <v>#N/A</v>
      </c>
      <c r="F17" s="22">
        <f t="shared" ca="1" si="1"/>
        <v>0</v>
      </c>
      <c r="G17" s="21">
        <f t="shared" ca="1" si="2"/>
        <v>0</v>
      </c>
      <c r="H17" s="20" t="e">
        <f t="shared" ca="1" si="3"/>
        <v>#DIV/0!</v>
      </c>
      <c r="I17" s="19">
        <f>IFERROR(VLOOKUP(A17,[1]master_price!$F$1:$Z$999,7,FALSE),)</f>
        <v>0</v>
      </c>
      <c r="J17" s="18">
        <f>IFERROR(VLOOKUP(A17,[1]master_price!$F$1:$AF$999,14,FALSE),)</f>
        <v>0</v>
      </c>
      <c r="K17" s="17">
        <f t="shared" si="4"/>
        <v>1</v>
      </c>
      <c r="L17" s="16">
        <f t="shared" si="5"/>
        <v>1</v>
      </c>
      <c r="M17" s="15">
        <f t="shared" ca="1" si="6"/>
        <v>0</v>
      </c>
      <c r="N17" s="28"/>
    </row>
    <row r="18" spans="1:15" ht="15.75" thickBot="1" x14ac:dyDescent="0.3">
      <c r="A18" s="24" t="s">
        <v>72</v>
      </c>
      <c r="B18" s="24" t="s">
        <v>2</v>
      </c>
      <c r="C18" s="27">
        <v>1</v>
      </c>
      <c r="D18" s="24" t="s">
        <v>2</v>
      </c>
      <c r="E18" s="23" t="e">
        <f t="shared" ca="1" si="0"/>
        <v>#N/A</v>
      </c>
      <c r="F18" s="22">
        <f t="shared" ca="1" si="1"/>
        <v>0</v>
      </c>
      <c r="G18" s="21">
        <f t="shared" ca="1" si="2"/>
        <v>0</v>
      </c>
      <c r="H18" s="20" t="e">
        <f t="shared" ca="1" si="3"/>
        <v>#DIV/0!</v>
      </c>
      <c r="I18" s="19">
        <f>IFERROR(VLOOKUP(A18,[1]master_price!$F$1:$Z$999,7,FALSE),)</f>
        <v>0</v>
      </c>
      <c r="J18" s="18">
        <f>IFERROR(VLOOKUP(A18,[1]master_price!$F$1:$AF$999,14,FALSE),)</f>
        <v>0</v>
      </c>
      <c r="K18" s="17">
        <f t="shared" si="4"/>
        <v>1</v>
      </c>
      <c r="L18" s="16">
        <f t="shared" si="5"/>
        <v>1</v>
      </c>
      <c r="M18" s="15">
        <f t="shared" ca="1" si="6"/>
        <v>0</v>
      </c>
      <c r="N18" s="28"/>
    </row>
    <row r="19" spans="1:15" ht="15.75" thickBot="1" x14ac:dyDescent="0.3">
      <c r="A19" s="24" t="s">
        <v>73</v>
      </c>
      <c r="B19" s="24" t="s">
        <v>2</v>
      </c>
      <c r="C19" s="27">
        <v>1</v>
      </c>
      <c r="D19" s="24" t="s">
        <v>2</v>
      </c>
      <c r="E19" s="23" t="e">
        <f t="shared" ca="1" si="0"/>
        <v>#N/A</v>
      </c>
      <c r="F19" s="22">
        <f t="shared" ca="1" si="1"/>
        <v>0</v>
      </c>
      <c r="G19" s="21">
        <f t="shared" ca="1" si="2"/>
        <v>0</v>
      </c>
      <c r="H19" s="20" t="e">
        <f t="shared" ca="1" si="3"/>
        <v>#DIV/0!</v>
      </c>
      <c r="I19" s="19">
        <f>IFERROR(VLOOKUP(A19,[1]master_price!$F$1:$Z$999,7,FALSE),)</f>
        <v>0</v>
      </c>
      <c r="J19" s="18">
        <f>IFERROR(VLOOKUP(A19,[1]master_price!$F$1:$AF$999,14,FALSE),)</f>
        <v>0</v>
      </c>
      <c r="K19" s="17">
        <f t="shared" si="4"/>
        <v>1</v>
      </c>
      <c r="L19" s="16">
        <f t="shared" si="5"/>
        <v>1</v>
      </c>
      <c r="M19" s="15">
        <f t="shared" ca="1" si="6"/>
        <v>0</v>
      </c>
      <c r="N19" s="28"/>
    </row>
    <row r="20" spans="1:15" ht="15.75" thickBot="1" x14ac:dyDescent="0.3">
      <c r="A20" s="24"/>
      <c r="B20" s="24"/>
      <c r="C20" s="27"/>
      <c r="D20" s="24"/>
      <c r="E20" s="23" t="e">
        <f t="shared" ca="1" si="0"/>
        <v>#N/A</v>
      </c>
      <c r="F20" s="22">
        <f t="shared" ca="1" si="1"/>
        <v>0</v>
      </c>
      <c r="G20" s="21">
        <f t="shared" ca="1" si="2"/>
        <v>0</v>
      </c>
      <c r="H20" s="20" t="e">
        <f t="shared" ca="1" si="3"/>
        <v>#DIV/0!</v>
      </c>
      <c r="I20" s="19">
        <f>IFERROR(VLOOKUP(A20,[1]master_price!$F$1:$Z$999,7,FALSE),)</f>
        <v>0</v>
      </c>
      <c r="J20" s="18">
        <f>IFERROR(VLOOKUP(A20,[1]master_price!$F$1:$AF$999,14,FALSE),)</f>
        <v>0</v>
      </c>
      <c r="K20" s="17">
        <f t="shared" si="4"/>
        <v>1</v>
      </c>
      <c r="L20" s="16">
        <f t="shared" si="5"/>
        <v>1</v>
      </c>
      <c r="M20" s="15">
        <f t="shared" ca="1" si="6"/>
        <v>0</v>
      </c>
      <c r="N20" s="28"/>
    </row>
    <row r="21" spans="1:15" ht="15.75" thickBot="1" x14ac:dyDescent="0.3">
      <c r="A21" s="24"/>
      <c r="B21" s="24"/>
      <c r="C21" s="27"/>
      <c r="D21" s="24"/>
      <c r="E21" s="23" t="e">
        <f t="shared" ca="1" si="0"/>
        <v>#N/A</v>
      </c>
      <c r="F21" s="22">
        <f t="shared" ca="1" si="1"/>
        <v>0</v>
      </c>
      <c r="G21" s="21">
        <f t="shared" ca="1" si="2"/>
        <v>0</v>
      </c>
      <c r="H21" s="20" t="e">
        <f t="shared" ca="1" si="3"/>
        <v>#DIV/0!</v>
      </c>
      <c r="I21" s="19">
        <f>IFERROR(VLOOKUP(A21,[1]master_price!$F$1:$Z$999,7,FALSE),)</f>
        <v>0</v>
      </c>
      <c r="J21" s="18">
        <f>IFERROR(VLOOKUP(A21,[1]master_price!$F$1:$AF$999,14,FALSE),)</f>
        <v>0</v>
      </c>
      <c r="K21" s="17">
        <f t="shared" si="4"/>
        <v>1</v>
      </c>
      <c r="L21" s="16">
        <f t="shared" si="5"/>
        <v>1</v>
      </c>
      <c r="M21" s="15">
        <f t="shared" ca="1" si="6"/>
        <v>0</v>
      </c>
      <c r="N21" s="28"/>
    </row>
    <row r="22" spans="1:15" ht="15.75" thickBot="1" x14ac:dyDescent="0.3">
      <c r="A22" s="24"/>
      <c r="B22" s="24"/>
      <c r="C22" s="27"/>
      <c r="D22" s="24"/>
      <c r="E22" s="23" t="e">
        <f t="shared" ca="1" si="0"/>
        <v>#N/A</v>
      </c>
      <c r="F22" s="22">
        <f t="shared" ca="1" si="1"/>
        <v>0</v>
      </c>
      <c r="G22" s="21">
        <f t="shared" ca="1" si="2"/>
        <v>0</v>
      </c>
      <c r="H22" s="20" t="e">
        <f t="shared" ca="1" si="3"/>
        <v>#DIV/0!</v>
      </c>
      <c r="I22" s="19">
        <f>IFERROR(VLOOKUP(A22,[1]master_price!$F$1:$Z$999,7,FALSE),)</f>
        <v>0</v>
      </c>
      <c r="J22" s="18">
        <f>IFERROR(VLOOKUP(A22,[1]master_price!$F$1:$AF$999,14,FALSE),)</f>
        <v>0</v>
      </c>
      <c r="K22" s="17">
        <f t="shared" si="4"/>
        <v>1</v>
      </c>
      <c r="L22" s="16">
        <f t="shared" si="5"/>
        <v>1</v>
      </c>
      <c r="M22" s="15">
        <f t="shared" ca="1" si="6"/>
        <v>0</v>
      </c>
      <c r="N22" s="11"/>
      <c r="O22" s="10"/>
    </row>
    <row r="23" spans="1:15" ht="15.75" thickBot="1" x14ac:dyDescent="0.3">
      <c r="A23" s="24"/>
      <c r="B23" s="26"/>
      <c r="C23" s="25"/>
      <c r="D23" s="24"/>
      <c r="E23" s="23" t="e">
        <f t="shared" ca="1" si="0"/>
        <v>#N/A</v>
      </c>
      <c r="F23" s="22">
        <f t="shared" ca="1" si="1"/>
        <v>0</v>
      </c>
      <c r="G23" s="21">
        <f t="shared" ca="1" si="2"/>
        <v>0</v>
      </c>
      <c r="H23" s="20" t="e">
        <f t="shared" ca="1" si="3"/>
        <v>#DIV/0!</v>
      </c>
      <c r="I23" s="19">
        <f>IFERROR(VLOOKUP(A23,[1]master_price!$F$1:$Z$999,7,FALSE),)</f>
        <v>0</v>
      </c>
      <c r="J23" s="18">
        <f>IFERROR(VLOOKUP(A23,[1]master_price!$F$1:$AF$999,14,FALSE),)</f>
        <v>0</v>
      </c>
      <c r="K23" s="17">
        <f t="shared" si="4"/>
        <v>1</v>
      </c>
      <c r="L23" s="16">
        <f t="shared" si="5"/>
        <v>1</v>
      </c>
      <c r="M23" s="15">
        <f t="shared" ca="1" si="6"/>
        <v>0</v>
      </c>
      <c r="N23" s="11"/>
      <c r="O23" s="10"/>
    </row>
    <row r="24" spans="1:15" ht="15.75" thickBot="1" x14ac:dyDescent="0.3">
      <c r="F24" s="14"/>
      <c r="G24" s="14"/>
      <c r="I24" s="3" t="s">
        <v>45</v>
      </c>
      <c r="J24" s="2" t="s">
        <v>11</v>
      </c>
      <c r="L24" s="13" t="s">
        <v>10</v>
      </c>
      <c r="M24" s="12">
        <f ca="1">SUM(M4:M23)</f>
        <v>0</v>
      </c>
      <c r="N24" s="11"/>
      <c r="O24" s="10"/>
    </row>
    <row r="25" spans="1:15" ht="15.75" thickBot="1" x14ac:dyDescent="0.3">
      <c r="I25" s="3" t="s">
        <v>46</v>
      </c>
      <c r="J25" s="8" t="s">
        <v>9</v>
      </c>
      <c r="M25" s="9">
        <v>7.4</v>
      </c>
    </row>
    <row r="26" spans="1:15" ht="15.75" thickBot="1" x14ac:dyDescent="0.3">
      <c r="A26" s="6"/>
      <c r="I26" s="3" t="s">
        <v>47</v>
      </c>
      <c r="J26" s="8" t="s">
        <v>8</v>
      </c>
      <c r="M26" s="7">
        <f ca="1">M24/M25</f>
        <v>0</v>
      </c>
    </row>
    <row r="27" spans="1:15" x14ac:dyDescent="0.25">
      <c r="A27" s="6"/>
      <c r="J27" s="3"/>
      <c r="K27" s="3"/>
      <c r="L27" s="3"/>
      <c r="M27" s="3"/>
    </row>
    <row r="28" spans="1:15" x14ac:dyDescent="0.25">
      <c r="A28" s="6"/>
    </row>
  </sheetData>
  <sheetProtection selectLockedCells="1"/>
  <dataConsolidate/>
  <mergeCells count="3">
    <mergeCell ref="A1:M1"/>
    <mergeCell ref="A2:D2"/>
    <mergeCell ref="F3:G3"/>
  </mergeCells>
  <conditionalFormatting sqref="G5">
    <cfRule type="expression" priority="1" stopIfTrue="1">
      <formula>$F$5</formula>
    </cfRule>
  </conditionalFormatting>
  <dataValidations count="3">
    <dataValidation type="list" allowBlank="1" showInputMessage="1" showErrorMessage="1" sqref="D4:D23">
      <formula1>uniter_list</formula1>
    </dataValidation>
    <dataValidation type="list" allowBlank="1" showInputMessage="1" sqref="B4:B23">
      <formula1>list_format</formula1>
    </dataValidation>
    <dataValidation type="list" allowBlank="1" showInputMessage="1" sqref="A4:A23">
      <formula1>IF(A4&lt;&gt;"",OFFSET(f_categorie,MATCH(A4&amp;"*",f_categorie,0)-1,,COUNTIF(f_categorie,A4&amp;"*"),1),f_categorie)</formula1>
    </dataValidation>
  </dataValidations>
  <printOptions horizontalCentered="1"/>
  <pageMargins left="0.39370078740157483" right="0.51181102362204722" top="0.43" bottom="0.39370078740157483" header="0.27559055118110237" footer="0.23622047244094491"/>
  <pageSetup scale="96" orientation="landscape" verticalDpi="300" r:id="rId1"/>
  <headerFooter alignWithMargins="0">
    <oddFooter>&amp;LImprimer le : &amp;D&amp;R&amp;"Arial,Gras"&amp;12&amp;F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4033" r:id="rId4" name="Button 1">
              <controlPr defaultSize="0" print="0" autoFill="0" autoPict="0" macro="[0]!ajout_recette_3">
                <anchor moveWithCells="1">
                  <from>
                    <xdr:col>14</xdr:col>
                    <xdr:colOff>209550</xdr:colOff>
                    <xdr:row>4</xdr:row>
                    <xdr:rowOff>57150</xdr:rowOff>
                  </from>
                  <to>
                    <xdr:col>16</xdr:col>
                    <xdr:colOff>485775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62">
    <pageSetUpPr fitToPage="1"/>
  </sheetPr>
  <dimension ref="A1:O28"/>
  <sheetViews>
    <sheetView showZeros="0" topLeftCell="A3" zoomScaleNormal="100" workbookViewId="0">
      <selection activeCell="B3" sqref="A1:P1048576"/>
    </sheetView>
  </sheetViews>
  <sheetFormatPr defaultColWidth="11.42578125" defaultRowHeight="15" x14ac:dyDescent="0.25"/>
  <cols>
    <col min="1" max="1" width="26.28515625" style="1" customWidth="1"/>
    <col min="2" max="2" width="14" style="1" bestFit="1" customWidth="1"/>
    <col min="3" max="3" width="13.28515625" style="5" customWidth="1"/>
    <col min="4" max="4" width="11.42578125" style="4" customWidth="1"/>
    <col min="5" max="5" width="13.42578125" style="1" hidden="1" customWidth="1"/>
    <col min="6" max="6" width="9.42578125" style="1" customWidth="1"/>
    <col min="7" max="7" width="10" style="1" customWidth="1"/>
    <col min="8" max="8" width="9.28515625" style="1" hidden="1" customWidth="1"/>
    <col min="9" max="9" width="11.42578125" style="3"/>
    <col min="10" max="10" width="7.7109375" style="2" hidden="1" customWidth="1"/>
    <col min="11" max="11" width="4.5703125" style="1" hidden="1" customWidth="1"/>
    <col min="12" max="12" width="5.5703125" style="1" hidden="1" customWidth="1"/>
    <col min="13" max="13" width="13" style="1" customWidth="1"/>
    <col min="14" max="14" width="3.7109375" style="1" customWidth="1"/>
    <col min="15" max="16384" width="11.42578125" style="1"/>
  </cols>
  <sheetData>
    <row r="1" spans="1:14" ht="21" thickBot="1" x14ac:dyDescent="0.25">
      <c r="A1" s="70" t="s">
        <v>91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</row>
    <row r="2" spans="1:14" ht="16.5" thickBot="1" x14ac:dyDescent="0.3">
      <c r="A2" s="73" t="s">
        <v>23</v>
      </c>
      <c r="B2" s="73"/>
      <c r="C2" s="73"/>
      <c r="D2" s="74"/>
      <c r="E2" s="59"/>
      <c r="F2" s="52"/>
      <c r="G2" s="51"/>
      <c r="H2" s="50"/>
      <c r="I2" s="49"/>
      <c r="J2" s="48"/>
      <c r="K2" s="47"/>
      <c r="L2" s="46"/>
      <c r="M2" s="45"/>
    </row>
    <row r="3" spans="1:14" ht="13.5" thickBot="1" x14ac:dyDescent="0.25">
      <c r="A3" s="44" t="s">
        <v>22</v>
      </c>
      <c r="B3" s="44"/>
      <c r="C3" s="43" t="s">
        <v>21</v>
      </c>
      <c r="D3" s="42" t="s">
        <v>20</v>
      </c>
      <c r="E3" s="41" t="s">
        <v>19</v>
      </c>
      <c r="F3" s="75" t="s">
        <v>18</v>
      </c>
      <c r="G3" s="76"/>
      <c r="H3" s="40" t="s">
        <v>17</v>
      </c>
      <c r="I3" s="39" t="s">
        <v>16</v>
      </c>
      <c r="J3" s="38" t="s">
        <v>15</v>
      </c>
      <c r="K3" s="38" t="s">
        <v>14</v>
      </c>
      <c r="L3" s="37" t="s">
        <v>13</v>
      </c>
      <c r="M3" s="36" t="s">
        <v>12</v>
      </c>
    </row>
    <row r="4" spans="1:14" ht="15.75" thickBot="1" x14ac:dyDescent="0.3">
      <c r="A4" s="35"/>
      <c r="B4" s="34"/>
      <c r="C4" s="33"/>
      <c r="D4" s="30"/>
      <c r="E4" s="23" t="e">
        <f t="shared" ref="E4:E23" ca="1" si="0">CONVERT(C4,D4,F4)</f>
        <v>#N/A</v>
      </c>
      <c r="F4" s="22">
        <f t="shared" ref="F4:F23" ca="1" si="1">IFERROR(INDEX(INDIRECT($B4),MATCH($A4,DESCRIPTION,0),2),)</f>
        <v>0</v>
      </c>
      <c r="G4" s="32">
        <f t="shared" ref="G4:G23" ca="1" si="2">IFERROR(INDEX(INDIRECT($B4),MATCH($A4,DESCRIPTION,0),1),)</f>
        <v>0</v>
      </c>
      <c r="H4" s="20" t="e">
        <f t="shared" ref="H4:H23" ca="1" si="3">IFERROR(E4/G4,C4/G4)</f>
        <v>#DIV/0!</v>
      </c>
      <c r="I4" s="19">
        <f>IFERROR(VLOOKUP(A4,[1]master_price!$F$1:$Z$999,7,FALSE),)</f>
        <v>0</v>
      </c>
      <c r="J4" s="18">
        <f>IFERROR(VLOOKUP(A4,[1]master_price!$F$1:$AF$999,14,FALSE),)</f>
        <v>0</v>
      </c>
      <c r="K4" s="17">
        <f t="shared" ref="K4:K23" si="4">(100-J4)/100</f>
        <v>1</v>
      </c>
      <c r="L4" s="16">
        <f t="shared" ref="L4:L23" si="5">100/(100-J4)</f>
        <v>1</v>
      </c>
      <c r="M4" s="15">
        <f t="shared" ref="M4:M23" ca="1" si="6">IFERROR((I4*H4)/(1-J4),)</f>
        <v>0</v>
      </c>
      <c r="N4" s="28"/>
    </row>
    <row r="5" spans="1:14" ht="15.75" thickBot="1" x14ac:dyDescent="0.3">
      <c r="A5" s="30"/>
      <c r="B5" s="31"/>
      <c r="C5" s="27"/>
      <c r="D5" s="30"/>
      <c r="E5" s="23" t="e">
        <f t="shared" ca="1" si="0"/>
        <v>#N/A</v>
      </c>
      <c r="F5" s="22">
        <f t="shared" ca="1" si="1"/>
        <v>0</v>
      </c>
      <c r="G5" s="21">
        <f t="shared" ca="1" si="2"/>
        <v>0</v>
      </c>
      <c r="H5" s="20" t="e">
        <f t="shared" ca="1" si="3"/>
        <v>#DIV/0!</v>
      </c>
      <c r="I5" s="19">
        <f>IFERROR(VLOOKUP(A5,[1]master_price!$F$1:$Z$999,7,FALSE),)</f>
        <v>0</v>
      </c>
      <c r="J5" s="18">
        <f>IFERROR(VLOOKUP(A5,[1]master_price!$F$1:$AF$999,14,FALSE),)</f>
        <v>0</v>
      </c>
      <c r="K5" s="17">
        <f t="shared" si="4"/>
        <v>1</v>
      </c>
      <c r="L5" s="16">
        <f t="shared" si="5"/>
        <v>1</v>
      </c>
      <c r="M5" s="15">
        <f t="shared" ca="1" si="6"/>
        <v>0</v>
      </c>
      <c r="N5" s="28"/>
    </row>
    <row r="6" spans="1:14" ht="15.75" thickBot="1" x14ac:dyDescent="0.3">
      <c r="A6" s="30" t="s">
        <v>80</v>
      </c>
      <c r="B6" s="31" t="s">
        <v>6</v>
      </c>
      <c r="C6" s="27">
        <v>336</v>
      </c>
      <c r="D6" s="30" t="s">
        <v>0</v>
      </c>
      <c r="E6" s="23" t="e">
        <f t="shared" ca="1" si="0"/>
        <v>#N/A</v>
      </c>
      <c r="F6" s="22">
        <f t="shared" ca="1" si="1"/>
        <v>0</v>
      </c>
      <c r="G6" s="21">
        <f t="shared" ca="1" si="2"/>
        <v>0</v>
      </c>
      <c r="H6" s="20" t="e">
        <f t="shared" ca="1" si="3"/>
        <v>#DIV/0!</v>
      </c>
      <c r="I6" s="19">
        <f>IFERROR(VLOOKUP(A6,[1]master_price!$F$1:$Z$999,7,FALSE),)</f>
        <v>0</v>
      </c>
      <c r="J6" s="18">
        <f>IFERROR(VLOOKUP(A6,[1]master_price!$F$1:$AF$999,14,FALSE),)</f>
        <v>0</v>
      </c>
      <c r="K6" s="17">
        <f t="shared" si="4"/>
        <v>1</v>
      </c>
      <c r="L6" s="16">
        <f t="shared" si="5"/>
        <v>1</v>
      </c>
      <c r="M6" s="15">
        <f t="shared" ca="1" si="6"/>
        <v>0</v>
      </c>
      <c r="N6" s="28"/>
    </row>
    <row r="7" spans="1:14" ht="15.75" thickBot="1" x14ac:dyDescent="0.3">
      <c r="A7" s="24" t="s">
        <v>28</v>
      </c>
      <c r="B7" s="29" t="s">
        <v>4</v>
      </c>
      <c r="C7" s="27">
        <v>4</v>
      </c>
      <c r="D7" s="24" t="s">
        <v>5</v>
      </c>
      <c r="E7" s="23" t="e">
        <f t="shared" ca="1" si="0"/>
        <v>#N/A</v>
      </c>
      <c r="F7" s="22">
        <f t="shared" ca="1" si="1"/>
        <v>0</v>
      </c>
      <c r="G7" s="21">
        <f t="shared" ca="1" si="2"/>
        <v>0</v>
      </c>
      <c r="H7" s="20" t="e">
        <f t="shared" ca="1" si="3"/>
        <v>#DIV/0!</v>
      </c>
      <c r="I7" s="19">
        <f>IFERROR(VLOOKUP(A7,[1]master_price!$F$1:$Z$999,7,FALSE),)</f>
        <v>0</v>
      </c>
      <c r="J7" s="18">
        <f>IFERROR(VLOOKUP(A7,[1]master_price!$F$1:$AF$999,14,FALSE),)</f>
        <v>0</v>
      </c>
      <c r="K7" s="17">
        <f t="shared" si="4"/>
        <v>1</v>
      </c>
      <c r="L7" s="16">
        <f t="shared" si="5"/>
        <v>1</v>
      </c>
      <c r="M7" s="15">
        <f t="shared" ca="1" si="6"/>
        <v>0</v>
      </c>
      <c r="N7" s="28"/>
    </row>
    <row r="8" spans="1:14" ht="15.75" thickBot="1" x14ac:dyDescent="0.3">
      <c r="A8" s="24" t="s">
        <v>29</v>
      </c>
      <c r="B8" s="24" t="s">
        <v>6</v>
      </c>
      <c r="C8" s="27">
        <v>90</v>
      </c>
      <c r="D8" s="24" t="s">
        <v>0</v>
      </c>
      <c r="E8" s="23" t="e">
        <f t="shared" ca="1" si="0"/>
        <v>#N/A</v>
      </c>
      <c r="F8" s="22">
        <f t="shared" ca="1" si="1"/>
        <v>0</v>
      </c>
      <c r="G8" s="21">
        <f t="shared" ca="1" si="2"/>
        <v>0</v>
      </c>
      <c r="H8" s="20" t="e">
        <f t="shared" ca="1" si="3"/>
        <v>#DIV/0!</v>
      </c>
      <c r="I8" s="19">
        <f>IFERROR(VLOOKUP(A8,[1]master_price!$F$1:$Z$999,7,FALSE),)</f>
        <v>0</v>
      </c>
      <c r="J8" s="18">
        <f>IFERROR(VLOOKUP(A8,[1]master_price!$F$1:$AF$999,14,FALSE),)</f>
        <v>0</v>
      </c>
      <c r="K8" s="17">
        <f t="shared" si="4"/>
        <v>1</v>
      </c>
      <c r="L8" s="16">
        <f t="shared" si="5"/>
        <v>1</v>
      </c>
      <c r="M8" s="15">
        <f t="shared" ca="1" si="6"/>
        <v>0</v>
      </c>
      <c r="N8" s="28"/>
    </row>
    <row r="9" spans="1:14" ht="15.75" thickBot="1" x14ac:dyDescent="0.3">
      <c r="A9" s="24" t="s">
        <v>26</v>
      </c>
      <c r="B9" s="24" t="s">
        <v>2</v>
      </c>
      <c r="C9" s="27">
        <v>1</v>
      </c>
      <c r="D9" s="24" t="s">
        <v>2</v>
      </c>
      <c r="E9" s="23" t="e">
        <f t="shared" ca="1" si="0"/>
        <v>#N/A</v>
      </c>
      <c r="F9" s="22">
        <f t="shared" ca="1" si="1"/>
        <v>0</v>
      </c>
      <c r="G9" s="21">
        <f t="shared" ca="1" si="2"/>
        <v>0</v>
      </c>
      <c r="H9" s="20" t="e">
        <f t="shared" ca="1" si="3"/>
        <v>#DIV/0!</v>
      </c>
      <c r="I9" s="19">
        <f>IFERROR(VLOOKUP(A9,[1]master_price!$F$1:$Z$999,7,FALSE),)</f>
        <v>0</v>
      </c>
      <c r="J9" s="18">
        <f>IFERROR(VLOOKUP(A9,[1]master_price!$F$1:$AF$999,14,FALSE),)</f>
        <v>0</v>
      </c>
      <c r="K9" s="17">
        <f t="shared" si="4"/>
        <v>1</v>
      </c>
      <c r="L9" s="16">
        <f t="shared" si="5"/>
        <v>1</v>
      </c>
      <c r="M9" s="15">
        <f t="shared" ca="1" si="6"/>
        <v>0</v>
      </c>
      <c r="N9" s="28"/>
    </row>
    <row r="10" spans="1:14" ht="15.75" thickBot="1" x14ac:dyDescent="0.3">
      <c r="A10" s="24" t="s">
        <v>71</v>
      </c>
      <c r="B10" s="24" t="s">
        <v>2</v>
      </c>
      <c r="C10" s="27">
        <v>1</v>
      </c>
      <c r="D10" s="24" t="s">
        <v>2</v>
      </c>
      <c r="E10" s="23" t="e">
        <f t="shared" ca="1" si="0"/>
        <v>#N/A</v>
      </c>
      <c r="F10" s="22">
        <f t="shared" ca="1" si="1"/>
        <v>0</v>
      </c>
      <c r="G10" s="21">
        <f t="shared" ca="1" si="2"/>
        <v>0</v>
      </c>
      <c r="H10" s="20" t="e">
        <f t="shared" ca="1" si="3"/>
        <v>#DIV/0!</v>
      </c>
      <c r="I10" s="19">
        <f>IFERROR(VLOOKUP(A10,[1]master_price!$F$1:$Z$999,7,FALSE),)</f>
        <v>0</v>
      </c>
      <c r="J10" s="18">
        <f>IFERROR(VLOOKUP(A10,[1]master_price!$F$1:$AF$999,14,FALSE),)</f>
        <v>0</v>
      </c>
      <c r="K10" s="17">
        <f t="shared" si="4"/>
        <v>1</v>
      </c>
      <c r="L10" s="16">
        <f t="shared" si="5"/>
        <v>1</v>
      </c>
      <c r="M10" s="15">
        <f t="shared" ca="1" si="6"/>
        <v>0</v>
      </c>
      <c r="N10" s="28"/>
    </row>
    <row r="11" spans="1:14" ht="15.75" thickBot="1" x14ac:dyDescent="0.3">
      <c r="A11" s="24"/>
      <c r="B11" s="24"/>
      <c r="C11" s="27"/>
      <c r="D11" s="24"/>
      <c r="E11" s="23" t="e">
        <f t="shared" ca="1" si="0"/>
        <v>#N/A</v>
      </c>
      <c r="F11" s="22">
        <f t="shared" ca="1" si="1"/>
        <v>0</v>
      </c>
      <c r="G11" s="21">
        <f t="shared" ca="1" si="2"/>
        <v>0</v>
      </c>
      <c r="H11" s="20" t="e">
        <f t="shared" ca="1" si="3"/>
        <v>#DIV/0!</v>
      </c>
      <c r="I11" s="19">
        <f>IFERROR(VLOOKUP(A11,[1]master_price!$F$1:$Z$999,7,FALSE),)</f>
        <v>0</v>
      </c>
      <c r="J11" s="18">
        <f>IFERROR(VLOOKUP(A11,[1]master_price!$F$1:$AF$999,14,FALSE),)</f>
        <v>0</v>
      </c>
      <c r="K11" s="17">
        <f t="shared" si="4"/>
        <v>1</v>
      </c>
      <c r="L11" s="16">
        <f t="shared" si="5"/>
        <v>1</v>
      </c>
      <c r="M11" s="15">
        <f t="shared" ca="1" si="6"/>
        <v>0</v>
      </c>
      <c r="N11" s="28"/>
    </row>
    <row r="12" spans="1:14" ht="15.75" thickBot="1" x14ac:dyDescent="0.3">
      <c r="A12" s="24"/>
      <c r="B12" s="24"/>
      <c r="C12" s="27"/>
      <c r="D12" s="24"/>
      <c r="E12" s="23" t="e">
        <f t="shared" ca="1" si="0"/>
        <v>#N/A</v>
      </c>
      <c r="F12" s="22">
        <f t="shared" ca="1" si="1"/>
        <v>0</v>
      </c>
      <c r="G12" s="21">
        <f t="shared" ca="1" si="2"/>
        <v>0</v>
      </c>
      <c r="H12" s="20" t="e">
        <f t="shared" ca="1" si="3"/>
        <v>#DIV/0!</v>
      </c>
      <c r="I12" s="19">
        <f>IFERROR(VLOOKUP(A12,[1]master_price!$F$1:$Z$999,7,FALSE),)</f>
        <v>0</v>
      </c>
      <c r="J12" s="18">
        <f>IFERROR(VLOOKUP(A12,[1]master_price!$F$1:$AF$999,14,FALSE),)</f>
        <v>0</v>
      </c>
      <c r="K12" s="17">
        <f t="shared" si="4"/>
        <v>1</v>
      </c>
      <c r="L12" s="16">
        <f t="shared" si="5"/>
        <v>1</v>
      </c>
      <c r="M12" s="15">
        <f t="shared" ca="1" si="6"/>
        <v>0</v>
      </c>
      <c r="N12" s="28"/>
    </row>
    <row r="13" spans="1:14" ht="15.75" thickBot="1" x14ac:dyDescent="0.3">
      <c r="A13" s="24"/>
      <c r="B13" s="24"/>
      <c r="C13" s="27"/>
      <c r="D13" s="24"/>
      <c r="E13" s="23" t="e">
        <f t="shared" ca="1" si="0"/>
        <v>#N/A</v>
      </c>
      <c r="F13" s="22">
        <f t="shared" ca="1" si="1"/>
        <v>0</v>
      </c>
      <c r="G13" s="21">
        <f t="shared" ca="1" si="2"/>
        <v>0</v>
      </c>
      <c r="H13" s="20" t="e">
        <f t="shared" ca="1" si="3"/>
        <v>#DIV/0!</v>
      </c>
      <c r="I13" s="19">
        <f>IFERROR(VLOOKUP(A13,[1]master_price!$F$1:$Z$999,7,FALSE),)</f>
        <v>0</v>
      </c>
      <c r="J13" s="18">
        <f>IFERROR(VLOOKUP(A13,[1]master_price!$F$1:$AF$999,14,FALSE),)</f>
        <v>0</v>
      </c>
      <c r="K13" s="17">
        <f t="shared" si="4"/>
        <v>1</v>
      </c>
      <c r="L13" s="16">
        <f t="shared" si="5"/>
        <v>1</v>
      </c>
      <c r="M13" s="15">
        <f t="shared" ca="1" si="6"/>
        <v>0</v>
      </c>
      <c r="N13" s="28"/>
    </row>
    <row r="14" spans="1:14" ht="15.75" thickBot="1" x14ac:dyDescent="0.3">
      <c r="A14" s="24"/>
      <c r="B14" s="24"/>
      <c r="C14" s="27"/>
      <c r="D14" s="24"/>
      <c r="E14" s="23" t="e">
        <f t="shared" ca="1" si="0"/>
        <v>#N/A</v>
      </c>
      <c r="F14" s="22">
        <f t="shared" ca="1" si="1"/>
        <v>0</v>
      </c>
      <c r="G14" s="21">
        <f t="shared" ca="1" si="2"/>
        <v>0</v>
      </c>
      <c r="H14" s="20" t="e">
        <f t="shared" ca="1" si="3"/>
        <v>#DIV/0!</v>
      </c>
      <c r="I14" s="19">
        <f>IFERROR(VLOOKUP(A14,[1]master_price!$F$1:$Z$999,7,FALSE),)</f>
        <v>0</v>
      </c>
      <c r="J14" s="18">
        <f>IFERROR(VLOOKUP(A14,[1]master_price!$F$1:$AF$999,14,FALSE),)</f>
        <v>0</v>
      </c>
      <c r="K14" s="17">
        <f t="shared" si="4"/>
        <v>1</v>
      </c>
      <c r="L14" s="16">
        <f t="shared" si="5"/>
        <v>1</v>
      </c>
      <c r="M14" s="15">
        <f t="shared" ca="1" si="6"/>
        <v>0</v>
      </c>
      <c r="N14" s="28"/>
    </row>
    <row r="15" spans="1:14" ht="15.75" thickBot="1" x14ac:dyDescent="0.3">
      <c r="A15" s="24"/>
      <c r="B15" s="24"/>
      <c r="C15" s="27"/>
      <c r="D15" s="24"/>
      <c r="E15" s="23" t="e">
        <f t="shared" ca="1" si="0"/>
        <v>#N/A</v>
      </c>
      <c r="F15" s="22">
        <f t="shared" ca="1" si="1"/>
        <v>0</v>
      </c>
      <c r="G15" s="21">
        <f t="shared" ca="1" si="2"/>
        <v>0</v>
      </c>
      <c r="H15" s="20" t="e">
        <f t="shared" ca="1" si="3"/>
        <v>#DIV/0!</v>
      </c>
      <c r="I15" s="19">
        <f>IFERROR(VLOOKUP(A15,[1]master_price!$F$1:$Z$999,7,FALSE),)</f>
        <v>0</v>
      </c>
      <c r="J15" s="18">
        <f>IFERROR(VLOOKUP(A15,[1]master_price!$F$1:$AF$999,14,FALSE),)</f>
        <v>0</v>
      </c>
      <c r="K15" s="17">
        <f t="shared" si="4"/>
        <v>1</v>
      </c>
      <c r="L15" s="16">
        <f t="shared" si="5"/>
        <v>1</v>
      </c>
      <c r="M15" s="15">
        <f t="shared" ca="1" si="6"/>
        <v>0</v>
      </c>
      <c r="N15" s="28"/>
    </row>
    <row r="16" spans="1:14" ht="15.75" thickBot="1" x14ac:dyDescent="0.3">
      <c r="A16" s="65" t="s">
        <v>89</v>
      </c>
      <c r="B16" s="24"/>
      <c r="C16" s="27"/>
      <c r="D16" s="24"/>
      <c r="E16" s="23" t="e">
        <f t="shared" ca="1" si="0"/>
        <v>#N/A</v>
      </c>
      <c r="F16" s="22">
        <f t="shared" ca="1" si="1"/>
        <v>0</v>
      </c>
      <c r="G16" s="21">
        <f t="shared" ca="1" si="2"/>
        <v>0</v>
      </c>
      <c r="H16" s="20" t="e">
        <f t="shared" ca="1" si="3"/>
        <v>#DIV/0!</v>
      </c>
      <c r="I16" s="19">
        <f>IFERROR(VLOOKUP(A16,[1]master_price!$F$1:$Z$999,7,FALSE),)</f>
        <v>0</v>
      </c>
      <c r="J16" s="18">
        <f>IFERROR(VLOOKUP(A16,[1]master_price!$F$1:$AF$999,14,FALSE),)</f>
        <v>0</v>
      </c>
      <c r="K16" s="17">
        <f t="shared" si="4"/>
        <v>1</v>
      </c>
      <c r="L16" s="16">
        <f t="shared" si="5"/>
        <v>1</v>
      </c>
      <c r="M16" s="15">
        <f t="shared" ca="1" si="6"/>
        <v>0</v>
      </c>
      <c r="N16" s="28"/>
    </row>
    <row r="17" spans="1:15" ht="15.75" thickBot="1" x14ac:dyDescent="0.3">
      <c r="A17" s="24"/>
      <c r="B17" s="24"/>
      <c r="C17" s="27"/>
      <c r="D17" s="24"/>
      <c r="E17" s="23" t="e">
        <f t="shared" ca="1" si="0"/>
        <v>#N/A</v>
      </c>
      <c r="F17" s="22">
        <f t="shared" ca="1" si="1"/>
        <v>0</v>
      </c>
      <c r="G17" s="21">
        <f t="shared" ca="1" si="2"/>
        <v>0</v>
      </c>
      <c r="H17" s="20" t="e">
        <f t="shared" ca="1" si="3"/>
        <v>#DIV/0!</v>
      </c>
      <c r="I17" s="19">
        <f>IFERROR(VLOOKUP(A17,[1]master_price!$F$1:$Z$999,7,FALSE),)</f>
        <v>0</v>
      </c>
      <c r="J17" s="18">
        <f>IFERROR(VLOOKUP(A17,[1]master_price!$F$1:$AF$999,14,FALSE),)</f>
        <v>0</v>
      </c>
      <c r="K17" s="17">
        <f t="shared" si="4"/>
        <v>1</v>
      </c>
      <c r="L17" s="16">
        <f t="shared" si="5"/>
        <v>1</v>
      </c>
      <c r="M17" s="15">
        <f t="shared" ca="1" si="6"/>
        <v>0</v>
      </c>
      <c r="N17" s="28"/>
    </row>
    <row r="18" spans="1:15" ht="15.75" thickBot="1" x14ac:dyDescent="0.3">
      <c r="A18" s="24" t="s">
        <v>72</v>
      </c>
      <c r="B18" s="24" t="s">
        <v>2</v>
      </c>
      <c r="C18" s="27">
        <v>1</v>
      </c>
      <c r="D18" s="24" t="s">
        <v>2</v>
      </c>
      <c r="E18" s="23" t="e">
        <f t="shared" ca="1" si="0"/>
        <v>#N/A</v>
      </c>
      <c r="F18" s="22">
        <f t="shared" ca="1" si="1"/>
        <v>0</v>
      </c>
      <c r="G18" s="21">
        <f t="shared" ca="1" si="2"/>
        <v>0</v>
      </c>
      <c r="H18" s="20" t="e">
        <f t="shared" ca="1" si="3"/>
        <v>#DIV/0!</v>
      </c>
      <c r="I18" s="19">
        <f>IFERROR(VLOOKUP(A18,[1]master_price!$F$1:$Z$999,7,FALSE),)</f>
        <v>0</v>
      </c>
      <c r="J18" s="18">
        <f>IFERROR(VLOOKUP(A18,[1]master_price!$F$1:$AF$999,14,FALSE),)</f>
        <v>0</v>
      </c>
      <c r="K18" s="17">
        <f t="shared" si="4"/>
        <v>1</v>
      </c>
      <c r="L18" s="16">
        <f t="shared" si="5"/>
        <v>1</v>
      </c>
      <c r="M18" s="15">
        <f t="shared" ca="1" si="6"/>
        <v>0</v>
      </c>
      <c r="N18" s="28"/>
    </row>
    <row r="19" spans="1:15" ht="15.75" thickBot="1" x14ac:dyDescent="0.3">
      <c r="A19" s="24" t="s">
        <v>73</v>
      </c>
      <c r="B19" s="24" t="s">
        <v>2</v>
      </c>
      <c r="C19" s="27">
        <v>1</v>
      </c>
      <c r="D19" s="24" t="s">
        <v>2</v>
      </c>
      <c r="E19" s="23" t="e">
        <f t="shared" ca="1" si="0"/>
        <v>#N/A</v>
      </c>
      <c r="F19" s="22">
        <f t="shared" ca="1" si="1"/>
        <v>0</v>
      </c>
      <c r="G19" s="21">
        <f t="shared" ca="1" si="2"/>
        <v>0</v>
      </c>
      <c r="H19" s="20" t="e">
        <f t="shared" ca="1" si="3"/>
        <v>#DIV/0!</v>
      </c>
      <c r="I19" s="19">
        <f>IFERROR(VLOOKUP(A19,[1]master_price!$F$1:$Z$999,7,FALSE),)</f>
        <v>0</v>
      </c>
      <c r="J19" s="18">
        <f>IFERROR(VLOOKUP(A19,[1]master_price!$F$1:$AF$999,14,FALSE),)</f>
        <v>0</v>
      </c>
      <c r="K19" s="17">
        <f t="shared" si="4"/>
        <v>1</v>
      </c>
      <c r="L19" s="16">
        <f t="shared" si="5"/>
        <v>1</v>
      </c>
      <c r="M19" s="15">
        <f t="shared" ca="1" si="6"/>
        <v>0</v>
      </c>
      <c r="N19" s="28"/>
    </row>
    <row r="20" spans="1:15" ht="15.75" thickBot="1" x14ac:dyDescent="0.3">
      <c r="A20" s="24"/>
      <c r="B20" s="24"/>
      <c r="C20" s="27"/>
      <c r="D20" s="24"/>
      <c r="E20" s="23" t="e">
        <f t="shared" ca="1" si="0"/>
        <v>#N/A</v>
      </c>
      <c r="F20" s="22">
        <f t="shared" ca="1" si="1"/>
        <v>0</v>
      </c>
      <c r="G20" s="21">
        <f t="shared" ca="1" si="2"/>
        <v>0</v>
      </c>
      <c r="H20" s="20" t="e">
        <f t="shared" ca="1" si="3"/>
        <v>#DIV/0!</v>
      </c>
      <c r="I20" s="19">
        <f>IFERROR(VLOOKUP(A20,[1]master_price!$F$1:$Z$999,7,FALSE),)</f>
        <v>0</v>
      </c>
      <c r="J20" s="18">
        <f>IFERROR(VLOOKUP(A20,[1]master_price!$F$1:$AF$999,14,FALSE),)</f>
        <v>0</v>
      </c>
      <c r="K20" s="17">
        <f t="shared" si="4"/>
        <v>1</v>
      </c>
      <c r="L20" s="16">
        <f t="shared" si="5"/>
        <v>1</v>
      </c>
      <c r="M20" s="15">
        <f t="shared" ca="1" si="6"/>
        <v>0</v>
      </c>
      <c r="N20" s="28"/>
    </row>
    <row r="21" spans="1:15" ht="15.75" thickBot="1" x14ac:dyDescent="0.3">
      <c r="A21" s="24"/>
      <c r="B21" s="24"/>
      <c r="C21" s="27"/>
      <c r="D21" s="24"/>
      <c r="E21" s="23" t="e">
        <f t="shared" ca="1" si="0"/>
        <v>#N/A</v>
      </c>
      <c r="F21" s="22">
        <f t="shared" ca="1" si="1"/>
        <v>0</v>
      </c>
      <c r="G21" s="21">
        <f t="shared" ca="1" si="2"/>
        <v>0</v>
      </c>
      <c r="H21" s="20" t="e">
        <f t="shared" ca="1" si="3"/>
        <v>#DIV/0!</v>
      </c>
      <c r="I21" s="19">
        <f>IFERROR(VLOOKUP(A21,[1]master_price!$F$1:$Z$999,7,FALSE),)</f>
        <v>0</v>
      </c>
      <c r="J21" s="18">
        <f>IFERROR(VLOOKUP(A21,[1]master_price!$F$1:$AF$999,14,FALSE),)</f>
        <v>0</v>
      </c>
      <c r="K21" s="17">
        <f t="shared" si="4"/>
        <v>1</v>
      </c>
      <c r="L21" s="16">
        <f t="shared" si="5"/>
        <v>1</v>
      </c>
      <c r="M21" s="15">
        <f t="shared" ca="1" si="6"/>
        <v>0</v>
      </c>
      <c r="N21" s="28"/>
    </row>
    <row r="22" spans="1:15" ht="15.75" thickBot="1" x14ac:dyDescent="0.3">
      <c r="A22" s="24"/>
      <c r="B22" s="24"/>
      <c r="C22" s="27"/>
      <c r="D22" s="24"/>
      <c r="E22" s="23" t="e">
        <f t="shared" ca="1" si="0"/>
        <v>#N/A</v>
      </c>
      <c r="F22" s="22">
        <f t="shared" ca="1" si="1"/>
        <v>0</v>
      </c>
      <c r="G22" s="21">
        <f t="shared" ca="1" si="2"/>
        <v>0</v>
      </c>
      <c r="H22" s="20" t="e">
        <f t="shared" ca="1" si="3"/>
        <v>#DIV/0!</v>
      </c>
      <c r="I22" s="19">
        <f>IFERROR(VLOOKUP(A22,[1]master_price!$F$1:$Z$999,7,FALSE),)</f>
        <v>0</v>
      </c>
      <c r="J22" s="18">
        <f>IFERROR(VLOOKUP(A22,[1]master_price!$F$1:$AF$999,14,FALSE),)</f>
        <v>0</v>
      </c>
      <c r="K22" s="17">
        <f t="shared" si="4"/>
        <v>1</v>
      </c>
      <c r="L22" s="16">
        <f t="shared" si="5"/>
        <v>1</v>
      </c>
      <c r="M22" s="15">
        <f t="shared" ca="1" si="6"/>
        <v>0</v>
      </c>
      <c r="N22" s="11"/>
      <c r="O22" s="10"/>
    </row>
    <row r="23" spans="1:15" ht="15.75" thickBot="1" x14ac:dyDescent="0.3">
      <c r="A23" s="24"/>
      <c r="B23" s="26"/>
      <c r="C23" s="25"/>
      <c r="D23" s="24"/>
      <c r="E23" s="23" t="e">
        <f t="shared" ca="1" si="0"/>
        <v>#N/A</v>
      </c>
      <c r="F23" s="22">
        <f t="shared" ca="1" si="1"/>
        <v>0</v>
      </c>
      <c r="G23" s="21">
        <f t="shared" ca="1" si="2"/>
        <v>0</v>
      </c>
      <c r="H23" s="20" t="e">
        <f t="shared" ca="1" si="3"/>
        <v>#DIV/0!</v>
      </c>
      <c r="I23" s="19">
        <f>IFERROR(VLOOKUP(A23,[1]master_price!$F$1:$Z$999,7,FALSE),)</f>
        <v>0</v>
      </c>
      <c r="J23" s="18">
        <f>IFERROR(VLOOKUP(A23,[1]master_price!$F$1:$AF$999,14,FALSE),)</f>
        <v>0</v>
      </c>
      <c r="K23" s="17">
        <f t="shared" si="4"/>
        <v>1</v>
      </c>
      <c r="L23" s="16">
        <f t="shared" si="5"/>
        <v>1</v>
      </c>
      <c r="M23" s="15">
        <f t="shared" ca="1" si="6"/>
        <v>0</v>
      </c>
      <c r="N23" s="11"/>
      <c r="O23" s="10"/>
    </row>
    <row r="24" spans="1:15" ht="15.75" thickBot="1" x14ac:dyDescent="0.3">
      <c r="F24" s="14"/>
      <c r="G24" s="14"/>
      <c r="I24" s="3" t="s">
        <v>45</v>
      </c>
      <c r="J24" s="2" t="s">
        <v>11</v>
      </c>
      <c r="L24" s="13" t="s">
        <v>10</v>
      </c>
      <c r="M24" s="12">
        <f ca="1">SUM(M4:M23)</f>
        <v>0</v>
      </c>
      <c r="N24" s="11"/>
      <c r="O24" s="10"/>
    </row>
    <row r="25" spans="1:15" ht="15.75" thickBot="1" x14ac:dyDescent="0.3">
      <c r="I25" s="3" t="s">
        <v>46</v>
      </c>
      <c r="J25" s="8" t="s">
        <v>9</v>
      </c>
      <c r="M25" s="9">
        <v>8</v>
      </c>
    </row>
    <row r="26" spans="1:15" ht="15.75" thickBot="1" x14ac:dyDescent="0.3">
      <c r="A26" s="6"/>
      <c r="I26" s="3" t="s">
        <v>47</v>
      </c>
      <c r="J26" s="8" t="s">
        <v>8</v>
      </c>
      <c r="M26" s="7">
        <f ca="1">M24/M25</f>
        <v>0</v>
      </c>
    </row>
    <row r="27" spans="1:15" x14ac:dyDescent="0.25">
      <c r="A27" s="6"/>
      <c r="J27" s="3"/>
      <c r="K27" s="3"/>
      <c r="L27" s="3"/>
      <c r="M27" s="3"/>
    </row>
    <row r="28" spans="1:15" x14ac:dyDescent="0.25">
      <c r="A28" s="6"/>
    </row>
  </sheetData>
  <sheetProtection selectLockedCells="1"/>
  <dataConsolidate/>
  <mergeCells count="3">
    <mergeCell ref="A1:M1"/>
    <mergeCell ref="A2:D2"/>
    <mergeCell ref="F3:G3"/>
  </mergeCells>
  <conditionalFormatting sqref="G5">
    <cfRule type="expression" priority="1" stopIfTrue="1">
      <formula>$F$5</formula>
    </cfRule>
  </conditionalFormatting>
  <dataValidations disablePrompts="1" count="3">
    <dataValidation type="list" allowBlank="1" showInputMessage="1" sqref="A4:A23">
      <formula1>IF(A4&lt;&gt;"",OFFSET(f_categorie,MATCH(A4&amp;"*",f_categorie,0)-1,,COUNTIF(f_categorie,A4&amp;"*"),1),f_categorie)</formula1>
    </dataValidation>
    <dataValidation type="list" allowBlank="1" showInputMessage="1" sqref="B4:B23">
      <formula1>list_format</formula1>
    </dataValidation>
    <dataValidation type="list" allowBlank="1" showInputMessage="1" showErrorMessage="1" sqref="D4:D23">
      <formula1>uniter_list</formula1>
    </dataValidation>
  </dataValidations>
  <printOptions horizontalCentered="1"/>
  <pageMargins left="0.39370078740157483" right="0.51181102362204722" top="0.43" bottom="0.39370078740157483" header="0.27559055118110237" footer="0.23622047244094491"/>
  <pageSetup scale="96" orientation="landscape" verticalDpi="300" r:id="rId1"/>
  <headerFooter alignWithMargins="0">
    <oddFooter>&amp;LImprimer le : &amp;D&amp;R&amp;"Arial,Gras"&amp;12&amp;F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5057" r:id="rId4" name="Button 1">
              <controlPr defaultSize="0" print="0" autoFill="0" autoPict="0" macro="[0]!ajout_recette_3">
                <anchor moveWithCells="1">
                  <from>
                    <xdr:col>14</xdr:col>
                    <xdr:colOff>209550</xdr:colOff>
                    <xdr:row>4</xdr:row>
                    <xdr:rowOff>57150</xdr:rowOff>
                  </from>
                  <to>
                    <xdr:col>16</xdr:col>
                    <xdr:colOff>485775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7">
    <pageSetUpPr fitToPage="1"/>
  </sheetPr>
  <dimension ref="A1:O28"/>
  <sheetViews>
    <sheetView showZeros="0" topLeftCell="A4" zoomScaleNormal="100" workbookViewId="0">
      <selection activeCell="C27" sqref="C27"/>
    </sheetView>
  </sheetViews>
  <sheetFormatPr defaultColWidth="11.42578125" defaultRowHeight="15" x14ac:dyDescent="0.25"/>
  <cols>
    <col min="1" max="1" width="26.28515625" style="1" customWidth="1"/>
    <col min="2" max="2" width="14" style="1" bestFit="1" customWidth="1"/>
    <col min="3" max="3" width="13.28515625" style="5" customWidth="1"/>
    <col min="4" max="4" width="11.42578125" style="4" customWidth="1"/>
    <col min="5" max="5" width="13.42578125" style="1" hidden="1" customWidth="1"/>
    <col min="6" max="6" width="9.42578125" style="1" customWidth="1"/>
    <col min="7" max="7" width="10" style="1" customWidth="1"/>
    <col min="8" max="8" width="9.28515625" style="1" hidden="1" customWidth="1"/>
    <col min="9" max="9" width="11.42578125" style="3"/>
    <col min="10" max="10" width="7.7109375" style="2" hidden="1" customWidth="1"/>
    <col min="11" max="11" width="4.5703125" style="1" hidden="1" customWidth="1"/>
    <col min="12" max="12" width="5.5703125" style="1" hidden="1" customWidth="1"/>
    <col min="13" max="13" width="13" style="1" customWidth="1"/>
    <col min="14" max="14" width="3.7109375" style="1" customWidth="1"/>
    <col min="15" max="16384" width="11.42578125" style="1"/>
  </cols>
  <sheetData>
    <row r="1" spans="1:14" ht="21" thickBot="1" x14ac:dyDescent="0.25">
      <c r="A1" s="70" t="s">
        <v>90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</row>
    <row r="2" spans="1:14" ht="16.5" thickBot="1" x14ac:dyDescent="0.3">
      <c r="A2" s="73" t="s">
        <v>23</v>
      </c>
      <c r="B2" s="73"/>
      <c r="C2" s="73"/>
      <c r="D2" s="74"/>
      <c r="E2" s="59"/>
      <c r="F2" s="52"/>
      <c r="G2" s="51"/>
      <c r="H2" s="50"/>
      <c r="I2" s="49"/>
      <c r="J2" s="48"/>
      <c r="K2" s="47"/>
      <c r="L2" s="46"/>
      <c r="M2" s="45"/>
    </row>
    <row r="3" spans="1:14" ht="13.5" thickBot="1" x14ac:dyDescent="0.25">
      <c r="A3" s="44" t="s">
        <v>22</v>
      </c>
      <c r="B3" s="44"/>
      <c r="C3" s="43" t="s">
        <v>21</v>
      </c>
      <c r="D3" s="42" t="s">
        <v>20</v>
      </c>
      <c r="E3" s="41" t="s">
        <v>19</v>
      </c>
      <c r="F3" s="75" t="s">
        <v>18</v>
      </c>
      <c r="G3" s="76"/>
      <c r="H3" s="40" t="s">
        <v>17</v>
      </c>
      <c r="I3" s="39" t="s">
        <v>16</v>
      </c>
      <c r="J3" s="38" t="s">
        <v>15</v>
      </c>
      <c r="K3" s="38" t="s">
        <v>14</v>
      </c>
      <c r="L3" s="37" t="s">
        <v>13</v>
      </c>
      <c r="M3" s="36" t="s">
        <v>12</v>
      </c>
    </row>
    <row r="4" spans="1:14" ht="15.75" thickBot="1" x14ac:dyDescent="0.3">
      <c r="A4" s="35"/>
      <c r="B4" s="34"/>
      <c r="C4" s="33"/>
      <c r="D4" s="30"/>
      <c r="E4" s="23" t="e">
        <f t="shared" ref="E4:E23" ca="1" si="0">CONVERT(C4,D4,F4)</f>
        <v>#N/A</v>
      </c>
      <c r="F4" s="22">
        <f t="shared" ref="F4:F23" ca="1" si="1">IFERROR(INDEX(INDIRECT($B4),MATCH($A4,DESCRIPTION,0),2),)</f>
        <v>0</v>
      </c>
      <c r="G4" s="32">
        <f t="shared" ref="G4:G23" ca="1" si="2">IFERROR(INDEX(INDIRECT($B4),MATCH($A4,DESCRIPTION,0),1),)</f>
        <v>0</v>
      </c>
      <c r="H4" s="20" t="e">
        <f t="shared" ref="H4:H23" ca="1" si="3">IFERROR(E4/G4,C4/G4)</f>
        <v>#DIV/0!</v>
      </c>
      <c r="I4" s="19">
        <f>IFERROR(VLOOKUP(A4,[1]master_price!$F$1:$Z$999,7,FALSE),)</f>
        <v>0</v>
      </c>
      <c r="J4" s="18">
        <f>IFERROR(VLOOKUP(A4,[1]master_price!$F$1:$AF$999,14,FALSE),)</f>
        <v>0</v>
      </c>
      <c r="K4" s="17">
        <f t="shared" ref="K4:K23" si="4">(100-J4)/100</f>
        <v>1</v>
      </c>
      <c r="L4" s="16">
        <f t="shared" ref="L4:L23" si="5">100/(100-J4)</f>
        <v>1</v>
      </c>
      <c r="M4" s="15">
        <f t="shared" ref="M4:M23" ca="1" si="6">IFERROR((I4*H4)/(1-J4),)</f>
        <v>0</v>
      </c>
      <c r="N4" s="28"/>
    </row>
    <row r="5" spans="1:14" ht="15.75" thickBot="1" x14ac:dyDescent="0.3">
      <c r="A5" s="30" t="s">
        <v>80</v>
      </c>
      <c r="B5" s="31" t="s">
        <v>6</v>
      </c>
      <c r="C5" s="27">
        <v>336</v>
      </c>
      <c r="D5" s="30" t="s">
        <v>0</v>
      </c>
      <c r="E5" s="23" t="e">
        <f t="shared" ca="1" si="0"/>
        <v>#N/A</v>
      </c>
      <c r="F5" s="22">
        <f t="shared" ca="1" si="1"/>
        <v>0</v>
      </c>
      <c r="G5" s="21">
        <f t="shared" ca="1" si="2"/>
        <v>0</v>
      </c>
      <c r="H5" s="20" t="e">
        <f t="shared" ca="1" si="3"/>
        <v>#DIV/0!</v>
      </c>
      <c r="I5" s="19">
        <f>IFERROR(VLOOKUP(A5,[1]master_price!$F$1:$Z$999,7,FALSE),)</f>
        <v>0</v>
      </c>
      <c r="J5" s="18">
        <f>IFERROR(VLOOKUP(A5,[1]master_price!$F$1:$AF$999,14,FALSE),)</f>
        <v>0</v>
      </c>
      <c r="K5" s="17">
        <f t="shared" si="4"/>
        <v>1</v>
      </c>
      <c r="L5" s="16">
        <f t="shared" si="5"/>
        <v>1</v>
      </c>
      <c r="M5" s="15">
        <f t="shared" ca="1" si="6"/>
        <v>0</v>
      </c>
      <c r="N5" s="28"/>
    </row>
    <row r="6" spans="1:14" ht="15.75" thickBot="1" x14ac:dyDescent="0.3">
      <c r="A6" s="24" t="s">
        <v>87</v>
      </c>
      <c r="B6" s="29" t="s">
        <v>4</v>
      </c>
      <c r="C6" s="27">
        <v>4</v>
      </c>
      <c r="D6" s="24" t="s">
        <v>5</v>
      </c>
      <c r="E6" s="23" t="e">
        <f t="shared" ca="1" si="0"/>
        <v>#N/A</v>
      </c>
      <c r="F6" s="22">
        <f t="shared" ca="1" si="1"/>
        <v>0</v>
      </c>
      <c r="G6" s="21">
        <f t="shared" ca="1" si="2"/>
        <v>0</v>
      </c>
      <c r="H6" s="20" t="e">
        <f t="shared" ca="1" si="3"/>
        <v>#DIV/0!</v>
      </c>
      <c r="I6" s="19">
        <f>IFERROR(VLOOKUP(A6,[1]master_price!$F$1:$Z$999,7,FALSE),)</f>
        <v>0</v>
      </c>
      <c r="J6" s="18">
        <f>IFERROR(VLOOKUP(A6,[1]master_price!$F$1:$AF$999,14,FALSE),)</f>
        <v>0</v>
      </c>
      <c r="K6" s="17">
        <f t="shared" si="4"/>
        <v>1</v>
      </c>
      <c r="L6" s="16">
        <f t="shared" si="5"/>
        <v>1</v>
      </c>
      <c r="M6" s="15">
        <f t="shared" ca="1" si="6"/>
        <v>0</v>
      </c>
      <c r="N6" s="28"/>
    </row>
    <row r="7" spans="1:14" ht="15.75" thickBot="1" x14ac:dyDescent="0.3">
      <c r="A7" s="24" t="s">
        <v>29</v>
      </c>
      <c r="B7" s="24" t="s">
        <v>6</v>
      </c>
      <c r="C7" s="27">
        <v>92</v>
      </c>
      <c r="D7" s="24" t="s">
        <v>0</v>
      </c>
      <c r="E7" s="23" t="e">
        <f t="shared" ca="1" si="0"/>
        <v>#N/A</v>
      </c>
      <c r="F7" s="22">
        <f t="shared" ca="1" si="1"/>
        <v>0</v>
      </c>
      <c r="G7" s="21">
        <f t="shared" ca="1" si="2"/>
        <v>0</v>
      </c>
      <c r="H7" s="20" t="e">
        <f t="shared" ca="1" si="3"/>
        <v>#DIV/0!</v>
      </c>
      <c r="I7" s="19">
        <f>IFERROR(VLOOKUP(A7,[1]master_price!$F$1:$Z$999,7,FALSE),)</f>
        <v>0</v>
      </c>
      <c r="J7" s="18">
        <f>IFERROR(VLOOKUP(A7,[1]master_price!$F$1:$AF$999,14,FALSE),)</f>
        <v>0</v>
      </c>
      <c r="K7" s="17">
        <f t="shared" si="4"/>
        <v>1</v>
      </c>
      <c r="L7" s="16">
        <f t="shared" si="5"/>
        <v>1</v>
      </c>
      <c r="M7" s="15">
        <f t="shared" ca="1" si="6"/>
        <v>0</v>
      </c>
      <c r="N7" s="28"/>
    </row>
    <row r="8" spans="1:14" ht="15.75" thickBot="1" x14ac:dyDescent="0.3">
      <c r="A8" s="24" t="s">
        <v>26</v>
      </c>
      <c r="B8" s="24" t="s">
        <v>2</v>
      </c>
      <c r="C8" s="27">
        <v>1</v>
      </c>
      <c r="D8" s="24" t="s">
        <v>2</v>
      </c>
      <c r="E8" s="23" t="e">
        <f t="shared" ca="1" si="0"/>
        <v>#N/A</v>
      </c>
      <c r="F8" s="22">
        <f t="shared" ca="1" si="1"/>
        <v>0</v>
      </c>
      <c r="G8" s="21">
        <f t="shared" ca="1" si="2"/>
        <v>0</v>
      </c>
      <c r="H8" s="20" t="e">
        <f t="shared" ca="1" si="3"/>
        <v>#DIV/0!</v>
      </c>
      <c r="I8" s="19">
        <f>IFERROR(VLOOKUP(A8,[1]master_price!$F$1:$Z$999,7,FALSE),)</f>
        <v>0</v>
      </c>
      <c r="J8" s="18">
        <f>IFERROR(VLOOKUP(A8,[1]master_price!$F$1:$AF$999,14,FALSE),)</f>
        <v>0</v>
      </c>
      <c r="K8" s="17">
        <f t="shared" si="4"/>
        <v>1</v>
      </c>
      <c r="L8" s="16">
        <f t="shared" si="5"/>
        <v>1</v>
      </c>
      <c r="M8" s="15">
        <f t="shared" ca="1" si="6"/>
        <v>0</v>
      </c>
      <c r="N8" s="28"/>
    </row>
    <row r="9" spans="1:14" ht="15.75" thickBot="1" x14ac:dyDescent="0.3">
      <c r="A9" s="24" t="s">
        <v>71</v>
      </c>
      <c r="B9" s="24" t="s">
        <v>2</v>
      </c>
      <c r="C9" s="27">
        <v>1</v>
      </c>
      <c r="D9" s="24" t="s">
        <v>2</v>
      </c>
      <c r="E9" s="23" t="e">
        <f t="shared" ca="1" si="0"/>
        <v>#N/A</v>
      </c>
      <c r="F9" s="22">
        <f t="shared" ca="1" si="1"/>
        <v>0</v>
      </c>
      <c r="G9" s="21">
        <f t="shared" ca="1" si="2"/>
        <v>0</v>
      </c>
      <c r="H9" s="20" t="e">
        <f t="shared" ca="1" si="3"/>
        <v>#DIV/0!</v>
      </c>
      <c r="I9" s="19">
        <f>IFERROR(VLOOKUP(A9,[1]master_price!$F$1:$Z$999,7,FALSE),)</f>
        <v>0</v>
      </c>
      <c r="J9" s="18">
        <f>IFERROR(VLOOKUP(A9,[1]master_price!$F$1:$AF$999,14,FALSE),)</f>
        <v>0</v>
      </c>
      <c r="K9" s="17">
        <f t="shared" si="4"/>
        <v>1</v>
      </c>
      <c r="L9" s="16">
        <f t="shared" si="5"/>
        <v>1</v>
      </c>
      <c r="M9" s="15">
        <f t="shared" ca="1" si="6"/>
        <v>0</v>
      </c>
      <c r="N9" s="28"/>
    </row>
    <row r="10" spans="1:14" ht="15.75" thickBot="1" x14ac:dyDescent="0.3">
      <c r="A10" s="24"/>
      <c r="B10" s="24"/>
      <c r="C10" s="27"/>
      <c r="D10" s="24"/>
      <c r="E10" s="23" t="e">
        <f t="shared" ca="1" si="0"/>
        <v>#N/A</v>
      </c>
      <c r="F10" s="22">
        <f t="shared" ca="1" si="1"/>
        <v>0</v>
      </c>
      <c r="G10" s="21">
        <f t="shared" ca="1" si="2"/>
        <v>0</v>
      </c>
      <c r="H10" s="20" t="e">
        <f t="shared" ca="1" si="3"/>
        <v>#DIV/0!</v>
      </c>
      <c r="I10" s="19">
        <f>IFERROR(VLOOKUP(A10,[1]master_price!$F$1:$Z$999,7,FALSE),)</f>
        <v>0</v>
      </c>
      <c r="J10" s="18">
        <f>IFERROR(VLOOKUP(A10,[1]master_price!$F$1:$AF$999,14,FALSE),)</f>
        <v>0</v>
      </c>
      <c r="K10" s="17">
        <f t="shared" si="4"/>
        <v>1</v>
      </c>
      <c r="L10" s="16">
        <f t="shared" si="5"/>
        <v>1</v>
      </c>
      <c r="M10" s="15">
        <f t="shared" ca="1" si="6"/>
        <v>0</v>
      </c>
      <c r="N10" s="28"/>
    </row>
    <row r="11" spans="1:14" ht="15.75" thickBot="1" x14ac:dyDescent="0.3">
      <c r="A11" s="24"/>
      <c r="B11" s="24"/>
      <c r="C11" s="27"/>
      <c r="D11" s="24"/>
      <c r="E11" s="23" t="e">
        <f t="shared" ca="1" si="0"/>
        <v>#N/A</v>
      </c>
      <c r="F11" s="22">
        <f t="shared" ca="1" si="1"/>
        <v>0</v>
      </c>
      <c r="G11" s="21">
        <f t="shared" ca="1" si="2"/>
        <v>0</v>
      </c>
      <c r="H11" s="20" t="e">
        <f t="shared" ca="1" si="3"/>
        <v>#DIV/0!</v>
      </c>
      <c r="I11" s="19">
        <f>IFERROR(VLOOKUP(A11,[1]master_price!$F$1:$Z$999,7,FALSE),)</f>
        <v>0</v>
      </c>
      <c r="J11" s="18">
        <f>IFERROR(VLOOKUP(A11,[1]master_price!$F$1:$AF$999,14,FALSE),)</f>
        <v>0</v>
      </c>
      <c r="K11" s="17">
        <f t="shared" si="4"/>
        <v>1</v>
      </c>
      <c r="L11" s="16">
        <f t="shared" si="5"/>
        <v>1</v>
      </c>
      <c r="M11" s="15">
        <f t="shared" ca="1" si="6"/>
        <v>0</v>
      </c>
      <c r="N11" s="28"/>
    </row>
    <row r="12" spans="1:14" ht="15.75" thickBot="1" x14ac:dyDescent="0.3">
      <c r="A12" s="24"/>
      <c r="B12" s="24"/>
      <c r="C12" s="27"/>
      <c r="D12" s="24"/>
      <c r="E12" s="23" t="e">
        <f t="shared" ca="1" si="0"/>
        <v>#N/A</v>
      </c>
      <c r="F12" s="22">
        <f t="shared" ca="1" si="1"/>
        <v>0</v>
      </c>
      <c r="G12" s="21">
        <f t="shared" ca="1" si="2"/>
        <v>0</v>
      </c>
      <c r="H12" s="20" t="e">
        <f t="shared" ca="1" si="3"/>
        <v>#DIV/0!</v>
      </c>
      <c r="I12" s="19">
        <f>IFERROR(VLOOKUP(A12,[1]master_price!$F$1:$Z$999,7,FALSE),)</f>
        <v>0</v>
      </c>
      <c r="J12" s="18">
        <f>IFERROR(VLOOKUP(A12,[1]master_price!$F$1:$AF$999,14,FALSE),)</f>
        <v>0</v>
      </c>
      <c r="K12" s="17">
        <f t="shared" si="4"/>
        <v>1</v>
      </c>
      <c r="L12" s="16">
        <f t="shared" si="5"/>
        <v>1</v>
      </c>
      <c r="M12" s="15">
        <f t="shared" ca="1" si="6"/>
        <v>0</v>
      </c>
      <c r="N12" s="28"/>
    </row>
    <row r="13" spans="1:14" ht="15.75" thickBot="1" x14ac:dyDescent="0.3">
      <c r="A13" s="24"/>
      <c r="B13" s="24"/>
      <c r="C13" s="27"/>
      <c r="D13" s="24"/>
      <c r="E13" s="23" t="e">
        <f t="shared" ca="1" si="0"/>
        <v>#N/A</v>
      </c>
      <c r="F13" s="22">
        <f t="shared" ca="1" si="1"/>
        <v>0</v>
      </c>
      <c r="G13" s="21">
        <f t="shared" ca="1" si="2"/>
        <v>0</v>
      </c>
      <c r="H13" s="20" t="e">
        <f t="shared" ca="1" si="3"/>
        <v>#DIV/0!</v>
      </c>
      <c r="I13" s="19">
        <f>IFERROR(VLOOKUP(A13,[1]master_price!$F$1:$Z$999,7,FALSE),)</f>
        <v>0</v>
      </c>
      <c r="J13" s="18">
        <f>IFERROR(VLOOKUP(A13,[1]master_price!$F$1:$AF$999,14,FALSE),)</f>
        <v>0</v>
      </c>
      <c r="K13" s="17">
        <f t="shared" si="4"/>
        <v>1</v>
      </c>
      <c r="L13" s="16">
        <f t="shared" si="5"/>
        <v>1</v>
      </c>
      <c r="M13" s="15">
        <f t="shared" ca="1" si="6"/>
        <v>0</v>
      </c>
      <c r="N13" s="28"/>
    </row>
    <row r="14" spans="1:14" ht="15.75" thickBot="1" x14ac:dyDescent="0.3">
      <c r="A14" s="65" t="s">
        <v>89</v>
      </c>
      <c r="B14" s="24"/>
      <c r="C14" s="27"/>
      <c r="D14" s="24"/>
      <c r="E14" s="23" t="e">
        <f t="shared" ca="1" si="0"/>
        <v>#N/A</v>
      </c>
      <c r="F14" s="22">
        <f t="shared" ca="1" si="1"/>
        <v>0</v>
      </c>
      <c r="G14" s="21">
        <f t="shared" ca="1" si="2"/>
        <v>0</v>
      </c>
      <c r="H14" s="20" t="e">
        <f t="shared" ca="1" si="3"/>
        <v>#DIV/0!</v>
      </c>
      <c r="I14" s="19">
        <f>IFERROR(VLOOKUP(A14,[1]master_price!$F$1:$Z$999,7,FALSE),)</f>
        <v>0</v>
      </c>
      <c r="J14" s="18">
        <f>IFERROR(VLOOKUP(A14,[1]master_price!$F$1:$AF$999,14,FALSE),)</f>
        <v>0</v>
      </c>
      <c r="K14" s="17">
        <f t="shared" si="4"/>
        <v>1</v>
      </c>
      <c r="L14" s="16">
        <f t="shared" si="5"/>
        <v>1</v>
      </c>
      <c r="M14" s="15">
        <f t="shared" ca="1" si="6"/>
        <v>0</v>
      </c>
      <c r="N14" s="28"/>
    </row>
    <row r="15" spans="1:14" ht="15.75" thickBot="1" x14ac:dyDescent="0.3">
      <c r="A15" s="24"/>
      <c r="B15" s="24"/>
      <c r="C15" s="27"/>
      <c r="D15" s="24"/>
      <c r="E15" s="23" t="e">
        <f t="shared" ca="1" si="0"/>
        <v>#N/A</v>
      </c>
      <c r="F15" s="22">
        <f t="shared" ca="1" si="1"/>
        <v>0</v>
      </c>
      <c r="G15" s="21">
        <f t="shared" ca="1" si="2"/>
        <v>0</v>
      </c>
      <c r="H15" s="20" t="e">
        <f t="shared" ca="1" si="3"/>
        <v>#DIV/0!</v>
      </c>
      <c r="I15" s="19">
        <f>IFERROR(VLOOKUP(A15,[1]master_price!$F$1:$Z$999,7,FALSE),)</f>
        <v>0</v>
      </c>
      <c r="J15" s="18">
        <f>IFERROR(VLOOKUP(A15,[1]master_price!$F$1:$AF$999,14,FALSE),)</f>
        <v>0</v>
      </c>
      <c r="K15" s="17">
        <f t="shared" si="4"/>
        <v>1</v>
      </c>
      <c r="L15" s="16">
        <f t="shared" si="5"/>
        <v>1</v>
      </c>
      <c r="M15" s="15">
        <f t="shared" ca="1" si="6"/>
        <v>0</v>
      </c>
      <c r="N15" s="28"/>
    </row>
    <row r="16" spans="1:14" ht="15.75" thickBot="1" x14ac:dyDescent="0.3">
      <c r="A16" s="24" t="s">
        <v>72</v>
      </c>
      <c r="B16" s="24" t="s">
        <v>2</v>
      </c>
      <c r="C16" s="27">
        <v>1</v>
      </c>
      <c r="D16" s="24" t="s">
        <v>2</v>
      </c>
      <c r="E16" s="23" t="e">
        <f t="shared" ca="1" si="0"/>
        <v>#N/A</v>
      </c>
      <c r="F16" s="22">
        <f t="shared" ca="1" si="1"/>
        <v>0</v>
      </c>
      <c r="G16" s="21">
        <f t="shared" ca="1" si="2"/>
        <v>0</v>
      </c>
      <c r="H16" s="20" t="e">
        <f t="shared" ca="1" si="3"/>
        <v>#DIV/0!</v>
      </c>
      <c r="I16" s="19">
        <f>IFERROR(VLOOKUP(A16,[1]master_price!$F$1:$Z$999,7,FALSE),)</f>
        <v>0</v>
      </c>
      <c r="J16" s="18">
        <f>IFERROR(VLOOKUP(A16,[1]master_price!$F$1:$AF$999,14,FALSE),)</f>
        <v>0</v>
      </c>
      <c r="K16" s="17">
        <f t="shared" si="4"/>
        <v>1</v>
      </c>
      <c r="L16" s="16">
        <f t="shared" si="5"/>
        <v>1</v>
      </c>
      <c r="M16" s="15">
        <f t="shared" ca="1" si="6"/>
        <v>0</v>
      </c>
      <c r="N16" s="28"/>
    </row>
    <row r="17" spans="1:15" ht="15.75" thickBot="1" x14ac:dyDescent="0.3">
      <c r="A17" s="24" t="s">
        <v>73</v>
      </c>
      <c r="B17" s="24" t="s">
        <v>2</v>
      </c>
      <c r="C17" s="27">
        <v>1</v>
      </c>
      <c r="D17" s="24" t="s">
        <v>2</v>
      </c>
      <c r="E17" s="23" t="e">
        <f t="shared" ca="1" si="0"/>
        <v>#N/A</v>
      </c>
      <c r="F17" s="22">
        <f t="shared" ca="1" si="1"/>
        <v>0</v>
      </c>
      <c r="G17" s="21">
        <f t="shared" ca="1" si="2"/>
        <v>0</v>
      </c>
      <c r="H17" s="20" t="e">
        <f t="shared" ca="1" si="3"/>
        <v>#DIV/0!</v>
      </c>
      <c r="I17" s="19">
        <f>IFERROR(VLOOKUP(A17,[1]master_price!$F$1:$Z$999,7,FALSE),)</f>
        <v>0</v>
      </c>
      <c r="J17" s="18">
        <f>IFERROR(VLOOKUP(A17,[1]master_price!$F$1:$AF$999,14,FALSE),)</f>
        <v>0</v>
      </c>
      <c r="K17" s="17">
        <f t="shared" si="4"/>
        <v>1</v>
      </c>
      <c r="L17" s="16">
        <f t="shared" si="5"/>
        <v>1</v>
      </c>
      <c r="M17" s="15">
        <f t="shared" ca="1" si="6"/>
        <v>0</v>
      </c>
      <c r="N17" s="28"/>
    </row>
    <row r="18" spans="1:15" ht="15.75" thickBot="1" x14ac:dyDescent="0.3">
      <c r="A18" s="24"/>
      <c r="B18" s="24"/>
      <c r="C18" s="27"/>
      <c r="D18" s="24"/>
      <c r="E18" s="23" t="e">
        <f t="shared" ca="1" si="0"/>
        <v>#N/A</v>
      </c>
      <c r="F18" s="22">
        <f t="shared" ca="1" si="1"/>
        <v>0</v>
      </c>
      <c r="G18" s="21">
        <f t="shared" ca="1" si="2"/>
        <v>0</v>
      </c>
      <c r="H18" s="20" t="e">
        <f t="shared" ca="1" si="3"/>
        <v>#DIV/0!</v>
      </c>
      <c r="I18" s="19">
        <f>IFERROR(VLOOKUP(A18,[1]master_price!$F$1:$Z$999,7,FALSE),)</f>
        <v>0</v>
      </c>
      <c r="J18" s="18">
        <f>IFERROR(VLOOKUP(A18,[1]master_price!$F$1:$AF$999,14,FALSE),)</f>
        <v>0</v>
      </c>
      <c r="K18" s="17">
        <f t="shared" si="4"/>
        <v>1</v>
      </c>
      <c r="L18" s="16">
        <f t="shared" si="5"/>
        <v>1</v>
      </c>
      <c r="M18" s="15">
        <f t="shared" ca="1" si="6"/>
        <v>0</v>
      </c>
      <c r="N18" s="28"/>
    </row>
    <row r="19" spans="1:15" ht="15.75" thickBot="1" x14ac:dyDescent="0.3">
      <c r="A19" s="24"/>
      <c r="B19" s="24"/>
      <c r="C19" s="27"/>
      <c r="D19" s="24"/>
      <c r="E19" s="23" t="e">
        <f t="shared" ca="1" si="0"/>
        <v>#N/A</v>
      </c>
      <c r="F19" s="22">
        <f t="shared" ca="1" si="1"/>
        <v>0</v>
      </c>
      <c r="G19" s="21">
        <f t="shared" ca="1" si="2"/>
        <v>0</v>
      </c>
      <c r="H19" s="20" t="e">
        <f t="shared" ca="1" si="3"/>
        <v>#DIV/0!</v>
      </c>
      <c r="I19" s="19">
        <f>IFERROR(VLOOKUP(A19,[1]master_price!$F$1:$Z$999,7,FALSE),)</f>
        <v>0</v>
      </c>
      <c r="J19" s="18">
        <f>IFERROR(VLOOKUP(A19,[1]master_price!$F$1:$AF$999,14,FALSE),)</f>
        <v>0</v>
      </c>
      <c r="K19" s="17">
        <f t="shared" si="4"/>
        <v>1</v>
      </c>
      <c r="L19" s="16">
        <f t="shared" si="5"/>
        <v>1</v>
      </c>
      <c r="M19" s="15">
        <f t="shared" ca="1" si="6"/>
        <v>0</v>
      </c>
      <c r="N19" s="28"/>
    </row>
    <row r="20" spans="1:15" ht="15.75" thickBot="1" x14ac:dyDescent="0.3">
      <c r="A20" s="24"/>
      <c r="B20" s="24"/>
      <c r="C20" s="27"/>
      <c r="D20" s="24"/>
      <c r="E20" s="23" t="e">
        <f t="shared" ca="1" si="0"/>
        <v>#N/A</v>
      </c>
      <c r="F20" s="22">
        <f t="shared" ca="1" si="1"/>
        <v>0</v>
      </c>
      <c r="G20" s="21">
        <f t="shared" ca="1" si="2"/>
        <v>0</v>
      </c>
      <c r="H20" s="20" t="e">
        <f t="shared" ca="1" si="3"/>
        <v>#DIV/0!</v>
      </c>
      <c r="I20" s="19">
        <f>IFERROR(VLOOKUP(A20,[1]master_price!$F$1:$Z$999,7,FALSE),)</f>
        <v>0</v>
      </c>
      <c r="J20" s="18">
        <f>IFERROR(VLOOKUP(A20,[1]master_price!$F$1:$AF$999,14,FALSE),)</f>
        <v>0</v>
      </c>
      <c r="K20" s="17">
        <f t="shared" si="4"/>
        <v>1</v>
      </c>
      <c r="L20" s="16">
        <f t="shared" si="5"/>
        <v>1</v>
      </c>
      <c r="M20" s="15">
        <f t="shared" ca="1" si="6"/>
        <v>0</v>
      </c>
      <c r="N20" s="28"/>
    </row>
    <row r="21" spans="1:15" ht="15.75" thickBot="1" x14ac:dyDescent="0.3">
      <c r="A21" s="24"/>
      <c r="B21" s="24"/>
      <c r="C21" s="27"/>
      <c r="D21" s="24"/>
      <c r="E21" s="23" t="e">
        <f t="shared" ca="1" si="0"/>
        <v>#N/A</v>
      </c>
      <c r="F21" s="22">
        <f t="shared" ca="1" si="1"/>
        <v>0</v>
      </c>
      <c r="G21" s="21">
        <f t="shared" ca="1" si="2"/>
        <v>0</v>
      </c>
      <c r="H21" s="20" t="e">
        <f t="shared" ca="1" si="3"/>
        <v>#DIV/0!</v>
      </c>
      <c r="I21" s="19">
        <f>IFERROR(VLOOKUP(A21,[1]master_price!$F$1:$Z$999,7,FALSE),)</f>
        <v>0</v>
      </c>
      <c r="J21" s="18">
        <f>IFERROR(VLOOKUP(A21,[1]master_price!$F$1:$AF$999,14,FALSE),)</f>
        <v>0</v>
      </c>
      <c r="K21" s="17">
        <f t="shared" si="4"/>
        <v>1</v>
      </c>
      <c r="L21" s="16">
        <f t="shared" si="5"/>
        <v>1</v>
      </c>
      <c r="M21" s="15">
        <f t="shared" ca="1" si="6"/>
        <v>0</v>
      </c>
      <c r="N21" s="28"/>
    </row>
    <row r="22" spans="1:15" ht="15.75" thickBot="1" x14ac:dyDescent="0.3">
      <c r="A22" s="24"/>
      <c r="B22" s="24"/>
      <c r="C22" s="27"/>
      <c r="D22" s="24"/>
      <c r="E22" s="23" t="e">
        <f t="shared" ca="1" si="0"/>
        <v>#N/A</v>
      </c>
      <c r="F22" s="22">
        <f t="shared" ca="1" si="1"/>
        <v>0</v>
      </c>
      <c r="G22" s="21">
        <f t="shared" ca="1" si="2"/>
        <v>0</v>
      </c>
      <c r="H22" s="20" t="e">
        <f t="shared" ca="1" si="3"/>
        <v>#DIV/0!</v>
      </c>
      <c r="I22" s="19">
        <f>IFERROR(VLOOKUP(A22,[1]master_price!$F$1:$Z$999,7,FALSE),)</f>
        <v>0</v>
      </c>
      <c r="J22" s="18">
        <f>IFERROR(VLOOKUP(A22,[1]master_price!$F$1:$AF$999,14,FALSE),)</f>
        <v>0</v>
      </c>
      <c r="K22" s="17">
        <f t="shared" si="4"/>
        <v>1</v>
      </c>
      <c r="L22" s="16">
        <f t="shared" si="5"/>
        <v>1</v>
      </c>
      <c r="M22" s="15">
        <f t="shared" ca="1" si="6"/>
        <v>0</v>
      </c>
      <c r="N22" s="11"/>
      <c r="O22" s="10"/>
    </row>
    <row r="23" spans="1:15" ht="15.75" thickBot="1" x14ac:dyDescent="0.3">
      <c r="A23" s="24"/>
      <c r="B23" s="26"/>
      <c r="C23" s="25"/>
      <c r="D23" s="24"/>
      <c r="E23" s="23" t="e">
        <f t="shared" ca="1" si="0"/>
        <v>#N/A</v>
      </c>
      <c r="F23" s="22">
        <f t="shared" ca="1" si="1"/>
        <v>0</v>
      </c>
      <c r="G23" s="21">
        <f t="shared" ca="1" si="2"/>
        <v>0</v>
      </c>
      <c r="H23" s="20" t="e">
        <f t="shared" ca="1" si="3"/>
        <v>#DIV/0!</v>
      </c>
      <c r="I23" s="19">
        <f>IFERROR(VLOOKUP(A23,[1]master_price!$F$1:$Z$999,7,FALSE),)</f>
        <v>0</v>
      </c>
      <c r="J23" s="18">
        <f>IFERROR(VLOOKUP(A23,[1]master_price!$F$1:$AF$999,14,FALSE),)</f>
        <v>0</v>
      </c>
      <c r="K23" s="17">
        <f t="shared" si="4"/>
        <v>1</v>
      </c>
      <c r="L23" s="16">
        <f t="shared" si="5"/>
        <v>1</v>
      </c>
      <c r="M23" s="15">
        <f t="shared" ca="1" si="6"/>
        <v>0</v>
      </c>
      <c r="N23" s="11"/>
      <c r="O23" s="10"/>
    </row>
    <row r="24" spans="1:15" ht="15.75" thickBot="1" x14ac:dyDescent="0.3">
      <c r="F24" s="14"/>
      <c r="G24" s="14"/>
      <c r="I24" s="3" t="s">
        <v>45</v>
      </c>
      <c r="J24" s="2" t="s">
        <v>11</v>
      </c>
      <c r="L24" s="13" t="s">
        <v>10</v>
      </c>
      <c r="M24" s="12">
        <f ca="1">SUM(M4:M23)</f>
        <v>0</v>
      </c>
      <c r="N24" s="11"/>
      <c r="O24" s="10"/>
    </row>
    <row r="25" spans="1:15" ht="15.75" thickBot="1" x14ac:dyDescent="0.3">
      <c r="I25" s="3" t="s">
        <v>46</v>
      </c>
      <c r="J25" s="8" t="s">
        <v>9</v>
      </c>
      <c r="M25" s="9">
        <v>6.6</v>
      </c>
    </row>
    <row r="26" spans="1:15" ht="15.75" thickBot="1" x14ac:dyDescent="0.3">
      <c r="A26" s="6"/>
      <c r="I26" s="3" t="s">
        <v>47</v>
      </c>
      <c r="J26" s="8" t="s">
        <v>8</v>
      </c>
      <c r="M26" s="7">
        <f ca="1">M24/M25</f>
        <v>0</v>
      </c>
    </row>
    <row r="27" spans="1:15" x14ac:dyDescent="0.25">
      <c r="A27" s="6"/>
      <c r="J27" s="3"/>
      <c r="K27" s="3"/>
      <c r="L27" s="3"/>
      <c r="M27" s="3"/>
    </row>
    <row r="28" spans="1:15" x14ac:dyDescent="0.25">
      <c r="A28" s="6"/>
    </row>
  </sheetData>
  <sheetProtection selectLockedCells="1"/>
  <dataConsolidate/>
  <mergeCells count="3">
    <mergeCell ref="A1:M1"/>
    <mergeCell ref="A2:D2"/>
    <mergeCell ref="F3:G3"/>
  </mergeCells>
  <conditionalFormatting sqref="G5">
    <cfRule type="expression" priority="1" stopIfTrue="1">
      <formula>$F$5</formula>
    </cfRule>
  </conditionalFormatting>
  <dataValidations count="3">
    <dataValidation type="list" allowBlank="1" showInputMessage="1" showErrorMessage="1" sqref="D4:D23">
      <formula1>uniter_list</formula1>
    </dataValidation>
    <dataValidation type="list" allowBlank="1" showInputMessage="1" sqref="B4:B23">
      <formula1>list_format</formula1>
    </dataValidation>
    <dataValidation type="list" allowBlank="1" showInputMessage="1" sqref="A4:A23">
      <formula1>IF(A4&lt;&gt;"",OFFSET(f_categorie,MATCH(A4&amp;"*",f_categorie,0)-1,,COUNTIF(f_categorie,A4&amp;"*"),1),f_categorie)</formula1>
    </dataValidation>
  </dataValidations>
  <printOptions horizontalCentered="1"/>
  <pageMargins left="0.39370078740157483" right="0.51181102362204722" top="0.43" bottom="0.39370078740157483" header="0.27559055118110237" footer="0.23622047244094491"/>
  <pageSetup scale="96" orientation="landscape" verticalDpi="300" r:id="rId1"/>
  <headerFooter alignWithMargins="0">
    <oddFooter>&amp;LImprimer le : &amp;D&amp;R&amp;"Arial,Gras"&amp;12&amp;F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6081" r:id="rId4" name="Button 1">
              <controlPr defaultSize="0" print="0" autoFill="0" autoPict="0" macro="[0]!ajout_recette_3">
                <anchor moveWithCells="1">
                  <from>
                    <xdr:col>14</xdr:col>
                    <xdr:colOff>209550</xdr:colOff>
                    <xdr:row>4</xdr:row>
                    <xdr:rowOff>57150</xdr:rowOff>
                  </from>
                  <to>
                    <xdr:col>16</xdr:col>
                    <xdr:colOff>485775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60">
    <pageSetUpPr fitToPage="1"/>
  </sheetPr>
  <dimension ref="A1:O28"/>
  <sheetViews>
    <sheetView showZeros="0" topLeftCell="A9" zoomScaleNormal="100" workbookViewId="0">
      <selection activeCell="F33" sqref="F33"/>
    </sheetView>
  </sheetViews>
  <sheetFormatPr defaultColWidth="11.42578125" defaultRowHeight="15" x14ac:dyDescent="0.25"/>
  <cols>
    <col min="1" max="1" width="26.28515625" style="1" customWidth="1"/>
    <col min="2" max="2" width="14" style="1" bestFit="1" customWidth="1"/>
    <col min="3" max="3" width="13.28515625" style="5" customWidth="1"/>
    <col min="4" max="4" width="11.42578125" style="4" customWidth="1"/>
    <col min="5" max="5" width="13.42578125" style="1" hidden="1" customWidth="1"/>
    <col min="6" max="6" width="9.42578125" style="1" customWidth="1"/>
    <col min="7" max="7" width="10" style="1" customWidth="1"/>
    <col min="8" max="8" width="9.28515625" style="1" hidden="1" customWidth="1"/>
    <col min="9" max="9" width="11.42578125" style="3"/>
    <col min="10" max="10" width="7.7109375" style="2" hidden="1" customWidth="1"/>
    <col min="11" max="11" width="4.5703125" style="1" hidden="1" customWidth="1"/>
    <col min="12" max="12" width="5.5703125" style="1" hidden="1" customWidth="1"/>
    <col min="13" max="13" width="13" style="1" customWidth="1"/>
    <col min="14" max="14" width="3.7109375" style="1" customWidth="1"/>
    <col min="15" max="16384" width="11.42578125" style="1"/>
  </cols>
  <sheetData>
    <row r="1" spans="1:14" ht="21" thickBot="1" x14ac:dyDescent="0.25">
      <c r="A1" s="70" t="s">
        <v>88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</row>
    <row r="2" spans="1:14" ht="16.5" thickBot="1" x14ac:dyDescent="0.3">
      <c r="A2" s="73" t="s">
        <v>23</v>
      </c>
      <c r="B2" s="73"/>
      <c r="C2" s="73"/>
      <c r="D2" s="74"/>
      <c r="E2" s="59"/>
      <c r="F2" s="52"/>
      <c r="G2" s="51"/>
      <c r="H2" s="50"/>
      <c r="I2" s="49"/>
      <c r="J2" s="48"/>
      <c r="K2" s="47"/>
      <c r="L2" s="46"/>
      <c r="M2" s="45"/>
    </row>
    <row r="3" spans="1:14" ht="13.5" thickBot="1" x14ac:dyDescent="0.25">
      <c r="A3" s="44" t="s">
        <v>22</v>
      </c>
      <c r="B3" s="44"/>
      <c r="C3" s="43" t="s">
        <v>21</v>
      </c>
      <c r="D3" s="42" t="s">
        <v>20</v>
      </c>
      <c r="E3" s="41" t="s">
        <v>19</v>
      </c>
      <c r="F3" s="75" t="s">
        <v>18</v>
      </c>
      <c r="G3" s="76"/>
      <c r="H3" s="40" t="s">
        <v>17</v>
      </c>
      <c r="I3" s="39" t="s">
        <v>16</v>
      </c>
      <c r="J3" s="38" t="s">
        <v>15</v>
      </c>
      <c r="K3" s="38" t="s">
        <v>14</v>
      </c>
      <c r="L3" s="37" t="s">
        <v>13</v>
      </c>
      <c r="M3" s="36" t="s">
        <v>12</v>
      </c>
    </row>
    <row r="4" spans="1:14" ht="15.75" thickBot="1" x14ac:dyDescent="0.3">
      <c r="A4" s="35"/>
      <c r="B4" s="34"/>
      <c r="C4" s="33"/>
      <c r="D4" s="30"/>
      <c r="E4" s="23" t="e">
        <f t="shared" ref="E4:E23" ca="1" si="0">CONVERT(C4,D4,F4)</f>
        <v>#N/A</v>
      </c>
      <c r="F4" s="22">
        <f t="shared" ref="F4:F23" ca="1" si="1">IFERROR(INDEX(INDIRECT($B4),MATCH($A4,DESCRIPTION,0),2),)</f>
        <v>0</v>
      </c>
      <c r="G4" s="32">
        <f t="shared" ref="G4:G23" ca="1" si="2">IFERROR(INDEX(INDIRECT($B4),MATCH($A4,DESCRIPTION,0),1),)</f>
        <v>0</v>
      </c>
      <c r="H4" s="20" t="e">
        <f t="shared" ref="H4:H23" ca="1" si="3">IFERROR(E4/G4,C4/G4)</f>
        <v>#DIV/0!</v>
      </c>
      <c r="I4" s="19">
        <f>IFERROR(VLOOKUP(A4,[1]master_price!$F$1:$Z$999,7,FALSE),)</f>
        <v>0</v>
      </c>
      <c r="J4" s="18">
        <f>IFERROR(VLOOKUP(A4,[1]master_price!$F$1:$AF$999,14,FALSE),)</f>
        <v>0</v>
      </c>
      <c r="K4" s="17">
        <f t="shared" ref="K4:K23" si="4">(100-J4)/100</f>
        <v>1</v>
      </c>
      <c r="L4" s="16">
        <f t="shared" ref="L4:L23" si="5">100/(100-J4)</f>
        <v>1</v>
      </c>
      <c r="M4" s="15">
        <f t="shared" ref="M4:M23" ca="1" si="6">IFERROR((I4*H4)/(1-J4),)</f>
        <v>0</v>
      </c>
      <c r="N4" s="28"/>
    </row>
    <row r="5" spans="1:14" ht="15.75" thickBot="1" x14ac:dyDescent="0.3">
      <c r="A5" s="30"/>
      <c r="B5" s="31"/>
      <c r="C5" s="27"/>
      <c r="D5" s="30"/>
      <c r="E5" s="23" t="e">
        <f t="shared" ca="1" si="0"/>
        <v>#N/A</v>
      </c>
      <c r="F5" s="22">
        <f t="shared" ca="1" si="1"/>
        <v>0</v>
      </c>
      <c r="G5" s="21">
        <f t="shared" ca="1" si="2"/>
        <v>0</v>
      </c>
      <c r="H5" s="20" t="e">
        <f t="shared" ca="1" si="3"/>
        <v>#DIV/0!</v>
      </c>
      <c r="I5" s="19">
        <f>IFERROR(VLOOKUP(A5,[1]master_price!$F$1:$Z$999,7,FALSE),)</f>
        <v>0</v>
      </c>
      <c r="J5" s="18">
        <f>IFERROR(VLOOKUP(A5,[1]master_price!$F$1:$AF$999,14,FALSE),)</f>
        <v>0</v>
      </c>
      <c r="K5" s="17">
        <f t="shared" si="4"/>
        <v>1</v>
      </c>
      <c r="L5" s="16">
        <f t="shared" si="5"/>
        <v>1</v>
      </c>
      <c r="M5" s="15">
        <f t="shared" ca="1" si="6"/>
        <v>0</v>
      </c>
      <c r="N5" s="28"/>
    </row>
    <row r="6" spans="1:14" ht="15.75" thickBot="1" x14ac:dyDescent="0.3">
      <c r="A6" s="30" t="s">
        <v>80</v>
      </c>
      <c r="B6" s="31" t="s">
        <v>6</v>
      </c>
      <c r="C6" s="27">
        <v>336</v>
      </c>
      <c r="D6" s="30" t="s">
        <v>0</v>
      </c>
      <c r="E6" s="23" t="e">
        <f t="shared" ca="1" si="0"/>
        <v>#N/A</v>
      </c>
      <c r="F6" s="22">
        <f t="shared" ca="1" si="1"/>
        <v>0</v>
      </c>
      <c r="G6" s="21">
        <f t="shared" ca="1" si="2"/>
        <v>0</v>
      </c>
      <c r="H6" s="20" t="e">
        <f t="shared" ca="1" si="3"/>
        <v>#DIV/0!</v>
      </c>
      <c r="I6" s="19">
        <f>IFERROR(VLOOKUP(A6,[1]master_price!$F$1:$Z$999,7,FALSE),)</f>
        <v>0</v>
      </c>
      <c r="J6" s="18">
        <f>IFERROR(VLOOKUP(A6,[1]master_price!$F$1:$AF$999,14,FALSE),)</f>
        <v>0</v>
      </c>
      <c r="K6" s="17">
        <f t="shared" si="4"/>
        <v>1</v>
      </c>
      <c r="L6" s="16">
        <f t="shared" si="5"/>
        <v>1</v>
      </c>
      <c r="M6" s="15">
        <f t="shared" ca="1" si="6"/>
        <v>0</v>
      </c>
      <c r="N6" s="28"/>
    </row>
    <row r="7" spans="1:14" ht="15.75" thickBot="1" x14ac:dyDescent="0.3">
      <c r="A7" s="24" t="s">
        <v>28</v>
      </c>
      <c r="B7" s="29" t="s">
        <v>4</v>
      </c>
      <c r="C7" s="27">
        <v>3</v>
      </c>
      <c r="D7" s="24" t="s">
        <v>5</v>
      </c>
      <c r="E7" s="23" t="e">
        <f t="shared" ca="1" si="0"/>
        <v>#N/A</v>
      </c>
      <c r="F7" s="22">
        <f t="shared" ca="1" si="1"/>
        <v>0</v>
      </c>
      <c r="G7" s="21">
        <f t="shared" ca="1" si="2"/>
        <v>0</v>
      </c>
      <c r="H7" s="20" t="e">
        <f t="shared" ca="1" si="3"/>
        <v>#DIV/0!</v>
      </c>
      <c r="I7" s="19">
        <f>IFERROR(VLOOKUP(A7,[1]master_price!$F$1:$Z$999,7,FALSE),)</f>
        <v>0</v>
      </c>
      <c r="J7" s="18">
        <f>IFERROR(VLOOKUP(A7,[1]master_price!$F$1:$AF$999,14,FALSE),)</f>
        <v>0</v>
      </c>
      <c r="K7" s="17">
        <f t="shared" si="4"/>
        <v>1</v>
      </c>
      <c r="L7" s="16">
        <f t="shared" si="5"/>
        <v>1</v>
      </c>
      <c r="M7" s="15">
        <f t="shared" ca="1" si="6"/>
        <v>0</v>
      </c>
      <c r="N7" s="28"/>
    </row>
    <row r="8" spans="1:14" ht="15.75" thickBot="1" x14ac:dyDescent="0.3">
      <c r="A8" s="24"/>
      <c r="B8" s="24"/>
      <c r="C8" s="27"/>
      <c r="D8" s="24"/>
      <c r="E8" s="23" t="e">
        <f t="shared" ca="1" si="0"/>
        <v>#N/A</v>
      </c>
      <c r="F8" s="22">
        <f t="shared" ca="1" si="1"/>
        <v>0</v>
      </c>
      <c r="G8" s="21">
        <f t="shared" ca="1" si="2"/>
        <v>0</v>
      </c>
      <c r="H8" s="20" t="e">
        <f t="shared" ca="1" si="3"/>
        <v>#DIV/0!</v>
      </c>
      <c r="I8" s="19">
        <f>IFERROR(VLOOKUP(A8,[1]master_price!$F$1:$Z$999,7,FALSE),)</f>
        <v>0</v>
      </c>
      <c r="J8" s="18">
        <f>IFERROR(VLOOKUP(A8,[1]master_price!$F$1:$AF$999,14,FALSE),)</f>
        <v>0</v>
      </c>
      <c r="K8" s="17">
        <f t="shared" si="4"/>
        <v>1</v>
      </c>
      <c r="L8" s="16">
        <f t="shared" si="5"/>
        <v>1</v>
      </c>
      <c r="M8" s="15">
        <f t="shared" ca="1" si="6"/>
        <v>0</v>
      </c>
      <c r="N8" s="28"/>
    </row>
    <row r="9" spans="1:14" ht="15.75" thickBot="1" x14ac:dyDescent="0.3">
      <c r="A9" s="24" t="s">
        <v>26</v>
      </c>
      <c r="B9" s="24" t="s">
        <v>2</v>
      </c>
      <c r="C9" s="27">
        <v>1</v>
      </c>
      <c r="D9" s="24" t="s">
        <v>2</v>
      </c>
      <c r="E9" s="23" t="e">
        <f t="shared" ca="1" si="0"/>
        <v>#N/A</v>
      </c>
      <c r="F9" s="22">
        <f t="shared" ca="1" si="1"/>
        <v>0</v>
      </c>
      <c r="G9" s="21">
        <f t="shared" ca="1" si="2"/>
        <v>0</v>
      </c>
      <c r="H9" s="20" t="e">
        <f t="shared" ca="1" si="3"/>
        <v>#DIV/0!</v>
      </c>
      <c r="I9" s="19">
        <f>IFERROR(VLOOKUP(A9,[1]master_price!$F$1:$Z$999,7,FALSE),)</f>
        <v>0</v>
      </c>
      <c r="J9" s="18">
        <f>IFERROR(VLOOKUP(A9,[1]master_price!$F$1:$AF$999,14,FALSE),)</f>
        <v>0</v>
      </c>
      <c r="K9" s="17">
        <f t="shared" si="4"/>
        <v>1</v>
      </c>
      <c r="L9" s="16">
        <f t="shared" si="5"/>
        <v>1</v>
      </c>
      <c r="M9" s="15">
        <f t="shared" ca="1" si="6"/>
        <v>0</v>
      </c>
      <c r="N9" s="28"/>
    </row>
    <row r="10" spans="1:14" ht="15.75" thickBot="1" x14ac:dyDescent="0.3">
      <c r="A10" s="24" t="s">
        <v>71</v>
      </c>
      <c r="B10" s="24" t="s">
        <v>2</v>
      </c>
      <c r="C10" s="27">
        <v>1</v>
      </c>
      <c r="D10" s="24" t="s">
        <v>2</v>
      </c>
      <c r="E10" s="23" t="e">
        <f t="shared" ca="1" si="0"/>
        <v>#N/A</v>
      </c>
      <c r="F10" s="22">
        <f t="shared" ca="1" si="1"/>
        <v>0</v>
      </c>
      <c r="G10" s="21">
        <f t="shared" ca="1" si="2"/>
        <v>0</v>
      </c>
      <c r="H10" s="20" t="e">
        <f t="shared" ca="1" si="3"/>
        <v>#DIV/0!</v>
      </c>
      <c r="I10" s="19">
        <f>IFERROR(VLOOKUP(A10,[1]master_price!$F$1:$Z$999,7,FALSE),)</f>
        <v>0</v>
      </c>
      <c r="J10" s="18">
        <f>IFERROR(VLOOKUP(A10,[1]master_price!$F$1:$AF$999,14,FALSE),)</f>
        <v>0</v>
      </c>
      <c r="K10" s="17">
        <f t="shared" si="4"/>
        <v>1</v>
      </c>
      <c r="L10" s="16">
        <f t="shared" si="5"/>
        <v>1</v>
      </c>
      <c r="M10" s="15">
        <f t="shared" ca="1" si="6"/>
        <v>0</v>
      </c>
      <c r="N10" s="28"/>
    </row>
    <row r="11" spans="1:14" ht="15.75" thickBot="1" x14ac:dyDescent="0.3">
      <c r="A11" s="24"/>
      <c r="B11" s="24"/>
      <c r="C11" s="27"/>
      <c r="D11" s="24"/>
      <c r="E11" s="23" t="e">
        <f t="shared" ca="1" si="0"/>
        <v>#N/A</v>
      </c>
      <c r="F11" s="22">
        <f t="shared" ca="1" si="1"/>
        <v>0</v>
      </c>
      <c r="G11" s="21">
        <f t="shared" ca="1" si="2"/>
        <v>0</v>
      </c>
      <c r="H11" s="20" t="e">
        <f t="shared" ca="1" si="3"/>
        <v>#DIV/0!</v>
      </c>
      <c r="I11" s="19">
        <f>IFERROR(VLOOKUP(A11,[1]master_price!$F$1:$Z$999,7,FALSE),)</f>
        <v>0</v>
      </c>
      <c r="J11" s="18">
        <f>IFERROR(VLOOKUP(A11,[1]master_price!$F$1:$AF$999,14,FALSE),)</f>
        <v>0</v>
      </c>
      <c r="K11" s="17">
        <f t="shared" si="4"/>
        <v>1</v>
      </c>
      <c r="L11" s="16">
        <f t="shared" si="5"/>
        <v>1</v>
      </c>
      <c r="M11" s="15">
        <f t="shared" ca="1" si="6"/>
        <v>0</v>
      </c>
      <c r="N11" s="28"/>
    </row>
    <row r="12" spans="1:14" ht="15.75" thickBot="1" x14ac:dyDescent="0.3">
      <c r="A12" s="24"/>
      <c r="B12" s="24"/>
      <c r="C12" s="27"/>
      <c r="D12" s="24"/>
      <c r="E12" s="23" t="e">
        <f t="shared" ca="1" si="0"/>
        <v>#N/A</v>
      </c>
      <c r="F12" s="22">
        <f t="shared" ca="1" si="1"/>
        <v>0</v>
      </c>
      <c r="G12" s="21">
        <f t="shared" ca="1" si="2"/>
        <v>0</v>
      </c>
      <c r="H12" s="20" t="e">
        <f t="shared" ca="1" si="3"/>
        <v>#DIV/0!</v>
      </c>
      <c r="I12" s="19">
        <f>IFERROR(VLOOKUP(A12,[1]master_price!$F$1:$Z$999,7,FALSE),)</f>
        <v>0</v>
      </c>
      <c r="J12" s="18">
        <f>IFERROR(VLOOKUP(A12,[1]master_price!$F$1:$AF$999,14,FALSE),)</f>
        <v>0</v>
      </c>
      <c r="K12" s="17">
        <f t="shared" si="4"/>
        <v>1</v>
      </c>
      <c r="L12" s="16">
        <f t="shared" si="5"/>
        <v>1</v>
      </c>
      <c r="M12" s="15">
        <f t="shared" ca="1" si="6"/>
        <v>0</v>
      </c>
      <c r="N12" s="28"/>
    </row>
    <row r="13" spans="1:14" ht="15.75" thickBot="1" x14ac:dyDescent="0.3">
      <c r="A13" s="24"/>
      <c r="B13" s="24"/>
      <c r="C13" s="27"/>
      <c r="D13" s="24"/>
      <c r="E13" s="23" t="e">
        <f t="shared" ca="1" si="0"/>
        <v>#N/A</v>
      </c>
      <c r="F13" s="22">
        <f t="shared" ca="1" si="1"/>
        <v>0</v>
      </c>
      <c r="G13" s="21">
        <f t="shared" ca="1" si="2"/>
        <v>0</v>
      </c>
      <c r="H13" s="20" t="e">
        <f t="shared" ca="1" si="3"/>
        <v>#DIV/0!</v>
      </c>
      <c r="I13" s="19">
        <f>IFERROR(VLOOKUP(A13,[1]master_price!$F$1:$Z$999,7,FALSE),)</f>
        <v>0</v>
      </c>
      <c r="J13" s="18">
        <f>IFERROR(VLOOKUP(A13,[1]master_price!$F$1:$AF$999,14,FALSE),)</f>
        <v>0</v>
      </c>
      <c r="K13" s="17">
        <f t="shared" si="4"/>
        <v>1</v>
      </c>
      <c r="L13" s="16">
        <f t="shared" si="5"/>
        <v>1</v>
      </c>
      <c r="M13" s="15">
        <f t="shared" ca="1" si="6"/>
        <v>0</v>
      </c>
      <c r="N13" s="28"/>
    </row>
    <row r="14" spans="1:14" ht="15.75" thickBot="1" x14ac:dyDescent="0.3">
      <c r="A14" s="24"/>
      <c r="B14" s="24"/>
      <c r="C14" s="27"/>
      <c r="D14" s="24"/>
      <c r="E14" s="23" t="e">
        <f t="shared" ca="1" si="0"/>
        <v>#N/A</v>
      </c>
      <c r="F14" s="22">
        <f t="shared" ca="1" si="1"/>
        <v>0</v>
      </c>
      <c r="G14" s="21">
        <f t="shared" ca="1" si="2"/>
        <v>0</v>
      </c>
      <c r="H14" s="20" t="e">
        <f t="shared" ca="1" si="3"/>
        <v>#DIV/0!</v>
      </c>
      <c r="I14" s="19">
        <f>IFERROR(VLOOKUP(A14,[1]master_price!$F$1:$Z$999,7,FALSE),)</f>
        <v>0</v>
      </c>
      <c r="J14" s="18">
        <f>IFERROR(VLOOKUP(A14,[1]master_price!$F$1:$AF$999,14,FALSE),)</f>
        <v>0</v>
      </c>
      <c r="K14" s="17">
        <f t="shared" si="4"/>
        <v>1</v>
      </c>
      <c r="L14" s="16">
        <f t="shared" si="5"/>
        <v>1</v>
      </c>
      <c r="M14" s="15">
        <f t="shared" ca="1" si="6"/>
        <v>0</v>
      </c>
      <c r="N14" s="28"/>
    </row>
    <row r="15" spans="1:14" ht="15.75" thickBot="1" x14ac:dyDescent="0.3">
      <c r="A15" s="24"/>
      <c r="B15" s="24"/>
      <c r="C15" s="27"/>
      <c r="D15" s="24"/>
      <c r="E15" s="23" t="e">
        <f t="shared" ca="1" si="0"/>
        <v>#N/A</v>
      </c>
      <c r="F15" s="22">
        <f t="shared" ca="1" si="1"/>
        <v>0</v>
      </c>
      <c r="G15" s="21">
        <f t="shared" ca="1" si="2"/>
        <v>0</v>
      </c>
      <c r="H15" s="20" t="e">
        <f t="shared" ca="1" si="3"/>
        <v>#DIV/0!</v>
      </c>
      <c r="I15" s="19">
        <f>IFERROR(VLOOKUP(A15,[1]master_price!$F$1:$Z$999,7,FALSE),)</f>
        <v>0</v>
      </c>
      <c r="J15" s="18">
        <f>IFERROR(VLOOKUP(A15,[1]master_price!$F$1:$AF$999,14,FALSE),)</f>
        <v>0</v>
      </c>
      <c r="K15" s="17">
        <f t="shared" si="4"/>
        <v>1</v>
      </c>
      <c r="L15" s="16">
        <f t="shared" si="5"/>
        <v>1</v>
      </c>
      <c r="M15" s="15">
        <f t="shared" ca="1" si="6"/>
        <v>0</v>
      </c>
      <c r="N15" s="28"/>
    </row>
    <row r="16" spans="1:14" ht="15.75" thickBot="1" x14ac:dyDescent="0.3">
      <c r="A16" s="65" t="s">
        <v>89</v>
      </c>
      <c r="B16" s="24"/>
      <c r="C16" s="27"/>
      <c r="D16" s="24"/>
      <c r="E16" s="23" t="e">
        <f t="shared" ca="1" si="0"/>
        <v>#N/A</v>
      </c>
      <c r="F16" s="22">
        <f t="shared" ca="1" si="1"/>
        <v>0</v>
      </c>
      <c r="G16" s="21">
        <f t="shared" ca="1" si="2"/>
        <v>0</v>
      </c>
      <c r="H16" s="20" t="e">
        <f t="shared" ca="1" si="3"/>
        <v>#DIV/0!</v>
      </c>
      <c r="I16" s="19">
        <f>IFERROR(VLOOKUP(A16,[1]master_price!$F$1:$Z$999,7,FALSE),)</f>
        <v>0</v>
      </c>
      <c r="J16" s="18">
        <f>IFERROR(VLOOKUP(A16,[1]master_price!$F$1:$AF$999,14,FALSE),)</f>
        <v>0</v>
      </c>
      <c r="K16" s="17">
        <f t="shared" si="4"/>
        <v>1</v>
      </c>
      <c r="L16" s="16">
        <f t="shared" si="5"/>
        <v>1</v>
      </c>
      <c r="M16" s="15">
        <f t="shared" ca="1" si="6"/>
        <v>0</v>
      </c>
      <c r="N16" s="28"/>
    </row>
    <row r="17" spans="1:15" ht="15.75" thickBot="1" x14ac:dyDescent="0.3">
      <c r="A17" s="24" t="s">
        <v>70</v>
      </c>
      <c r="B17" s="24" t="s">
        <v>2</v>
      </c>
      <c r="C17" s="27">
        <v>1</v>
      </c>
      <c r="D17" s="24" t="s">
        <v>2</v>
      </c>
      <c r="E17" s="23" t="e">
        <f t="shared" ca="1" si="0"/>
        <v>#N/A</v>
      </c>
      <c r="F17" s="22">
        <f t="shared" ca="1" si="1"/>
        <v>0</v>
      </c>
      <c r="G17" s="21">
        <f t="shared" ca="1" si="2"/>
        <v>0</v>
      </c>
      <c r="H17" s="20" t="e">
        <f t="shared" ca="1" si="3"/>
        <v>#DIV/0!</v>
      </c>
      <c r="I17" s="19">
        <f>IFERROR(VLOOKUP(A17,[1]master_price!$F$1:$Z$999,7,FALSE),)</f>
        <v>0</v>
      </c>
      <c r="J17" s="18">
        <f>IFERROR(VLOOKUP(A17,[1]master_price!$F$1:$AF$999,14,FALSE),)</f>
        <v>0</v>
      </c>
      <c r="K17" s="17">
        <f t="shared" si="4"/>
        <v>1</v>
      </c>
      <c r="L17" s="16">
        <f t="shared" si="5"/>
        <v>1</v>
      </c>
      <c r="M17" s="15">
        <f t="shared" ca="1" si="6"/>
        <v>0</v>
      </c>
      <c r="N17" s="28"/>
    </row>
    <row r="18" spans="1:15" ht="15.75" thickBot="1" x14ac:dyDescent="0.3">
      <c r="A18" s="24" t="s">
        <v>72</v>
      </c>
      <c r="B18" s="24" t="s">
        <v>2</v>
      </c>
      <c r="C18" s="27">
        <v>1</v>
      </c>
      <c r="D18" s="24" t="s">
        <v>2</v>
      </c>
      <c r="E18" s="23" t="e">
        <f t="shared" ca="1" si="0"/>
        <v>#N/A</v>
      </c>
      <c r="F18" s="22">
        <f t="shared" ca="1" si="1"/>
        <v>0</v>
      </c>
      <c r="G18" s="21">
        <f t="shared" ca="1" si="2"/>
        <v>0</v>
      </c>
      <c r="H18" s="20" t="e">
        <f t="shared" ca="1" si="3"/>
        <v>#DIV/0!</v>
      </c>
      <c r="I18" s="19">
        <f>IFERROR(VLOOKUP(A18,[1]master_price!$F$1:$Z$999,7,FALSE),)</f>
        <v>0</v>
      </c>
      <c r="J18" s="18">
        <f>IFERROR(VLOOKUP(A18,[1]master_price!$F$1:$AF$999,14,FALSE),)</f>
        <v>0</v>
      </c>
      <c r="K18" s="17">
        <f t="shared" si="4"/>
        <v>1</v>
      </c>
      <c r="L18" s="16">
        <f t="shared" si="5"/>
        <v>1</v>
      </c>
      <c r="M18" s="15">
        <f t="shared" ca="1" si="6"/>
        <v>0</v>
      </c>
      <c r="N18" s="28"/>
    </row>
    <row r="19" spans="1:15" ht="15.75" thickBot="1" x14ac:dyDescent="0.3">
      <c r="A19" s="24" t="s">
        <v>73</v>
      </c>
      <c r="B19" s="24" t="s">
        <v>2</v>
      </c>
      <c r="C19" s="27">
        <v>1</v>
      </c>
      <c r="D19" s="24" t="s">
        <v>2</v>
      </c>
      <c r="E19" s="23" t="e">
        <f t="shared" ca="1" si="0"/>
        <v>#N/A</v>
      </c>
      <c r="F19" s="22">
        <f t="shared" ca="1" si="1"/>
        <v>0</v>
      </c>
      <c r="G19" s="21">
        <f t="shared" ca="1" si="2"/>
        <v>0</v>
      </c>
      <c r="H19" s="20" t="e">
        <f t="shared" ca="1" si="3"/>
        <v>#DIV/0!</v>
      </c>
      <c r="I19" s="19">
        <f>IFERROR(VLOOKUP(A19,[1]master_price!$F$1:$Z$999,7,FALSE),)</f>
        <v>0</v>
      </c>
      <c r="J19" s="18">
        <f>IFERROR(VLOOKUP(A19,[1]master_price!$F$1:$AF$999,14,FALSE),)</f>
        <v>0</v>
      </c>
      <c r="K19" s="17">
        <f t="shared" si="4"/>
        <v>1</v>
      </c>
      <c r="L19" s="16">
        <f t="shared" si="5"/>
        <v>1</v>
      </c>
      <c r="M19" s="15">
        <f t="shared" ca="1" si="6"/>
        <v>0</v>
      </c>
      <c r="N19" s="28"/>
    </row>
    <row r="20" spans="1:15" ht="15.75" thickBot="1" x14ac:dyDescent="0.3">
      <c r="A20" s="24"/>
      <c r="B20" s="24"/>
      <c r="C20" s="27"/>
      <c r="D20" s="24"/>
      <c r="E20" s="23" t="e">
        <f t="shared" ca="1" si="0"/>
        <v>#N/A</v>
      </c>
      <c r="F20" s="22">
        <f t="shared" ca="1" si="1"/>
        <v>0</v>
      </c>
      <c r="G20" s="21">
        <f t="shared" ca="1" si="2"/>
        <v>0</v>
      </c>
      <c r="H20" s="20" t="e">
        <f t="shared" ca="1" si="3"/>
        <v>#DIV/0!</v>
      </c>
      <c r="I20" s="19">
        <f>IFERROR(VLOOKUP(A20,[1]master_price!$F$1:$Z$999,7,FALSE),)</f>
        <v>0</v>
      </c>
      <c r="J20" s="18">
        <f>IFERROR(VLOOKUP(A20,[1]master_price!$F$1:$AF$999,14,FALSE),)</f>
        <v>0</v>
      </c>
      <c r="K20" s="17">
        <f t="shared" si="4"/>
        <v>1</v>
      </c>
      <c r="L20" s="16">
        <f t="shared" si="5"/>
        <v>1</v>
      </c>
      <c r="M20" s="15">
        <f t="shared" ca="1" si="6"/>
        <v>0</v>
      </c>
      <c r="N20" s="28"/>
    </row>
    <row r="21" spans="1:15" ht="15.75" thickBot="1" x14ac:dyDescent="0.3">
      <c r="A21" s="24"/>
      <c r="B21" s="24"/>
      <c r="C21" s="27"/>
      <c r="D21" s="24"/>
      <c r="E21" s="23" t="e">
        <f t="shared" ca="1" si="0"/>
        <v>#N/A</v>
      </c>
      <c r="F21" s="22">
        <f t="shared" ca="1" si="1"/>
        <v>0</v>
      </c>
      <c r="G21" s="21">
        <f t="shared" ca="1" si="2"/>
        <v>0</v>
      </c>
      <c r="H21" s="20" t="e">
        <f t="shared" ca="1" si="3"/>
        <v>#DIV/0!</v>
      </c>
      <c r="I21" s="19">
        <f>IFERROR(VLOOKUP(A21,[1]master_price!$F$1:$Z$999,7,FALSE),)</f>
        <v>0</v>
      </c>
      <c r="J21" s="18">
        <f>IFERROR(VLOOKUP(A21,[1]master_price!$F$1:$AF$999,14,FALSE),)</f>
        <v>0</v>
      </c>
      <c r="K21" s="17">
        <f t="shared" si="4"/>
        <v>1</v>
      </c>
      <c r="L21" s="16">
        <f t="shared" si="5"/>
        <v>1</v>
      </c>
      <c r="M21" s="15">
        <f t="shared" ca="1" si="6"/>
        <v>0</v>
      </c>
      <c r="N21" s="28"/>
    </row>
    <row r="22" spans="1:15" ht="15.75" thickBot="1" x14ac:dyDescent="0.3">
      <c r="A22" s="24"/>
      <c r="B22" s="24"/>
      <c r="C22" s="27"/>
      <c r="D22" s="24"/>
      <c r="E22" s="23" t="e">
        <f t="shared" ca="1" si="0"/>
        <v>#N/A</v>
      </c>
      <c r="F22" s="22">
        <f t="shared" ca="1" si="1"/>
        <v>0</v>
      </c>
      <c r="G22" s="21">
        <f t="shared" ca="1" si="2"/>
        <v>0</v>
      </c>
      <c r="H22" s="20" t="e">
        <f t="shared" ca="1" si="3"/>
        <v>#DIV/0!</v>
      </c>
      <c r="I22" s="19">
        <f>IFERROR(VLOOKUP(A22,[1]master_price!$F$1:$Z$999,7,FALSE),)</f>
        <v>0</v>
      </c>
      <c r="J22" s="18">
        <f>IFERROR(VLOOKUP(A22,[1]master_price!$F$1:$AF$999,14,FALSE),)</f>
        <v>0</v>
      </c>
      <c r="K22" s="17">
        <f t="shared" si="4"/>
        <v>1</v>
      </c>
      <c r="L22" s="16">
        <f t="shared" si="5"/>
        <v>1</v>
      </c>
      <c r="M22" s="15">
        <f t="shared" ca="1" si="6"/>
        <v>0</v>
      </c>
      <c r="N22" s="11"/>
      <c r="O22" s="10"/>
    </row>
    <row r="23" spans="1:15" ht="15.75" thickBot="1" x14ac:dyDescent="0.3">
      <c r="A23" s="24"/>
      <c r="B23" s="26"/>
      <c r="C23" s="25"/>
      <c r="D23" s="24"/>
      <c r="E23" s="23" t="e">
        <f t="shared" ca="1" si="0"/>
        <v>#N/A</v>
      </c>
      <c r="F23" s="22">
        <f t="shared" ca="1" si="1"/>
        <v>0</v>
      </c>
      <c r="G23" s="21">
        <f t="shared" ca="1" si="2"/>
        <v>0</v>
      </c>
      <c r="H23" s="20" t="e">
        <f t="shared" ca="1" si="3"/>
        <v>#DIV/0!</v>
      </c>
      <c r="I23" s="19">
        <f>IFERROR(VLOOKUP(A23,[1]master_price!$F$1:$Z$999,7,FALSE),)</f>
        <v>0</v>
      </c>
      <c r="J23" s="18">
        <f>IFERROR(VLOOKUP(A23,[1]master_price!$F$1:$AF$999,14,FALSE),)</f>
        <v>0</v>
      </c>
      <c r="K23" s="17">
        <f t="shared" si="4"/>
        <v>1</v>
      </c>
      <c r="L23" s="16">
        <f t="shared" si="5"/>
        <v>1</v>
      </c>
      <c r="M23" s="15">
        <f t="shared" ca="1" si="6"/>
        <v>0</v>
      </c>
      <c r="N23" s="11"/>
      <c r="O23" s="10"/>
    </row>
    <row r="24" spans="1:15" ht="15.75" thickBot="1" x14ac:dyDescent="0.3">
      <c r="F24" s="14"/>
      <c r="G24" s="14"/>
      <c r="I24" s="3" t="s">
        <v>45</v>
      </c>
      <c r="J24" s="2" t="s">
        <v>11</v>
      </c>
      <c r="L24" s="13" t="s">
        <v>10</v>
      </c>
      <c r="M24" s="12">
        <f ca="1">SUM(M4:M23)</f>
        <v>0</v>
      </c>
      <c r="N24" s="11"/>
      <c r="O24" s="10"/>
    </row>
    <row r="25" spans="1:15" ht="15.75" thickBot="1" x14ac:dyDescent="0.3">
      <c r="I25" s="3" t="s">
        <v>46</v>
      </c>
      <c r="J25" s="8" t="s">
        <v>9</v>
      </c>
      <c r="M25" s="9">
        <f>5.75+0.6</f>
        <v>6.35</v>
      </c>
    </row>
    <row r="26" spans="1:15" ht="15.75" thickBot="1" x14ac:dyDescent="0.3">
      <c r="A26" s="6"/>
      <c r="I26" s="3" t="s">
        <v>47</v>
      </c>
      <c r="J26" s="8" t="s">
        <v>8</v>
      </c>
      <c r="M26" s="7">
        <f ca="1">M24/M25</f>
        <v>0</v>
      </c>
    </row>
    <row r="27" spans="1:15" x14ac:dyDescent="0.25">
      <c r="A27" s="6"/>
      <c r="J27" s="3"/>
      <c r="K27" s="3"/>
      <c r="L27" s="3"/>
      <c r="M27" s="3"/>
    </row>
    <row r="28" spans="1:15" x14ac:dyDescent="0.25">
      <c r="A28" s="6"/>
    </row>
  </sheetData>
  <sheetProtection selectLockedCells="1"/>
  <dataConsolidate/>
  <mergeCells count="3">
    <mergeCell ref="A1:M1"/>
    <mergeCell ref="A2:D2"/>
    <mergeCell ref="F3:G3"/>
  </mergeCells>
  <conditionalFormatting sqref="G5">
    <cfRule type="expression" priority="1" stopIfTrue="1">
      <formula>$F$5</formula>
    </cfRule>
  </conditionalFormatting>
  <dataValidations count="3">
    <dataValidation type="list" allowBlank="1" showInputMessage="1" showErrorMessage="1" sqref="D4:D23">
      <formula1>uniter_list</formula1>
    </dataValidation>
    <dataValidation type="list" allowBlank="1" showInputMessage="1" sqref="B4:B23">
      <formula1>list_format</formula1>
    </dataValidation>
    <dataValidation type="list" allowBlank="1" showInputMessage="1" sqref="A4:A23">
      <formula1>IF(A4&lt;&gt;"",OFFSET(f_categorie,MATCH(A4&amp;"*",f_categorie,0)-1,,COUNTIF(f_categorie,A4&amp;"*"),1),f_categorie)</formula1>
    </dataValidation>
  </dataValidations>
  <printOptions horizontalCentered="1"/>
  <pageMargins left="0.39370078740157483" right="0.51181102362204722" top="0.43" bottom="0.39370078740157483" header="0.27559055118110237" footer="0.23622047244094491"/>
  <pageSetup scale="96" orientation="landscape" verticalDpi="300" r:id="rId1"/>
  <headerFooter alignWithMargins="0">
    <oddFooter>&amp;LImprimer le : &amp;D&amp;R&amp;"Arial,Gras"&amp;12&amp;F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09" r:id="rId4" name="Button 1">
              <controlPr defaultSize="0" print="0" autoFill="0" autoPict="0" macro="[0]!ajout_recette_3">
                <anchor moveWithCells="1">
                  <from>
                    <xdr:col>14</xdr:col>
                    <xdr:colOff>209550</xdr:colOff>
                    <xdr:row>4</xdr:row>
                    <xdr:rowOff>57150</xdr:rowOff>
                  </from>
                  <to>
                    <xdr:col>16</xdr:col>
                    <xdr:colOff>485775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9">
    <pageSetUpPr fitToPage="1"/>
  </sheetPr>
  <dimension ref="A1:O28"/>
  <sheetViews>
    <sheetView showZeros="0" topLeftCell="A5" zoomScaleNormal="100" workbookViewId="0">
      <selection activeCell="G27" sqref="G27"/>
    </sheetView>
  </sheetViews>
  <sheetFormatPr defaultColWidth="11.42578125" defaultRowHeight="15" x14ac:dyDescent="0.25"/>
  <cols>
    <col min="1" max="1" width="26.28515625" style="1" customWidth="1"/>
    <col min="2" max="2" width="14" style="1" bestFit="1" customWidth="1"/>
    <col min="3" max="3" width="13.28515625" style="5" customWidth="1"/>
    <col min="4" max="4" width="11.42578125" style="4" customWidth="1"/>
    <col min="5" max="5" width="13.42578125" style="1" hidden="1" customWidth="1"/>
    <col min="6" max="6" width="9.42578125" style="1" customWidth="1"/>
    <col min="7" max="7" width="10" style="1" customWidth="1"/>
    <col min="8" max="8" width="9.28515625" style="1" hidden="1" customWidth="1"/>
    <col min="9" max="9" width="11.42578125" style="3"/>
    <col min="10" max="10" width="7.7109375" style="2" hidden="1" customWidth="1"/>
    <col min="11" max="11" width="4.5703125" style="1" hidden="1" customWidth="1"/>
    <col min="12" max="12" width="5.5703125" style="1" hidden="1" customWidth="1"/>
    <col min="13" max="13" width="13" style="1" customWidth="1"/>
    <col min="14" max="14" width="3.7109375" style="1" customWidth="1"/>
    <col min="15" max="16384" width="11.42578125" style="1"/>
  </cols>
  <sheetData>
    <row r="1" spans="1:14" ht="21" thickBot="1" x14ac:dyDescent="0.25">
      <c r="A1" s="70" t="s">
        <v>41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</row>
    <row r="2" spans="1:14" ht="16.5" thickBot="1" x14ac:dyDescent="0.3">
      <c r="A2" s="73" t="s">
        <v>23</v>
      </c>
      <c r="B2" s="73"/>
      <c r="C2" s="73"/>
      <c r="D2" s="74"/>
      <c r="E2" s="59"/>
      <c r="F2" s="52"/>
      <c r="G2" s="51"/>
      <c r="H2" s="50"/>
      <c r="I2" s="49"/>
      <c r="J2" s="48"/>
      <c r="K2" s="47"/>
      <c r="L2" s="46"/>
      <c r="M2" s="45"/>
    </row>
    <row r="3" spans="1:14" ht="13.5" thickBot="1" x14ac:dyDescent="0.25">
      <c r="A3" s="44" t="s">
        <v>22</v>
      </c>
      <c r="B3" s="44"/>
      <c r="C3" s="43" t="s">
        <v>21</v>
      </c>
      <c r="D3" s="42" t="s">
        <v>20</v>
      </c>
      <c r="E3" s="41" t="s">
        <v>19</v>
      </c>
      <c r="F3" s="75" t="s">
        <v>18</v>
      </c>
      <c r="G3" s="76"/>
      <c r="H3" s="40" t="s">
        <v>17</v>
      </c>
      <c r="I3" s="39" t="s">
        <v>16</v>
      </c>
      <c r="J3" s="38" t="s">
        <v>15</v>
      </c>
      <c r="K3" s="38" t="s">
        <v>14</v>
      </c>
      <c r="L3" s="37" t="s">
        <v>13</v>
      </c>
      <c r="M3" s="36" t="s">
        <v>12</v>
      </c>
    </row>
    <row r="4" spans="1:14" ht="15.75" thickBot="1" x14ac:dyDescent="0.3">
      <c r="A4" s="35"/>
      <c r="B4" s="34"/>
      <c r="C4" s="33"/>
      <c r="D4" s="30"/>
      <c r="E4" s="23" t="e">
        <f t="shared" ref="E4:E23" ca="1" si="0">CONVERT(C4,D4,F4)</f>
        <v>#N/A</v>
      </c>
      <c r="F4" s="22">
        <f t="shared" ref="F4:F23" ca="1" si="1">IFERROR(INDEX(INDIRECT($B4),MATCH($A4,DESCRIPTION,0),2),)</f>
        <v>0</v>
      </c>
      <c r="G4" s="32">
        <f t="shared" ref="G4:G23" ca="1" si="2">IFERROR(INDEX(INDIRECT($B4),MATCH($A4,DESCRIPTION,0),1),)</f>
        <v>0</v>
      </c>
      <c r="H4" s="20" t="e">
        <f t="shared" ref="H4:H23" ca="1" si="3">IFERROR(E4/G4,C4/G4)</f>
        <v>#DIV/0!</v>
      </c>
      <c r="I4" s="19">
        <f>IFERROR(VLOOKUP(A4,[1]master_price!$F$1:$Z$999,7,FALSE),)</f>
        <v>0</v>
      </c>
      <c r="J4" s="18">
        <f>IFERROR(VLOOKUP(A4,[1]master_price!$F$1:$AF$999,14,FALSE),)</f>
        <v>0</v>
      </c>
      <c r="K4" s="17">
        <f t="shared" ref="K4:K23" si="4">(100-J4)/100</f>
        <v>1</v>
      </c>
      <c r="L4" s="16">
        <f t="shared" ref="L4:L23" si="5">100/(100-J4)</f>
        <v>1</v>
      </c>
      <c r="M4" s="15">
        <f t="shared" ref="M4:M23" ca="1" si="6">IFERROR((I4*H4)/(1-J4),)</f>
        <v>0</v>
      </c>
      <c r="N4" s="28"/>
    </row>
    <row r="5" spans="1:14" ht="15.75" thickBot="1" x14ac:dyDescent="0.3">
      <c r="A5" s="30"/>
      <c r="B5" s="31"/>
      <c r="C5" s="27"/>
      <c r="D5" s="30"/>
      <c r="E5" s="23" t="e">
        <f t="shared" ca="1" si="0"/>
        <v>#N/A</v>
      </c>
      <c r="F5" s="22">
        <f t="shared" ca="1" si="1"/>
        <v>0</v>
      </c>
      <c r="G5" s="21">
        <f t="shared" ca="1" si="2"/>
        <v>0</v>
      </c>
      <c r="H5" s="20" t="e">
        <f t="shared" ca="1" si="3"/>
        <v>#DIV/0!</v>
      </c>
      <c r="I5" s="19">
        <f>IFERROR(VLOOKUP(A5,[1]master_price!$F$1:$Z$999,7,FALSE),)</f>
        <v>0</v>
      </c>
      <c r="J5" s="18">
        <f>IFERROR(VLOOKUP(A5,[1]master_price!$F$1:$AF$999,14,FALSE),)</f>
        <v>0</v>
      </c>
      <c r="K5" s="17">
        <f t="shared" si="4"/>
        <v>1</v>
      </c>
      <c r="L5" s="16">
        <f t="shared" si="5"/>
        <v>1</v>
      </c>
      <c r="M5" s="15">
        <f t="shared" ca="1" si="6"/>
        <v>0</v>
      </c>
      <c r="N5" s="28"/>
    </row>
    <row r="6" spans="1:14" ht="15.75" thickBot="1" x14ac:dyDescent="0.3">
      <c r="A6" s="30" t="s">
        <v>80</v>
      </c>
      <c r="B6" s="31" t="s">
        <v>6</v>
      </c>
      <c r="C6" s="27">
        <v>336</v>
      </c>
      <c r="D6" s="30" t="s">
        <v>0</v>
      </c>
      <c r="E6" s="23" t="e">
        <f t="shared" ca="1" si="0"/>
        <v>#N/A</v>
      </c>
      <c r="F6" s="22">
        <f t="shared" ca="1" si="1"/>
        <v>0</v>
      </c>
      <c r="G6" s="21">
        <f t="shared" ca="1" si="2"/>
        <v>0</v>
      </c>
      <c r="H6" s="20" t="e">
        <f t="shared" ca="1" si="3"/>
        <v>#DIV/0!</v>
      </c>
      <c r="I6" s="19">
        <f>IFERROR(VLOOKUP(A6,[1]master_price!$F$1:$Z$999,7,FALSE),)</f>
        <v>0</v>
      </c>
      <c r="J6" s="18">
        <f>IFERROR(VLOOKUP(A6,[1]master_price!$F$1:$AF$999,14,FALSE),)</f>
        <v>0</v>
      </c>
      <c r="K6" s="17">
        <f t="shared" si="4"/>
        <v>1</v>
      </c>
      <c r="L6" s="16">
        <f t="shared" si="5"/>
        <v>1</v>
      </c>
      <c r="M6" s="15">
        <f t="shared" ca="1" si="6"/>
        <v>0</v>
      </c>
      <c r="N6" s="28"/>
    </row>
    <row r="7" spans="1:14" ht="15.75" thickBot="1" x14ac:dyDescent="0.3">
      <c r="A7" s="24" t="s">
        <v>28</v>
      </c>
      <c r="B7" s="29" t="s">
        <v>4</v>
      </c>
      <c r="C7" s="27">
        <v>2</v>
      </c>
      <c r="D7" s="24" t="s">
        <v>5</v>
      </c>
      <c r="E7" s="23" t="e">
        <f t="shared" ca="1" si="0"/>
        <v>#N/A</v>
      </c>
      <c r="F7" s="22">
        <f t="shared" ca="1" si="1"/>
        <v>0</v>
      </c>
      <c r="G7" s="21">
        <f t="shared" ca="1" si="2"/>
        <v>0</v>
      </c>
      <c r="H7" s="20" t="e">
        <f t="shared" ca="1" si="3"/>
        <v>#DIV/0!</v>
      </c>
      <c r="I7" s="19">
        <f>IFERROR(VLOOKUP(A7,[1]master_price!$F$1:$Z$999,7,FALSE),)</f>
        <v>0</v>
      </c>
      <c r="J7" s="18">
        <f>IFERROR(VLOOKUP(A7,[1]master_price!$F$1:$AF$999,14,FALSE),)</f>
        <v>0</v>
      </c>
      <c r="K7" s="17">
        <f t="shared" si="4"/>
        <v>1</v>
      </c>
      <c r="L7" s="16">
        <f t="shared" si="5"/>
        <v>1</v>
      </c>
      <c r="M7" s="15">
        <f t="shared" ca="1" si="6"/>
        <v>0</v>
      </c>
      <c r="N7" s="28"/>
    </row>
    <row r="8" spans="1:14" ht="15.75" thickBot="1" x14ac:dyDescent="0.3">
      <c r="A8" s="24" t="s">
        <v>87</v>
      </c>
      <c r="B8" s="24" t="s">
        <v>4</v>
      </c>
      <c r="C8" s="27">
        <v>4</v>
      </c>
      <c r="D8" s="24" t="s">
        <v>5</v>
      </c>
      <c r="E8" s="23" t="e">
        <f t="shared" ca="1" si="0"/>
        <v>#N/A</v>
      </c>
      <c r="F8" s="22">
        <f t="shared" ca="1" si="1"/>
        <v>0</v>
      </c>
      <c r="G8" s="21">
        <f t="shared" ca="1" si="2"/>
        <v>0</v>
      </c>
      <c r="H8" s="20" t="e">
        <f t="shared" ca="1" si="3"/>
        <v>#DIV/0!</v>
      </c>
      <c r="I8" s="19">
        <f>IFERROR(VLOOKUP(A8,[1]master_price!$F$1:$Z$999,7,FALSE),)</f>
        <v>0</v>
      </c>
      <c r="J8" s="18">
        <f>IFERROR(VLOOKUP(A8,[1]master_price!$F$1:$AF$999,14,FALSE),)</f>
        <v>0</v>
      </c>
      <c r="K8" s="17">
        <f t="shared" si="4"/>
        <v>1</v>
      </c>
      <c r="L8" s="16">
        <f t="shared" si="5"/>
        <v>1</v>
      </c>
      <c r="M8" s="15">
        <f t="shared" ca="1" si="6"/>
        <v>0</v>
      </c>
      <c r="N8" s="28"/>
    </row>
    <row r="9" spans="1:14" ht="15.75" thickBot="1" x14ac:dyDescent="0.3">
      <c r="A9" s="24" t="s">
        <v>26</v>
      </c>
      <c r="B9" s="24" t="s">
        <v>2</v>
      </c>
      <c r="C9" s="27">
        <v>1</v>
      </c>
      <c r="D9" s="24" t="s">
        <v>2</v>
      </c>
      <c r="E9" s="23" t="e">
        <f t="shared" ca="1" si="0"/>
        <v>#N/A</v>
      </c>
      <c r="F9" s="22">
        <f t="shared" ca="1" si="1"/>
        <v>0</v>
      </c>
      <c r="G9" s="21">
        <f t="shared" ca="1" si="2"/>
        <v>0</v>
      </c>
      <c r="H9" s="20" t="e">
        <f t="shared" ca="1" si="3"/>
        <v>#DIV/0!</v>
      </c>
      <c r="I9" s="19">
        <f>IFERROR(VLOOKUP(A9,[1]master_price!$F$1:$Z$999,7,FALSE),)</f>
        <v>0</v>
      </c>
      <c r="J9" s="18">
        <f>IFERROR(VLOOKUP(A9,[1]master_price!$F$1:$AF$999,14,FALSE),)</f>
        <v>0</v>
      </c>
      <c r="K9" s="17">
        <f t="shared" si="4"/>
        <v>1</v>
      </c>
      <c r="L9" s="16">
        <f t="shared" si="5"/>
        <v>1</v>
      </c>
      <c r="M9" s="15">
        <f t="shared" ca="1" si="6"/>
        <v>0</v>
      </c>
      <c r="N9" s="28"/>
    </row>
    <row r="10" spans="1:14" ht="15.75" thickBot="1" x14ac:dyDescent="0.3">
      <c r="A10" s="24" t="s">
        <v>71</v>
      </c>
      <c r="B10" s="24" t="s">
        <v>2</v>
      </c>
      <c r="C10" s="27">
        <v>1</v>
      </c>
      <c r="D10" s="24" t="s">
        <v>2</v>
      </c>
      <c r="E10" s="23" t="e">
        <f t="shared" ca="1" si="0"/>
        <v>#N/A</v>
      </c>
      <c r="F10" s="22">
        <f t="shared" ca="1" si="1"/>
        <v>0</v>
      </c>
      <c r="G10" s="21">
        <f t="shared" ca="1" si="2"/>
        <v>0</v>
      </c>
      <c r="H10" s="20" t="e">
        <f t="shared" ca="1" si="3"/>
        <v>#DIV/0!</v>
      </c>
      <c r="I10" s="19">
        <f>IFERROR(VLOOKUP(A10,[1]master_price!$F$1:$Z$999,7,FALSE),)</f>
        <v>0</v>
      </c>
      <c r="J10" s="18">
        <f>IFERROR(VLOOKUP(A10,[1]master_price!$F$1:$AF$999,14,FALSE),)</f>
        <v>0</v>
      </c>
      <c r="K10" s="17">
        <f t="shared" si="4"/>
        <v>1</v>
      </c>
      <c r="L10" s="16">
        <f t="shared" si="5"/>
        <v>1</v>
      </c>
      <c r="M10" s="15">
        <f t="shared" ca="1" si="6"/>
        <v>0</v>
      </c>
      <c r="N10" s="28"/>
    </row>
    <row r="11" spans="1:14" ht="15.75" thickBot="1" x14ac:dyDescent="0.3">
      <c r="A11" s="24"/>
      <c r="B11" s="24"/>
      <c r="C11" s="27"/>
      <c r="D11" s="24"/>
      <c r="E11" s="23" t="e">
        <f t="shared" ca="1" si="0"/>
        <v>#N/A</v>
      </c>
      <c r="F11" s="22">
        <f t="shared" ca="1" si="1"/>
        <v>0</v>
      </c>
      <c r="G11" s="21">
        <f t="shared" ca="1" si="2"/>
        <v>0</v>
      </c>
      <c r="H11" s="20" t="e">
        <f t="shared" ca="1" si="3"/>
        <v>#DIV/0!</v>
      </c>
      <c r="I11" s="19">
        <f>IFERROR(VLOOKUP(A11,[1]master_price!$F$1:$Z$999,7,FALSE),)</f>
        <v>0</v>
      </c>
      <c r="J11" s="18">
        <f>IFERROR(VLOOKUP(A11,[1]master_price!$F$1:$AF$999,14,FALSE),)</f>
        <v>0</v>
      </c>
      <c r="K11" s="17">
        <f t="shared" si="4"/>
        <v>1</v>
      </c>
      <c r="L11" s="16">
        <f t="shared" si="5"/>
        <v>1</v>
      </c>
      <c r="M11" s="15">
        <f t="shared" ca="1" si="6"/>
        <v>0</v>
      </c>
      <c r="N11" s="28"/>
    </row>
    <row r="12" spans="1:14" ht="15.75" thickBot="1" x14ac:dyDescent="0.3">
      <c r="A12" s="24"/>
      <c r="B12" s="24"/>
      <c r="C12" s="27"/>
      <c r="D12" s="24"/>
      <c r="E12" s="23" t="e">
        <f t="shared" ca="1" si="0"/>
        <v>#N/A</v>
      </c>
      <c r="F12" s="22">
        <f t="shared" ca="1" si="1"/>
        <v>0</v>
      </c>
      <c r="G12" s="21">
        <f t="shared" ca="1" si="2"/>
        <v>0</v>
      </c>
      <c r="H12" s="20" t="e">
        <f t="shared" ca="1" si="3"/>
        <v>#DIV/0!</v>
      </c>
      <c r="I12" s="19">
        <f>IFERROR(VLOOKUP(A12,[1]master_price!$F$1:$Z$999,7,FALSE),)</f>
        <v>0</v>
      </c>
      <c r="J12" s="18">
        <f>IFERROR(VLOOKUP(A12,[1]master_price!$F$1:$AF$999,14,FALSE),)</f>
        <v>0</v>
      </c>
      <c r="K12" s="17">
        <f t="shared" si="4"/>
        <v>1</v>
      </c>
      <c r="L12" s="16">
        <f t="shared" si="5"/>
        <v>1</v>
      </c>
      <c r="M12" s="15">
        <f t="shared" ca="1" si="6"/>
        <v>0</v>
      </c>
      <c r="N12" s="28"/>
    </row>
    <row r="13" spans="1:14" ht="15.75" thickBot="1" x14ac:dyDescent="0.3">
      <c r="A13" s="24"/>
      <c r="B13" s="24"/>
      <c r="C13" s="27"/>
      <c r="D13" s="24"/>
      <c r="E13" s="23" t="e">
        <f t="shared" ca="1" si="0"/>
        <v>#N/A</v>
      </c>
      <c r="F13" s="22">
        <f t="shared" ca="1" si="1"/>
        <v>0</v>
      </c>
      <c r="G13" s="21">
        <f t="shared" ca="1" si="2"/>
        <v>0</v>
      </c>
      <c r="H13" s="20" t="e">
        <f t="shared" ca="1" si="3"/>
        <v>#DIV/0!</v>
      </c>
      <c r="I13" s="19">
        <f>IFERROR(VLOOKUP(A13,[1]master_price!$F$1:$Z$999,7,FALSE),)</f>
        <v>0</v>
      </c>
      <c r="J13" s="18">
        <f>IFERROR(VLOOKUP(A13,[1]master_price!$F$1:$AF$999,14,FALSE),)</f>
        <v>0</v>
      </c>
      <c r="K13" s="17">
        <f t="shared" si="4"/>
        <v>1</v>
      </c>
      <c r="L13" s="16">
        <f t="shared" si="5"/>
        <v>1</v>
      </c>
      <c r="M13" s="15">
        <f t="shared" ca="1" si="6"/>
        <v>0</v>
      </c>
      <c r="N13" s="28"/>
    </row>
    <row r="14" spans="1:14" ht="15.75" thickBot="1" x14ac:dyDescent="0.3">
      <c r="A14" s="24"/>
      <c r="B14" s="24"/>
      <c r="C14" s="27"/>
      <c r="D14" s="24"/>
      <c r="E14" s="23" t="e">
        <f t="shared" ca="1" si="0"/>
        <v>#N/A</v>
      </c>
      <c r="F14" s="22">
        <f t="shared" ca="1" si="1"/>
        <v>0</v>
      </c>
      <c r="G14" s="21">
        <f t="shared" ca="1" si="2"/>
        <v>0</v>
      </c>
      <c r="H14" s="20" t="e">
        <f t="shared" ca="1" si="3"/>
        <v>#DIV/0!</v>
      </c>
      <c r="I14" s="19">
        <f>IFERROR(VLOOKUP(A14,[1]master_price!$F$1:$Z$999,7,FALSE),)</f>
        <v>0</v>
      </c>
      <c r="J14" s="18">
        <f>IFERROR(VLOOKUP(A14,[1]master_price!$F$1:$AF$999,14,FALSE),)</f>
        <v>0</v>
      </c>
      <c r="K14" s="17">
        <f t="shared" si="4"/>
        <v>1</v>
      </c>
      <c r="L14" s="16">
        <f t="shared" si="5"/>
        <v>1</v>
      </c>
      <c r="M14" s="15">
        <f t="shared" ca="1" si="6"/>
        <v>0</v>
      </c>
      <c r="N14" s="28"/>
    </row>
    <row r="15" spans="1:14" ht="15.75" thickBot="1" x14ac:dyDescent="0.3">
      <c r="A15" s="24"/>
      <c r="B15" s="24"/>
      <c r="C15" s="27"/>
      <c r="D15" s="24"/>
      <c r="E15" s="23" t="e">
        <f t="shared" ca="1" si="0"/>
        <v>#N/A</v>
      </c>
      <c r="F15" s="22">
        <f t="shared" ca="1" si="1"/>
        <v>0</v>
      </c>
      <c r="G15" s="21">
        <f t="shared" ca="1" si="2"/>
        <v>0</v>
      </c>
      <c r="H15" s="20" t="e">
        <f t="shared" ca="1" si="3"/>
        <v>#DIV/0!</v>
      </c>
      <c r="I15" s="19">
        <f>IFERROR(VLOOKUP(A15,[1]master_price!$F$1:$Z$999,7,FALSE),)</f>
        <v>0</v>
      </c>
      <c r="J15" s="18">
        <f>IFERROR(VLOOKUP(A15,[1]master_price!$F$1:$AF$999,14,FALSE),)</f>
        <v>0</v>
      </c>
      <c r="K15" s="17">
        <f t="shared" si="4"/>
        <v>1</v>
      </c>
      <c r="L15" s="16">
        <f t="shared" si="5"/>
        <v>1</v>
      </c>
      <c r="M15" s="15">
        <f t="shared" ca="1" si="6"/>
        <v>0</v>
      </c>
      <c r="N15" s="28"/>
    </row>
    <row r="16" spans="1:14" ht="15.75" thickBot="1" x14ac:dyDescent="0.3">
      <c r="A16" s="65" t="s">
        <v>89</v>
      </c>
      <c r="B16" s="24"/>
      <c r="C16" s="27"/>
      <c r="D16" s="24"/>
      <c r="E16" s="23" t="e">
        <f t="shared" ca="1" si="0"/>
        <v>#N/A</v>
      </c>
      <c r="F16" s="22">
        <f t="shared" ca="1" si="1"/>
        <v>0</v>
      </c>
      <c r="G16" s="21">
        <f t="shared" ca="1" si="2"/>
        <v>0</v>
      </c>
      <c r="H16" s="20" t="e">
        <f t="shared" ca="1" si="3"/>
        <v>#DIV/0!</v>
      </c>
      <c r="I16" s="19">
        <f>IFERROR(VLOOKUP(A16,[1]master_price!$F$1:$Z$999,7,FALSE),)</f>
        <v>0</v>
      </c>
      <c r="J16" s="18">
        <f>IFERROR(VLOOKUP(A16,[1]master_price!$F$1:$AF$999,14,FALSE),)</f>
        <v>0</v>
      </c>
      <c r="K16" s="17">
        <f t="shared" si="4"/>
        <v>1</v>
      </c>
      <c r="L16" s="16">
        <f t="shared" si="5"/>
        <v>1</v>
      </c>
      <c r="M16" s="15">
        <f t="shared" ca="1" si="6"/>
        <v>0</v>
      </c>
      <c r="N16" s="28"/>
    </row>
    <row r="17" spans="1:15" ht="15.75" thickBot="1" x14ac:dyDescent="0.3">
      <c r="A17" s="24" t="s">
        <v>70</v>
      </c>
      <c r="B17" s="24" t="s">
        <v>2</v>
      </c>
      <c r="C17" s="27">
        <v>1</v>
      </c>
      <c r="D17" s="24" t="s">
        <v>2</v>
      </c>
      <c r="E17" s="23" t="e">
        <f t="shared" ca="1" si="0"/>
        <v>#N/A</v>
      </c>
      <c r="F17" s="22">
        <f t="shared" ca="1" si="1"/>
        <v>0</v>
      </c>
      <c r="G17" s="21">
        <f t="shared" ca="1" si="2"/>
        <v>0</v>
      </c>
      <c r="H17" s="20" t="e">
        <f t="shared" ca="1" si="3"/>
        <v>#DIV/0!</v>
      </c>
      <c r="I17" s="19">
        <f>IFERROR(VLOOKUP(A17,[1]master_price!$F$1:$Z$999,7,FALSE),)</f>
        <v>0</v>
      </c>
      <c r="J17" s="18">
        <f>IFERROR(VLOOKUP(A17,[1]master_price!$F$1:$AF$999,14,FALSE),)</f>
        <v>0</v>
      </c>
      <c r="K17" s="17">
        <f t="shared" si="4"/>
        <v>1</v>
      </c>
      <c r="L17" s="16">
        <f t="shared" si="5"/>
        <v>1</v>
      </c>
      <c r="M17" s="15">
        <f t="shared" ca="1" si="6"/>
        <v>0</v>
      </c>
      <c r="N17" s="28"/>
    </row>
    <row r="18" spans="1:15" ht="15.75" thickBot="1" x14ac:dyDescent="0.3">
      <c r="A18" s="24" t="s">
        <v>72</v>
      </c>
      <c r="B18" s="24" t="s">
        <v>2</v>
      </c>
      <c r="C18" s="27">
        <v>1</v>
      </c>
      <c r="D18" s="24" t="s">
        <v>2</v>
      </c>
      <c r="E18" s="23" t="e">
        <f t="shared" ca="1" si="0"/>
        <v>#N/A</v>
      </c>
      <c r="F18" s="22">
        <f t="shared" ca="1" si="1"/>
        <v>0</v>
      </c>
      <c r="G18" s="21">
        <f t="shared" ca="1" si="2"/>
        <v>0</v>
      </c>
      <c r="H18" s="20" t="e">
        <f t="shared" ca="1" si="3"/>
        <v>#DIV/0!</v>
      </c>
      <c r="I18" s="19">
        <f>IFERROR(VLOOKUP(A18,[1]master_price!$F$1:$Z$999,7,FALSE),)</f>
        <v>0</v>
      </c>
      <c r="J18" s="18">
        <f>IFERROR(VLOOKUP(A18,[1]master_price!$F$1:$AF$999,14,FALSE),)</f>
        <v>0</v>
      </c>
      <c r="K18" s="17">
        <f t="shared" si="4"/>
        <v>1</v>
      </c>
      <c r="L18" s="16">
        <f t="shared" si="5"/>
        <v>1</v>
      </c>
      <c r="M18" s="15">
        <f t="shared" ca="1" si="6"/>
        <v>0</v>
      </c>
      <c r="N18" s="28"/>
    </row>
    <row r="19" spans="1:15" ht="15.75" thickBot="1" x14ac:dyDescent="0.3">
      <c r="A19" s="24" t="s">
        <v>73</v>
      </c>
      <c r="B19" s="24" t="s">
        <v>2</v>
      </c>
      <c r="C19" s="27">
        <v>1</v>
      </c>
      <c r="D19" s="24" t="s">
        <v>2</v>
      </c>
      <c r="E19" s="23" t="e">
        <f t="shared" ca="1" si="0"/>
        <v>#N/A</v>
      </c>
      <c r="F19" s="22">
        <f t="shared" ca="1" si="1"/>
        <v>0</v>
      </c>
      <c r="G19" s="21">
        <f t="shared" ca="1" si="2"/>
        <v>0</v>
      </c>
      <c r="H19" s="20" t="e">
        <f t="shared" ca="1" si="3"/>
        <v>#DIV/0!</v>
      </c>
      <c r="I19" s="19">
        <f>IFERROR(VLOOKUP(A19,[1]master_price!$F$1:$Z$999,7,FALSE),)</f>
        <v>0</v>
      </c>
      <c r="J19" s="18">
        <f>IFERROR(VLOOKUP(A19,[1]master_price!$F$1:$AF$999,14,FALSE),)</f>
        <v>0</v>
      </c>
      <c r="K19" s="17">
        <f t="shared" si="4"/>
        <v>1</v>
      </c>
      <c r="L19" s="16">
        <f t="shared" si="5"/>
        <v>1</v>
      </c>
      <c r="M19" s="15">
        <f t="shared" ca="1" si="6"/>
        <v>0</v>
      </c>
      <c r="N19" s="28"/>
    </row>
    <row r="20" spans="1:15" ht="15.75" thickBot="1" x14ac:dyDescent="0.3">
      <c r="A20" s="24"/>
      <c r="B20" s="24"/>
      <c r="C20" s="27"/>
      <c r="D20" s="24"/>
      <c r="E20" s="23" t="e">
        <f t="shared" ca="1" si="0"/>
        <v>#N/A</v>
      </c>
      <c r="F20" s="22">
        <f t="shared" ca="1" si="1"/>
        <v>0</v>
      </c>
      <c r="G20" s="21">
        <f t="shared" ca="1" si="2"/>
        <v>0</v>
      </c>
      <c r="H20" s="20" t="e">
        <f t="shared" ca="1" si="3"/>
        <v>#DIV/0!</v>
      </c>
      <c r="I20" s="19">
        <f>IFERROR(VLOOKUP(A20,[1]master_price!$F$1:$Z$999,7,FALSE),)</f>
        <v>0</v>
      </c>
      <c r="J20" s="18">
        <f>IFERROR(VLOOKUP(A20,[1]master_price!$F$1:$AF$999,14,FALSE),)</f>
        <v>0</v>
      </c>
      <c r="K20" s="17">
        <f t="shared" si="4"/>
        <v>1</v>
      </c>
      <c r="L20" s="16">
        <f t="shared" si="5"/>
        <v>1</v>
      </c>
      <c r="M20" s="15">
        <f t="shared" ca="1" si="6"/>
        <v>0</v>
      </c>
      <c r="N20" s="28"/>
    </row>
    <row r="21" spans="1:15" ht="15.75" thickBot="1" x14ac:dyDescent="0.3">
      <c r="A21" s="24"/>
      <c r="B21" s="24"/>
      <c r="C21" s="27"/>
      <c r="D21" s="24"/>
      <c r="E21" s="23" t="e">
        <f t="shared" ca="1" si="0"/>
        <v>#N/A</v>
      </c>
      <c r="F21" s="22">
        <f t="shared" ca="1" si="1"/>
        <v>0</v>
      </c>
      <c r="G21" s="21">
        <f t="shared" ca="1" si="2"/>
        <v>0</v>
      </c>
      <c r="H21" s="20" t="e">
        <f t="shared" ca="1" si="3"/>
        <v>#DIV/0!</v>
      </c>
      <c r="I21" s="19">
        <f>IFERROR(VLOOKUP(A21,[1]master_price!$F$1:$Z$999,7,FALSE),)</f>
        <v>0</v>
      </c>
      <c r="J21" s="18">
        <f>IFERROR(VLOOKUP(A21,[1]master_price!$F$1:$AF$999,14,FALSE),)</f>
        <v>0</v>
      </c>
      <c r="K21" s="17">
        <f t="shared" si="4"/>
        <v>1</v>
      </c>
      <c r="L21" s="16">
        <f t="shared" si="5"/>
        <v>1</v>
      </c>
      <c r="M21" s="15">
        <f t="shared" ca="1" si="6"/>
        <v>0</v>
      </c>
      <c r="N21" s="28"/>
    </row>
    <row r="22" spans="1:15" ht="15.75" thickBot="1" x14ac:dyDescent="0.3">
      <c r="A22" s="24"/>
      <c r="B22" s="24"/>
      <c r="C22" s="27"/>
      <c r="D22" s="24"/>
      <c r="E22" s="23" t="e">
        <f t="shared" ca="1" si="0"/>
        <v>#N/A</v>
      </c>
      <c r="F22" s="22">
        <f t="shared" ca="1" si="1"/>
        <v>0</v>
      </c>
      <c r="G22" s="21">
        <f t="shared" ca="1" si="2"/>
        <v>0</v>
      </c>
      <c r="H22" s="20" t="e">
        <f t="shared" ca="1" si="3"/>
        <v>#DIV/0!</v>
      </c>
      <c r="I22" s="19">
        <f>IFERROR(VLOOKUP(A22,[1]master_price!$F$1:$Z$999,7,FALSE),)</f>
        <v>0</v>
      </c>
      <c r="J22" s="18">
        <f>IFERROR(VLOOKUP(A22,[1]master_price!$F$1:$AF$999,14,FALSE),)</f>
        <v>0</v>
      </c>
      <c r="K22" s="17">
        <f t="shared" si="4"/>
        <v>1</v>
      </c>
      <c r="L22" s="16">
        <f t="shared" si="5"/>
        <v>1</v>
      </c>
      <c r="M22" s="15">
        <f t="shared" ca="1" si="6"/>
        <v>0</v>
      </c>
      <c r="N22" s="11"/>
      <c r="O22" s="10"/>
    </row>
    <row r="23" spans="1:15" ht="15.75" thickBot="1" x14ac:dyDescent="0.3">
      <c r="A23" s="24"/>
      <c r="B23" s="26"/>
      <c r="C23" s="25"/>
      <c r="D23" s="24"/>
      <c r="E23" s="23" t="e">
        <f t="shared" ca="1" si="0"/>
        <v>#N/A</v>
      </c>
      <c r="F23" s="22">
        <f t="shared" ca="1" si="1"/>
        <v>0</v>
      </c>
      <c r="G23" s="21">
        <f t="shared" ca="1" si="2"/>
        <v>0</v>
      </c>
      <c r="H23" s="20" t="e">
        <f t="shared" ca="1" si="3"/>
        <v>#DIV/0!</v>
      </c>
      <c r="I23" s="19">
        <f>IFERROR(VLOOKUP(A23,[1]master_price!$F$1:$Z$999,7,FALSE),)</f>
        <v>0</v>
      </c>
      <c r="J23" s="18">
        <f>IFERROR(VLOOKUP(A23,[1]master_price!$F$1:$AF$999,14,FALSE),)</f>
        <v>0</v>
      </c>
      <c r="K23" s="17">
        <f t="shared" si="4"/>
        <v>1</v>
      </c>
      <c r="L23" s="16">
        <f t="shared" si="5"/>
        <v>1</v>
      </c>
      <c r="M23" s="15">
        <f t="shared" ca="1" si="6"/>
        <v>0</v>
      </c>
      <c r="N23" s="11"/>
      <c r="O23" s="10"/>
    </row>
    <row r="24" spans="1:15" ht="15.75" thickBot="1" x14ac:dyDescent="0.3">
      <c r="F24" s="14"/>
      <c r="G24" s="14"/>
      <c r="I24" s="3" t="s">
        <v>45</v>
      </c>
      <c r="J24" s="2" t="s">
        <v>11</v>
      </c>
      <c r="L24" s="13" t="s">
        <v>10</v>
      </c>
      <c r="M24" s="12">
        <f ca="1">SUM(M4:M23)</f>
        <v>0</v>
      </c>
      <c r="N24" s="11"/>
      <c r="O24" s="10"/>
    </row>
    <row r="25" spans="1:15" ht="15.75" thickBot="1" x14ac:dyDescent="0.3">
      <c r="I25" s="3" t="s">
        <v>46</v>
      </c>
      <c r="J25" s="8" t="s">
        <v>9</v>
      </c>
      <c r="M25" s="9">
        <v>5.75</v>
      </c>
    </row>
    <row r="26" spans="1:15" ht="15.75" thickBot="1" x14ac:dyDescent="0.3">
      <c r="A26" s="6"/>
      <c r="I26" s="3" t="s">
        <v>47</v>
      </c>
      <c r="J26" s="8" t="s">
        <v>8</v>
      </c>
      <c r="M26" s="7">
        <f ca="1">M24/M25</f>
        <v>0</v>
      </c>
    </row>
    <row r="27" spans="1:15" x14ac:dyDescent="0.25">
      <c r="A27" s="6"/>
      <c r="J27" s="3"/>
      <c r="K27" s="3"/>
      <c r="L27" s="3"/>
      <c r="M27" s="3"/>
    </row>
    <row r="28" spans="1:15" x14ac:dyDescent="0.25">
      <c r="A28" s="6"/>
    </row>
  </sheetData>
  <sheetProtection selectLockedCells="1"/>
  <dataConsolidate/>
  <mergeCells count="3">
    <mergeCell ref="A1:M1"/>
    <mergeCell ref="A2:D2"/>
    <mergeCell ref="F3:G3"/>
  </mergeCells>
  <conditionalFormatting sqref="G5">
    <cfRule type="expression" priority="1" stopIfTrue="1">
      <formula>$F$5</formula>
    </cfRule>
  </conditionalFormatting>
  <dataValidations count="3">
    <dataValidation type="list" allowBlank="1" showInputMessage="1" sqref="A4:A23">
      <formula1>IF(A4&lt;&gt;"",OFFSET(f_categorie,MATCH(A4&amp;"*",f_categorie,0)-1,,COUNTIF(f_categorie,A4&amp;"*"),1),f_categorie)</formula1>
    </dataValidation>
    <dataValidation type="list" allowBlank="1" showInputMessage="1" sqref="B4:B23">
      <formula1>list_format</formula1>
    </dataValidation>
    <dataValidation type="list" allowBlank="1" showInputMessage="1" showErrorMessage="1" sqref="D4:D23">
      <formula1>uniter_list</formula1>
    </dataValidation>
  </dataValidations>
  <printOptions horizontalCentered="1"/>
  <pageMargins left="0.39370078740157483" right="0.51181102362204722" top="0.43" bottom="0.39370078740157483" header="0.27559055118110237" footer="0.23622047244094491"/>
  <pageSetup scale="96" orientation="landscape" verticalDpi="300" r:id="rId1"/>
  <headerFooter alignWithMargins="0">
    <oddFooter>&amp;LImprimer le : &amp;D&amp;R&amp;"Arial,Gras"&amp;12&amp;F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4" name="Button 1">
              <controlPr defaultSize="0" print="0" autoFill="0" autoPict="0" macro="[0]!ajout_recette_3">
                <anchor moveWithCells="1">
                  <from>
                    <xdr:col>14</xdr:col>
                    <xdr:colOff>209550</xdr:colOff>
                    <xdr:row>4</xdr:row>
                    <xdr:rowOff>57150</xdr:rowOff>
                  </from>
                  <to>
                    <xdr:col>16</xdr:col>
                    <xdr:colOff>485775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5">
    <pageSetUpPr fitToPage="1"/>
  </sheetPr>
  <dimension ref="A1:O28"/>
  <sheetViews>
    <sheetView showZeros="0" topLeftCell="A5" zoomScaleNormal="100" workbookViewId="0">
      <selection activeCell="C25" sqref="C25"/>
    </sheetView>
  </sheetViews>
  <sheetFormatPr defaultColWidth="11.42578125" defaultRowHeight="15" x14ac:dyDescent="0.25"/>
  <cols>
    <col min="1" max="1" width="26.28515625" style="1" customWidth="1"/>
    <col min="2" max="2" width="14" style="1" bestFit="1" customWidth="1"/>
    <col min="3" max="3" width="13.28515625" style="5" customWidth="1"/>
    <col min="4" max="4" width="11.42578125" style="4" customWidth="1"/>
    <col min="5" max="5" width="13.42578125" style="1" hidden="1" customWidth="1"/>
    <col min="6" max="6" width="9.42578125" style="1" customWidth="1"/>
    <col min="7" max="7" width="10" style="1" customWidth="1"/>
    <col min="8" max="8" width="9.28515625" style="1" hidden="1" customWidth="1"/>
    <col min="9" max="9" width="11.42578125" style="3"/>
    <col min="10" max="10" width="7.7109375" style="2" hidden="1" customWidth="1"/>
    <col min="11" max="11" width="4.5703125" style="1" hidden="1" customWidth="1"/>
    <col min="12" max="12" width="5.5703125" style="1" hidden="1" customWidth="1"/>
    <col min="13" max="13" width="13" style="1" customWidth="1"/>
    <col min="14" max="14" width="3.7109375" style="1" customWidth="1"/>
    <col min="15" max="16384" width="11.42578125" style="1"/>
  </cols>
  <sheetData>
    <row r="1" spans="1:14" ht="21" thickBot="1" x14ac:dyDescent="0.25">
      <c r="A1" s="70" t="s">
        <v>86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</row>
    <row r="2" spans="1:14" ht="16.5" thickBot="1" x14ac:dyDescent="0.3">
      <c r="A2" s="73" t="s">
        <v>23</v>
      </c>
      <c r="B2" s="73"/>
      <c r="C2" s="73"/>
      <c r="D2" s="74"/>
      <c r="E2" s="59"/>
      <c r="F2" s="52"/>
      <c r="G2" s="51"/>
      <c r="H2" s="50"/>
      <c r="I2" s="49"/>
      <c r="J2" s="48"/>
      <c r="K2" s="47"/>
      <c r="L2" s="46"/>
      <c r="M2" s="45"/>
    </row>
    <row r="3" spans="1:14" ht="13.5" thickBot="1" x14ac:dyDescent="0.25">
      <c r="A3" s="44" t="s">
        <v>22</v>
      </c>
      <c r="B3" s="44"/>
      <c r="C3" s="43" t="s">
        <v>21</v>
      </c>
      <c r="D3" s="42" t="s">
        <v>20</v>
      </c>
      <c r="E3" s="41" t="s">
        <v>19</v>
      </c>
      <c r="F3" s="75" t="s">
        <v>18</v>
      </c>
      <c r="G3" s="76"/>
      <c r="H3" s="40" t="s">
        <v>17</v>
      </c>
      <c r="I3" s="39" t="s">
        <v>16</v>
      </c>
      <c r="J3" s="38" t="s">
        <v>15</v>
      </c>
      <c r="K3" s="38" t="s">
        <v>14</v>
      </c>
      <c r="L3" s="37" t="s">
        <v>13</v>
      </c>
      <c r="M3" s="36" t="s">
        <v>12</v>
      </c>
    </row>
    <row r="4" spans="1:14" ht="15.75" thickBot="1" x14ac:dyDescent="0.3">
      <c r="A4" s="35"/>
      <c r="B4" s="34"/>
      <c r="C4" s="33"/>
      <c r="D4" s="30"/>
      <c r="E4" s="23" t="e">
        <f t="shared" ref="E4:E23" ca="1" si="0">CONVERT(C4,D4,F4)</f>
        <v>#N/A</v>
      </c>
      <c r="F4" s="22">
        <f t="shared" ref="F4:F23" ca="1" si="1">IFERROR(INDEX(INDIRECT($B4),MATCH($A4,DESCRIPTION,0),2),)</f>
        <v>0</v>
      </c>
      <c r="G4" s="32">
        <f t="shared" ref="G4:G23" ca="1" si="2">IFERROR(INDEX(INDIRECT($B4),MATCH($A4,DESCRIPTION,0),1),)</f>
        <v>0</v>
      </c>
      <c r="H4" s="20" t="e">
        <f t="shared" ref="H4:H23" ca="1" si="3">IFERROR(E4/G4,C4/G4)</f>
        <v>#DIV/0!</v>
      </c>
      <c r="I4" s="19">
        <f>IFERROR(VLOOKUP(A4,[1]master_price!$F$1:$Z$999,7,FALSE),)</f>
        <v>0</v>
      </c>
      <c r="J4" s="18">
        <f>IFERROR(VLOOKUP(A4,[1]master_price!$F$1:$AF$999,14,FALSE),)</f>
        <v>0</v>
      </c>
      <c r="K4" s="17">
        <f t="shared" ref="K4:K23" si="4">(100-J4)/100</f>
        <v>1</v>
      </c>
      <c r="L4" s="16">
        <f t="shared" ref="L4:L23" si="5">100/(100-J4)</f>
        <v>1</v>
      </c>
      <c r="M4" s="15">
        <f t="shared" ref="M4:M23" ca="1" si="6">IFERROR((I4*H4)/(1-J4),)</f>
        <v>0</v>
      </c>
      <c r="N4" s="28"/>
    </row>
    <row r="5" spans="1:14" ht="15.75" thickBot="1" x14ac:dyDescent="0.3">
      <c r="A5" s="30" t="s">
        <v>80</v>
      </c>
      <c r="B5" s="31" t="s">
        <v>6</v>
      </c>
      <c r="C5" s="27">
        <v>336</v>
      </c>
      <c r="D5" s="30" t="s">
        <v>0</v>
      </c>
      <c r="E5" s="23" t="e">
        <f t="shared" ca="1" si="0"/>
        <v>#N/A</v>
      </c>
      <c r="F5" s="22">
        <f t="shared" ca="1" si="1"/>
        <v>0</v>
      </c>
      <c r="G5" s="21">
        <f t="shared" ca="1" si="2"/>
        <v>0</v>
      </c>
      <c r="H5" s="20" t="e">
        <f t="shared" ca="1" si="3"/>
        <v>#DIV/0!</v>
      </c>
      <c r="I5" s="19">
        <f>IFERROR(VLOOKUP(A5,[1]master_price!$F$1:$Z$999,7,FALSE),)</f>
        <v>0</v>
      </c>
      <c r="J5" s="18">
        <f>IFERROR(VLOOKUP(A5,[1]master_price!$F$1:$AF$999,14,FALSE),)</f>
        <v>0</v>
      </c>
      <c r="K5" s="17">
        <f t="shared" si="4"/>
        <v>1</v>
      </c>
      <c r="L5" s="16">
        <f t="shared" si="5"/>
        <v>1</v>
      </c>
      <c r="M5" s="15">
        <f t="shared" ca="1" si="6"/>
        <v>0</v>
      </c>
      <c r="N5" s="28"/>
    </row>
    <row r="6" spans="1:14" ht="15.75" thickBot="1" x14ac:dyDescent="0.3">
      <c r="A6" s="24" t="s">
        <v>87</v>
      </c>
      <c r="B6" s="29" t="s">
        <v>4</v>
      </c>
      <c r="C6" s="27">
        <v>4</v>
      </c>
      <c r="D6" s="24" t="s">
        <v>5</v>
      </c>
      <c r="E6" s="23" t="e">
        <f t="shared" ca="1" si="0"/>
        <v>#N/A</v>
      </c>
      <c r="F6" s="22">
        <f t="shared" ca="1" si="1"/>
        <v>0</v>
      </c>
      <c r="G6" s="21">
        <f t="shared" ca="1" si="2"/>
        <v>0</v>
      </c>
      <c r="H6" s="20" t="e">
        <f t="shared" ca="1" si="3"/>
        <v>#DIV/0!</v>
      </c>
      <c r="I6" s="19">
        <f>IFERROR(VLOOKUP(A6,[1]master_price!$F$1:$Z$999,7,FALSE),)</f>
        <v>0</v>
      </c>
      <c r="J6" s="18">
        <f>IFERROR(VLOOKUP(A6,[1]master_price!$F$1:$AF$999,14,FALSE),)</f>
        <v>0</v>
      </c>
      <c r="K6" s="17">
        <f t="shared" si="4"/>
        <v>1</v>
      </c>
      <c r="L6" s="16">
        <f t="shared" si="5"/>
        <v>1</v>
      </c>
      <c r="M6" s="15">
        <f t="shared" ca="1" si="6"/>
        <v>0</v>
      </c>
      <c r="N6" s="28"/>
    </row>
    <row r="7" spans="1:14" ht="15.75" thickBot="1" x14ac:dyDescent="0.3">
      <c r="A7" s="24"/>
      <c r="B7" s="24"/>
      <c r="C7" s="27"/>
      <c r="D7" s="24"/>
      <c r="E7" s="23" t="e">
        <f t="shared" ca="1" si="0"/>
        <v>#N/A</v>
      </c>
      <c r="F7" s="22">
        <f t="shared" ca="1" si="1"/>
        <v>0</v>
      </c>
      <c r="G7" s="21">
        <f t="shared" ca="1" si="2"/>
        <v>0</v>
      </c>
      <c r="H7" s="20" t="e">
        <f t="shared" ca="1" si="3"/>
        <v>#DIV/0!</v>
      </c>
      <c r="I7" s="19">
        <f>IFERROR(VLOOKUP(A7,[1]master_price!$F$1:$Z$999,7,FALSE),)</f>
        <v>0</v>
      </c>
      <c r="J7" s="18">
        <f>IFERROR(VLOOKUP(A7,[1]master_price!$F$1:$AF$999,14,FALSE),)</f>
        <v>0</v>
      </c>
      <c r="K7" s="17">
        <f t="shared" si="4"/>
        <v>1</v>
      </c>
      <c r="L7" s="16">
        <f t="shared" si="5"/>
        <v>1</v>
      </c>
      <c r="M7" s="15">
        <f t="shared" ca="1" si="6"/>
        <v>0</v>
      </c>
      <c r="N7" s="28"/>
    </row>
    <row r="8" spans="1:14" ht="15.75" thickBot="1" x14ac:dyDescent="0.3">
      <c r="A8" s="24" t="s">
        <v>26</v>
      </c>
      <c r="B8" s="24" t="s">
        <v>2</v>
      </c>
      <c r="C8" s="27">
        <v>1</v>
      </c>
      <c r="D8" s="24" t="s">
        <v>2</v>
      </c>
      <c r="E8" s="23" t="e">
        <f t="shared" ca="1" si="0"/>
        <v>#N/A</v>
      </c>
      <c r="F8" s="22">
        <f t="shared" ca="1" si="1"/>
        <v>0</v>
      </c>
      <c r="G8" s="21">
        <f t="shared" ca="1" si="2"/>
        <v>0</v>
      </c>
      <c r="H8" s="20" t="e">
        <f t="shared" ca="1" si="3"/>
        <v>#DIV/0!</v>
      </c>
      <c r="I8" s="19">
        <f>IFERROR(VLOOKUP(A8,[1]master_price!$F$1:$Z$999,7,FALSE),)</f>
        <v>0</v>
      </c>
      <c r="J8" s="18">
        <f>IFERROR(VLOOKUP(A8,[1]master_price!$F$1:$AF$999,14,FALSE),)</f>
        <v>0</v>
      </c>
      <c r="K8" s="17">
        <f t="shared" si="4"/>
        <v>1</v>
      </c>
      <c r="L8" s="16">
        <f t="shared" si="5"/>
        <v>1</v>
      </c>
      <c r="M8" s="15">
        <f t="shared" ca="1" si="6"/>
        <v>0</v>
      </c>
      <c r="N8" s="28"/>
    </row>
    <row r="9" spans="1:14" ht="15.75" thickBot="1" x14ac:dyDescent="0.3">
      <c r="A9" s="24" t="s">
        <v>71</v>
      </c>
      <c r="B9" s="24" t="s">
        <v>2</v>
      </c>
      <c r="C9" s="27">
        <v>1</v>
      </c>
      <c r="D9" s="24" t="s">
        <v>2</v>
      </c>
      <c r="E9" s="23" t="e">
        <f t="shared" ca="1" si="0"/>
        <v>#N/A</v>
      </c>
      <c r="F9" s="22">
        <f t="shared" ca="1" si="1"/>
        <v>0</v>
      </c>
      <c r="G9" s="21">
        <f t="shared" ca="1" si="2"/>
        <v>0</v>
      </c>
      <c r="H9" s="20" t="e">
        <f t="shared" ca="1" si="3"/>
        <v>#DIV/0!</v>
      </c>
      <c r="I9" s="19">
        <f>IFERROR(VLOOKUP(A9,[1]master_price!$F$1:$Z$999,7,FALSE),)</f>
        <v>0</v>
      </c>
      <c r="J9" s="18">
        <f>IFERROR(VLOOKUP(A9,[1]master_price!$F$1:$AF$999,14,FALSE),)</f>
        <v>0</v>
      </c>
      <c r="K9" s="17">
        <f t="shared" si="4"/>
        <v>1</v>
      </c>
      <c r="L9" s="16">
        <f t="shared" si="5"/>
        <v>1</v>
      </c>
      <c r="M9" s="15">
        <f t="shared" ca="1" si="6"/>
        <v>0</v>
      </c>
      <c r="N9" s="28"/>
    </row>
    <row r="10" spans="1:14" ht="15.75" thickBot="1" x14ac:dyDescent="0.3">
      <c r="A10" s="24"/>
      <c r="B10" s="24"/>
      <c r="C10" s="27"/>
      <c r="D10" s="24"/>
      <c r="E10" s="23" t="e">
        <f t="shared" ca="1" si="0"/>
        <v>#N/A</v>
      </c>
      <c r="F10" s="22">
        <f t="shared" ca="1" si="1"/>
        <v>0</v>
      </c>
      <c r="G10" s="21">
        <f t="shared" ca="1" si="2"/>
        <v>0</v>
      </c>
      <c r="H10" s="20" t="e">
        <f t="shared" ca="1" si="3"/>
        <v>#DIV/0!</v>
      </c>
      <c r="I10" s="19">
        <f>IFERROR(VLOOKUP(A10,[1]master_price!$F$1:$Z$999,7,FALSE),)</f>
        <v>0</v>
      </c>
      <c r="J10" s="18">
        <f>IFERROR(VLOOKUP(A10,[1]master_price!$F$1:$AF$999,14,FALSE),)</f>
        <v>0</v>
      </c>
      <c r="K10" s="17">
        <f t="shared" si="4"/>
        <v>1</v>
      </c>
      <c r="L10" s="16">
        <f t="shared" si="5"/>
        <v>1</v>
      </c>
      <c r="M10" s="15">
        <f t="shared" ca="1" si="6"/>
        <v>0</v>
      </c>
      <c r="N10" s="28"/>
    </row>
    <row r="11" spans="1:14" ht="15.75" thickBot="1" x14ac:dyDescent="0.3">
      <c r="A11" s="24"/>
      <c r="B11" s="24"/>
      <c r="C11" s="27"/>
      <c r="D11" s="24"/>
      <c r="E11" s="23" t="e">
        <f t="shared" ca="1" si="0"/>
        <v>#N/A</v>
      </c>
      <c r="F11" s="22">
        <f t="shared" ca="1" si="1"/>
        <v>0</v>
      </c>
      <c r="G11" s="21">
        <f t="shared" ca="1" si="2"/>
        <v>0</v>
      </c>
      <c r="H11" s="20" t="e">
        <f t="shared" ca="1" si="3"/>
        <v>#DIV/0!</v>
      </c>
      <c r="I11" s="19">
        <f>IFERROR(VLOOKUP(A11,[1]master_price!$F$1:$Z$999,7,FALSE),)</f>
        <v>0</v>
      </c>
      <c r="J11" s="18">
        <f>IFERROR(VLOOKUP(A11,[1]master_price!$F$1:$AF$999,14,FALSE),)</f>
        <v>0</v>
      </c>
      <c r="K11" s="17">
        <f t="shared" si="4"/>
        <v>1</v>
      </c>
      <c r="L11" s="16">
        <f t="shared" si="5"/>
        <v>1</v>
      </c>
      <c r="M11" s="15">
        <f t="shared" ca="1" si="6"/>
        <v>0</v>
      </c>
      <c r="N11" s="28"/>
    </row>
    <row r="12" spans="1:14" ht="15.75" thickBot="1" x14ac:dyDescent="0.3">
      <c r="A12" s="24"/>
      <c r="B12" s="24"/>
      <c r="C12" s="27"/>
      <c r="D12" s="24"/>
      <c r="E12" s="23" t="e">
        <f t="shared" ca="1" si="0"/>
        <v>#N/A</v>
      </c>
      <c r="F12" s="22">
        <f t="shared" ca="1" si="1"/>
        <v>0</v>
      </c>
      <c r="G12" s="21">
        <f t="shared" ca="1" si="2"/>
        <v>0</v>
      </c>
      <c r="H12" s="20" t="e">
        <f t="shared" ca="1" si="3"/>
        <v>#DIV/0!</v>
      </c>
      <c r="I12" s="19">
        <f>IFERROR(VLOOKUP(A12,[1]master_price!$F$1:$Z$999,7,FALSE),)</f>
        <v>0</v>
      </c>
      <c r="J12" s="18">
        <f>IFERROR(VLOOKUP(A12,[1]master_price!$F$1:$AF$999,14,FALSE),)</f>
        <v>0</v>
      </c>
      <c r="K12" s="17">
        <f t="shared" si="4"/>
        <v>1</v>
      </c>
      <c r="L12" s="16">
        <f t="shared" si="5"/>
        <v>1</v>
      </c>
      <c r="M12" s="15">
        <f t="shared" ca="1" si="6"/>
        <v>0</v>
      </c>
      <c r="N12" s="28"/>
    </row>
    <row r="13" spans="1:14" ht="15.75" thickBot="1" x14ac:dyDescent="0.3">
      <c r="A13" s="24"/>
      <c r="B13" s="24"/>
      <c r="C13" s="27"/>
      <c r="D13" s="24"/>
      <c r="E13" s="23" t="e">
        <f t="shared" ca="1" si="0"/>
        <v>#N/A</v>
      </c>
      <c r="F13" s="22">
        <f t="shared" ca="1" si="1"/>
        <v>0</v>
      </c>
      <c r="G13" s="21">
        <f t="shared" ca="1" si="2"/>
        <v>0</v>
      </c>
      <c r="H13" s="20" t="e">
        <f t="shared" ca="1" si="3"/>
        <v>#DIV/0!</v>
      </c>
      <c r="I13" s="19">
        <f>IFERROR(VLOOKUP(A13,[1]master_price!$F$1:$Z$999,7,FALSE),)</f>
        <v>0</v>
      </c>
      <c r="J13" s="18">
        <f>IFERROR(VLOOKUP(A13,[1]master_price!$F$1:$AF$999,14,FALSE),)</f>
        <v>0</v>
      </c>
      <c r="K13" s="17">
        <f t="shared" si="4"/>
        <v>1</v>
      </c>
      <c r="L13" s="16">
        <f t="shared" si="5"/>
        <v>1</v>
      </c>
      <c r="M13" s="15">
        <f t="shared" ca="1" si="6"/>
        <v>0</v>
      </c>
      <c r="N13" s="28"/>
    </row>
    <row r="14" spans="1:14" ht="15.75" thickBot="1" x14ac:dyDescent="0.3">
      <c r="A14" s="65" t="s">
        <v>89</v>
      </c>
      <c r="B14" s="24"/>
      <c r="C14" s="27"/>
      <c r="D14" s="24"/>
      <c r="E14" s="23" t="e">
        <f t="shared" ca="1" si="0"/>
        <v>#N/A</v>
      </c>
      <c r="F14" s="22">
        <f t="shared" ca="1" si="1"/>
        <v>0</v>
      </c>
      <c r="G14" s="21">
        <f t="shared" ca="1" si="2"/>
        <v>0</v>
      </c>
      <c r="H14" s="20" t="e">
        <f t="shared" ca="1" si="3"/>
        <v>#DIV/0!</v>
      </c>
      <c r="I14" s="19">
        <f>IFERROR(VLOOKUP(A14,[1]master_price!$F$1:$Z$999,7,FALSE),)</f>
        <v>0</v>
      </c>
      <c r="J14" s="18">
        <f>IFERROR(VLOOKUP(A14,[1]master_price!$F$1:$AF$999,14,FALSE),)</f>
        <v>0</v>
      </c>
      <c r="K14" s="17">
        <f t="shared" si="4"/>
        <v>1</v>
      </c>
      <c r="L14" s="16">
        <f t="shared" si="5"/>
        <v>1</v>
      </c>
      <c r="M14" s="15">
        <f t="shared" ca="1" si="6"/>
        <v>0</v>
      </c>
      <c r="N14" s="28"/>
    </row>
    <row r="15" spans="1:14" ht="15.75" thickBot="1" x14ac:dyDescent="0.3">
      <c r="A15" s="24" t="s">
        <v>70</v>
      </c>
      <c r="B15" s="24" t="s">
        <v>2</v>
      </c>
      <c r="C15" s="27">
        <v>1</v>
      </c>
      <c r="D15" s="24" t="s">
        <v>2</v>
      </c>
      <c r="E15" s="23" t="e">
        <f t="shared" ca="1" si="0"/>
        <v>#N/A</v>
      </c>
      <c r="F15" s="22">
        <f t="shared" ca="1" si="1"/>
        <v>0</v>
      </c>
      <c r="G15" s="21">
        <f t="shared" ca="1" si="2"/>
        <v>0</v>
      </c>
      <c r="H15" s="20" t="e">
        <f t="shared" ca="1" si="3"/>
        <v>#DIV/0!</v>
      </c>
      <c r="I15" s="19">
        <f>IFERROR(VLOOKUP(A15,[1]master_price!$F$1:$Z$999,7,FALSE),)</f>
        <v>0</v>
      </c>
      <c r="J15" s="18">
        <f>IFERROR(VLOOKUP(A15,[1]master_price!$F$1:$AF$999,14,FALSE),)</f>
        <v>0</v>
      </c>
      <c r="K15" s="17">
        <f t="shared" si="4"/>
        <v>1</v>
      </c>
      <c r="L15" s="16">
        <f t="shared" si="5"/>
        <v>1</v>
      </c>
      <c r="M15" s="15">
        <f t="shared" ca="1" si="6"/>
        <v>0</v>
      </c>
      <c r="N15" s="28"/>
    </row>
    <row r="16" spans="1:14" ht="15.75" thickBot="1" x14ac:dyDescent="0.3">
      <c r="A16" s="24" t="s">
        <v>72</v>
      </c>
      <c r="B16" s="24" t="s">
        <v>2</v>
      </c>
      <c r="C16" s="27">
        <v>1</v>
      </c>
      <c r="D16" s="24" t="s">
        <v>2</v>
      </c>
      <c r="E16" s="23" t="e">
        <f t="shared" ca="1" si="0"/>
        <v>#N/A</v>
      </c>
      <c r="F16" s="22">
        <f t="shared" ca="1" si="1"/>
        <v>0</v>
      </c>
      <c r="G16" s="21">
        <f t="shared" ca="1" si="2"/>
        <v>0</v>
      </c>
      <c r="H16" s="20" t="e">
        <f t="shared" ca="1" si="3"/>
        <v>#DIV/0!</v>
      </c>
      <c r="I16" s="19">
        <f>IFERROR(VLOOKUP(A16,[1]master_price!$F$1:$Z$999,7,FALSE),)</f>
        <v>0</v>
      </c>
      <c r="J16" s="18">
        <f>IFERROR(VLOOKUP(A16,[1]master_price!$F$1:$AF$999,14,FALSE),)</f>
        <v>0</v>
      </c>
      <c r="K16" s="17">
        <f t="shared" si="4"/>
        <v>1</v>
      </c>
      <c r="L16" s="16">
        <f t="shared" si="5"/>
        <v>1</v>
      </c>
      <c r="M16" s="15">
        <f t="shared" ca="1" si="6"/>
        <v>0</v>
      </c>
      <c r="N16" s="28"/>
    </row>
    <row r="17" spans="1:15" ht="15.75" thickBot="1" x14ac:dyDescent="0.3">
      <c r="A17" s="24" t="s">
        <v>73</v>
      </c>
      <c r="B17" s="24" t="s">
        <v>2</v>
      </c>
      <c r="C17" s="27">
        <v>1</v>
      </c>
      <c r="D17" s="24" t="s">
        <v>2</v>
      </c>
      <c r="E17" s="23" t="e">
        <f t="shared" ca="1" si="0"/>
        <v>#N/A</v>
      </c>
      <c r="F17" s="22">
        <f t="shared" ca="1" si="1"/>
        <v>0</v>
      </c>
      <c r="G17" s="21">
        <f t="shared" ca="1" si="2"/>
        <v>0</v>
      </c>
      <c r="H17" s="20" t="e">
        <f t="shared" ca="1" si="3"/>
        <v>#DIV/0!</v>
      </c>
      <c r="I17" s="19">
        <f>IFERROR(VLOOKUP(A17,[1]master_price!$F$1:$Z$999,7,FALSE),)</f>
        <v>0</v>
      </c>
      <c r="J17" s="18">
        <f>IFERROR(VLOOKUP(A17,[1]master_price!$F$1:$AF$999,14,FALSE),)</f>
        <v>0</v>
      </c>
      <c r="K17" s="17">
        <f t="shared" si="4"/>
        <v>1</v>
      </c>
      <c r="L17" s="16">
        <f t="shared" si="5"/>
        <v>1</v>
      </c>
      <c r="M17" s="15">
        <f t="shared" ca="1" si="6"/>
        <v>0</v>
      </c>
      <c r="N17" s="28"/>
    </row>
    <row r="18" spans="1:15" ht="15.75" thickBot="1" x14ac:dyDescent="0.3">
      <c r="A18" s="24"/>
      <c r="B18" s="24"/>
      <c r="C18" s="27"/>
      <c r="D18" s="24"/>
      <c r="E18" s="23" t="e">
        <f t="shared" ca="1" si="0"/>
        <v>#N/A</v>
      </c>
      <c r="F18" s="22">
        <f t="shared" ca="1" si="1"/>
        <v>0</v>
      </c>
      <c r="G18" s="21">
        <f t="shared" ca="1" si="2"/>
        <v>0</v>
      </c>
      <c r="H18" s="20" t="e">
        <f t="shared" ca="1" si="3"/>
        <v>#DIV/0!</v>
      </c>
      <c r="I18" s="19">
        <f>IFERROR(VLOOKUP(A18,[1]master_price!$F$1:$Z$999,7,FALSE),)</f>
        <v>0</v>
      </c>
      <c r="J18" s="18">
        <f>IFERROR(VLOOKUP(A18,[1]master_price!$F$1:$AF$999,14,FALSE),)</f>
        <v>0</v>
      </c>
      <c r="K18" s="17">
        <f t="shared" si="4"/>
        <v>1</v>
      </c>
      <c r="L18" s="16">
        <f t="shared" si="5"/>
        <v>1</v>
      </c>
      <c r="M18" s="15">
        <f t="shared" ca="1" si="6"/>
        <v>0</v>
      </c>
      <c r="N18" s="28"/>
    </row>
    <row r="19" spans="1:15" ht="15.75" thickBot="1" x14ac:dyDescent="0.3">
      <c r="A19" s="24"/>
      <c r="B19" s="24"/>
      <c r="C19" s="27"/>
      <c r="D19" s="24"/>
      <c r="E19" s="23" t="e">
        <f t="shared" ca="1" si="0"/>
        <v>#N/A</v>
      </c>
      <c r="F19" s="22">
        <f t="shared" ca="1" si="1"/>
        <v>0</v>
      </c>
      <c r="G19" s="21">
        <f t="shared" ca="1" si="2"/>
        <v>0</v>
      </c>
      <c r="H19" s="20" t="e">
        <f t="shared" ca="1" si="3"/>
        <v>#DIV/0!</v>
      </c>
      <c r="I19" s="19">
        <f>IFERROR(VLOOKUP(A19,[1]master_price!$F$1:$Z$999,7,FALSE),)</f>
        <v>0</v>
      </c>
      <c r="J19" s="18">
        <f>IFERROR(VLOOKUP(A19,[1]master_price!$F$1:$AF$999,14,FALSE),)</f>
        <v>0</v>
      </c>
      <c r="K19" s="17">
        <f t="shared" si="4"/>
        <v>1</v>
      </c>
      <c r="L19" s="16">
        <f t="shared" si="5"/>
        <v>1</v>
      </c>
      <c r="M19" s="15">
        <f t="shared" ca="1" si="6"/>
        <v>0</v>
      </c>
      <c r="N19" s="28"/>
    </row>
    <row r="20" spans="1:15" ht="15.75" thickBot="1" x14ac:dyDescent="0.3">
      <c r="A20" s="24"/>
      <c r="B20" s="24"/>
      <c r="C20" s="27"/>
      <c r="D20" s="24"/>
      <c r="E20" s="23" t="e">
        <f t="shared" ca="1" si="0"/>
        <v>#N/A</v>
      </c>
      <c r="F20" s="22">
        <f t="shared" ca="1" si="1"/>
        <v>0</v>
      </c>
      <c r="G20" s="21">
        <f t="shared" ca="1" si="2"/>
        <v>0</v>
      </c>
      <c r="H20" s="20" t="e">
        <f t="shared" ca="1" si="3"/>
        <v>#DIV/0!</v>
      </c>
      <c r="I20" s="19">
        <f>IFERROR(VLOOKUP(A20,[1]master_price!$F$1:$Z$999,7,FALSE),)</f>
        <v>0</v>
      </c>
      <c r="J20" s="18">
        <f>IFERROR(VLOOKUP(A20,[1]master_price!$F$1:$AF$999,14,FALSE),)</f>
        <v>0</v>
      </c>
      <c r="K20" s="17">
        <f t="shared" si="4"/>
        <v>1</v>
      </c>
      <c r="L20" s="16">
        <f t="shared" si="5"/>
        <v>1</v>
      </c>
      <c r="M20" s="15">
        <f t="shared" ca="1" si="6"/>
        <v>0</v>
      </c>
      <c r="N20" s="28"/>
    </row>
    <row r="21" spans="1:15" ht="15.75" thickBot="1" x14ac:dyDescent="0.3">
      <c r="A21" s="24"/>
      <c r="B21" s="24"/>
      <c r="C21" s="27"/>
      <c r="D21" s="24"/>
      <c r="E21" s="23" t="e">
        <f t="shared" ca="1" si="0"/>
        <v>#N/A</v>
      </c>
      <c r="F21" s="22">
        <f t="shared" ca="1" si="1"/>
        <v>0</v>
      </c>
      <c r="G21" s="21">
        <f t="shared" ca="1" si="2"/>
        <v>0</v>
      </c>
      <c r="H21" s="20" t="e">
        <f t="shared" ca="1" si="3"/>
        <v>#DIV/0!</v>
      </c>
      <c r="I21" s="19">
        <f>IFERROR(VLOOKUP(A21,[1]master_price!$F$1:$Z$999,7,FALSE),)</f>
        <v>0</v>
      </c>
      <c r="J21" s="18">
        <f>IFERROR(VLOOKUP(A21,[1]master_price!$F$1:$AF$999,14,FALSE),)</f>
        <v>0</v>
      </c>
      <c r="K21" s="17">
        <f t="shared" si="4"/>
        <v>1</v>
      </c>
      <c r="L21" s="16">
        <f t="shared" si="5"/>
        <v>1</v>
      </c>
      <c r="M21" s="15">
        <f t="shared" ca="1" si="6"/>
        <v>0</v>
      </c>
      <c r="N21" s="28"/>
    </row>
    <row r="22" spans="1:15" ht="15.75" thickBot="1" x14ac:dyDescent="0.3">
      <c r="A22" s="24"/>
      <c r="B22" s="24"/>
      <c r="C22" s="27"/>
      <c r="D22" s="24"/>
      <c r="E22" s="23" t="e">
        <f t="shared" ca="1" si="0"/>
        <v>#N/A</v>
      </c>
      <c r="F22" s="22">
        <f t="shared" ca="1" si="1"/>
        <v>0</v>
      </c>
      <c r="G22" s="21">
        <f t="shared" ca="1" si="2"/>
        <v>0</v>
      </c>
      <c r="H22" s="20" t="e">
        <f t="shared" ca="1" si="3"/>
        <v>#DIV/0!</v>
      </c>
      <c r="I22" s="19">
        <f>IFERROR(VLOOKUP(A22,[1]master_price!$F$1:$Z$999,7,FALSE),)</f>
        <v>0</v>
      </c>
      <c r="J22" s="18">
        <f>IFERROR(VLOOKUP(A22,[1]master_price!$F$1:$AF$999,14,FALSE),)</f>
        <v>0</v>
      </c>
      <c r="K22" s="17">
        <f t="shared" si="4"/>
        <v>1</v>
      </c>
      <c r="L22" s="16">
        <f t="shared" si="5"/>
        <v>1</v>
      </c>
      <c r="M22" s="15">
        <f t="shared" ca="1" si="6"/>
        <v>0</v>
      </c>
      <c r="N22" s="11"/>
      <c r="O22" s="10"/>
    </row>
    <row r="23" spans="1:15" ht="15.75" thickBot="1" x14ac:dyDescent="0.3">
      <c r="A23" s="24"/>
      <c r="B23" s="26"/>
      <c r="C23" s="25"/>
      <c r="D23" s="24"/>
      <c r="E23" s="23" t="e">
        <f t="shared" ca="1" si="0"/>
        <v>#N/A</v>
      </c>
      <c r="F23" s="22">
        <f t="shared" ca="1" si="1"/>
        <v>0</v>
      </c>
      <c r="G23" s="21">
        <f t="shared" ca="1" si="2"/>
        <v>0</v>
      </c>
      <c r="H23" s="20" t="e">
        <f t="shared" ca="1" si="3"/>
        <v>#DIV/0!</v>
      </c>
      <c r="I23" s="19">
        <f>IFERROR(VLOOKUP(A23,[1]master_price!$F$1:$Z$999,7,FALSE),)</f>
        <v>0</v>
      </c>
      <c r="J23" s="18">
        <f>IFERROR(VLOOKUP(A23,[1]master_price!$F$1:$AF$999,14,FALSE),)</f>
        <v>0</v>
      </c>
      <c r="K23" s="17">
        <f t="shared" si="4"/>
        <v>1</v>
      </c>
      <c r="L23" s="16">
        <f t="shared" si="5"/>
        <v>1</v>
      </c>
      <c r="M23" s="15">
        <f t="shared" ca="1" si="6"/>
        <v>0</v>
      </c>
      <c r="N23" s="11"/>
      <c r="O23" s="10"/>
    </row>
    <row r="24" spans="1:15" ht="15.75" thickBot="1" x14ac:dyDescent="0.3">
      <c r="F24" s="14"/>
      <c r="G24" s="14"/>
      <c r="I24" s="3" t="s">
        <v>45</v>
      </c>
      <c r="J24" s="2" t="s">
        <v>11</v>
      </c>
      <c r="L24" s="13" t="s">
        <v>10</v>
      </c>
      <c r="M24" s="12">
        <f ca="1">SUM(M4:M23)</f>
        <v>0</v>
      </c>
      <c r="N24" s="11"/>
      <c r="O24" s="10"/>
    </row>
    <row r="25" spans="1:15" ht="15.75" thickBot="1" x14ac:dyDescent="0.3">
      <c r="I25" s="3" t="s">
        <v>46</v>
      </c>
      <c r="J25" s="8" t="s">
        <v>9</v>
      </c>
      <c r="M25" s="9">
        <v>4.95</v>
      </c>
    </row>
    <row r="26" spans="1:15" ht="15.75" thickBot="1" x14ac:dyDescent="0.3">
      <c r="A26" s="6"/>
      <c r="I26" s="3" t="s">
        <v>47</v>
      </c>
      <c r="J26" s="8" t="s">
        <v>8</v>
      </c>
      <c r="M26" s="7">
        <f ca="1">M24/M25</f>
        <v>0</v>
      </c>
    </row>
    <row r="27" spans="1:15" x14ac:dyDescent="0.25">
      <c r="A27" s="6"/>
      <c r="J27" s="3"/>
      <c r="K27" s="3"/>
      <c r="L27" s="3"/>
      <c r="M27" s="3"/>
    </row>
    <row r="28" spans="1:15" x14ac:dyDescent="0.25">
      <c r="A28" s="6"/>
    </row>
  </sheetData>
  <sheetProtection selectLockedCells="1"/>
  <dataConsolidate/>
  <mergeCells count="3">
    <mergeCell ref="A1:M1"/>
    <mergeCell ref="A2:D2"/>
    <mergeCell ref="F3:G3"/>
  </mergeCells>
  <conditionalFormatting sqref="G5">
    <cfRule type="expression" priority="1" stopIfTrue="1">
      <formula>$F$5</formula>
    </cfRule>
  </conditionalFormatting>
  <dataValidations count="3">
    <dataValidation type="list" allowBlank="1" showInputMessage="1" sqref="A4:A23">
      <formula1>IF(A4&lt;&gt;"",OFFSET(f_categorie,MATCH(A4&amp;"*",f_categorie,0)-1,,COUNTIF(f_categorie,A4&amp;"*"),1),f_categorie)</formula1>
    </dataValidation>
    <dataValidation type="list" allowBlank="1" showInputMessage="1" sqref="B4:B23">
      <formula1>list_format</formula1>
    </dataValidation>
    <dataValidation type="list" allowBlank="1" showInputMessage="1" showErrorMessage="1" sqref="D4:D23">
      <formula1>uniter_list</formula1>
    </dataValidation>
  </dataValidations>
  <printOptions horizontalCentered="1"/>
  <pageMargins left="0.39370078740157483" right="0.51181102362204722" top="0.43" bottom="0.39370078740157483" header="0.27559055118110237" footer="0.23622047244094491"/>
  <pageSetup scale="96" orientation="landscape" verticalDpi="300" r:id="rId1"/>
  <headerFooter alignWithMargins="0">
    <oddFooter>&amp;LImprimer le : &amp;D&amp;R&amp;"Arial,Gras"&amp;12&amp;F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4" name="Button 1">
              <controlPr defaultSize="0" print="0" autoFill="0" autoPict="0" macro="[0]!ajout_recette_3">
                <anchor moveWithCells="1">
                  <from>
                    <xdr:col>14</xdr:col>
                    <xdr:colOff>209550</xdr:colOff>
                    <xdr:row>4</xdr:row>
                    <xdr:rowOff>57150</xdr:rowOff>
                  </from>
                  <to>
                    <xdr:col>16</xdr:col>
                    <xdr:colOff>485775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6">
    <pageSetUpPr fitToPage="1"/>
  </sheetPr>
  <dimension ref="A1:O28"/>
  <sheetViews>
    <sheetView showZeros="0" zoomScaleNormal="100" workbookViewId="0">
      <selection activeCell="A8" sqref="A8"/>
    </sheetView>
  </sheetViews>
  <sheetFormatPr defaultColWidth="11.42578125" defaultRowHeight="15" x14ac:dyDescent="0.25"/>
  <cols>
    <col min="1" max="1" width="26.28515625" style="1" customWidth="1"/>
    <col min="2" max="2" width="14" style="1" bestFit="1" customWidth="1"/>
    <col min="3" max="3" width="13.28515625" style="5" customWidth="1"/>
    <col min="4" max="4" width="11.42578125" style="4" customWidth="1"/>
    <col min="5" max="5" width="13.42578125" style="1" hidden="1" customWidth="1"/>
    <col min="6" max="6" width="9.42578125" style="1" customWidth="1"/>
    <col min="7" max="7" width="10" style="1" customWidth="1"/>
    <col min="8" max="8" width="9.28515625" style="1" hidden="1" customWidth="1"/>
    <col min="9" max="9" width="11.42578125" style="3"/>
    <col min="10" max="10" width="7.7109375" style="2" hidden="1" customWidth="1"/>
    <col min="11" max="11" width="4.5703125" style="1" hidden="1" customWidth="1"/>
    <col min="12" max="12" width="5.5703125" style="1" hidden="1" customWidth="1"/>
    <col min="13" max="13" width="13" style="1" customWidth="1"/>
    <col min="14" max="14" width="3.7109375" style="1" customWidth="1"/>
    <col min="15" max="16384" width="11.42578125" style="1"/>
  </cols>
  <sheetData>
    <row r="1" spans="1:14" ht="21" thickBot="1" x14ac:dyDescent="0.25">
      <c r="A1" s="70" t="s">
        <v>85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</row>
    <row r="2" spans="1:14" ht="16.5" thickBot="1" x14ac:dyDescent="0.3">
      <c r="A2" s="73" t="s">
        <v>23</v>
      </c>
      <c r="B2" s="73"/>
      <c r="C2" s="73"/>
      <c r="D2" s="74"/>
      <c r="E2" s="59"/>
      <c r="F2" s="52"/>
      <c r="G2" s="51"/>
      <c r="H2" s="50"/>
      <c r="I2" s="49"/>
      <c r="J2" s="48"/>
      <c r="K2" s="47"/>
      <c r="L2" s="46"/>
      <c r="M2" s="45"/>
    </row>
    <row r="3" spans="1:14" ht="13.5" thickBot="1" x14ac:dyDescent="0.25">
      <c r="A3" s="44" t="s">
        <v>22</v>
      </c>
      <c r="B3" s="44"/>
      <c r="C3" s="43" t="s">
        <v>21</v>
      </c>
      <c r="D3" s="42" t="s">
        <v>20</v>
      </c>
      <c r="E3" s="41" t="s">
        <v>19</v>
      </c>
      <c r="F3" s="75" t="s">
        <v>18</v>
      </c>
      <c r="G3" s="76"/>
      <c r="H3" s="40" t="s">
        <v>17</v>
      </c>
      <c r="I3" s="39" t="s">
        <v>16</v>
      </c>
      <c r="J3" s="38" t="s">
        <v>15</v>
      </c>
      <c r="K3" s="38" t="s">
        <v>14</v>
      </c>
      <c r="L3" s="37" t="s">
        <v>13</v>
      </c>
      <c r="M3" s="36" t="s">
        <v>12</v>
      </c>
    </row>
    <row r="4" spans="1:14" ht="15.75" thickBot="1" x14ac:dyDescent="0.3">
      <c r="A4" s="35"/>
      <c r="B4" s="34"/>
      <c r="C4" s="33"/>
      <c r="D4" s="30"/>
      <c r="E4" s="23" t="e">
        <f t="shared" ref="E4:E23" ca="1" si="0">CONVERT(C4,D4,F4)</f>
        <v>#N/A</v>
      </c>
      <c r="F4" s="22">
        <f t="shared" ref="F4:F23" ca="1" si="1">IFERROR(INDEX(INDIRECT($B4),MATCH($A4,DESCRIPTION,0),2),)</f>
        <v>0</v>
      </c>
      <c r="G4" s="32">
        <f t="shared" ref="G4:G23" ca="1" si="2">IFERROR(INDEX(INDIRECT($B4),MATCH($A4,DESCRIPTION,0),1),)</f>
        <v>0</v>
      </c>
      <c r="H4" s="20" t="e">
        <f t="shared" ref="H4:H23" ca="1" si="3">IFERROR(E4/G4,C4/G4)</f>
        <v>#DIV/0!</v>
      </c>
      <c r="I4" s="19">
        <f>IFERROR(VLOOKUP(A4,[1]master_price!$F$1:$Z$999,7,FALSE),)</f>
        <v>0</v>
      </c>
      <c r="J4" s="18">
        <f>IFERROR(VLOOKUP(A4,[1]master_price!$F$1:$AF$999,14,FALSE),)</f>
        <v>0</v>
      </c>
      <c r="K4" s="17">
        <f t="shared" ref="K4:K23" si="4">(100-J4)/100</f>
        <v>1</v>
      </c>
      <c r="L4" s="16">
        <f t="shared" ref="L4:L23" si="5">100/(100-J4)</f>
        <v>1</v>
      </c>
      <c r="M4" s="15">
        <f t="shared" ref="M4:M23" ca="1" si="6">IFERROR((I4*H4)/(1-J4),)</f>
        <v>0</v>
      </c>
      <c r="N4" s="28"/>
    </row>
    <row r="5" spans="1:14" ht="15.75" thickBot="1" x14ac:dyDescent="0.3">
      <c r="A5" s="30" t="s">
        <v>80</v>
      </c>
      <c r="B5" s="31" t="s">
        <v>6</v>
      </c>
      <c r="C5" s="27">
        <v>995</v>
      </c>
      <c r="D5" s="30" t="s">
        <v>0</v>
      </c>
      <c r="E5" s="23" t="e">
        <f t="shared" ca="1" si="0"/>
        <v>#N/A</v>
      </c>
      <c r="F5" s="22">
        <f t="shared" ca="1" si="1"/>
        <v>0</v>
      </c>
      <c r="G5" s="21">
        <f t="shared" ca="1" si="2"/>
        <v>0</v>
      </c>
      <c r="H5" s="20" t="e">
        <f t="shared" ca="1" si="3"/>
        <v>#DIV/0!</v>
      </c>
      <c r="I5" s="19">
        <f>IFERROR(VLOOKUP(A5,[1]master_price!$F$1:$Z$999,7,FALSE),)</f>
        <v>0</v>
      </c>
      <c r="J5" s="18">
        <f>IFERROR(VLOOKUP(A5,[1]master_price!$F$1:$AF$999,14,FALSE),)</f>
        <v>0</v>
      </c>
      <c r="K5" s="17">
        <f t="shared" si="4"/>
        <v>1</v>
      </c>
      <c r="L5" s="16">
        <f t="shared" si="5"/>
        <v>1</v>
      </c>
      <c r="M5" s="15">
        <f t="shared" ca="1" si="6"/>
        <v>0</v>
      </c>
      <c r="N5" s="28"/>
    </row>
    <row r="6" spans="1:14" ht="15.75" thickBot="1" x14ac:dyDescent="0.3">
      <c r="A6" s="24" t="s">
        <v>43</v>
      </c>
      <c r="B6" s="29" t="s">
        <v>2</v>
      </c>
      <c r="C6" s="27">
        <v>1</v>
      </c>
      <c r="D6" s="24" t="s">
        <v>2</v>
      </c>
      <c r="E6" s="23" t="e">
        <f t="shared" ca="1" si="0"/>
        <v>#N/A</v>
      </c>
      <c r="F6" s="22">
        <f t="shared" ca="1" si="1"/>
        <v>0</v>
      </c>
      <c r="G6" s="21">
        <f t="shared" ca="1" si="2"/>
        <v>0</v>
      </c>
      <c r="H6" s="20" t="e">
        <f t="shared" ca="1" si="3"/>
        <v>#DIV/0!</v>
      </c>
      <c r="I6" s="19">
        <f>IFERROR(VLOOKUP(A6,[1]master_price!$F$1:$Z$999,7,FALSE),)</f>
        <v>0</v>
      </c>
      <c r="J6" s="18">
        <f>IFERROR(VLOOKUP(A6,[1]master_price!$F$1:$AF$999,14,FALSE),)</f>
        <v>0</v>
      </c>
      <c r="K6" s="17">
        <f t="shared" si="4"/>
        <v>1</v>
      </c>
      <c r="L6" s="16">
        <f t="shared" si="5"/>
        <v>1</v>
      </c>
      <c r="M6" s="15">
        <f t="shared" ca="1" si="6"/>
        <v>0</v>
      </c>
      <c r="N6" s="28"/>
    </row>
    <row r="7" spans="1:14" ht="15.75" thickBot="1" x14ac:dyDescent="0.3">
      <c r="A7" s="24"/>
      <c r="B7" s="24"/>
      <c r="C7" s="27"/>
      <c r="D7" s="24"/>
      <c r="E7" s="23" t="e">
        <f t="shared" ca="1" si="0"/>
        <v>#N/A</v>
      </c>
      <c r="F7" s="22">
        <f t="shared" ca="1" si="1"/>
        <v>0</v>
      </c>
      <c r="G7" s="21">
        <f t="shared" ca="1" si="2"/>
        <v>0</v>
      </c>
      <c r="H7" s="20" t="e">
        <f t="shared" ca="1" si="3"/>
        <v>#DIV/0!</v>
      </c>
      <c r="I7" s="19">
        <f>IFERROR(VLOOKUP(A7,[1]master_price!$F$1:$Z$999,7,FALSE),)</f>
        <v>0</v>
      </c>
      <c r="J7" s="18">
        <f>IFERROR(VLOOKUP(A7,[1]master_price!$F$1:$AF$999,14,FALSE),)</f>
        <v>0</v>
      </c>
      <c r="K7" s="17">
        <f t="shared" si="4"/>
        <v>1</v>
      </c>
      <c r="L7" s="16">
        <f t="shared" si="5"/>
        <v>1</v>
      </c>
      <c r="M7" s="15">
        <f t="shared" ca="1" si="6"/>
        <v>0</v>
      </c>
      <c r="N7" s="28"/>
    </row>
    <row r="8" spans="1:14" ht="15.75" thickBot="1" x14ac:dyDescent="0.3">
      <c r="A8" s="24"/>
      <c r="B8" s="24"/>
      <c r="C8" s="27"/>
      <c r="D8" s="24"/>
      <c r="E8" s="23" t="e">
        <f t="shared" ca="1" si="0"/>
        <v>#N/A</v>
      </c>
      <c r="F8" s="22">
        <f t="shared" ca="1" si="1"/>
        <v>0</v>
      </c>
      <c r="G8" s="21">
        <f t="shared" ca="1" si="2"/>
        <v>0</v>
      </c>
      <c r="H8" s="20" t="e">
        <f t="shared" ca="1" si="3"/>
        <v>#DIV/0!</v>
      </c>
      <c r="I8" s="19">
        <f>IFERROR(VLOOKUP(A8,[1]master_price!$F$1:$Z$999,7,FALSE),)</f>
        <v>0</v>
      </c>
      <c r="J8" s="18">
        <f>IFERROR(VLOOKUP(A8,[1]master_price!$F$1:$AF$999,14,FALSE),)</f>
        <v>0</v>
      </c>
      <c r="K8" s="17">
        <f t="shared" si="4"/>
        <v>1</v>
      </c>
      <c r="L8" s="16">
        <f t="shared" si="5"/>
        <v>1</v>
      </c>
      <c r="M8" s="15">
        <f t="shared" ca="1" si="6"/>
        <v>0</v>
      </c>
      <c r="N8" s="28"/>
    </row>
    <row r="9" spans="1:14" ht="15.75" thickBot="1" x14ac:dyDescent="0.3">
      <c r="A9" s="24" t="s">
        <v>26</v>
      </c>
      <c r="B9" s="24" t="s">
        <v>2</v>
      </c>
      <c r="C9" s="27">
        <v>2</v>
      </c>
      <c r="D9" s="24" t="s">
        <v>2</v>
      </c>
      <c r="E9" s="23" t="e">
        <f t="shared" ca="1" si="0"/>
        <v>#N/A</v>
      </c>
      <c r="F9" s="22">
        <f t="shared" ca="1" si="1"/>
        <v>0</v>
      </c>
      <c r="G9" s="21">
        <f t="shared" ca="1" si="2"/>
        <v>0</v>
      </c>
      <c r="H9" s="20" t="e">
        <f t="shared" ca="1" si="3"/>
        <v>#DIV/0!</v>
      </c>
      <c r="I9" s="19">
        <f>IFERROR(VLOOKUP(A9,[1]master_price!$F$1:$Z$999,7,FALSE),)</f>
        <v>0</v>
      </c>
      <c r="J9" s="18">
        <f>IFERROR(VLOOKUP(A9,[1]master_price!$F$1:$AF$999,14,FALSE),)</f>
        <v>0</v>
      </c>
      <c r="K9" s="17">
        <f t="shared" si="4"/>
        <v>1</v>
      </c>
      <c r="L9" s="16">
        <f t="shared" si="5"/>
        <v>1</v>
      </c>
      <c r="M9" s="15">
        <f t="shared" ca="1" si="6"/>
        <v>0</v>
      </c>
      <c r="N9" s="28"/>
    </row>
    <row r="10" spans="1:14" ht="15.75" thickBot="1" x14ac:dyDescent="0.3">
      <c r="A10" s="24"/>
      <c r="B10" s="24"/>
      <c r="C10" s="27"/>
      <c r="D10" s="24"/>
      <c r="E10" s="23" t="e">
        <f t="shared" ca="1" si="0"/>
        <v>#N/A</v>
      </c>
      <c r="F10" s="22">
        <f t="shared" ca="1" si="1"/>
        <v>0</v>
      </c>
      <c r="G10" s="21">
        <f t="shared" ca="1" si="2"/>
        <v>0</v>
      </c>
      <c r="H10" s="20" t="e">
        <f t="shared" ca="1" si="3"/>
        <v>#DIV/0!</v>
      </c>
      <c r="I10" s="19">
        <f>IFERROR(VLOOKUP(A10,[1]master_price!$F$1:$Z$999,7,FALSE),)</f>
        <v>0</v>
      </c>
      <c r="J10" s="18">
        <f>IFERROR(VLOOKUP(A10,[1]master_price!$F$1:$AF$999,14,FALSE),)</f>
        <v>0</v>
      </c>
      <c r="K10" s="17">
        <f t="shared" si="4"/>
        <v>1</v>
      </c>
      <c r="L10" s="16">
        <f t="shared" si="5"/>
        <v>1</v>
      </c>
      <c r="M10" s="15">
        <f t="shared" ca="1" si="6"/>
        <v>0</v>
      </c>
      <c r="N10" s="28"/>
    </row>
    <row r="11" spans="1:14" ht="15.75" thickBot="1" x14ac:dyDescent="0.3">
      <c r="A11" s="24"/>
      <c r="B11" s="24"/>
      <c r="C11" s="27"/>
      <c r="D11" s="24"/>
      <c r="E11" s="23" t="e">
        <f t="shared" ca="1" si="0"/>
        <v>#N/A</v>
      </c>
      <c r="F11" s="22">
        <f t="shared" ca="1" si="1"/>
        <v>0</v>
      </c>
      <c r="G11" s="21">
        <f t="shared" ca="1" si="2"/>
        <v>0</v>
      </c>
      <c r="H11" s="20" t="e">
        <f t="shared" ca="1" si="3"/>
        <v>#DIV/0!</v>
      </c>
      <c r="I11" s="19">
        <f>IFERROR(VLOOKUP(A11,[1]master_price!$F$1:$Z$999,7,FALSE),)</f>
        <v>0</v>
      </c>
      <c r="J11" s="18">
        <f>IFERROR(VLOOKUP(A11,[1]master_price!$F$1:$AF$999,14,FALSE),)</f>
        <v>0</v>
      </c>
      <c r="K11" s="17">
        <f t="shared" si="4"/>
        <v>1</v>
      </c>
      <c r="L11" s="16">
        <f t="shared" si="5"/>
        <v>1</v>
      </c>
      <c r="M11" s="15">
        <f t="shared" ca="1" si="6"/>
        <v>0</v>
      </c>
      <c r="N11" s="28"/>
    </row>
    <row r="12" spans="1:14" ht="15.75" thickBot="1" x14ac:dyDescent="0.3">
      <c r="A12" s="24"/>
      <c r="B12" s="24"/>
      <c r="C12" s="27"/>
      <c r="D12" s="24"/>
      <c r="E12" s="23" t="e">
        <f t="shared" ca="1" si="0"/>
        <v>#N/A</v>
      </c>
      <c r="F12" s="22">
        <f t="shared" ca="1" si="1"/>
        <v>0</v>
      </c>
      <c r="G12" s="21">
        <f t="shared" ca="1" si="2"/>
        <v>0</v>
      </c>
      <c r="H12" s="20" t="e">
        <f t="shared" ca="1" si="3"/>
        <v>#DIV/0!</v>
      </c>
      <c r="I12" s="19">
        <f>IFERROR(VLOOKUP(A12,[1]master_price!$F$1:$Z$999,7,FALSE),)</f>
        <v>0</v>
      </c>
      <c r="J12" s="18">
        <f>IFERROR(VLOOKUP(A12,[1]master_price!$F$1:$AF$999,14,FALSE),)</f>
        <v>0</v>
      </c>
      <c r="K12" s="17">
        <f t="shared" si="4"/>
        <v>1</v>
      </c>
      <c r="L12" s="16">
        <f t="shared" si="5"/>
        <v>1</v>
      </c>
      <c r="M12" s="15">
        <f t="shared" ca="1" si="6"/>
        <v>0</v>
      </c>
      <c r="N12" s="28"/>
    </row>
    <row r="13" spans="1:14" ht="15.75" thickBot="1" x14ac:dyDescent="0.3">
      <c r="A13" s="24"/>
      <c r="B13" s="24"/>
      <c r="C13" s="27"/>
      <c r="D13" s="24"/>
      <c r="E13" s="23" t="e">
        <f t="shared" ca="1" si="0"/>
        <v>#N/A</v>
      </c>
      <c r="F13" s="22">
        <f t="shared" ca="1" si="1"/>
        <v>0</v>
      </c>
      <c r="G13" s="21">
        <f t="shared" ca="1" si="2"/>
        <v>0</v>
      </c>
      <c r="H13" s="20" t="e">
        <f t="shared" ca="1" si="3"/>
        <v>#DIV/0!</v>
      </c>
      <c r="I13" s="19">
        <f>IFERROR(VLOOKUP(A13,[1]master_price!$F$1:$Z$999,7,FALSE),)</f>
        <v>0</v>
      </c>
      <c r="J13" s="18">
        <f>IFERROR(VLOOKUP(A13,[1]master_price!$F$1:$AF$999,14,FALSE),)</f>
        <v>0</v>
      </c>
      <c r="K13" s="17">
        <f t="shared" si="4"/>
        <v>1</v>
      </c>
      <c r="L13" s="16">
        <f t="shared" si="5"/>
        <v>1</v>
      </c>
      <c r="M13" s="15">
        <f t="shared" ca="1" si="6"/>
        <v>0</v>
      </c>
      <c r="N13" s="28"/>
    </row>
    <row r="14" spans="1:14" ht="15.75" thickBot="1" x14ac:dyDescent="0.3">
      <c r="A14" s="24"/>
      <c r="B14" s="24"/>
      <c r="C14" s="27"/>
      <c r="D14" s="24"/>
      <c r="E14" s="23" t="e">
        <f t="shared" ca="1" si="0"/>
        <v>#N/A</v>
      </c>
      <c r="F14" s="22">
        <f t="shared" ca="1" si="1"/>
        <v>0</v>
      </c>
      <c r="G14" s="21">
        <f t="shared" ca="1" si="2"/>
        <v>0</v>
      </c>
      <c r="H14" s="20" t="e">
        <f t="shared" ca="1" si="3"/>
        <v>#DIV/0!</v>
      </c>
      <c r="I14" s="19">
        <f>IFERROR(VLOOKUP(A14,[1]master_price!$F$1:$Z$999,7,FALSE),)</f>
        <v>0</v>
      </c>
      <c r="J14" s="18">
        <f>IFERROR(VLOOKUP(A14,[1]master_price!$F$1:$AF$999,14,FALSE),)</f>
        <v>0</v>
      </c>
      <c r="K14" s="17">
        <f t="shared" si="4"/>
        <v>1</v>
      </c>
      <c r="L14" s="16">
        <f t="shared" si="5"/>
        <v>1</v>
      </c>
      <c r="M14" s="15">
        <f t="shared" ca="1" si="6"/>
        <v>0</v>
      </c>
      <c r="N14" s="28"/>
    </row>
    <row r="15" spans="1:14" ht="15.75" thickBot="1" x14ac:dyDescent="0.3">
      <c r="A15" s="24"/>
      <c r="B15" s="24"/>
      <c r="C15" s="27"/>
      <c r="D15" s="24"/>
      <c r="E15" s="23" t="e">
        <f t="shared" ca="1" si="0"/>
        <v>#N/A</v>
      </c>
      <c r="F15" s="22">
        <f t="shared" ca="1" si="1"/>
        <v>0</v>
      </c>
      <c r="G15" s="21">
        <f t="shared" ca="1" si="2"/>
        <v>0</v>
      </c>
      <c r="H15" s="20" t="e">
        <f t="shared" ca="1" si="3"/>
        <v>#DIV/0!</v>
      </c>
      <c r="I15" s="19">
        <f>IFERROR(VLOOKUP(A15,[1]master_price!$F$1:$Z$999,7,FALSE),)</f>
        <v>0</v>
      </c>
      <c r="J15" s="18">
        <f>IFERROR(VLOOKUP(A15,[1]master_price!$F$1:$AF$999,14,FALSE),)</f>
        <v>0</v>
      </c>
      <c r="K15" s="17">
        <f t="shared" si="4"/>
        <v>1</v>
      </c>
      <c r="L15" s="16">
        <f t="shared" si="5"/>
        <v>1</v>
      </c>
      <c r="M15" s="15">
        <f t="shared" ca="1" si="6"/>
        <v>0</v>
      </c>
      <c r="N15" s="28"/>
    </row>
    <row r="16" spans="1:14" ht="15.75" thickBot="1" x14ac:dyDescent="0.3">
      <c r="A16" s="24"/>
      <c r="B16" s="24"/>
      <c r="C16" s="27"/>
      <c r="D16" s="24"/>
      <c r="E16" s="23" t="e">
        <f t="shared" ca="1" si="0"/>
        <v>#N/A</v>
      </c>
      <c r="F16" s="22">
        <f t="shared" ca="1" si="1"/>
        <v>0</v>
      </c>
      <c r="G16" s="21">
        <f t="shared" ca="1" si="2"/>
        <v>0</v>
      </c>
      <c r="H16" s="20" t="e">
        <f t="shared" ca="1" si="3"/>
        <v>#DIV/0!</v>
      </c>
      <c r="I16" s="19">
        <f>IFERROR(VLOOKUP(A16,[1]master_price!$F$1:$Z$999,7,FALSE),)</f>
        <v>0</v>
      </c>
      <c r="J16" s="18">
        <f>IFERROR(VLOOKUP(A16,[1]master_price!$F$1:$AF$999,14,FALSE),)</f>
        <v>0</v>
      </c>
      <c r="K16" s="17">
        <f t="shared" si="4"/>
        <v>1</v>
      </c>
      <c r="L16" s="16">
        <f t="shared" si="5"/>
        <v>1</v>
      </c>
      <c r="M16" s="15">
        <f t="shared" ca="1" si="6"/>
        <v>0</v>
      </c>
      <c r="N16" s="28"/>
    </row>
    <row r="17" spans="1:15" ht="15.75" thickBot="1" x14ac:dyDescent="0.3">
      <c r="A17" s="24"/>
      <c r="B17" s="24"/>
      <c r="C17" s="27"/>
      <c r="D17" s="24"/>
      <c r="E17" s="23" t="e">
        <f t="shared" ca="1" si="0"/>
        <v>#N/A</v>
      </c>
      <c r="F17" s="22">
        <f t="shared" ca="1" si="1"/>
        <v>0</v>
      </c>
      <c r="G17" s="21">
        <f t="shared" ca="1" si="2"/>
        <v>0</v>
      </c>
      <c r="H17" s="20" t="e">
        <f t="shared" ca="1" si="3"/>
        <v>#DIV/0!</v>
      </c>
      <c r="I17" s="19">
        <f>IFERROR(VLOOKUP(A17,[1]master_price!$F$1:$Z$999,7,FALSE),)</f>
        <v>0</v>
      </c>
      <c r="J17" s="18">
        <f>IFERROR(VLOOKUP(A17,[1]master_price!$F$1:$AF$999,14,FALSE),)</f>
        <v>0</v>
      </c>
      <c r="K17" s="17">
        <f t="shared" si="4"/>
        <v>1</v>
      </c>
      <c r="L17" s="16">
        <f t="shared" si="5"/>
        <v>1</v>
      </c>
      <c r="M17" s="15">
        <f t="shared" ca="1" si="6"/>
        <v>0</v>
      </c>
      <c r="N17" s="28"/>
    </row>
    <row r="18" spans="1:15" ht="15.75" thickBot="1" x14ac:dyDescent="0.3">
      <c r="A18" s="24"/>
      <c r="B18" s="24"/>
      <c r="C18" s="27"/>
      <c r="D18" s="24"/>
      <c r="E18" s="23" t="e">
        <f t="shared" ca="1" si="0"/>
        <v>#N/A</v>
      </c>
      <c r="F18" s="22">
        <f t="shared" ca="1" si="1"/>
        <v>0</v>
      </c>
      <c r="G18" s="21">
        <f t="shared" ca="1" si="2"/>
        <v>0</v>
      </c>
      <c r="H18" s="20" t="e">
        <f t="shared" ca="1" si="3"/>
        <v>#DIV/0!</v>
      </c>
      <c r="I18" s="19">
        <f>IFERROR(VLOOKUP(A18,[1]master_price!$F$1:$Z$999,7,FALSE),)</f>
        <v>0</v>
      </c>
      <c r="J18" s="18">
        <f>IFERROR(VLOOKUP(A18,[1]master_price!$F$1:$AF$999,14,FALSE),)</f>
        <v>0</v>
      </c>
      <c r="K18" s="17">
        <f t="shared" si="4"/>
        <v>1</v>
      </c>
      <c r="L18" s="16">
        <f t="shared" si="5"/>
        <v>1</v>
      </c>
      <c r="M18" s="15">
        <f t="shared" ca="1" si="6"/>
        <v>0</v>
      </c>
      <c r="N18" s="28"/>
    </row>
    <row r="19" spans="1:15" ht="15.75" thickBot="1" x14ac:dyDescent="0.3">
      <c r="A19" s="24"/>
      <c r="B19" s="24"/>
      <c r="C19" s="27"/>
      <c r="D19" s="24"/>
      <c r="E19" s="23" t="e">
        <f t="shared" ca="1" si="0"/>
        <v>#N/A</v>
      </c>
      <c r="F19" s="22">
        <f t="shared" ca="1" si="1"/>
        <v>0</v>
      </c>
      <c r="G19" s="21">
        <f t="shared" ca="1" si="2"/>
        <v>0</v>
      </c>
      <c r="H19" s="20" t="e">
        <f t="shared" ca="1" si="3"/>
        <v>#DIV/0!</v>
      </c>
      <c r="I19" s="19">
        <f>IFERROR(VLOOKUP(A19,[1]master_price!$F$1:$Z$999,7,FALSE),)</f>
        <v>0</v>
      </c>
      <c r="J19" s="18">
        <f>IFERROR(VLOOKUP(A19,[1]master_price!$F$1:$AF$999,14,FALSE),)</f>
        <v>0</v>
      </c>
      <c r="K19" s="17">
        <f t="shared" si="4"/>
        <v>1</v>
      </c>
      <c r="L19" s="16">
        <f t="shared" si="5"/>
        <v>1</v>
      </c>
      <c r="M19" s="15">
        <f t="shared" ca="1" si="6"/>
        <v>0</v>
      </c>
      <c r="N19" s="28"/>
    </row>
    <row r="20" spans="1:15" ht="15.75" thickBot="1" x14ac:dyDescent="0.3">
      <c r="A20" s="24"/>
      <c r="B20" s="24"/>
      <c r="C20" s="27"/>
      <c r="D20" s="24"/>
      <c r="E20" s="23" t="e">
        <f t="shared" ca="1" si="0"/>
        <v>#N/A</v>
      </c>
      <c r="F20" s="22">
        <f t="shared" ca="1" si="1"/>
        <v>0</v>
      </c>
      <c r="G20" s="21">
        <f t="shared" ca="1" si="2"/>
        <v>0</v>
      </c>
      <c r="H20" s="20" t="e">
        <f t="shared" ca="1" si="3"/>
        <v>#DIV/0!</v>
      </c>
      <c r="I20" s="19">
        <f>IFERROR(VLOOKUP(A20,[1]master_price!$F$1:$Z$999,7,FALSE),)</f>
        <v>0</v>
      </c>
      <c r="J20" s="18">
        <f>IFERROR(VLOOKUP(A20,[1]master_price!$F$1:$AF$999,14,FALSE),)</f>
        <v>0</v>
      </c>
      <c r="K20" s="17">
        <f t="shared" si="4"/>
        <v>1</v>
      </c>
      <c r="L20" s="16">
        <f t="shared" si="5"/>
        <v>1</v>
      </c>
      <c r="M20" s="15">
        <f t="shared" ca="1" si="6"/>
        <v>0</v>
      </c>
      <c r="N20" s="28"/>
    </row>
    <row r="21" spans="1:15" ht="15.75" thickBot="1" x14ac:dyDescent="0.3">
      <c r="A21" s="24"/>
      <c r="B21" s="24"/>
      <c r="C21" s="27"/>
      <c r="D21" s="24"/>
      <c r="E21" s="23" t="e">
        <f t="shared" ca="1" si="0"/>
        <v>#N/A</v>
      </c>
      <c r="F21" s="22">
        <f t="shared" ca="1" si="1"/>
        <v>0</v>
      </c>
      <c r="G21" s="21">
        <f t="shared" ca="1" si="2"/>
        <v>0</v>
      </c>
      <c r="H21" s="20" t="e">
        <f t="shared" ca="1" si="3"/>
        <v>#DIV/0!</v>
      </c>
      <c r="I21" s="19">
        <f>IFERROR(VLOOKUP(A21,[1]master_price!$F$1:$Z$999,7,FALSE),)</f>
        <v>0</v>
      </c>
      <c r="J21" s="18">
        <f>IFERROR(VLOOKUP(A21,[1]master_price!$F$1:$AF$999,14,FALSE),)</f>
        <v>0</v>
      </c>
      <c r="K21" s="17">
        <f t="shared" si="4"/>
        <v>1</v>
      </c>
      <c r="L21" s="16">
        <f t="shared" si="5"/>
        <v>1</v>
      </c>
      <c r="M21" s="15">
        <f t="shared" ca="1" si="6"/>
        <v>0</v>
      </c>
      <c r="N21" s="28"/>
    </row>
    <row r="22" spans="1:15" ht="15.75" thickBot="1" x14ac:dyDescent="0.3">
      <c r="A22" s="24"/>
      <c r="B22" s="24"/>
      <c r="C22" s="27"/>
      <c r="D22" s="24"/>
      <c r="E22" s="23" t="e">
        <f t="shared" ca="1" si="0"/>
        <v>#N/A</v>
      </c>
      <c r="F22" s="22">
        <f t="shared" ca="1" si="1"/>
        <v>0</v>
      </c>
      <c r="G22" s="21">
        <f t="shared" ca="1" si="2"/>
        <v>0</v>
      </c>
      <c r="H22" s="20" t="e">
        <f t="shared" ca="1" si="3"/>
        <v>#DIV/0!</v>
      </c>
      <c r="I22" s="19">
        <f>IFERROR(VLOOKUP(A22,[1]master_price!$F$1:$Z$999,7,FALSE),)</f>
        <v>0</v>
      </c>
      <c r="J22" s="18">
        <f>IFERROR(VLOOKUP(A22,[1]master_price!$F$1:$AF$999,14,FALSE),)</f>
        <v>0</v>
      </c>
      <c r="K22" s="17">
        <f t="shared" si="4"/>
        <v>1</v>
      </c>
      <c r="L22" s="16">
        <f t="shared" si="5"/>
        <v>1</v>
      </c>
      <c r="M22" s="15">
        <f t="shared" ca="1" si="6"/>
        <v>0</v>
      </c>
      <c r="N22" s="11"/>
      <c r="O22" s="10"/>
    </row>
    <row r="23" spans="1:15" ht="15.75" thickBot="1" x14ac:dyDescent="0.3">
      <c r="A23" s="24"/>
      <c r="B23" s="26"/>
      <c r="C23" s="25"/>
      <c r="D23" s="24"/>
      <c r="E23" s="23" t="e">
        <f t="shared" ca="1" si="0"/>
        <v>#N/A</v>
      </c>
      <c r="F23" s="22">
        <f t="shared" ca="1" si="1"/>
        <v>0</v>
      </c>
      <c r="G23" s="21">
        <f t="shared" ca="1" si="2"/>
        <v>0</v>
      </c>
      <c r="H23" s="20" t="e">
        <f t="shared" ca="1" si="3"/>
        <v>#DIV/0!</v>
      </c>
      <c r="I23" s="19">
        <f>IFERROR(VLOOKUP(A23,[1]master_price!$F$1:$Z$999,7,FALSE),)</f>
        <v>0</v>
      </c>
      <c r="J23" s="18">
        <f>IFERROR(VLOOKUP(A23,[1]master_price!$F$1:$AF$999,14,FALSE),)</f>
        <v>0</v>
      </c>
      <c r="K23" s="17">
        <f t="shared" si="4"/>
        <v>1</v>
      </c>
      <c r="L23" s="16">
        <f t="shared" si="5"/>
        <v>1</v>
      </c>
      <c r="M23" s="15">
        <f t="shared" ca="1" si="6"/>
        <v>0</v>
      </c>
      <c r="N23" s="11"/>
      <c r="O23" s="10"/>
    </row>
    <row r="24" spans="1:15" ht="15.75" thickBot="1" x14ac:dyDescent="0.3">
      <c r="F24" s="14"/>
      <c r="G24" s="14"/>
      <c r="I24" s="3" t="s">
        <v>45</v>
      </c>
      <c r="J24" s="2" t="s">
        <v>11</v>
      </c>
      <c r="L24" s="13" t="s">
        <v>10</v>
      </c>
      <c r="M24" s="12">
        <f ca="1">SUM(M4:M23)</f>
        <v>0</v>
      </c>
      <c r="N24" s="11"/>
      <c r="O24" s="10"/>
    </row>
    <row r="25" spans="1:15" ht="15.75" thickBot="1" x14ac:dyDescent="0.3">
      <c r="I25" s="3" t="s">
        <v>46</v>
      </c>
      <c r="J25" s="8" t="s">
        <v>9</v>
      </c>
      <c r="M25" s="9">
        <v>7.75</v>
      </c>
    </row>
    <row r="26" spans="1:15" ht="15.75" thickBot="1" x14ac:dyDescent="0.3">
      <c r="A26" s="6"/>
      <c r="I26" s="3" t="s">
        <v>47</v>
      </c>
      <c r="J26" s="8" t="s">
        <v>8</v>
      </c>
      <c r="M26" s="7">
        <f ca="1">M24/M25</f>
        <v>0</v>
      </c>
    </row>
    <row r="27" spans="1:15" x14ac:dyDescent="0.25">
      <c r="A27" s="6"/>
      <c r="J27" s="3"/>
      <c r="K27" s="3"/>
      <c r="L27" s="3"/>
      <c r="M27" s="3"/>
    </row>
    <row r="28" spans="1:15" x14ac:dyDescent="0.25">
      <c r="A28" s="6"/>
    </row>
  </sheetData>
  <sheetProtection selectLockedCells="1"/>
  <dataConsolidate/>
  <mergeCells count="3">
    <mergeCell ref="A1:M1"/>
    <mergeCell ref="A2:D2"/>
    <mergeCell ref="F3:G3"/>
  </mergeCells>
  <conditionalFormatting sqref="G5">
    <cfRule type="expression" priority="1" stopIfTrue="1">
      <formula>$F$5</formula>
    </cfRule>
  </conditionalFormatting>
  <dataValidations count="3">
    <dataValidation type="list" allowBlank="1" showInputMessage="1" showErrorMessage="1" sqref="D4:D23">
      <formula1>uniter_list</formula1>
    </dataValidation>
    <dataValidation type="list" allowBlank="1" showInputMessage="1" sqref="B4:B23">
      <formula1>list_format</formula1>
    </dataValidation>
    <dataValidation type="list" allowBlank="1" showInputMessage="1" sqref="A4:A23">
      <formula1>IF(A4&lt;&gt;"",OFFSET(f_categorie,MATCH(A4&amp;"*",f_categorie,0)-1,,COUNTIF(f_categorie,A4&amp;"*"),1),f_categorie)</formula1>
    </dataValidation>
  </dataValidations>
  <printOptions horizontalCentered="1"/>
  <pageMargins left="0.39370078740157483" right="0.51181102362204722" top="0.43" bottom="0.39370078740157483" header="0.27559055118110237" footer="0.23622047244094491"/>
  <pageSetup scale="96" orientation="landscape" verticalDpi="300" r:id="rId1"/>
  <headerFooter alignWithMargins="0">
    <oddFooter>&amp;LImprimer le : &amp;D&amp;R&amp;"Arial,Gras"&amp;12&amp;F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4" name="Button 1">
              <controlPr defaultSize="0" print="0" autoFill="0" autoPict="0" macro="[0]!ajout_recette_3">
                <anchor moveWithCells="1">
                  <from>
                    <xdr:col>14</xdr:col>
                    <xdr:colOff>209550</xdr:colOff>
                    <xdr:row>4</xdr:row>
                    <xdr:rowOff>57150</xdr:rowOff>
                  </from>
                  <to>
                    <xdr:col>16</xdr:col>
                    <xdr:colOff>485775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4">
    <pageSetUpPr fitToPage="1"/>
  </sheetPr>
  <dimension ref="A1:O28"/>
  <sheetViews>
    <sheetView showZeros="0" topLeftCell="A5" zoomScaleNormal="100" workbookViewId="0">
      <selection activeCell="O25" sqref="O25"/>
    </sheetView>
  </sheetViews>
  <sheetFormatPr defaultColWidth="11.42578125" defaultRowHeight="15" x14ac:dyDescent="0.25"/>
  <cols>
    <col min="1" max="1" width="26.28515625" style="1" customWidth="1"/>
    <col min="2" max="2" width="14" style="1" bestFit="1" customWidth="1"/>
    <col min="3" max="3" width="13.28515625" style="5" customWidth="1"/>
    <col min="4" max="4" width="11.42578125" style="4" customWidth="1"/>
    <col min="5" max="5" width="13.42578125" style="1" hidden="1" customWidth="1"/>
    <col min="6" max="6" width="9.42578125" style="1" customWidth="1"/>
    <col min="7" max="7" width="10" style="1" customWidth="1"/>
    <col min="8" max="8" width="9.28515625" style="1" hidden="1" customWidth="1"/>
    <col min="9" max="9" width="11.42578125" style="3"/>
    <col min="10" max="10" width="7.7109375" style="2" hidden="1" customWidth="1"/>
    <col min="11" max="11" width="4.5703125" style="1" hidden="1" customWidth="1"/>
    <col min="12" max="12" width="5.5703125" style="1" hidden="1" customWidth="1"/>
    <col min="13" max="13" width="13" style="1" customWidth="1"/>
    <col min="14" max="14" width="3.7109375" style="1" customWidth="1"/>
    <col min="15" max="16384" width="11.42578125" style="1"/>
  </cols>
  <sheetData>
    <row r="1" spans="1:14" ht="21" thickBot="1" x14ac:dyDescent="0.25">
      <c r="A1" s="70" t="s">
        <v>81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</row>
    <row r="2" spans="1:14" ht="16.5" thickBot="1" x14ac:dyDescent="0.3">
      <c r="A2" s="73" t="s">
        <v>23</v>
      </c>
      <c r="B2" s="73"/>
      <c r="C2" s="73"/>
      <c r="D2" s="74"/>
      <c r="E2" s="59"/>
      <c r="F2" s="52"/>
      <c r="G2" s="51"/>
      <c r="H2" s="50"/>
      <c r="I2" s="49"/>
      <c r="J2" s="48"/>
      <c r="K2" s="47"/>
      <c r="L2" s="46"/>
      <c r="M2" s="45"/>
    </row>
    <row r="3" spans="1:14" ht="13.5" thickBot="1" x14ac:dyDescent="0.25">
      <c r="A3" s="44" t="s">
        <v>22</v>
      </c>
      <c r="B3" s="44"/>
      <c r="C3" s="43" t="s">
        <v>21</v>
      </c>
      <c r="D3" s="42" t="s">
        <v>20</v>
      </c>
      <c r="E3" s="41" t="s">
        <v>19</v>
      </c>
      <c r="F3" s="75" t="s">
        <v>18</v>
      </c>
      <c r="G3" s="76"/>
      <c r="H3" s="40" t="s">
        <v>17</v>
      </c>
      <c r="I3" s="39" t="s">
        <v>16</v>
      </c>
      <c r="J3" s="38" t="s">
        <v>15</v>
      </c>
      <c r="K3" s="38" t="s">
        <v>14</v>
      </c>
      <c r="L3" s="37" t="s">
        <v>13</v>
      </c>
      <c r="M3" s="36" t="s">
        <v>12</v>
      </c>
    </row>
    <row r="4" spans="1:14" ht="15.75" thickBot="1" x14ac:dyDescent="0.3">
      <c r="A4" s="35"/>
      <c r="B4" s="34"/>
      <c r="C4" s="33"/>
      <c r="D4" s="30"/>
      <c r="E4" s="23" t="e">
        <f t="shared" ref="E4:E23" ca="1" si="0">CONVERT(C4,D4,F4)</f>
        <v>#N/A</v>
      </c>
      <c r="F4" s="22">
        <f t="shared" ref="F4:F23" ca="1" si="1">IFERROR(INDEX(INDIRECT($B4),MATCH($A4,DESCRIPTION,0),2),)</f>
        <v>0</v>
      </c>
      <c r="G4" s="32">
        <f t="shared" ref="G4:G23" ca="1" si="2">IFERROR(INDEX(INDIRECT($B4),MATCH($A4,DESCRIPTION,0),1),)</f>
        <v>0</v>
      </c>
      <c r="H4" s="20" t="e">
        <f t="shared" ref="H4:H23" ca="1" si="3">IFERROR(E4/G4,C4/G4)</f>
        <v>#DIV/0!</v>
      </c>
      <c r="I4" s="19">
        <f>IFERROR(VLOOKUP(A4,[1]master_price!$F$1:$Z$999,7,FALSE),)</f>
        <v>0</v>
      </c>
      <c r="J4" s="18">
        <f>IFERROR(VLOOKUP(A4,[1]master_price!$F$1:$AF$999,14,FALSE),)</f>
        <v>0</v>
      </c>
      <c r="K4" s="17">
        <f t="shared" ref="K4:K23" si="4">(100-J4)/100</f>
        <v>1</v>
      </c>
      <c r="L4" s="16">
        <f t="shared" ref="L4:L23" si="5">100/(100-J4)</f>
        <v>1</v>
      </c>
      <c r="M4" s="15">
        <f t="shared" ref="M4:M23" ca="1" si="6">IFERROR((I4*H4)/(1-J4),)</f>
        <v>0</v>
      </c>
      <c r="N4" s="28"/>
    </row>
    <row r="5" spans="1:14" ht="15.75" thickBot="1" x14ac:dyDescent="0.3">
      <c r="A5" s="30" t="s">
        <v>80</v>
      </c>
      <c r="B5" s="31" t="s">
        <v>6</v>
      </c>
      <c r="C5" s="27">
        <v>290</v>
      </c>
      <c r="D5" s="30" t="s">
        <v>0</v>
      </c>
      <c r="E5" s="23" t="e">
        <f t="shared" ca="1" si="0"/>
        <v>#N/A</v>
      </c>
      <c r="F5" s="22">
        <f t="shared" ca="1" si="1"/>
        <v>0</v>
      </c>
      <c r="G5" s="21">
        <f t="shared" ca="1" si="2"/>
        <v>0</v>
      </c>
      <c r="H5" s="20" t="e">
        <f t="shared" ca="1" si="3"/>
        <v>#DIV/0!</v>
      </c>
      <c r="I5" s="19">
        <f>IFERROR(VLOOKUP(A5,[1]master_price!$F$1:$Z$999,7,FALSE),)</f>
        <v>0</v>
      </c>
      <c r="J5" s="18">
        <f>IFERROR(VLOOKUP(A5,[1]master_price!$F$1:$AF$999,14,FALSE),)</f>
        <v>0</v>
      </c>
      <c r="K5" s="17">
        <f t="shared" si="4"/>
        <v>1</v>
      </c>
      <c r="L5" s="16">
        <f t="shared" si="5"/>
        <v>1</v>
      </c>
      <c r="M5" s="15">
        <f t="shared" ca="1" si="6"/>
        <v>0</v>
      </c>
      <c r="N5" s="28"/>
    </row>
    <row r="6" spans="1:14" ht="15.75" thickBot="1" x14ac:dyDescent="0.3">
      <c r="A6" s="24"/>
      <c r="B6" s="29"/>
      <c r="C6" s="27"/>
      <c r="D6" s="24"/>
      <c r="E6" s="23" t="e">
        <f t="shared" ca="1" si="0"/>
        <v>#N/A</v>
      </c>
      <c r="F6" s="22">
        <f t="shared" ca="1" si="1"/>
        <v>0</v>
      </c>
      <c r="G6" s="21">
        <f t="shared" ca="1" si="2"/>
        <v>0</v>
      </c>
      <c r="H6" s="20" t="e">
        <f t="shared" ca="1" si="3"/>
        <v>#DIV/0!</v>
      </c>
      <c r="I6" s="19">
        <f>IFERROR(VLOOKUP(A6,[1]master_price!$F$1:$Z$999,7,FALSE),)</f>
        <v>0</v>
      </c>
      <c r="J6" s="18">
        <f>IFERROR(VLOOKUP(A6,[1]master_price!$F$1:$AF$999,14,FALSE),)</f>
        <v>0</v>
      </c>
      <c r="K6" s="17">
        <f t="shared" si="4"/>
        <v>1</v>
      </c>
      <c r="L6" s="16">
        <f t="shared" si="5"/>
        <v>1</v>
      </c>
      <c r="M6" s="15">
        <f t="shared" ca="1" si="6"/>
        <v>0</v>
      </c>
      <c r="N6" s="28"/>
    </row>
    <row r="7" spans="1:14" ht="15.75" thickBot="1" x14ac:dyDescent="0.3">
      <c r="A7" s="24" t="s">
        <v>82</v>
      </c>
      <c r="B7" s="24" t="s">
        <v>2</v>
      </c>
      <c r="C7" s="27">
        <v>1</v>
      </c>
      <c r="D7" s="24" t="s">
        <v>2</v>
      </c>
      <c r="E7" s="23" t="e">
        <f t="shared" ca="1" si="0"/>
        <v>#N/A</v>
      </c>
      <c r="F7" s="22">
        <f t="shared" ca="1" si="1"/>
        <v>0</v>
      </c>
      <c r="G7" s="21">
        <f t="shared" ca="1" si="2"/>
        <v>0</v>
      </c>
      <c r="H7" s="20" t="e">
        <f t="shared" ca="1" si="3"/>
        <v>#DIV/0!</v>
      </c>
      <c r="I7" s="19">
        <f>IFERROR(VLOOKUP(A7,[1]master_price!$F$1:$Z$999,7,FALSE),)</f>
        <v>0</v>
      </c>
      <c r="J7" s="18">
        <f>IFERROR(VLOOKUP(A7,[1]master_price!$F$1:$AF$999,14,FALSE),)</f>
        <v>0</v>
      </c>
      <c r="K7" s="17">
        <f t="shared" si="4"/>
        <v>1</v>
      </c>
      <c r="L7" s="16">
        <f t="shared" si="5"/>
        <v>1</v>
      </c>
      <c r="M7" s="15">
        <f t="shared" ca="1" si="6"/>
        <v>0</v>
      </c>
      <c r="N7" s="28"/>
    </row>
    <row r="8" spans="1:14" ht="15.75" thickBot="1" x14ac:dyDescent="0.3">
      <c r="A8" s="24"/>
      <c r="B8" s="24"/>
      <c r="C8" s="27"/>
      <c r="D8" s="24"/>
      <c r="E8" s="23" t="e">
        <f t="shared" ca="1" si="0"/>
        <v>#N/A</v>
      </c>
      <c r="F8" s="22">
        <f t="shared" ca="1" si="1"/>
        <v>0</v>
      </c>
      <c r="G8" s="21">
        <f t="shared" ca="1" si="2"/>
        <v>0</v>
      </c>
      <c r="H8" s="20" t="e">
        <f t="shared" ca="1" si="3"/>
        <v>#DIV/0!</v>
      </c>
      <c r="I8" s="19">
        <f>IFERROR(VLOOKUP(A8,[1]master_price!$F$1:$Z$999,7,FALSE),)</f>
        <v>0</v>
      </c>
      <c r="J8" s="18">
        <f>IFERROR(VLOOKUP(A8,[1]master_price!$F$1:$AF$999,14,FALSE),)</f>
        <v>0</v>
      </c>
      <c r="K8" s="17">
        <f t="shared" si="4"/>
        <v>1</v>
      </c>
      <c r="L8" s="16">
        <f t="shared" si="5"/>
        <v>1</v>
      </c>
      <c r="M8" s="15">
        <f t="shared" ca="1" si="6"/>
        <v>0</v>
      </c>
      <c r="N8" s="28"/>
    </row>
    <row r="9" spans="1:14" ht="15.75" thickBot="1" x14ac:dyDescent="0.3">
      <c r="A9" s="24" t="s">
        <v>26</v>
      </c>
      <c r="B9" s="24" t="s">
        <v>2</v>
      </c>
      <c r="C9" s="27">
        <v>1</v>
      </c>
      <c r="D9" s="24" t="s">
        <v>2</v>
      </c>
      <c r="E9" s="23" t="e">
        <f t="shared" ca="1" si="0"/>
        <v>#N/A</v>
      </c>
      <c r="F9" s="22">
        <f t="shared" ca="1" si="1"/>
        <v>0</v>
      </c>
      <c r="G9" s="21">
        <f t="shared" ca="1" si="2"/>
        <v>0</v>
      </c>
      <c r="H9" s="20" t="e">
        <f t="shared" ca="1" si="3"/>
        <v>#DIV/0!</v>
      </c>
      <c r="I9" s="19">
        <f>IFERROR(VLOOKUP(A9,[1]master_price!$F$1:$Z$999,7,FALSE),)</f>
        <v>0</v>
      </c>
      <c r="J9" s="18">
        <f>IFERROR(VLOOKUP(A9,[1]master_price!$F$1:$AF$999,14,FALSE),)</f>
        <v>0</v>
      </c>
      <c r="K9" s="17">
        <f t="shared" si="4"/>
        <v>1</v>
      </c>
      <c r="L9" s="16">
        <f t="shared" si="5"/>
        <v>1</v>
      </c>
      <c r="M9" s="15">
        <f t="shared" ca="1" si="6"/>
        <v>0</v>
      </c>
      <c r="N9" s="28"/>
    </row>
    <row r="10" spans="1:14" ht="15.75" thickBot="1" x14ac:dyDescent="0.3">
      <c r="A10" s="24"/>
      <c r="B10" s="24"/>
      <c r="C10" s="27"/>
      <c r="D10" s="24"/>
      <c r="E10" s="23" t="e">
        <f t="shared" ca="1" si="0"/>
        <v>#N/A</v>
      </c>
      <c r="F10" s="22">
        <f t="shared" ca="1" si="1"/>
        <v>0</v>
      </c>
      <c r="G10" s="21">
        <f t="shared" ca="1" si="2"/>
        <v>0</v>
      </c>
      <c r="H10" s="20" t="e">
        <f t="shared" ca="1" si="3"/>
        <v>#DIV/0!</v>
      </c>
      <c r="I10" s="19">
        <f>IFERROR(VLOOKUP(A10,[1]master_price!$F$1:$Z$999,7,FALSE),)</f>
        <v>0</v>
      </c>
      <c r="J10" s="18">
        <f>IFERROR(VLOOKUP(A10,[1]master_price!$F$1:$AF$999,14,FALSE),)</f>
        <v>0</v>
      </c>
      <c r="K10" s="17">
        <f t="shared" si="4"/>
        <v>1</v>
      </c>
      <c r="L10" s="16">
        <f t="shared" si="5"/>
        <v>1</v>
      </c>
      <c r="M10" s="15">
        <f t="shared" ca="1" si="6"/>
        <v>0</v>
      </c>
      <c r="N10" s="28"/>
    </row>
    <row r="11" spans="1:14" ht="15.75" thickBot="1" x14ac:dyDescent="0.3">
      <c r="A11" s="24" t="s">
        <v>83</v>
      </c>
      <c r="B11" s="24" t="s">
        <v>4</v>
      </c>
      <c r="C11" s="27">
        <v>1</v>
      </c>
      <c r="D11" s="24" t="s">
        <v>5</v>
      </c>
      <c r="E11" s="23" t="e">
        <f t="shared" ca="1" si="0"/>
        <v>#N/A</v>
      </c>
      <c r="F11" s="22">
        <f t="shared" ca="1" si="1"/>
        <v>0</v>
      </c>
      <c r="G11" s="21">
        <f t="shared" ca="1" si="2"/>
        <v>0</v>
      </c>
      <c r="H11" s="20" t="e">
        <f t="shared" ca="1" si="3"/>
        <v>#DIV/0!</v>
      </c>
      <c r="I11" s="19">
        <f>IFERROR(VLOOKUP(A11,[1]master_price!$F$1:$Z$999,7,FALSE),)</f>
        <v>0</v>
      </c>
      <c r="J11" s="18">
        <f>IFERROR(VLOOKUP(A11,[1]master_price!$F$1:$AF$999,14,FALSE),)</f>
        <v>0</v>
      </c>
      <c r="K11" s="17">
        <f t="shared" si="4"/>
        <v>1</v>
      </c>
      <c r="L11" s="16">
        <f t="shared" si="5"/>
        <v>1</v>
      </c>
      <c r="M11" s="15">
        <f t="shared" ca="1" si="6"/>
        <v>0</v>
      </c>
      <c r="N11" s="28"/>
    </row>
    <row r="12" spans="1:14" ht="15.75" thickBot="1" x14ac:dyDescent="0.3">
      <c r="A12" s="24" t="s">
        <v>64</v>
      </c>
      <c r="B12" s="24" t="s">
        <v>4</v>
      </c>
      <c r="C12" s="27">
        <v>1</v>
      </c>
      <c r="D12" s="24" t="s">
        <v>5</v>
      </c>
      <c r="E12" s="23" t="e">
        <f t="shared" ca="1" si="0"/>
        <v>#N/A</v>
      </c>
      <c r="F12" s="22">
        <f t="shared" ca="1" si="1"/>
        <v>0</v>
      </c>
      <c r="G12" s="21">
        <f t="shared" ca="1" si="2"/>
        <v>0</v>
      </c>
      <c r="H12" s="20" t="e">
        <f t="shared" ca="1" si="3"/>
        <v>#DIV/0!</v>
      </c>
      <c r="I12" s="19">
        <f>IFERROR(VLOOKUP(A12,[1]master_price!$F$1:$Z$999,7,FALSE),)</f>
        <v>0</v>
      </c>
      <c r="J12" s="18">
        <f>IFERROR(VLOOKUP(A12,[1]master_price!$F$1:$AF$999,14,FALSE),)</f>
        <v>0</v>
      </c>
      <c r="K12" s="17">
        <f t="shared" si="4"/>
        <v>1</v>
      </c>
      <c r="L12" s="16">
        <f t="shared" si="5"/>
        <v>1</v>
      </c>
      <c r="M12" s="15">
        <f t="shared" ca="1" si="6"/>
        <v>0</v>
      </c>
      <c r="N12" s="28"/>
    </row>
    <row r="13" spans="1:14" ht="15.75" thickBot="1" x14ac:dyDescent="0.3">
      <c r="A13" s="24"/>
      <c r="B13" s="24"/>
      <c r="C13" s="27"/>
      <c r="D13" s="24"/>
      <c r="E13" s="23" t="e">
        <f t="shared" ca="1" si="0"/>
        <v>#N/A</v>
      </c>
      <c r="F13" s="22">
        <f t="shared" ca="1" si="1"/>
        <v>0</v>
      </c>
      <c r="G13" s="21">
        <f t="shared" ca="1" si="2"/>
        <v>0</v>
      </c>
      <c r="H13" s="20" t="e">
        <f t="shared" ca="1" si="3"/>
        <v>#DIV/0!</v>
      </c>
      <c r="I13" s="19">
        <f>IFERROR(VLOOKUP(A13,[1]master_price!$F$1:$Z$999,7,FALSE),)</f>
        <v>0</v>
      </c>
      <c r="J13" s="18">
        <f>IFERROR(VLOOKUP(A13,[1]master_price!$F$1:$AF$999,14,FALSE),)</f>
        <v>0</v>
      </c>
      <c r="K13" s="17">
        <f t="shared" si="4"/>
        <v>1</v>
      </c>
      <c r="L13" s="16">
        <f t="shared" si="5"/>
        <v>1</v>
      </c>
      <c r="M13" s="15">
        <f t="shared" ca="1" si="6"/>
        <v>0</v>
      </c>
      <c r="N13" s="28"/>
    </row>
    <row r="14" spans="1:14" ht="15.75" thickBot="1" x14ac:dyDescent="0.3">
      <c r="A14" s="24"/>
      <c r="B14" s="24"/>
      <c r="C14" s="27"/>
      <c r="D14" s="24"/>
      <c r="E14" s="23" t="e">
        <f t="shared" ca="1" si="0"/>
        <v>#N/A</v>
      </c>
      <c r="F14" s="22">
        <f t="shared" ca="1" si="1"/>
        <v>0</v>
      </c>
      <c r="G14" s="21">
        <f t="shared" ca="1" si="2"/>
        <v>0</v>
      </c>
      <c r="H14" s="20" t="e">
        <f t="shared" ca="1" si="3"/>
        <v>#DIV/0!</v>
      </c>
      <c r="I14" s="19">
        <f>IFERROR(VLOOKUP(A14,[1]master_price!$F$1:$Z$999,7,FALSE),)</f>
        <v>0</v>
      </c>
      <c r="J14" s="18">
        <f>IFERROR(VLOOKUP(A14,[1]master_price!$F$1:$AF$999,14,FALSE),)</f>
        <v>0</v>
      </c>
      <c r="K14" s="17">
        <f t="shared" si="4"/>
        <v>1</v>
      </c>
      <c r="L14" s="16">
        <f t="shared" si="5"/>
        <v>1</v>
      </c>
      <c r="M14" s="15">
        <f t="shared" ca="1" si="6"/>
        <v>0</v>
      </c>
      <c r="N14" s="28"/>
    </row>
    <row r="15" spans="1:14" ht="15.75" thickBot="1" x14ac:dyDescent="0.3">
      <c r="A15" s="24" t="s">
        <v>61</v>
      </c>
      <c r="B15" s="24" t="s">
        <v>2</v>
      </c>
      <c r="C15" s="27">
        <v>1</v>
      </c>
      <c r="D15" s="24" t="s">
        <v>2</v>
      </c>
      <c r="E15" s="23" t="e">
        <f t="shared" ca="1" si="0"/>
        <v>#N/A</v>
      </c>
      <c r="F15" s="22">
        <f t="shared" ca="1" si="1"/>
        <v>0</v>
      </c>
      <c r="G15" s="21">
        <f t="shared" ca="1" si="2"/>
        <v>0</v>
      </c>
      <c r="H15" s="20" t="e">
        <f t="shared" ca="1" si="3"/>
        <v>#DIV/0!</v>
      </c>
      <c r="I15" s="19">
        <f>IFERROR(VLOOKUP(A15,[1]master_price!$F$1:$Z$999,7,FALSE),)</f>
        <v>0</v>
      </c>
      <c r="J15" s="18">
        <f>IFERROR(VLOOKUP(A15,[1]master_price!$F$1:$AF$999,14,FALSE),)</f>
        <v>0</v>
      </c>
      <c r="K15" s="17">
        <f t="shared" si="4"/>
        <v>1</v>
      </c>
      <c r="L15" s="16">
        <f t="shared" si="5"/>
        <v>1</v>
      </c>
      <c r="M15" s="15">
        <f t="shared" ca="1" si="6"/>
        <v>0</v>
      </c>
      <c r="N15" s="28"/>
    </row>
    <row r="16" spans="1:14" ht="15.75" thickBot="1" x14ac:dyDescent="0.3">
      <c r="A16" s="24" t="s">
        <v>84</v>
      </c>
      <c r="B16" s="24" t="s">
        <v>2</v>
      </c>
      <c r="C16" s="27">
        <v>1</v>
      </c>
      <c r="D16" s="24" t="s">
        <v>2</v>
      </c>
      <c r="E16" s="23" t="e">
        <f t="shared" ca="1" si="0"/>
        <v>#N/A</v>
      </c>
      <c r="F16" s="22">
        <f t="shared" ca="1" si="1"/>
        <v>0</v>
      </c>
      <c r="G16" s="21">
        <f t="shared" ca="1" si="2"/>
        <v>0</v>
      </c>
      <c r="H16" s="20" t="e">
        <f t="shared" ca="1" si="3"/>
        <v>#DIV/0!</v>
      </c>
      <c r="I16" s="19">
        <f>IFERROR(VLOOKUP(A16,[1]master_price!$F$1:$Z$999,7,FALSE),)</f>
        <v>0</v>
      </c>
      <c r="J16" s="18">
        <f>IFERROR(VLOOKUP(A16,[1]master_price!$F$1:$AF$999,14,FALSE),)</f>
        <v>0</v>
      </c>
      <c r="K16" s="17">
        <f t="shared" si="4"/>
        <v>1</v>
      </c>
      <c r="L16" s="16">
        <f t="shared" si="5"/>
        <v>1</v>
      </c>
      <c r="M16" s="15">
        <f t="shared" ca="1" si="6"/>
        <v>0</v>
      </c>
      <c r="N16" s="28"/>
    </row>
    <row r="17" spans="1:15" ht="15.75" thickBot="1" x14ac:dyDescent="0.3">
      <c r="A17" s="24"/>
      <c r="B17" s="24"/>
      <c r="C17" s="27"/>
      <c r="D17" s="24"/>
      <c r="E17" s="23" t="e">
        <f t="shared" ca="1" si="0"/>
        <v>#N/A</v>
      </c>
      <c r="F17" s="22">
        <f t="shared" ca="1" si="1"/>
        <v>0</v>
      </c>
      <c r="G17" s="21">
        <f t="shared" ca="1" si="2"/>
        <v>0</v>
      </c>
      <c r="H17" s="20" t="e">
        <f t="shared" ca="1" si="3"/>
        <v>#DIV/0!</v>
      </c>
      <c r="I17" s="19">
        <f>IFERROR(VLOOKUP(A17,[1]master_price!$F$1:$Z$999,7,FALSE),)</f>
        <v>0</v>
      </c>
      <c r="J17" s="18">
        <f>IFERROR(VLOOKUP(A17,[1]master_price!$F$1:$AF$999,14,FALSE),)</f>
        <v>0</v>
      </c>
      <c r="K17" s="17">
        <f t="shared" si="4"/>
        <v>1</v>
      </c>
      <c r="L17" s="16">
        <f t="shared" si="5"/>
        <v>1</v>
      </c>
      <c r="M17" s="15">
        <f t="shared" ca="1" si="6"/>
        <v>0</v>
      </c>
      <c r="N17" s="28"/>
    </row>
    <row r="18" spans="1:15" ht="15.75" thickBot="1" x14ac:dyDescent="0.3">
      <c r="A18" s="24"/>
      <c r="B18" s="24"/>
      <c r="C18" s="27"/>
      <c r="D18" s="24"/>
      <c r="E18" s="23" t="e">
        <f t="shared" ca="1" si="0"/>
        <v>#N/A</v>
      </c>
      <c r="F18" s="22">
        <f t="shared" ca="1" si="1"/>
        <v>0</v>
      </c>
      <c r="G18" s="21">
        <f t="shared" ca="1" si="2"/>
        <v>0</v>
      </c>
      <c r="H18" s="20" t="e">
        <f t="shared" ca="1" si="3"/>
        <v>#DIV/0!</v>
      </c>
      <c r="I18" s="19">
        <f>IFERROR(VLOOKUP(A18,[1]master_price!$F$1:$Z$999,7,FALSE),)</f>
        <v>0</v>
      </c>
      <c r="J18" s="18">
        <f>IFERROR(VLOOKUP(A18,[1]master_price!$F$1:$AF$999,14,FALSE),)</f>
        <v>0</v>
      </c>
      <c r="K18" s="17">
        <f t="shared" si="4"/>
        <v>1</v>
      </c>
      <c r="L18" s="16">
        <f t="shared" si="5"/>
        <v>1</v>
      </c>
      <c r="M18" s="15">
        <f t="shared" ca="1" si="6"/>
        <v>0</v>
      </c>
      <c r="N18" s="28"/>
    </row>
    <row r="19" spans="1:15" ht="15.75" thickBot="1" x14ac:dyDescent="0.3">
      <c r="A19" s="24"/>
      <c r="B19" s="24"/>
      <c r="C19" s="27"/>
      <c r="D19" s="24"/>
      <c r="E19" s="23" t="e">
        <f t="shared" ca="1" si="0"/>
        <v>#N/A</v>
      </c>
      <c r="F19" s="22">
        <f t="shared" ca="1" si="1"/>
        <v>0</v>
      </c>
      <c r="G19" s="21">
        <f t="shared" ca="1" si="2"/>
        <v>0</v>
      </c>
      <c r="H19" s="20" t="e">
        <f t="shared" ca="1" si="3"/>
        <v>#DIV/0!</v>
      </c>
      <c r="I19" s="19">
        <f>IFERROR(VLOOKUP(A19,[1]master_price!$F$1:$Z$999,7,FALSE),)</f>
        <v>0</v>
      </c>
      <c r="J19" s="18">
        <f>IFERROR(VLOOKUP(A19,[1]master_price!$F$1:$AF$999,14,FALSE),)</f>
        <v>0</v>
      </c>
      <c r="K19" s="17">
        <f t="shared" si="4"/>
        <v>1</v>
      </c>
      <c r="L19" s="16">
        <f t="shared" si="5"/>
        <v>1</v>
      </c>
      <c r="M19" s="15">
        <f t="shared" ca="1" si="6"/>
        <v>0</v>
      </c>
      <c r="N19" s="28"/>
    </row>
    <row r="20" spans="1:15" ht="15.75" thickBot="1" x14ac:dyDescent="0.3">
      <c r="A20" s="24"/>
      <c r="B20" s="24"/>
      <c r="C20" s="27"/>
      <c r="D20" s="24"/>
      <c r="E20" s="23" t="e">
        <f t="shared" ca="1" si="0"/>
        <v>#N/A</v>
      </c>
      <c r="F20" s="22">
        <f t="shared" ca="1" si="1"/>
        <v>0</v>
      </c>
      <c r="G20" s="21">
        <f t="shared" ca="1" si="2"/>
        <v>0</v>
      </c>
      <c r="H20" s="20" t="e">
        <f t="shared" ca="1" si="3"/>
        <v>#DIV/0!</v>
      </c>
      <c r="I20" s="19">
        <f>IFERROR(VLOOKUP(A20,[1]master_price!$F$1:$Z$999,7,FALSE),)</f>
        <v>0</v>
      </c>
      <c r="J20" s="18">
        <f>IFERROR(VLOOKUP(A20,[1]master_price!$F$1:$AF$999,14,FALSE),)</f>
        <v>0</v>
      </c>
      <c r="K20" s="17">
        <f t="shared" si="4"/>
        <v>1</v>
      </c>
      <c r="L20" s="16">
        <f t="shared" si="5"/>
        <v>1</v>
      </c>
      <c r="M20" s="15">
        <f t="shared" ca="1" si="6"/>
        <v>0</v>
      </c>
      <c r="N20" s="28"/>
    </row>
    <row r="21" spans="1:15" ht="15.75" thickBot="1" x14ac:dyDescent="0.3">
      <c r="A21" s="24"/>
      <c r="B21" s="24"/>
      <c r="C21" s="27"/>
      <c r="D21" s="24"/>
      <c r="E21" s="23" t="e">
        <f t="shared" ca="1" si="0"/>
        <v>#N/A</v>
      </c>
      <c r="F21" s="22">
        <f t="shared" ca="1" si="1"/>
        <v>0</v>
      </c>
      <c r="G21" s="21">
        <f t="shared" ca="1" si="2"/>
        <v>0</v>
      </c>
      <c r="H21" s="20" t="e">
        <f t="shared" ca="1" si="3"/>
        <v>#DIV/0!</v>
      </c>
      <c r="I21" s="19">
        <f>IFERROR(VLOOKUP(A21,[1]master_price!$F$1:$Z$999,7,FALSE),)</f>
        <v>0</v>
      </c>
      <c r="J21" s="18">
        <f>IFERROR(VLOOKUP(A21,[1]master_price!$F$1:$AF$999,14,FALSE),)</f>
        <v>0</v>
      </c>
      <c r="K21" s="17">
        <f t="shared" si="4"/>
        <v>1</v>
      </c>
      <c r="L21" s="16">
        <f t="shared" si="5"/>
        <v>1</v>
      </c>
      <c r="M21" s="15">
        <f t="shared" ca="1" si="6"/>
        <v>0</v>
      </c>
      <c r="N21" s="28"/>
    </row>
    <row r="22" spans="1:15" ht="15.75" thickBot="1" x14ac:dyDescent="0.3">
      <c r="A22" s="24"/>
      <c r="B22" s="24"/>
      <c r="C22" s="27"/>
      <c r="D22" s="24"/>
      <c r="E22" s="23" t="e">
        <f t="shared" ca="1" si="0"/>
        <v>#N/A</v>
      </c>
      <c r="F22" s="22">
        <f t="shared" ca="1" si="1"/>
        <v>0</v>
      </c>
      <c r="G22" s="21">
        <f t="shared" ca="1" si="2"/>
        <v>0</v>
      </c>
      <c r="H22" s="20" t="e">
        <f t="shared" ca="1" si="3"/>
        <v>#DIV/0!</v>
      </c>
      <c r="I22" s="19">
        <f>IFERROR(VLOOKUP(A22,[1]master_price!$F$1:$Z$999,7,FALSE),)</f>
        <v>0</v>
      </c>
      <c r="J22" s="18">
        <f>IFERROR(VLOOKUP(A22,[1]master_price!$F$1:$AF$999,14,FALSE),)</f>
        <v>0</v>
      </c>
      <c r="K22" s="17">
        <f t="shared" si="4"/>
        <v>1</v>
      </c>
      <c r="L22" s="16">
        <f t="shared" si="5"/>
        <v>1</v>
      </c>
      <c r="M22" s="15">
        <f t="shared" ca="1" si="6"/>
        <v>0</v>
      </c>
      <c r="N22" s="11"/>
      <c r="O22" s="10"/>
    </row>
    <row r="23" spans="1:15" ht="15.75" thickBot="1" x14ac:dyDescent="0.3">
      <c r="A23" s="24"/>
      <c r="B23" s="26"/>
      <c r="C23" s="25"/>
      <c r="D23" s="24"/>
      <c r="E23" s="23" t="e">
        <f t="shared" ca="1" si="0"/>
        <v>#N/A</v>
      </c>
      <c r="F23" s="22">
        <f t="shared" ca="1" si="1"/>
        <v>0</v>
      </c>
      <c r="G23" s="21">
        <f t="shared" ca="1" si="2"/>
        <v>0</v>
      </c>
      <c r="H23" s="20" t="e">
        <f t="shared" ca="1" si="3"/>
        <v>#DIV/0!</v>
      </c>
      <c r="I23" s="19">
        <f>IFERROR(VLOOKUP(A23,[1]master_price!$F$1:$Z$999,7,FALSE),)</f>
        <v>0</v>
      </c>
      <c r="J23" s="18">
        <f>IFERROR(VLOOKUP(A23,[1]master_price!$F$1:$AF$999,14,FALSE),)</f>
        <v>0</v>
      </c>
      <c r="K23" s="17">
        <f t="shared" si="4"/>
        <v>1</v>
      </c>
      <c r="L23" s="16">
        <f t="shared" si="5"/>
        <v>1</v>
      </c>
      <c r="M23" s="15">
        <f t="shared" ca="1" si="6"/>
        <v>0</v>
      </c>
      <c r="N23" s="11"/>
      <c r="O23" s="10"/>
    </row>
    <row r="24" spans="1:15" ht="15.75" thickBot="1" x14ac:dyDescent="0.3">
      <c r="F24" s="14"/>
      <c r="G24" s="14"/>
      <c r="I24" s="3" t="s">
        <v>45</v>
      </c>
      <c r="J24" s="2" t="s">
        <v>11</v>
      </c>
      <c r="L24" s="13" t="s">
        <v>10</v>
      </c>
      <c r="M24" s="12">
        <f ca="1">SUM(M4:M23)</f>
        <v>0</v>
      </c>
      <c r="N24" s="11"/>
      <c r="O24" s="10"/>
    </row>
    <row r="25" spans="1:15" ht="15.75" thickBot="1" x14ac:dyDescent="0.3">
      <c r="I25" s="3" t="s">
        <v>46</v>
      </c>
      <c r="J25" s="8" t="s">
        <v>9</v>
      </c>
      <c r="M25" s="9">
        <v>3.15</v>
      </c>
    </row>
    <row r="26" spans="1:15" ht="15.75" thickBot="1" x14ac:dyDescent="0.3">
      <c r="A26" s="6"/>
      <c r="I26" s="3" t="s">
        <v>47</v>
      </c>
      <c r="J26" s="8" t="s">
        <v>8</v>
      </c>
      <c r="M26" s="7">
        <f ca="1">M24/M25</f>
        <v>0</v>
      </c>
    </row>
    <row r="27" spans="1:15" x14ac:dyDescent="0.25">
      <c r="A27" s="6"/>
      <c r="J27" s="3"/>
      <c r="K27" s="3"/>
      <c r="L27" s="3"/>
      <c r="M27" s="3"/>
    </row>
    <row r="28" spans="1:15" x14ac:dyDescent="0.25">
      <c r="A28" s="6"/>
    </row>
  </sheetData>
  <sheetProtection selectLockedCells="1"/>
  <dataConsolidate/>
  <mergeCells count="3">
    <mergeCell ref="A1:M1"/>
    <mergeCell ref="A2:D2"/>
    <mergeCell ref="F3:G3"/>
  </mergeCells>
  <conditionalFormatting sqref="G5">
    <cfRule type="expression" priority="1" stopIfTrue="1">
      <formula>$F$5</formula>
    </cfRule>
  </conditionalFormatting>
  <dataValidations count="3">
    <dataValidation type="list" allowBlank="1" showInputMessage="1" showErrorMessage="1" sqref="D4:D23">
      <formula1>uniter_list</formula1>
    </dataValidation>
    <dataValidation type="list" allowBlank="1" showInputMessage="1" sqref="B4:B23">
      <formula1>list_format</formula1>
    </dataValidation>
    <dataValidation type="list" allowBlank="1" showInputMessage="1" sqref="A4:A23">
      <formula1>IF(A4&lt;&gt;"",OFFSET(f_categorie,MATCH(A4&amp;"*",f_categorie,0)-1,,COUNTIF(f_categorie,A4&amp;"*"),1),f_categorie)</formula1>
    </dataValidation>
  </dataValidations>
  <printOptions horizontalCentered="1"/>
  <pageMargins left="0.39370078740157483" right="0.51181102362204722" top="0.43" bottom="0.39370078740157483" header="0.27559055118110237" footer="0.23622047244094491"/>
  <pageSetup scale="96" orientation="landscape" verticalDpi="300" r:id="rId1"/>
  <headerFooter alignWithMargins="0">
    <oddFooter>&amp;LImprimer le : &amp;D&amp;R&amp;"Arial,Gras"&amp;12&amp;F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5" r:id="rId4" name="Button 1">
              <controlPr defaultSize="0" print="0" autoFill="0" autoPict="0" macro="[0]!ajout_recette_3">
                <anchor moveWithCells="1">
                  <from>
                    <xdr:col>14</xdr:col>
                    <xdr:colOff>209550</xdr:colOff>
                    <xdr:row>4</xdr:row>
                    <xdr:rowOff>57150</xdr:rowOff>
                  </from>
                  <to>
                    <xdr:col>16</xdr:col>
                    <xdr:colOff>485775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3">
    <pageSetUpPr fitToPage="1"/>
  </sheetPr>
  <dimension ref="A1:O28"/>
  <sheetViews>
    <sheetView showZeros="0" topLeftCell="A3" zoomScaleNormal="100" workbookViewId="0">
      <selection activeCell="A3" sqref="A3"/>
    </sheetView>
  </sheetViews>
  <sheetFormatPr defaultColWidth="11.42578125" defaultRowHeight="15" x14ac:dyDescent="0.25"/>
  <cols>
    <col min="1" max="1" width="33.140625" style="1" bestFit="1" customWidth="1"/>
    <col min="2" max="2" width="14" style="1" bestFit="1" customWidth="1"/>
    <col min="3" max="3" width="13.28515625" style="5" customWidth="1"/>
    <col min="4" max="4" width="11.42578125" style="4" customWidth="1"/>
    <col min="5" max="5" width="13.42578125" style="1" hidden="1" customWidth="1"/>
    <col min="6" max="6" width="9.42578125" style="1" customWidth="1"/>
    <col min="7" max="7" width="10" style="1" customWidth="1"/>
    <col min="8" max="8" width="9.28515625" style="1" hidden="1" customWidth="1"/>
    <col min="9" max="9" width="11.42578125" style="3"/>
    <col min="10" max="10" width="7.7109375" style="2" hidden="1" customWidth="1"/>
    <col min="11" max="11" width="4.5703125" style="1" hidden="1" customWidth="1"/>
    <col min="12" max="12" width="5.5703125" style="1" hidden="1" customWidth="1"/>
    <col min="13" max="13" width="13" style="1" customWidth="1"/>
    <col min="14" max="14" width="3.7109375" style="1" customWidth="1"/>
    <col min="15" max="16384" width="11.42578125" style="1"/>
  </cols>
  <sheetData>
    <row r="1" spans="1:14" ht="21" thickBot="1" x14ac:dyDescent="0.25">
      <c r="A1" s="70" t="s">
        <v>79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</row>
    <row r="2" spans="1:14" ht="16.5" thickBot="1" x14ac:dyDescent="0.3">
      <c r="A2" s="73" t="s">
        <v>23</v>
      </c>
      <c r="B2" s="73"/>
      <c r="C2" s="73"/>
      <c r="D2" s="74"/>
      <c r="E2" s="59"/>
      <c r="F2" s="52"/>
      <c r="G2" s="51"/>
      <c r="H2" s="50"/>
      <c r="I2" s="49"/>
      <c r="J2" s="48"/>
      <c r="K2" s="47"/>
      <c r="L2" s="46"/>
      <c r="M2" s="45"/>
    </row>
    <row r="3" spans="1:14" ht="13.5" thickBot="1" x14ac:dyDescent="0.25">
      <c r="A3" s="44" t="s">
        <v>22</v>
      </c>
      <c r="B3" s="44"/>
      <c r="C3" s="43" t="s">
        <v>21</v>
      </c>
      <c r="D3" s="42" t="s">
        <v>20</v>
      </c>
      <c r="E3" s="41" t="s">
        <v>19</v>
      </c>
      <c r="F3" s="75" t="s">
        <v>18</v>
      </c>
      <c r="G3" s="76"/>
      <c r="H3" s="40" t="s">
        <v>17</v>
      </c>
      <c r="I3" s="39" t="s">
        <v>16</v>
      </c>
      <c r="J3" s="38" t="s">
        <v>15</v>
      </c>
      <c r="K3" s="38" t="s">
        <v>14</v>
      </c>
      <c r="L3" s="37" t="s">
        <v>13</v>
      </c>
      <c r="M3" s="36" t="s">
        <v>12</v>
      </c>
    </row>
    <row r="4" spans="1:14" ht="15.75" thickBot="1" x14ac:dyDescent="0.3">
      <c r="A4" s="35" t="s">
        <v>37</v>
      </c>
      <c r="B4" s="34" t="s">
        <v>2</v>
      </c>
      <c r="C4" s="33">
        <v>1</v>
      </c>
      <c r="D4" s="30" t="s">
        <v>2</v>
      </c>
      <c r="E4" s="23" t="e">
        <f t="shared" ref="E4:E23" ca="1" si="0">CONVERT(C4,D4,F4)</f>
        <v>#N/A</v>
      </c>
      <c r="F4" s="22">
        <f t="shared" ref="F4:F23" ca="1" si="1">IFERROR(INDEX(INDIRECT($B4),MATCH($A4,DESCRIPTION,0),2),)</f>
        <v>12</v>
      </c>
      <c r="G4" s="32">
        <f t="shared" ref="G4:G23" ca="1" si="2">IFERROR(INDEX(INDIRECT($B4),MATCH($A4,DESCRIPTION,0),1),)</f>
        <v>0</v>
      </c>
      <c r="H4" s="20" t="e">
        <f t="shared" ref="H4:H23" ca="1" si="3">IFERROR(E4/G4,C4/G4)</f>
        <v>#DIV/0!</v>
      </c>
      <c r="I4" s="19" t="str">
        <f>IFERROR(VLOOKUP(A4,[1]master_price!$F$1:$Z$999,7,FALSE),)</f>
        <v>uniter</v>
      </c>
      <c r="J4" s="18" t="str">
        <f>IFERROR(VLOOKUP(A4,[1]master_price!$F$1:$AF$999,14,FALSE),)</f>
        <v>uniter</v>
      </c>
      <c r="K4" s="17" t="e">
        <f t="shared" ref="K4:K23" si="4">(100-J4)/100</f>
        <v>#VALUE!</v>
      </c>
      <c r="L4" s="16" t="e">
        <f t="shared" ref="L4:L23" si="5">100/(100-J4)</f>
        <v>#VALUE!</v>
      </c>
      <c r="M4" s="15">
        <f t="shared" ref="M4:M23" ca="1" si="6">IFERROR((I4*H4)/(1-J4),)</f>
        <v>0</v>
      </c>
      <c r="N4" s="28"/>
    </row>
    <row r="5" spans="1:14" ht="15.75" thickBot="1" x14ac:dyDescent="0.3">
      <c r="A5" s="30"/>
      <c r="B5" s="31"/>
      <c r="C5" s="27"/>
      <c r="D5" s="30"/>
      <c r="E5" s="23" t="e">
        <f t="shared" ca="1" si="0"/>
        <v>#N/A</v>
      </c>
      <c r="F5" s="22">
        <f t="shared" ca="1" si="1"/>
        <v>0</v>
      </c>
      <c r="G5" s="63">
        <f t="shared" ca="1" si="2"/>
        <v>0</v>
      </c>
      <c r="H5" s="20" t="e">
        <f t="shared" ca="1" si="3"/>
        <v>#DIV/0!</v>
      </c>
      <c r="I5" s="19">
        <f>IFERROR(VLOOKUP(A5,[1]master_price!$F$1:$Z$999,7,FALSE),)</f>
        <v>0</v>
      </c>
      <c r="J5" s="18">
        <f>IFERROR(VLOOKUP(A5,[1]master_price!$F$1:$AF$999,14,FALSE),)</f>
        <v>0</v>
      </c>
      <c r="K5" s="17">
        <f t="shared" si="4"/>
        <v>1</v>
      </c>
      <c r="L5" s="16">
        <f t="shared" si="5"/>
        <v>1</v>
      </c>
      <c r="M5" s="15">
        <f t="shared" ca="1" si="6"/>
        <v>0</v>
      </c>
      <c r="N5" s="28"/>
    </row>
    <row r="6" spans="1:14" ht="15.75" thickBot="1" x14ac:dyDescent="0.3">
      <c r="A6" s="24"/>
      <c r="B6" s="29"/>
      <c r="C6" s="27"/>
      <c r="D6" s="24"/>
      <c r="E6" s="23" t="e">
        <f t="shared" ca="1" si="0"/>
        <v>#N/A</v>
      </c>
      <c r="F6" s="22">
        <f t="shared" ca="1" si="1"/>
        <v>0</v>
      </c>
      <c r="G6" s="21">
        <f t="shared" ca="1" si="2"/>
        <v>0</v>
      </c>
      <c r="H6" s="20" t="e">
        <f t="shared" ca="1" si="3"/>
        <v>#DIV/0!</v>
      </c>
      <c r="I6" s="19">
        <f>IFERROR(VLOOKUP(A6,[1]master_price!$F$1:$Z$999,7,FALSE),)</f>
        <v>0</v>
      </c>
      <c r="J6" s="18">
        <f>IFERROR(VLOOKUP(A6,[1]master_price!$F$1:$AF$999,14,FALSE),)</f>
        <v>0</v>
      </c>
      <c r="K6" s="17">
        <f t="shared" si="4"/>
        <v>1</v>
      </c>
      <c r="L6" s="16">
        <f t="shared" si="5"/>
        <v>1</v>
      </c>
      <c r="M6" s="15">
        <f t="shared" ca="1" si="6"/>
        <v>0</v>
      </c>
      <c r="N6" s="28"/>
    </row>
    <row r="7" spans="1:14" ht="15.75" thickBot="1" x14ac:dyDescent="0.3">
      <c r="A7" s="24" t="s">
        <v>42</v>
      </c>
      <c r="B7" s="24" t="s">
        <v>4</v>
      </c>
      <c r="C7" s="27">
        <v>2</v>
      </c>
      <c r="D7" s="24" t="s">
        <v>3</v>
      </c>
      <c r="E7" s="23" t="e">
        <f t="shared" ca="1" si="0"/>
        <v>#N/A</v>
      </c>
      <c r="F7" s="22">
        <f t="shared" ca="1" si="1"/>
        <v>0</v>
      </c>
      <c r="G7" s="21">
        <f t="shared" ca="1" si="2"/>
        <v>0</v>
      </c>
      <c r="H7" s="20" t="e">
        <f t="shared" ca="1" si="3"/>
        <v>#DIV/0!</v>
      </c>
      <c r="I7" s="19">
        <f>IFERROR(VLOOKUP(A7,[1]master_price!$F$1:$Z$999,7,FALSE),)</f>
        <v>0</v>
      </c>
      <c r="J7" s="18">
        <f>IFERROR(VLOOKUP(A7,[1]master_price!$F$1:$AF$999,14,FALSE),)</f>
        <v>0</v>
      </c>
      <c r="K7" s="17">
        <f t="shared" si="4"/>
        <v>1</v>
      </c>
      <c r="L7" s="16">
        <f t="shared" si="5"/>
        <v>1</v>
      </c>
      <c r="M7" s="15">
        <f t="shared" ca="1" si="6"/>
        <v>0</v>
      </c>
      <c r="N7" s="28"/>
    </row>
    <row r="8" spans="1:14" ht="15.75" thickBot="1" x14ac:dyDescent="0.3">
      <c r="A8" s="24"/>
      <c r="B8" s="24"/>
      <c r="C8" s="27"/>
      <c r="D8" s="24"/>
      <c r="E8" s="23" t="e">
        <f t="shared" ca="1" si="0"/>
        <v>#N/A</v>
      </c>
      <c r="F8" s="22">
        <f t="shared" ca="1" si="1"/>
        <v>0</v>
      </c>
      <c r="G8" s="21">
        <f t="shared" ca="1" si="2"/>
        <v>0</v>
      </c>
      <c r="H8" s="20" t="e">
        <f t="shared" ca="1" si="3"/>
        <v>#DIV/0!</v>
      </c>
      <c r="I8" s="19">
        <f>IFERROR(VLOOKUP(A8,[1]master_price!$F$1:$Z$999,7,FALSE),)</f>
        <v>0</v>
      </c>
      <c r="J8" s="18">
        <f>IFERROR(VLOOKUP(A8,[1]master_price!$F$1:$AF$999,14,FALSE),)</f>
        <v>0</v>
      </c>
      <c r="K8" s="17">
        <f t="shared" si="4"/>
        <v>1</v>
      </c>
      <c r="L8" s="16">
        <f t="shared" si="5"/>
        <v>1</v>
      </c>
      <c r="M8" s="15">
        <f t="shared" ca="1" si="6"/>
        <v>0</v>
      </c>
      <c r="N8" s="28"/>
    </row>
    <row r="9" spans="1:14" ht="15.75" thickBot="1" x14ac:dyDescent="0.3">
      <c r="A9" s="24" t="s">
        <v>56</v>
      </c>
      <c r="B9" s="24" t="s">
        <v>2</v>
      </c>
      <c r="C9" s="27">
        <v>1</v>
      </c>
      <c r="D9" s="24" t="s">
        <v>2</v>
      </c>
      <c r="E9" s="23" t="e">
        <f t="shared" ca="1" si="0"/>
        <v>#N/A</v>
      </c>
      <c r="F9" s="22">
        <f t="shared" ca="1" si="1"/>
        <v>12.5</v>
      </c>
      <c r="G9" s="21">
        <f t="shared" ca="1" si="2"/>
        <v>0</v>
      </c>
      <c r="H9" s="20" t="e">
        <f t="shared" ca="1" si="3"/>
        <v>#DIV/0!</v>
      </c>
      <c r="I9" s="19" t="str">
        <f>IFERROR(VLOOKUP(A9,[1]master_price!$F$1:$Z$999,7,FALSE),)</f>
        <v>kg</v>
      </c>
      <c r="J9" s="18" t="str">
        <f>IFERROR(VLOOKUP(A9,[1]master_price!$F$1:$AF$999,14,FALSE),)</f>
        <v>portion</v>
      </c>
      <c r="K9" s="17" t="e">
        <f t="shared" si="4"/>
        <v>#VALUE!</v>
      </c>
      <c r="L9" s="16" t="e">
        <f t="shared" si="5"/>
        <v>#VALUE!</v>
      </c>
      <c r="M9" s="15">
        <f t="shared" ca="1" si="6"/>
        <v>0</v>
      </c>
      <c r="N9" s="28"/>
    </row>
    <row r="10" spans="1:14" ht="15.75" thickBot="1" x14ac:dyDescent="0.3">
      <c r="A10" s="24"/>
      <c r="B10" s="24"/>
      <c r="C10" s="27"/>
      <c r="D10" s="24"/>
      <c r="E10" s="23" t="e">
        <f t="shared" ca="1" si="0"/>
        <v>#N/A</v>
      </c>
      <c r="F10" s="22">
        <f t="shared" ca="1" si="1"/>
        <v>0</v>
      </c>
      <c r="G10" s="21">
        <f t="shared" ca="1" si="2"/>
        <v>0</v>
      </c>
      <c r="H10" s="20" t="e">
        <f t="shared" ca="1" si="3"/>
        <v>#DIV/0!</v>
      </c>
      <c r="I10" s="19">
        <f>IFERROR(VLOOKUP(A10,[1]master_price!$F$1:$Z$999,7,FALSE),)</f>
        <v>0</v>
      </c>
      <c r="J10" s="18">
        <f>IFERROR(VLOOKUP(A10,[1]master_price!$F$1:$AF$999,14,FALSE),)</f>
        <v>0</v>
      </c>
      <c r="K10" s="17">
        <f t="shared" si="4"/>
        <v>1</v>
      </c>
      <c r="L10" s="16">
        <f t="shared" si="5"/>
        <v>1</v>
      </c>
      <c r="M10" s="15">
        <f t="shared" ca="1" si="6"/>
        <v>0</v>
      </c>
      <c r="N10" s="28"/>
    </row>
    <row r="11" spans="1:14" ht="15.75" thickBot="1" x14ac:dyDescent="0.3">
      <c r="A11" s="24" t="s">
        <v>77</v>
      </c>
      <c r="B11" s="24" t="s">
        <v>2</v>
      </c>
      <c r="C11" s="27">
        <v>1</v>
      </c>
      <c r="D11" s="24" t="s">
        <v>2</v>
      </c>
      <c r="E11" s="23" t="e">
        <f t="shared" ca="1" si="0"/>
        <v>#N/A</v>
      </c>
      <c r="F11" s="22">
        <f t="shared" ca="1" si="1"/>
        <v>0</v>
      </c>
      <c r="G11" s="21">
        <f t="shared" ca="1" si="2"/>
        <v>0</v>
      </c>
      <c r="H11" s="20" t="e">
        <f t="shared" ca="1" si="3"/>
        <v>#DIV/0!</v>
      </c>
      <c r="I11" s="19">
        <f>IFERROR(VLOOKUP(A11,[1]master_price!$F$1:$Z$999,7,FALSE),)</f>
        <v>0</v>
      </c>
      <c r="J11" s="18">
        <f>IFERROR(VLOOKUP(A11,[1]master_price!$F$1:$AF$999,14,FALSE),)</f>
        <v>0</v>
      </c>
      <c r="K11" s="17">
        <f t="shared" si="4"/>
        <v>1</v>
      </c>
      <c r="L11" s="16">
        <f t="shared" si="5"/>
        <v>1</v>
      </c>
      <c r="M11" s="15">
        <f t="shared" ca="1" si="6"/>
        <v>0</v>
      </c>
      <c r="N11" s="28"/>
    </row>
    <row r="12" spans="1:14" ht="15.75" thickBot="1" x14ac:dyDescent="0.3">
      <c r="A12" s="24"/>
      <c r="B12" s="24"/>
      <c r="C12" s="27"/>
      <c r="D12" s="24"/>
      <c r="E12" s="23" t="e">
        <f t="shared" ca="1" si="0"/>
        <v>#N/A</v>
      </c>
      <c r="F12" s="22">
        <f t="shared" ca="1" si="1"/>
        <v>0</v>
      </c>
      <c r="G12" s="21">
        <f t="shared" ca="1" si="2"/>
        <v>0</v>
      </c>
      <c r="H12" s="20" t="e">
        <f t="shared" ca="1" si="3"/>
        <v>#DIV/0!</v>
      </c>
      <c r="I12" s="19">
        <f>IFERROR(VLOOKUP(A12,[1]master_price!$F$1:$Z$999,7,FALSE),)</f>
        <v>0</v>
      </c>
      <c r="J12" s="18">
        <f>IFERROR(VLOOKUP(A12,[1]master_price!$F$1:$AF$999,14,FALSE),)</f>
        <v>0</v>
      </c>
      <c r="K12" s="17">
        <f t="shared" si="4"/>
        <v>1</v>
      </c>
      <c r="L12" s="16">
        <f t="shared" si="5"/>
        <v>1</v>
      </c>
      <c r="M12" s="15">
        <f t="shared" ca="1" si="6"/>
        <v>0</v>
      </c>
      <c r="N12" s="28"/>
    </row>
    <row r="13" spans="1:14" ht="15.75" thickBot="1" x14ac:dyDescent="0.3">
      <c r="A13" s="24" t="s">
        <v>25</v>
      </c>
      <c r="B13" s="24" t="s">
        <v>2</v>
      </c>
      <c r="C13" s="27">
        <v>1</v>
      </c>
      <c r="D13" s="24" t="s">
        <v>2</v>
      </c>
      <c r="E13" s="23" t="e">
        <f t="shared" ca="1" si="0"/>
        <v>#N/A</v>
      </c>
      <c r="F13" s="22">
        <f t="shared" ca="1" si="1"/>
        <v>1</v>
      </c>
      <c r="G13" s="21">
        <f t="shared" ca="1" si="2"/>
        <v>0</v>
      </c>
      <c r="H13" s="20" t="e">
        <f t="shared" ca="1" si="3"/>
        <v>#DIV/0!</v>
      </c>
      <c r="I13" s="19" t="str">
        <f>IFERROR(VLOOKUP(A13,[1]master_price!$F$1:$Z$999,7,FALSE),)</f>
        <v>uniter</v>
      </c>
      <c r="J13" s="18" t="str">
        <f>IFERROR(VLOOKUP(A13,[1]master_price!$F$1:$AF$999,14,FALSE),)</f>
        <v>uniter</v>
      </c>
      <c r="K13" s="17" t="e">
        <f t="shared" si="4"/>
        <v>#VALUE!</v>
      </c>
      <c r="L13" s="16" t="e">
        <f t="shared" si="5"/>
        <v>#VALUE!</v>
      </c>
      <c r="M13" s="15">
        <f t="shared" ca="1" si="6"/>
        <v>0</v>
      </c>
      <c r="N13" s="28"/>
    </row>
    <row r="14" spans="1:14" ht="15.75" thickBot="1" x14ac:dyDescent="0.3">
      <c r="A14" s="24"/>
      <c r="B14" s="24"/>
      <c r="C14" s="27"/>
      <c r="D14" s="24"/>
      <c r="E14" s="23" t="e">
        <f t="shared" ca="1" si="0"/>
        <v>#N/A</v>
      </c>
      <c r="F14" s="22">
        <f t="shared" ca="1" si="1"/>
        <v>0</v>
      </c>
      <c r="G14" s="21">
        <f t="shared" ca="1" si="2"/>
        <v>0</v>
      </c>
      <c r="H14" s="20" t="e">
        <f t="shared" ca="1" si="3"/>
        <v>#DIV/0!</v>
      </c>
      <c r="I14" s="19">
        <f>IFERROR(VLOOKUP(A14,[1]master_price!$F$1:$Z$999,7,FALSE),)</f>
        <v>0</v>
      </c>
      <c r="J14" s="18">
        <f>IFERROR(VLOOKUP(A14,[1]master_price!$F$1:$AF$999,14,FALSE),)</f>
        <v>0</v>
      </c>
      <c r="K14" s="17">
        <f t="shared" si="4"/>
        <v>1</v>
      </c>
      <c r="L14" s="16">
        <f t="shared" si="5"/>
        <v>1</v>
      </c>
      <c r="M14" s="15">
        <f t="shared" ca="1" si="6"/>
        <v>0</v>
      </c>
      <c r="N14" s="28"/>
    </row>
    <row r="15" spans="1:14" ht="15.75" thickBot="1" x14ac:dyDescent="0.3">
      <c r="A15" s="24"/>
      <c r="B15" s="24"/>
      <c r="C15" s="27"/>
      <c r="D15" s="24"/>
      <c r="E15" s="23" t="e">
        <f t="shared" ca="1" si="0"/>
        <v>#N/A</v>
      </c>
      <c r="F15" s="22">
        <f t="shared" ca="1" si="1"/>
        <v>0</v>
      </c>
      <c r="G15" s="21">
        <f t="shared" ca="1" si="2"/>
        <v>0</v>
      </c>
      <c r="H15" s="20" t="e">
        <f t="shared" ca="1" si="3"/>
        <v>#DIV/0!</v>
      </c>
      <c r="I15" s="19">
        <f>IFERROR(VLOOKUP(A15,[1]master_price!$F$1:$Z$999,7,FALSE),)</f>
        <v>0</v>
      </c>
      <c r="J15" s="18">
        <f>IFERROR(VLOOKUP(A15,[1]master_price!$F$1:$AF$999,14,FALSE),)</f>
        <v>0</v>
      </c>
      <c r="K15" s="17">
        <f t="shared" si="4"/>
        <v>1</v>
      </c>
      <c r="L15" s="16">
        <f t="shared" si="5"/>
        <v>1</v>
      </c>
      <c r="M15" s="15">
        <f t="shared" ca="1" si="6"/>
        <v>0</v>
      </c>
      <c r="N15" s="28"/>
    </row>
    <row r="16" spans="1:14" ht="15.75" thickBot="1" x14ac:dyDescent="0.3">
      <c r="A16" s="24"/>
      <c r="B16" s="24"/>
      <c r="C16" s="27"/>
      <c r="D16" s="24"/>
      <c r="E16" s="23" t="e">
        <f t="shared" ca="1" si="0"/>
        <v>#N/A</v>
      </c>
      <c r="F16" s="22">
        <f t="shared" ca="1" si="1"/>
        <v>0</v>
      </c>
      <c r="G16" s="21">
        <f t="shared" ca="1" si="2"/>
        <v>0</v>
      </c>
      <c r="H16" s="20" t="e">
        <f t="shared" ca="1" si="3"/>
        <v>#DIV/0!</v>
      </c>
      <c r="I16" s="19">
        <f>IFERROR(VLOOKUP(A16,[1]master_price!$F$1:$Z$999,7,FALSE),)</f>
        <v>0</v>
      </c>
      <c r="J16" s="18">
        <f>IFERROR(VLOOKUP(A16,[1]master_price!$F$1:$AF$999,14,FALSE),)</f>
        <v>0</v>
      </c>
      <c r="K16" s="17">
        <f t="shared" si="4"/>
        <v>1</v>
      </c>
      <c r="L16" s="16">
        <f t="shared" si="5"/>
        <v>1</v>
      </c>
      <c r="M16" s="15">
        <f t="shared" ca="1" si="6"/>
        <v>0</v>
      </c>
      <c r="N16" s="28"/>
    </row>
    <row r="17" spans="1:15" ht="15.75" thickBot="1" x14ac:dyDescent="0.3">
      <c r="A17" s="24"/>
      <c r="B17" s="24"/>
      <c r="C17" s="27"/>
      <c r="D17" s="24"/>
      <c r="E17" s="23" t="e">
        <f t="shared" ca="1" si="0"/>
        <v>#N/A</v>
      </c>
      <c r="F17" s="22">
        <f t="shared" ca="1" si="1"/>
        <v>0</v>
      </c>
      <c r="G17" s="21">
        <f t="shared" ca="1" si="2"/>
        <v>0</v>
      </c>
      <c r="H17" s="20" t="e">
        <f t="shared" ca="1" si="3"/>
        <v>#DIV/0!</v>
      </c>
      <c r="I17" s="19">
        <f>IFERROR(VLOOKUP(A17,[1]master_price!$F$1:$Z$999,7,FALSE),)</f>
        <v>0</v>
      </c>
      <c r="J17" s="18">
        <f>IFERROR(VLOOKUP(A17,[1]master_price!$F$1:$AF$999,14,FALSE),)</f>
        <v>0</v>
      </c>
      <c r="K17" s="17">
        <f t="shared" si="4"/>
        <v>1</v>
      </c>
      <c r="L17" s="16">
        <f t="shared" si="5"/>
        <v>1</v>
      </c>
      <c r="M17" s="15">
        <f t="shared" ca="1" si="6"/>
        <v>0</v>
      </c>
      <c r="N17" s="28"/>
    </row>
    <row r="18" spans="1:15" ht="15.75" thickBot="1" x14ac:dyDescent="0.3">
      <c r="A18" s="24"/>
      <c r="B18" s="24"/>
      <c r="C18" s="27"/>
      <c r="D18" s="24"/>
      <c r="E18" s="23" t="e">
        <f t="shared" ca="1" si="0"/>
        <v>#N/A</v>
      </c>
      <c r="F18" s="22">
        <f t="shared" ca="1" si="1"/>
        <v>0</v>
      </c>
      <c r="G18" s="21">
        <f t="shared" ca="1" si="2"/>
        <v>0</v>
      </c>
      <c r="H18" s="20" t="e">
        <f t="shared" ca="1" si="3"/>
        <v>#DIV/0!</v>
      </c>
      <c r="I18" s="19">
        <f>IFERROR(VLOOKUP(A18,[1]master_price!$F$1:$Z$999,7,FALSE),)</f>
        <v>0</v>
      </c>
      <c r="J18" s="18">
        <f>IFERROR(VLOOKUP(A18,[1]master_price!$F$1:$AF$999,14,FALSE),)</f>
        <v>0</v>
      </c>
      <c r="K18" s="17">
        <f t="shared" si="4"/>
        <v>1</v>
      </c>
      <c r="L18" s="16">
        <f t="shared" si="5"/>
        <v>1</v>
      </c>
      <c r="M18" s="15">
        <f t="shared" ca="1" si="6"/>
        <v>0</v>
      </c>
      <c r="N18" s="28"/>
    </row>
    <row r="19" spans="1:15" ht="15.75" thickBot="1" x14ac:dyDescent="0.3">
      <c r="A19" s="24"/>
      <c r="B19" s="24"/>
      <c r="C19" s="27"/>
      <c r="D19" s="24"/>
      <c r="E19" s="23" t="e">
        <f t="shared" ca="1" si="0"/>
        <v>#N/A</v>
      </c>
      <c r="F19" s="22">
        <f t="shared" ca="1" si="1"/>
        <v>0</v>
      </c>
      <c r="G19" s="21">
        <f t="shared" ca="1" si="2"/>
        <v>0</v>
      </c>
      <c r="H19" s="20" t="e">
        <f t="shared" ca="1" si="3"/>
        <v>#DIV/0!</v>
      </c>
      <c r="I19" s="19">
        <f>IFERROR(VLOOKUP(A19,[1]master_price!$F$1:$Z$999,7,FALSE),)</f>
        <v>0</v>
      </c>
      <c r="J19" s="18">
        <f>IFERROR(VLOOKUP(A19,[1]master_price!$F$1:$AF$999,14,FALSE),)</f>
        <v>0</v>
      </c>
      <c r="K19" s="17">
        <f t="shared" si="4"/>
        <v>1</v>
      </c>
      <c r="L19" s="16">
        <f t="shared" si="5"/>
        <v>1</v>
      </c>
      <c r="M19" s="15">
        <f t="shared" ca="1" si="6"/>
        <v>0</v>
      </c>
      <c r="N19" s="28"/>
    </row>
    <row r="20" spans="1:15" ht="15.75" thickBot="1" x14ac:dyDescent="0.3">
      <c r="A20" s="24"/>
      <c r="B20" s="24"/>
      <c r="C20" s="27"/>
      <c r="D20" s="24"/>
      <c r="E20" s="23" t="e">
        <f t="shared" ca="1" si="0"/>
        <v>#N/A</v>
      </c>
      <c r="F20" s="22">
        <f t="shared" ca="1" si="1"/>
        <v>0</v>
      </c>
      <c r="G20" s="21">
        <f t="shared" ca="1" si="2"/>
        <v>0</v>
      </c>
      <c r="H20" s="20" t="e">
        <f t="shared" ca="1" si="3"/>
        <v>#DIV/0!</v>
      </c>
      <c r="I20" s="19">
        <f>IFERROR(VLOOKUP(A20,[1]master_price!$F$1:$Z$999,7,FALSE),)</f>
        <v>0</v>
      </c>
      <c r="J20" s="18">
        <f>IFERROR(VLOOKUP(A20,[1]master_price!$F$1:$AF$999,14,FALSE),)</f>
        <v>0</v>
      </c>
      <c r="K20" s="17">
        <f t="shared" si="4"/>
        <v>1</v>
      </c>
      <c r="L20" s="16">
        <f t="shared" si="5"/>
        <v>1</v>
      </c>
      <c r="M20" s="15">
        <f t="shared" ca="1" si="6"/>
        <v>0</v>
      </c>
      <c r="N20" s="28"/>
    </row>
    <row r="21" spans="1:15" ht="15.75" thickBot="1" x14ac:dyDescent="0.3">
      <c r="A21" s="24"/>
      <c r="B21" s="24"/>
      <c r="C21" s="27"/>
      <c r="D21" s="24"/>
      <c r="E21" s="23" t="e">
        <f t="shared" ca="1" si="0"/>
        <v>#N/A</v>
      </c>
      <c r="F21" s="22">
        <f t="shared" ca="1" si="1"/>
        <v>0</v>
      </c>
      <c r="G21" s="21">
        <f t="shared" ca="1" si="2"/>
        <v>0</v>
      </c>
      <c r="H21" s="20" t="e">
        <f t="shared" ca="1" si="3"/>
        <v>#DIV/0!</v>
      </c>
      <c r="I21" s="19">
        <f>IFERROR(VLOOKUP(A21,[1]master_price!$F$1:$Z$999,7,FALSE),)</f>
        <v>0</v>
      </c>
      <c r="J21" s="18">
        <f>IFERROR(VLOOKUP(A21,[1]master_price!$F$1:$AF$999,14,FALSE),)</f>
        <v>0</v>
      </c>
      <c r="K21" s="17">
        <f t="shared" si="4"/>
        <v>1</v>
      </c>
      <c r="L21" s="16">
        <f t="shared" si="5"/>
        <v>1</v>
      </c>
      <c r="M21" s="15">
        <f t="shared" ca="1" si="6"/>
        <v>0</v>
      </c>
      <c r="N21" s="28"/>
    </row>
    <row r="22" spans="1:15" ht="15.75" thickBot="1" x14ac:dyDescent="0.3">
      <c r="A22" s="24"/>
      <c r="B22" s="24"/>
      <c r="C22" s="27"/>
      <c r="D22" s="24"/>
      <c r="E22" s="23" t="e">
        <f t="shared" ca="1" si="0"/>
        <v>#N/A</v>
      </c>
      <c r="F22" s="22">
        <f t="shared" ca="1" si="1"/>
        <v>0</v>
      </c>
      <c r="G22" s="21">
        <f t="shared" ca="1" si="2"/>
        <v>0</v>
      </c>
      <c r="H22" s="20" t="e">
        <f t="shared" ca="1" si="3"/>
        <v>#DIV/0!</v>
      </c>
      <c r="I22" s="19">
        <f>IFERROR(VLOOKUP(A22,[1]master_price!$F$1:$Z$999,7,FALSE),)</f>
        <v>0</v>
      </c>
      <c r="J22" s="18">
        <f>IFERROR(VLOOKUP(A22,[1]master_price!$F$1:$AF$999,14,FALSE),)</f>
        <v>0</v>
      </c>
      <c r="K22" s="17">
        <f t="shared" si="4"/>
        <v>1</v>
      </c>
      <c r="L22" s="16">
        <f t="shared" si="5"/>
        <v>1</v>
      </c>
      <c r="M22" s="15">
        <f t="shared" ca="1" si="6"/>
        <v>0</v>
      </c>
      <c r="N22" s="11"/>
      <c r="O22" s="10"/>
    </row>
    <row r="23" spans="1:15" ht="15.75" thickBot="1" x14ac:dyDescent="0.3">
      <c r="A23" s="24"/>
      <c r="B23" s="26"/>
      <c r="C23" s="25"/>
      <c r="D23" s="24"/>
      <c r="E23" s="23" t="e">
        <f t="shared" ca="1" si="0"/>
        <v>#N/A</v>
      </c>
      <c r="F23" s="22">
        <f t="shared" ca="1" si="1"/>
        <v>0</v>
      </c>
      <c r="G23" s="21">
        <f t="shared" ca="1" si="2"/>
        <v>0</v>
      </c>
      <c r="H23" s="20" t="e">
        <f t="shared" ca="1" si="3"/>
        <v>#DIV/0!</v>
      </c>
      <c r="I23" s="19">
        <f>IFERROR(VLOOKUP(A23,[1]master_price!$F$1:$Z$999,7,FALSE),)</f>
        <v>0</v>
      </c>
      <c r="J23" s="18">
        <f>IFERROR(VLOOKUP(A23,[1]master_price!$F$1:$AF$999,14,FALSE),)</f>
        <v>0</v>
      </c>
      <c r="K23" s="17">
        <f t="shared" si="4"/>
        <v>1</v>
      </c>
      <c r="L23" s="16">
        <f t="shared" si="5"/>
        <v>1</v>
      </c>
      <c r="M23" s="15">
        <f t="shared" ca="1" si="6"/>
        <v>0</v>
      </c>
      <c r="N23" s="11"/>
      <c r="O23" s="10"/>
    </row>
    <row r="24" spans="1:15" ht="15.75" thickBot="1" x14ac:dyDescent="0.3">
      <c r="F24" s="14"/>
      <c r="G24" s="14"/>
      <c r="I24" s="3" t="s">
        <v>45</v>
      </c>
      <c r="J24" s="2" t="s">
        <v>11</v>
      </c>
      <c r="L24" s="13" t="s">
        <v>10</v>
      </c>
      <c r="M24" s="12">
        <f ca="1">SUM(M4:M23)</f>
        <v>0</v>
      </c>
      <c r="N24" s="11"/>
      <c r="O24" s="10"/>
    </row>
    <row r="25" spans="1:15" ht="15.75" thickBot="1" x14ac:dyDescent="0.3">
      <c r="I25" s="3" t="s">
        <v>46</v>
      </c>
      <c r="J25" s="8" t="s">
        <v>9</v>
      </c>
      <c r="M25" s="9"/>
    </row>
    <row r="26" spans="1:15" ht="15.75" thickBot="1" x14ac:dyDescent="0.3">
      <c r="A26" s="6"/>
      <c r="I26" s="3" t="s">
        <v>47</v>
      </c>
      <c r="J26" s="8" t="s">
        <v>8</v>
      </c>
      <c r="M26" s="7" t="e">
        <f ca="1">M24/M25</f>
        <v>#DIV/0!</v>
      </c>
    </row>
    <row r="27" spans="1:15" x14ac:dyDescent="0.25">
      <c r="A27" s="6"/>
      <c r="J27" s="3"/>
      <c r="K27" s="3"/>
      <c r="L27" s="3"/>
      <c r="M27" s="3"/>
    </row>
    <row r="28" spans="1:15" x14ac:dyDescent="0.25">
      <c r="A28" s="6"/>
    </row>
  </sheetData>
  <sheetProtection selectLockedCells="1"/>
  <dataConsolidate/>
  <mergeCells count="3">
    <mergeCell ref="A1:M1"/>
    <mergeCell ref="A2:D2"/>
    <mergeCell ref="F3:G3"/>
  </mergeCells>
  <conditionalFormatting sqref="G5">
    <cfRule type="expression" priority="1" stopIfTrue="1">
      <formula>$F$5</formula>
    </cfRule>
  </conditionalFormatting>
  <dataValidations count="3">
    <dataValidation type="list" allowBlank="1" showInputMessage="1" showErrorMessage="1" sqref="D4:D23">
      <formula1>uniter_list</formula1>
    </dataValidation>
    <dataValidation type="list" allowBlank="1" showInputMessage="1" sqref="B4:B23">
      <formula1>list_format</formula1>
    </dataValidation>
    <dataValidation type="list" allowBlank="1" showInputMessage="1" sqref="A4:A23">
      <formula1>IF(A4&lt;&gt;"",OFFSET(f_categorie,MATCH(A4&amp;"*",f_categorie,0)-1,,COUNTIF(f_categorie,A4&amp;"*"),1),f_categorie)</formula1>
    </dataValidation>
  </dataValidations>
  <printOptions horizontalCentered="1"/>
  <pageMargins left="0.39370078740157483" right="0.51181102362204722" top="0.43" bottom="0.39370078740157483" header="0.27559055118110237" footer="0.23622047244094491"/>
  <pageSetup scale="96" orientation="landscape" verticalDpi="300" r:id="rId1"/>
  <headerFooter alignWithMargins="0">
    <oddFooter>&amp;LImprimer le : &amp;D&amp;R&amp;"Arial,Gras"&amp;12&amp;F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4" name="Button 1">
              <controlPr defaultSize="0" print="0" autoFill="0" autoPict="0" macro="[0]!ajout_recette_3">
                <anchor moveWithCells="1">
                  <from>
                    <xdr:col>14</xdr:col>
                    <xdr:colOff>209550</xdr:colOff>
                    <xdr:row>4</xdr:row>
                    <xdr:rowOff>57150</xdr:rowOff>
                  </from>
                  <to>
                    <xdr:col>16</xdr:col>
                    <xdr:colOff>485775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2">
    <pageSetUpPr fitToPage="1"/>
  </sheetPr>
  <dimension ref="A1:O28"/>
  <sheetViews>
    <sheetView showZeros="0" zoomScaleNormal="100" workbookViewId="0">
      <selection activeCell="B7" sqref="B7"/>
    </sheetView>
  </sheetViews>
  <sheetFormatPr defaultColWidth="11.42578125" defaultRowHeight="15" x14ac:dyDescent="0.25"/>
  <cols>
    <col min="1" max="1" width="33.140625" style="1" bestFit="1" customWidth="1"/>
    <col min="2" max="2" width="14" style="1" bestFit="1" customWidth="1"/>
    <col min="3" max="3" width="13.28515625" style="5" customWidth="1"/>
    <col min="4" max="4" width="11.42578125" style="4" customWidth="1"/>
    <col min="5" max="5" width="13.42578125" style="1" hidden="1" customWidth="1"/>
    <col min="6" max="6" width="9.42578125" style="1" customWidth="1"/>
    <col min="7" max="7" width="10" style="1" customWidth="1"/>
    <col min="8" max="8" width="9.28515625" style="1" hidden="1" customWidth="1"/>
    <col min="9" max="9" width="11.42578125" style="3"/>
    <col min="10" max="10" width="7.7109375" style="2" hidden="1" customWidth="1"/>
    <col min="11" max="11" width="4.5703125" style="1" hidden="1" customWidth="1"/>
    <col min="12" max="12" width="5.5703125" style="1" hidden="1" customWidth="1"/>
    <col min="13" max="13" width="13" style="1" customWidth="1"/>
    <col min="14" max="14" width="3.7109375" style="1" customWidth="1"/>
    <col min="15" max="16384" width="11.42578125" style="1"/>
  </cols>
  <sheetData>
    <row r="1" spans="1:14" ht="21" thickBot="1" x14ac:dyDescent="0.25">
      <c r="A1" s="70" t="s">
        <v>78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</row>
    <row r="2" spans="1:14" ht="16.5" thickBot="1" x14ac:dyDescent="0.3">
      <c r="A2" s="73" t="s">
        <v>23</v>
      </c>
      <c r="B2" s="73"/>
      <c r="C2" s="73"/>
      <c r="D2" s="74"/>
      <c r="E2" s="59"/>
      <c r="F2" s="52"/>
      <c r="G2" s="51"/>
      <c r="H2" s="50"/>
      <c r="I2" s="49"/>
      <c r="J2" s="48"/>
      <c r="K2" s="47"/>
      <c r="L2" s="46"/>
      <c r="M2" s="45"/>
    </row>
    <row r="3" spans="1:14" ht="13.5" thickBot="1" x14ac:dyDescent="0.25">
      <c r="A3" s="44" t="s">
        <v>22</v>
      </c>
      <c r="B3" s="44"/>
      <c r="C3" s="43" t="s">
        <v>21</v>
      </c>
      <c r="D3" s="42" t="s">
        <v>20</v>
      </c>
      <c r="E3" s="41" t="s">
        <v>19</v>
      </c>
      <c r="F3" s="75" t="s">
        <v>18</v>
      </c>
      <c r="G3" s="76"/>
      <c r="H3" s="40" t="s">
        <v>17</v>
      </c>
      <c r="I3" s="39" t="s">
        <v>16</v>
      </c>
      <c r="J3" s="38" t="s">
        <v>15</v>
      </c>
      <c r="K3" s="38" t="s">
        <v>14</v>
      </c>
      <c r="L3" s="37" t="s">
        <v>13</v>
      </c>
      <c r="M3" s="36" t="s">
        <v>12</v>
      </c>
    </row>
    <row r="4" spans="1:14" ht="15.75" thickBot="1" x14ac:dyDescent="0.3">
      <c r="A4" s="35" t="s">
        <v>37</v>
      </c>
      <c r="B4" s="34" t="s">
        <v>2</v>
      </c>
      <c r="C4" s="33">
        <v>1</v>
      </c>
      <c r="D4" s="30" t="s">
        <v>2</v>
      </c>
      <c r="E4" s="23" t="e">
        <f t="shared" ref="E4:E23" ca="1" si="0">CONVERT(C4,D4,F4)</f>
        <v>#N/A</v>
      </c>
      <c r="F4" s="22">
        <f t="shared" ref="F4:F23" ca="1" si="1">IFERROR(INDEX(INDIRECT($B4),MATCH($A4,DESCRIPTION,0),2),)</f>
        <v>12</v>
      </c>
      <c r="G4" s="32">
        <f t="shared" ref="G4:G23" ca="1" si="2">IFERROR(INDEX(INDIRECT($B4),MATCH($A4,DESCRIPTION,0),1),)</f>
        <v>0</v>
      </c>
      <c r="H4" s="20" t="e">
        <f t="shared" ref="H4:H23" ca="1" si="3">IFERROR(E4/G4,C4/G4)</f>
        <v>#DIV/0!</v>
      </c>
      <c r="I4" s="19" t="str">
        <f>IFERROR(VLOOKUP(A4,[1]master_price!$F$1:$Z$999,7,FALSE),)</f>
        <v>uniter</v>
      </c>
      <c r="J4" s="18" t="str">
        <f>IFERROR(VLOOKUP(A4,[1]master_price!$F$1:$AF$999,14,FALSE),)</f>
        <v>uniter</v>
      </c>
      <c r="K4" s="17" t="e">
        <f t="shared" ref="K4:K23" si="4">(100-J4)/100</f>
        <v>#VALUE!</v>
      </c>
      <c r="L4" s="16" t="e">
        <f t="shared" ref="L4:L23" si="5">100/(100-J4)</f>
        <v>#VALUE!</v>
      </c>
      <c r="M4" s="15">
        <f t="shared" ref="M4:M23" ca="1" si="6">IFERROR((I4*H4)/(1-J4),)</f>
        <v>0</v>
      </c>
      <c r="N4" s="28"/>
    </row>
    <row r="5" spans="1:14" ht="15.75" thickBot="1" x14ac:dyDescent="0.3">
      <c r="A5" s="30"/>
      <c r="B5" s="31"/>
      <c r="C5" s="27">
        <v>1</v>
      </c>
      <c r="D5" s="30" t="s">
        <v>2</v>
      </c>
      <c r="E5" s="23" t="e">
        <f t="shared" ca="1" si="0"/>
        <v>#N/A</v>
      </c>
      <c r="F5" s="22">
        <f t="shared" ca="1" si="1"/>
        <v>0</v>
      </c>
      <c r="G5" s="63">
        <f t="shared" ca="1" si="2"/>
        <v>0</v>
      </c>
      <c r="H5" s="20" t="e">
        <f t="shared" ca="1" si="3"/>
        <v>#DIV/0!</v>
      </c>
      <c r="I5" s="19">
        <f>IFERROR(VLOOKUP(A5,[1]master_price!$F$1:$Z$999,7,FALSE),)</f>
        <v>0</v>
      </c>
      <c r="J5" s="18">
        <f>IFERROR(VLOOKUP(A5,[1]master_price!$F$1:$AF$999,14,FALSE),)</f>
        <v>0</v>
      </c>
      <c r="K5" s="17">
        <f t="shared" si="4"/>
        <v>1</v>
      </c>
      <c r="L5" s="16">
        <f t="shared" si="5"/>
        <v>1</v>
      </c>
      <c r="M5" s="15">
        <f t="shared" ca="1" si="6"/>
        <v>0</v>
      </c>
      <c r="N5" s="28"/>
    </row>
    <row r="6" spans="1:14" ht="15.75" thickBot="1" x14ac:dyDescent="0.3">
      <c r="A6" s="24"/>
      <c r="B6" s="29"/>
      <c r="C6" s="27"/>
      <c r="D6" s="24"/>
      <c r="E6" s="23" t="e">
        <f t="shared" ca="1" si="0"/>
        <v>#N/A</v>
      </c>
      <c r="F6" s="22">
        <f t="shared" ca="1" si="1"/>
        <v>0</v>
      </c>
      <c r="G6" s="21">
        <f t="shared" ca="1" si="2"/>
        <v>0</v>
      </c>
      <c r="H6" s="20" t="e">
        <f t="shared" ca="1" si="3"/>
        <v>#DIV/0!</v>
      </c>
      <c r="I6" s="19">
        <f>IFERROR(VLOOKUP(A6,[1]master_price!$F$1:$Z$999,7,FALSE),)</f>
        <v>0</v>
      </c>
      <c r="J6" s="18">
        <f>IFERROR(VLOOKUP(A6,[1]master_price!$F$1:$AF$999,14,FALSE),)</f>
        <v>0</v>
      </c>
      <c r="K6" s="17">
        <f t="shared" si="4"/>
        <v>1</v>
      </c>
      <c r="L6" s="16">
        <f t="shared" si="5"/>
        <v>1</v>
      </c>
      <c r="M6" s="15">
        <f t="shared" ca="1" si="6"/>
        <v>0</v>
      </c>
      <c r="N6" s="28"/>
    </row>
    <row r="7" spans="1:14" ht="15.75" thickBot="1" x14ac:dyDescent="0.3">
      <c r="A7" s="24" t="s">
        <v>42</v>
      </c>
      <c r="B7" s="24" t="s">
        <v>4</v>
      </c>
      <c r="C7" s="27">
        <v>2</v>
      </c>
      <c r="D7" s="24" t="s">
        <v>3</v>
      </c>
      <c r="E7" s="23" t="e">
        <f t="shared" ca="1" si="0"/>
        <v>#N/A</v>
      </c>
      <c r="F7" s="22">
        <f t="shared" ca="1" si="1"/>
        <v>0</v>
      </c>
      <c r="G7" s="21">
        <f t="shared" ca="1" si="2"/>
        <v>0</v>
      </c>
      <c r="H7" s="20" t="e">
        <f t="shared" ca="1" si="3"/>
        <v>#DIV/0!</v>
      </c>
      <c r="I7" s="19">
        <f>IFERROR(VLOOKUP(A7,[1]master_price!$F$1:$Z$999,7,FALSE),)</f>
        <v>0</v>
      </c>
      <c r="J7" s="18">
        <f>IFERROR(VLOOKUP(A7,[1]master_price!$F$1:$AF$999,14,FALSE),)</f>
        <v>0</v>
      </c>
      <c r="K7" s="17">
        <f t="shared" si="4"/>
        <v>1</v>
      </c>
      <c r="L7" s="16">
        <f t="shared" si="5"/>
        <v>1</v>
      </c>
      <c r="M7" s="15">
        <f t="shared" ca="1" si="6"/>
        <v>0</v>
      </c>
      <c r="N7" s="28"/>
    </row>
    <row r="8" spans="1:14" ht="15.75" thickBot="1" x14ac:dyDescent="0.3">
      <c r="A8" s="24"/>
      <c r="B8" s="24"/>
      <c r="C8" s="27"/>
      <c r="D8" s="24"/>
      <c r="E8" s="23" t="e">
        <f t="shared" ca="1" si="0"/>
        <v>#N/A</v>
      </c>
      <c r="F8" s="22">
        <f t="shared" ca="1" si="1"/>
        <v>0</v>
      </c>
      <c r="G8" s="21">
        <f t="shared" ca="1" si="2"/>
        <v>0</v>
      </c>
      <c r="H8" s="20" t="e">
        <f t="shared" ca="1" si="3"/>
        <v>#DIV/0!</v>
      </c>
      <c r="I8" s="19">
        <f>IFERROR(VLOOKUP(A8,[1]master_price!$F$1:$Z$999,7,FALSE),)</f>
        <v>0</v>
      </c>
      <c r="J8" s="18">
        <f>IFERROR(VLOOKUP(A8,[1]master_price!$F$1:$AF$999,14,FALSE),)</f>
        <v>0</v>
      </c>
      <c r="K8" s="17">
        <f t="shared" si="4"/>
        <v>1</v>
      </c>
      <c r="L8" s="16">
        <f t="shared" si="5"/>
        <v>1</v>
      </c>
      <c r="M8" s="15">
        <f t="shared" ca="1" si="6"/>
        <v>0</v>
      </c>
      <c r="N8" s="28"/>
    </row>
    <row r="9" spans="1:14" ht="15.75" thickBot="1" x14ac:dyDescent="0.3">
      <c r="A9" s="24" t="s">
        <v>56</v>
      </c>
      <c r="B9" s="24" t="s">
        <v>2</v>
      </c>
      <c r="C9" s="27">
        <v>1</v>
      </c>
      <c r="D9" s="24" t="s">
        <v>2</v>
      </c>
      <c r="E9" s="23" t="e">
        <f t="shared" ca="1" si="0"/>
        <v>#N/A</v>
      </c>
      <c r="F9" s="22">
        <f t="shared" ca="1" si="1"/>
        <v>12.5</v>
      </c>
      <c r="G9" s="21">
        <f t="shared" ca="1" si="2"/>
        <v>0</v>
      </c>
      <c r="H9" s="20" t="e">
        <f t="shared" ca="1" si="3"/>
        <v>#DIV/0!</v>
      </c>
      <c r="I9" s="19" t="str">
        <f>IFERROR(VLOOKUP(A9,[1]master_price!$F$1:$Z$999,7,FALSE),)</f>
        <v>kg</v>
      </c>
      <c r="J9" s="18" t="str">
        <f>IFERROR(VLOOKUP(A9,[1]master_price!$F$1:$AF$999,14,FALSE),)</f>
        <v>portion</v>
      </c>
      <c r="K9" s="17" t="e">
        <f t="shared" si="4"/>
        <v>#VALUE!</v>
      </c>
      <c r="L9" s="16" t="e">
        <f t="shared" si="5"/>
        <v>#VALUE!</v>
      </c>
      <c r="M9" s="15">
        <f t="shared" ca="1" si="6"/>
        <v>0</v>
      </c>
      <c r="N9" s="28"/>
    </row>
    <row r="10" spans="1:14" ht="15.75" thickBot="1" x14ac:dyDescent="0.3">
      <c r="A10" s="24"/>
      <c r="B10" s="24"/>
      <c r="C10" s="27"/>
      <c r="D10" s="24"/>
      <c r="E10" s="23" t="e">
        <f t="shared" ca="1" si="0"/>
        <v>#N/A</v>
      </c>
      <c r="F10" s="22">
        <f t="shared" ca="1" si="1"/>
        <v>0</v>
      </c>
      <c r="G10" s="21">
        <f t="shared" ca="1" si="2"/>
        <v>0</v>
      </c>
      <c r="H10" s="20" t="e">
        <f t="shared" ca="1" si="3"/>
        <v>#DIV/0!</v>
      </c>
      <c r="I10" s="19">
        <f>IFERROR(VLOOKUP(A10,[1]master_price!$F$1:$Z$999,7,FALSE),)</f>
        <v>0</v>
      </c>
      <c r="J10" s="18">
        <f>IFERROR(VLOOKUP(A10,[1]master_price!$F$1:$AF$999,14,FALSE),)</f>
        <v>0</v>
      </c>
      <c r="K10" s="17">
        <f t="shared" si="4"/>
        <v>1</v>
      </c>
      <c r="L10" s="16">
        <f t="shared" si="5"/>
        <v>1</v>
      </c>
      <c r="M10" s="15">
        <f t="shared" ca="1" si="6"/>
        <v>0</v>
      </c>
      <c r="N10" s="28"/>
    </row>
    <row r="11" spans="1:14" ht="15.75" thickBot="1" x14ac:dyDescent="0.3">
      <c r="A11" s="24" t="s">
        <v>25</v>
      </c>
      <c r="B11" s="24" t="s">
        <v>2</v>
      </c>
      <c r="C11" s="27">
        <v>1</v>
      </c>
      <c r="D11" s="24" t="s">
        <v>2</v>
      </c>
      <c r="E11" s="23" t="e">
        <f t="shared" ca="1" si="0"/>
        <v>#N/A</v>
      </c>
      <c r="F11" s="22">
        <f t="shared" ca="1" si="1"/>
        <v>1</v>
      </c>
      <c r="G11" s="21">
        <f t="shared" ca="1" si="2"/>
        <v>0</v>
      </c>
      <c r="H11" s="20" t="e">
        <f t="shared" ca="1" si="3"/>
        <v>#DIV/0!</v>
      </c>
      <c r="I11" s="19" t="str">
        <f>IFERROR(VLOOKUP(A11,[1]master_price!$F$1:$Z$999,7,FALSE),)</f>
        <v>uniter</v>
      </c>
      <c r="J11" s="18" t="str">
        <f>IFERROR(VLOOKUP(A11,[1]master_price!$F$1:$AF$999,14,FALSE),)</f>
        <v>uniter</v>
      </c>
      <c r="K11" s="17" t="e">
        <f t="shared" si="4"/>
        <v>#VALUE!</v>
      </c>
      <c r="L11" s="16" t="e">
        <f t="shared" si="5"/>
        <v>#VALUE!</v>
      </c>
      <c r="M11" s="15">
        <f t="shared" ca="1" si="6"/>
        <v>0</v>
      </c>
      <c r="N11" s="28"/>
    </row>
    <row r="12" spans="1:14" ht="15.75" thickBot="1" x14ac:dyDescent="0.3">
      <c r="A12" s="24"/>
      <c r="B12" s="24"/>
      <c r="C12" s="27"/>
      <c r="D12" s="24"/>
      <c r="E12" s="23" t="e">
        <f t="shared" ca="1" si="0"/>
        <v>#N/A</v>
      </c>
      <c r="F12" s="22">
        <f t="shared" ca="1" si="1"/>
        <v>0</v>
      </c>
      <c r="G12" s="21">
        <f t="shared" ca="1" si="2"/>
        <v>0</v>
      </c>
      <c r="H12" s="20" t="e">
        <f t="shared" ca="1" si="3"/>
        <v>#DIV/0!</v>
      </c>
      <c r="I12" s="19">
        <f>IFERROR(VLOOKUP(A12,[1]master_price!$F$1:$Z$999,7,FALSE),)</f>
        <v>0</v>
      </c>
      <c r="J12" s="18">
        <f>IFERROR(VLOOKUP(A12,[1]master_price!$F$1:$AF$999,14,FALSE),)</f>
        <v>0</v>
      </c>
      <c r="K12" s="17">
        <f t="shared" si="4"/>
        <v>1</v>
      </c>
      <c r="L12" s="16">
        <f t="shared" si="5"/>
        <v>1</v>
      </c>
      <c r="M12" s="15">
        <f t="shared" ca="1" si="6"/>
        <v>0</v>
      </c>
      <c r="N12" s="28"/>
    </row>
    <row r="13" spans="1:14" ht="15.75" thickBot="1" x14ac:dyDescent="0.3">
      <c r="A13" s="24"/>
      <c r="B13" s="24"/>
      <c r="C13" s="27"/>
      <c r="D13" s="24"/>
      <c r="E13" s="23" t="e">
        <f t="shared" ca="1" si="0"/>
        <v>#N/A</v>
      </c>
      <c r="F13" s="22">
        <f t="shared" ca="1" si="1"/>
        <v>0</v>
      </c>
      <c r="G13" s="21">
        <f t="shared" ca="1" si="2"/>
        <v>0</v>
      </c>
      <c r="H13" s="20" t="e">
        <f t="shared" ca="1" si="3"/>
        <v>#DIV/0!</v>
      </c>
      <c r="I13" s="19">
        <f>IFERROR(VLOOKUP(A13,[1]master_price!$F$1:$Z$999,7,FALSE),)</f>
        <v>0</v>
      </c>
      <c r="J13" s="18">
        <f>IFERROR(VLOOKUP(A13,[1]master_price!$F$1:$AF$999,14,FALSE),)</f>
        <v>0</v>
      </c>
      <c r="K13" s="17">
        <f t="shared" si="4"/>
        <v>1</v>
      </c>
      <c r="L13" s="16">
        <f t="shared" si="5"/>
        <v>1</v>
      </c>
      <c r="M13" s="15">
        <f t="shared" ca="1" si="6"/>
        <v>0</v>
      </c>
      <c r="N13" s="28"/>
    </row>
    <row r="14" spans="1:14" ht="15.75" thickBot="1" x14ac:dyDescent="0.3">
      <c r="A14" s="24"/>
      <c r="B14" s="24"/>
      <c r="C14" s="27"/>
      <c r="D14" s="24"/>
      <c r="E14" s="23" t="e">
        <f t="shared" ca="1" si="0"/>
        <v>#N/A</v>
      </c>
      <c r="F14" s="22">
        <f t="shared" ca="1" si="1"/>
        <v>0</v>
      </c>
      <c r="G14" s="21">
        <f t="shared" ca="1" si="2"/>
        <v>0</v>
      </c>
      <c r="H14" s="20" t="e">
        <f t="shared" ca="1" si="3"/>
        <v>#DIV/0!</v>
      </c>
      <c r="I14" s="19">
        <f>IFERROR(VLOOKUP(A14,[1]master_price!$F$1:$Z$999,7,FALSE),)</f>
        <v>0</v>
      </c>
      <c r="J14" s="18">
        <f>IFERROR(VLOOKUP(A14,[1]master_price!$F$1:$AF$999,14,FALSE),)</f>
        <v>0</v>
      </c>
      <c r="K14" s="17">
        <f t="shared" si="4"/>
        <v>1</v>
      </c>
      <c r="L14" s="16">
        <f t="shared" si="5"/>
        <v>1</v>
      </c>
      <c r="M14" s="15">
        <f t="shared" ca="1" si="6"/>
        <v>0</v>
      </c>
      <c r="N14" s="28"/>
    </row>
    <row r="15" spans="1:14" ht="15.75" thickBot="1" x14ac:dyDescent="0.3">
      <c r="A15" s="24"/>
      <c r="B15" s="24"/>
      <c r="C15" s="27"/>
      <c r="D15" s="24"/>
      <c r="E15" s="23" t="e">
        <f t="shared" ca="1" si="0"/>
        <v>#N/A</v>
      </c>
      <c r="F15" s="22">
        <f t="shared" ca="1" si="1"/>
        <v>0</v>
      </c>
      <c r="G15" s="21">
        <f t="shared" ca="1" si="2"/>
        <v>0</v>
      </c>
      <c r="H15" s="20" t="e">
        <f t="shared" ca="1" si="3"/>
        <v>#DIV/0!</v>
      </c>
      <c r="I15" s="19">
        <f>IFERROR(VLOOKUP(A15,[1]master_price!$F$1:$Z$999,7,FALSE),)</f>
        <v>0</v>
      </c>
      <c r="J15" s="18">
        <f>IFERROR(VLOOKUP(A15,[1]master_price!$F$1:$AF$999,14,FALSE),)</f>
        <v>0</v>
      </c>
      <c r="K15" s="17">
        <f t="shared" si="4"/>
        <v>1</v>
      </c>
      <c r="L15" s="16">
        <f t="shared" si="5"/>
        <v>1</v>
      </c>
      <c r="M15" s="15">
        <f t="shared" ca="1" si="6"/>
        <v>0</v>
      </c>
      <c r="N15" s="28"/>
    </row>
    <row r="16" spans="1:14" ht="15.75" thickBot="1" x14ac:dyDescent="0.3">
      <c r="A16" s="24"/>
      <c r="B16" s="24"/>
      <c r="C16" s="27"/>
      <c r="D16" s="24"/>
      <c r="E16" s="23" t="e">
        <f t="shared" ca="1" si="0"/>
        <v>#N/A</v>
      </c>
      <c r="F16" s="22">
        <f t="shared" ca="1" si="1"/>
        <v>0</v>
      </c>
      <c r="G16" s="21">
        <f t="shared" ca="1" si="2"/>
        <v>0</v>
      </c>
      <c r="H16" s="20" t="e">
        <f t="shared" ca="1" si="3"/>
        <v>#DIV/0!</v>
      </c>
      <c r="I16" s="19">
        <f>IFERROR(VLOOKUP(A16,[1]master_price!$F$1:$Z$999,7,FALSE),)</f>
        <v>0</v>
      </c>
      <c r="J16" s="18">
        <f>IFERROR(VLOOKUP(A16,[1]master_price!$F$1:$AF$999,14,FALSE),)</f>
        <v>0</v>
      </c>
      <c r="K16" s="17">
        <f t="shared" si="4"/>
        <v>1</v>
      </c>
      <c r="L16" s="16">
        <f t="shared" si="5"/>
        <v>1</v>
      </c>
      <c r="M16" s="15">
        <f t="shared" ca="1" si="6"/>
        <v>0</v>
      </c>
      <c r="N16" s="28"/>
    </row>
    <row r="17" spans="1:15" ht="15.75" thickBot="1" x14ac:dyDescent="0.3">
      <c r="A17" s="24"/>
      <c r="B17" s="24"/>
      <c r="C17" s="27"/>
      <c r="D17" s="24"/>
      <c r="E17" s="23" t="e">
        <f t="shared" ca="1" si="0"/>
        <v>#N/A</v>
      </c>
      <c r="F17" s="22">
        <f t="shared" ca="1" si="1"/>
        <v>0</v>
      </c>
      <c r="G17" s="21">
        <f t="shared" ca="1" si="2"/>
        <v>0</v>
      </c>
      <c r="H17" s="20" t="e">
        <f t="shared" ca="1" si="3"/>
        <v>#DIV/0!</v>
      </c>
      <c r="I17" s="19">
        <f>IFERROR(VLOOKUP(A17,[1]master_price!$F$1:$Z$999,7,FALSE),)</f>
        <v>0</v>
      </c>
      <c r="J17" s="18">
        <f>IFERROR(VLOOKUP(A17,[1]master_price!$F$1:$AF$999,14,FALSE),)</f>
        <v>0</v>
      </c>
      <c r="K17" s="17">
        <f t="shared" si="4"/>
        <v>1</v>
      </c>
      <c r="L17" s="16">
        <f t="shared" si="5"/>
        <v>1</v>
      </c>
      <c r="M17" s="15">
        <f t="shared" ca="1" si="6"/>
        <v>0</v>
      </c>
      <c r="N17" s="28"/>
    </row>
    <row r="18" spans="1:15" ht="15.75" thickBot="1" x14ac:dyDescent="0.3">
      <c r="A18" s="24"/>
      <c r="B18" s="24"/>
      <c r="C18" s="27"/>
      <c r="D18" s="24"/>
      <c r="E18" s="23" t="e">
        <f t="shared" ca="1" si="0"/>
        <v>#N/A</v>
      </c>
      <c r="F18" s="22">
        <f t="shared" ca="1" si="1"/>
        <v>0</v>
      </c>
      <c r="G18" s="21">
        <f t="shared" ca="1" si="2"/>
        <v>0</v>
      </c>
      <c r="H18" s="20" t="e">
        <f t="shared" ca="1" si="3"/>
        <v>#DIV/0!</v>
      </c>
      <c r="I18" s="19">
        <f>IFERROR(VLOOKUP(A18,[1]master_price!$F$1:$Z$999,7,FALSE),)</f>
        <v>0</v>
      </c>
      <c r="J18" s="18">
        <f>IFERROR(VLOOKUP(A18,[1]master_price!$F$1:$AF$999,14,FALSE),)</f>
        <v>0</v>
      </c>
      <c r="K18" s="17">
        <f t="shared" si="4"/>
        <v>1</v>
      </c>
      <c r="L18" s="16">
        <f t="shared" si="5"/>
        <v>1</v>
      </c>
      <c r="M18" s="15">
        <f t="shared" ca="1" si="6"/>
        <v>0</v>
      </c>
      <c r="N18" s="28"/>
    </row>
    <row r="19" spans="1:15" ht="15.75" thickBot="1" x14ac:dyDescent="0.3">
      <c r="A19" s="24"/>
      <c r="B19" s="24"/>
      <c r="C19" s="27"/>
      <c r="D19" s="24"/>
      <c r="E19" s="23" t="e">
        <f t="shared" ca="1" si="0"/>
        <v>#N/A</v>
      </c>
      <c r="F19" s="22">
        <f t="shared" ca="1" si="1"/>
        <v>0</v>
      </c>
      <c r="G19" s="21">
        <f t="shared" ca="1" si="2"/>
        <v>0</v>
      </c>
      <c r="H19" s="20" t="e">
        <f t="shared" ca="1" si="3"/>
        <v>#DIV/0!</v>
      </c>
      <c r="I19" s="19">
        <f>IFERROR(VLOOKUP(A19,[1]master_price!$F$1:$Z$999,7,FALSE),)</f>
        <v>0</v>
      </c>
      <c r="J19" s="18">
        <f>IFERROR(VLOOKUP(A19,[1]master_price!$F$1:$AF$999,14,FALSE),)</f>
        <v>0</v>
      </c>
      <c r="K19" s="17">
        <f t="shared" si="4"/>
        <v>1</v>
      </c>
      <c r="L19" s="16">
        <f t="shared" si="5"/>
        <v>1</v>
      </c>
      <c r="M19" s="15">
        <f t="shared" ca="1" si="6"/>
        <v>0</v>
      </c>
      <c r="N19" s="28"/>
    </row>
    <row r="20" spans="1:15" ht="15.75" thickBot="1" x14ac:dyDescent="0.3">
      <c r="A20" s="24"/>
      <c r="B20" s="24"/>
      <c r="C20" s="27"/>
      <c r="D20" s="24"/>
      <c r="E20" s="23" t="e">
        <f t="shared" ca="1" si="0"/>
        <v>#N/A</v>
      </c>
      <c r="F20" s="22">
        <f t="shared" ca="1" si="1"/>
        <v>0</v>
      </c>
      <c r="G20" s="21">
        <f t="shared" ca="1" si="2"/>
        <v>0</v>
      </c>
      <c r="H20" s="20" t="e">
        <f t="shared" ca="1" si="3"/>
        <v>#DIV/0!</v>
      </c>
      <c r="I20" s="19">
        <f>IFERROR(VLOOKUP(A20,[1]master_price!$F$1:$Z$999,7,FALSE),)</f>
        <v>0</v>
      </c>
      <c r="J20" s="18">
        <f>IFERROR(VLOOKUP(A20,[1]master_price!$F$1:$AF$999,14,FALSE),)</f>
        <v>0</v>
      </c>
      <c r="K20" s="17">
        <f t="shared" si="4"/>
        <v>1</v>
      </c>
      <c r="L20" s="16">
        <f t="shared" si="5"/>
        <v>1</v>
      </c>
      <c r="M20" s="15">
        <f t="shared" ca="1" si="6"/>
        <v>0</v>
      </c>
      <c r="N20" s="28"/>
    </row>
    <row r="21" spans="1:15" ht="15.75" thickBot="1" x14ac:dyDescent="0.3">
      <c r="A21" s="24"/>
      <c r="B21" s="24"/>
      <c r="C21" s="27"/>
      <c r="D21" s="24"/>
      <c r="E21" s="23" t="e">
        <f t="shared" ca="1" si="0"/>
        <v>#N/A</v>
      </c>
      <c r="F21" s="22">
        <f t="shared" ca="1" si="1"/>
        <v>0</v>
      </c>
      <c r="G21" s="21">
        <f t="shared" ca="1" si="2"/>
        <v>0</v>
      </c>
      <c r="H21" s="20" t="e">
        <f t="shared" ca="1" si="3"/>
        <v>#DIV/0!</v>
      </c>
      <c r="I21" s="19">
        <f>IFERROR(VLOOKUP(A21,[1]master_price!$F$1:$Z$999,7,FALSE),)</f>
        <v>0</v>
      </c>
      <c r="J21" s="18">
        <f>IFERROR(VLOOKUP(A21,[1]master_price!$F$1:$AF$999,14,FALSE),)</f>
        <v>0</v>
      </c>
      <c r="K21" s="17">
        <f t="shared" si="4"/>
        <v>1</v>
      </c>
      <c r="L21" s="16">
        <f t="shared" si="5"/>
        <v>1</v>
      </c>
      <c r="M21" s="15">
        <f t="shared" ca="1" si="6"/>
        <v>0</v>
      </c>
      <c r="N21" s="28"/>
    </row>
    <row r="22" spans="1:15" ht="15.75" thickBot="1" x14ac:dyDescent="0.3">
      <c r="A22" s="24"/>
      <c r="B22" s="24"/>
      <c r="C22" s="27"/>
      <c r="D22" s="24"/>
      <c r="E22" s="23" t="e">
        <f t="shared" ca="1" si="0"/>
        <v>#N/A</v>
      </c>
      <c r="F22" s="22">
        <f t="shared" ca="1" si="1"/>
        <v>0</v>
      </c>
      <c r="G22" s="21">
        <f t="shared" ca="1" si="2"/>
        <v>0</v>
      </c>
      <c r="H22" s="20" t="e">
        <f t="shared" ca="1" si="3"/>
        <v>#DIV/0!</v>
      </c>
      <c r="I22" s="19">
        <f>IFERROR(VLOOKUP(A22,[1]master_price!$F$1:$Z$999,7,FALSE),)</f>
        <v>0</v>
      </c>
      <c r="J22" s="18">
        <f>IFERROR(VLOOKUP(A22,[1]master_price!$F$1:$AF$999,14,FALSE),)</f>
        <v>0</v>
      </c>
      <c r="K22" s="17">
        <f t="shared" si="4"/>
        <v>1</v>
      </c>
      <c r="L22" s="16">
        <f t="shared" si="5"/>
        <v>1</v>
      </c>
      <c r="M22" s="15">
        <f t="shared" ca="1" si="6"/>
        <v>0</v>
      </c>
      <c r="N22" s="11"/>
      <c r="O22" s="10"/>
    </row>
    <row r="23" spans="1:15" ht="15.75" thickBot="1" x14ac:dyDescent="0.3">
      <c r="A23" s="24"/>
      <c r="B23" s="26"/>
      <c r="C23" s="25"/>
      <c r="D23" s="24"/>
      <c r="E23" s="23" t="e">
        <f t="shared" ca="1" si="0"/>
        <v>#N/A</v>
      </c>
      <c r="F23" s="22">
        <f t="shared" ca="1" si="1"/>
        <v>0</v>
      </c>
      <c r="G23" s="21">
        <f t="shared" ca="1" si="2"/>
        <v>0</v>
      </c>
      <c r="H23" s="20" t="e">
        <f t="shared" ca="1" si="3"/>
        <v>#DIV/0!</v>
      </c>
      <c r="I23" s="19">
        <f>IFERROR(VLOOKUP(A23,[1]master_price!$F$1:$Z$999,7,FALSE),)</f>
        <v>0</v>
      </c>
      <c r="J23" s="18">
        <f>IFERROR(VLOOKUP(A23,[1]master_price!$F$1:$AF$999,14,FALSE),)</f>
        <v>0</v>
      </c>
      <c r="K23" s="17">
        <f t="shared" si="4"/>
        <v>1</v>
      </c>
      <c r="L23" s="16">
        <f t="shared" si="5"/>
        <v>1</v>
      </c>
      <c r="M23" s="15">
        <f t="shared" ca="1" si="6"/>
        <v>0</v>
      </c>
      <c r="N23" s="11"/>
      <c r="O23" s="10"/>
    </row>
    <row r="24" spans="1:15" ht="15.75" thickBot="1" x14ac:dyDescent="0.3">
      <c r="F24" s="14"/>
      <c r="G24" s="14"/>
      <c r="I24" s="3" t="s">
        <v>45</v>
      </c>
      <c r="J24" s="2" t="s">
        <v>11</v>
      </c>
      <c r="L24" s="13" t="s">
        <v>10</v>
      </c>
      <c r="M24" s="12">
        <f ca="1">SUM(M4:M23)</f>
        <v>0</v>
      </c>
      <c r="N24" s="11"/>
      <c r="O24" s="10"/>
    </row>
    <row r="25" spans="1:15" ht="15.75" thickBot="1" x14ac:dyDescent="0.3">
      <c r="I25" s="3" t="s">
        <v>46</v>
      </c>
      <c r="J25" s="8" t="s">
        <v>9</v>
      </c>
      <c r="M25" s="9">
        <v>4.95</v>
      </c>
    </row>
    <row r="26" spans="1:15" ht="15.75" thickBot="1" x14ac:dyDescent="0.3">
      <c r="A26" s="6"/>
      <c r="I26" s="3" t="s">
        <v>47</v>
      </c>
      <c r="J26" s="8" t="s">
        <v>8</v>
      </c>
      <c r="M26" s="7">
        <f ca="1">M24/M25</f>
        <v>0</v>
      </c>
    </row>
    <row r="27" spans="1:15" x14ac:dyDescent="0.25">
      <c r="A27" s="6"/>
      <c r="J27" s="3"/>
      <c r="K27" s="3"/>
      <c r="L27" s="3"/>
      <c r="M27" s="3"/>
    </row>
    <row r="28" spans="1:15" x14ac:dyDescent="0.25">
      <c r="A28" s="6"/>
    </row>
  </sheetData>
  <sheetProtection selectLockedCells="1"/>
  <dataConsolidate/>
  <mergeCells count="3">
    <mergeCell ref="A1:M1"/>
    <mergeCell ref="A2:D2"/>
    <mergeCell ref="F3:G3"/>
  </mergeCells>
  <conditionalFormatting sqref="G5">
    <cfRule type="expression" priority="1" stopIfTrue="1">
      <formula>$F$5</formula>
    </cfRule>
  </conditionalFormatting>
  <dataValidations count="3">
    <dataValidation type="list" allowBlank="1" showInputMessage="1" sqref="A4:A23">
      <formula1>IF(A4&lt;&gt;"",OFFSET(f_categorie,MATCH(A4&amp;"*",f_categorie,0)-1,,COUNTIF(f_categorie,A4&amp;"*"),1),f_categorie)</formula1>
    </dataValidation>
    <dataValidation type="list" allowBlank="1" showInputMessage="1" sqref="B4:B23">
      <formula1>list_format</formula1>
    </dataValidation>
    <dataValidation type="list" allowBlank="1" showInputMessage="1" showErrorMessage="1" sqref="D4:D23">
      <formula1>uniter_list</formula1>
    </dataValidation>
  </dataValidations>
  <printOptions horizontalCentered="1"/>
  <pageMargins left="0.39370078740157483" right="0.51181102362204722" top="0.43" bottom="0.39370078740157483" header="0.27559055118110237" footer="0.23622047244094491"/>
  <pageSetup scale="96" orientation="landscape" verticalDpi="300" r:id="rId1"/>
  <headerFooter alignWithMargins="0">
    <oddFooter>&amp;LImprimer le : &amp;D&amp;R&amp;"Arial,Gras"&amp;12&amp;F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4" name="Button 1">
              <controlPr defaultSize="0" print="0" autoFill="0" autoPict="0" macro="[0]!ajout_recette_3">
                <anchor moveWithCells="1">
                  <from>
                    <xdr:col>14</xdr:col>
                    <xdr:colOff>209550</xdr:colOff>
                    <xdr:row>4</xdr:row>
                    <xdr:rowOff>57150</xdr:rowOff>
                  </from>
                  <to>
                    <xdr:col>16</xdr:col>
                    <xdr:colOff>485775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1">
    <pageSetUpPr fitToPage="1"/>
  </sheetPr>
  <dimension ref="A1:O28"/>
  <sheetViews>
    <sheetView showZeros="0" topLeftCell="B7" zoomScaleNormal="100" workbookViewId="0">
      <selection activeCell="N26" sqref="N26"/>
    </sheetView>
  </sheetViews>
  <sheetFormatPr defaultColWidth="11.42578125" defaultRowHeight="15" x14ac:dyDescent="0.25"/>
  <cols>
    <col min="1" max="1" width="33.140625" style="1" bestFit="1" customWidth="1"/>
    <col min="2" max="2" width="14" style="1" bestFit="1" customWidth="1"/>
    <col min="3" max="3" width="13.28515625" style="5" customWidth="1"/>
    <col min="4" max="4" width="11.42578125" style="4" customWidth="1"/>
    <col min="5" max="5" width="13.42578125" style="1" hidden="1" customWidth="1"/>
    <col min="6" max="6" width="9.42578125" style="1" customWidth="1"/>
    <col min="7" max="7" width="10" style="1" customWidth="1"/>
    <col min="8" max="8" width="9.28515625" style="1" hidden="1" customWidth="1"/>
    <col min="9" max="9" width="11.42578125" style="3"/>
    <col min="10" max="10" width="7.7109375" style="2" hidden="1" customWidth="1"/>
    <col min="11" max="11" width="4.5703125" style="1" hidden="1" customWidth="1"/>
    <col min="12" max="12" width="5.5703125" style="1" hidden="1" customWidth="1"/>
    <col min="13" max="13" width="13" style="1" customWidth="1"/>
    <col min="14" max="14" width="3.7109375" style="1" customWidth="1"/>
    <col min="15" max="16384" width="11.42578125" style="1"/>
  </cols>
  <sheetData>
    <row r="1" spans="1:14" ht="21" thickBot="1" x14ac:dyDescent="0.25">
      <c r="A1" s="70" t="s">
        <v>76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</row>
    <row r="2" spans="1:14" ht="16.5" thickBot="1" x14ac:dyDescent="0.3">
      <c r="A2" s="73" t="s">
        <v>23</v>
      </c>
      <c r="B2" s="73"/>
      <c r="C2" s="73"/>
      <c r="D2" s="74"/>
      <c r="E2" s="59"/>
      <c r="F2" s="52"/>
      <c r="G2" s="51"/>
      <c r="H2" s="50"/>
      <c r="I2" s="49"/>
      <c r="J2" s="48"/>
      <c r="K2" s="47"/>
      <c r="L2" s="46"/>
      <c r="M2" s="45"/>
    </row>
    <row r="3" spans="1:14" ht="13.5" thickBot="1" x14ac:dyDescent="0.25">
      <c r="A3" s="44" t="s">
        <v>22</v>
      </c>
      <c r="B3" s="44"/>
      <c r="C3" s="43" t="s">
        <v>21</v>
      </c>
      <c r="D3" s="42" t="s">
        <v>20</v>
      </c>
      <c r="E3" s="41" t="s">
        <v>19</v>
      </c>
      <c r="F3" s="75" t="s">
        <v>18</v>
      </c>
      <c r="G3" s="76"/>
      <c r="H3" s="40" t="s">
        <v>17</v>
      </c>
      <c r="I3" s="39" t="s">
        <v>16</v>
      </c>
      <c r="J3" s="38" t="s">
        <v>15</v>
      </c>
      <c r="K3" s="38" t="s">
        <v>14</v>
      </c>
      <c r="L3" s="37" t="s">
        <v>13</v>
      </c>
      <c r="M3" s="36" t="s">
        <v>12</v>
      </c>
    </row>
    <row r="4" spans="1:14" ht="15.75" thickBot="1" x14ac:dyDescent="0.3">
      <c r="A4" s="35" t="s">
        <v>37</v>
      </c>
      <c r="B4" s="34" t="s">
        <v>2</v>
      </c>
      <c r="C4" s="33">
        <v>1</v>
      </c>
      <c r="D4" s="30" t="s">
        <v>2</v>
      </c>
      <c r="E4" s="23" t="e">
        <f t="shared" ref="E4:E23" ca="1" si="0">CONVERT(C4,D4,F4)</f>
        <v>#N/A</v>
      </c>
      <c r="F4" s="22">
        <f t="shared" ref="F4:F23" ca="1" si="1">IFERROR(INDEX(INDIRECT($B4),MATCH($A4,DESCRIPTION,0),2),)</f>
        <v>12</v>
      </c>
      <c r="G4" s="32">
        <f t="shared" ref="G4:G23" ca="1" si="2">IFERROR(INDEX(INDIRECT($B4),MATCH($A4,DESCRIPTION,0),1),)</f>
        <v>0</v>
      </c>
      <c r="H4" s="20" t="e">
        <f t="shared" ref="H4:H23" ca="1" si="3">IFERROR(E4/G4,C4/G4)</f>
        <v>#DIV/0!</v>
      </c>
      <c r="I4" s="19" t="str">
        <f>IFERROR(VLOOKUP(A4,[1]master_price!$F$1:$Z$999,7,FALSE),)</f>
        <v>uniter</v>
      </c>
      <c r="J4" s="18" t="str">
        <f>IFERROR(VLOOKUP(A4,[1]master_price!$F$1:$AF$999,14,FALSE),)</f>
        <v>uniter</v>
      </c>
      <c r="K4" s="17" t="e">
        <f t="shared" ref="K4:K23" si="4">(100-J4)/100</f>
        <v>#VALUE!</v>
      </c>
      <c r="L4" s="16" t="e">
        <f t="shared" ref="L4:L23" si="5">100/(100-J4)</f>
        <v>#VALUE!</v>
      </c>
      <c r="M4" s="15">
        <f t="shared" ref="M4:M23" ca="1" si="6">IFERROR((I4*H4)/(1-J4),)</f>
        <v>0</v>
      </c>
      <c r="N4" s="28"/>
    </row>
    <row r="5" spans="1:14" ht="15.75" thickBot="1" x14ac:dyDescent="0.3">
      <c r="A5" s="30" t="s">
        <v>33</v>
      </c>
      <c r="B5" s="31" t="s">
        <v>2</v>
      </c>
      <c r="C5" s="27">
        <v>1</v>
      </c>
      <c r="D5" s="30" t="s">
        <v>2</v>
      </c>
      <c r="E5" s="23" t="e">
        <f t="shared" ca="1" si="0"/>
        <v>#N/A</v>
      </c>
      <c r="F5" s="22">
        <f t="shared" ca="1" si="1"/>
        <v>0</v>
      </c>
      <c r="G5" s="63">
        <f t="shared" ca="1" si="2"/>
        <v>0</v>
      </c>
      <c r="H5" s="20" t="e">
        <f t="shared" ca="1" si="3"/>
        <v>#DIV/0!</v>
      </c>
      <c r="I5" s="19">
        <f>IFERROR(VLOOKUP(A5,[1]master_price!$F$1:$Z$999,7,FALSE),)</f>
        <v>0</v>
      </c>
      <c r="J5" s="18">
        <f>IFERROR(VLOOKUP(A5,[1]master_price!$F$1:$AF$999,14,FALSE),)</f>
        <v>0</v>
      </c>
      <c r="K5" s="17">
        <f t="shared" si="4"/>
        <v>1</v>
      </c>
      <c r="L5" s="16">
        <f t="shared" si="5"/>
        <v>1</v>
      </c>
      <c r="M5" s="15">
        <f t="shared" ca="1" si="6"/>
        <v>0</v>
      </c>
      <c r="N5" s="28"/>
    </row>
    <row r="6" spans="1:14" ht="15.75" thickBot="1" x14ac:dyDescent="0.3">
      <c r="A6" s="24"/>
      <c r="B6" s="29"/>
      <c r="C6" s="27"/>
      <c r="D6" s="24"/>
      <c r="E6" s="23" t="e">
        <f t="shared" ca="1" si="0"/>
        <v>#N/A</v>
      </c>
      <c r="F6" s="22">
        <f t="shared" ca="1" si="1"/>
        <v>0</v>
      </c>
      <c r="G6" s="21">
        <f t="shared" ca="1" si="2"/>
        <v>0</v>
      </c>
      <c r="H6" s="20" t="e">
        <f t="shared" ca="1" si="3"/>
        <v>#DIV/0!</v>
      </c>
      <c r="I6" s="19">
        <f>IFERROR(VLOOKUP(A6,[1]master_price!$F$1:$Z$999,7,FALSE),)</f>
        <v>0</v>
      </c>
      <c r="J6" s="18">
        <f>IFERROR(VLOOKUP(A6,[1]master_price!$F$1:$AF$999,14,FALSE),)</f>
        <v>0</v>
      </c>
      <c r="K6" s="17">
        <f t="shared" si="4"/>
        <v>1</v>
      </c>
      <c r="L6" s="16">
        <f t="shared" si="5"/>
        <v>1</v>
      </c>
      <c r="M6" s="15">
        <f t="shared" ca="1" si="6"/>
        <v>0</v>
      </c>
      <c r="N6" s="28"/>
    </row>
    <row r="7" spans="1:14" ht="15.75" thickBot="1" x14ac:dyDescent="0.3">
      <c r="A7" s="24" t="s">
        <v>42</v>
      </c>
      <c r="B7" s="24" t="s">
        <v>4</v>
      </c>
      <c r="C7" s="27">
        <v>2</v>
      </c>
      <c r="D7" s="24" t="s">
        <v>3</v>
      </c>
      <c r="E7" s="23" t="e">
        <f t="shared" ca="1" si="0"/>
        <v>#N/A</v>
      </c>
      <c r="F7" s="22">
        <f t="shared" ca="1" si="1"/>
        <v>0</v>
      </c>
      <c r="G7" s="21">
        <f t="shared" ca="1" si="2"/>
        <v>0</v>
      </c>
      <c r="H7" s="20" t="e">
        <f t="shared" ca="1" si="3"/>
        <v>#DIV/0!</v>
      </c>
      <c r="I7" s="19">
        <f>IFERROR(VLOOKUP(A7,[1]master_price!$F$1:$Z$999,7,FALSE),)</f>
        <v>0</v>
      </c>
      <c r="J7" s="18">
        <f>IFERROR(VLOOKUP(A7,[1]master_price!$F$1:$AF$999,14,FALSE),)</f>
        <v>0</v>
      </c>
      <c r="K7" s="17">
        <f t="shared" si="4"/>
        <v>1</v>
      </c>
      <c r="L7" s="16">
        <f t="shared" si="5"/>
        <v>1</v>
      </c>
      <c r="M7" s="15">
        <f t="shared" ca="1" si="6"/>
        <v>0</v>
      </c>
      <c r="N7" s="28"/>
    </row>
    <row r="8" spans="1:14" ht="15.75" thickBot="1" x14ac:dyDescent="0.3">
      <c r="A8" s="24" t="s">
        <v>38</v>
      </c>
      <c r="B8" s="24" t="s">
        <v>6</v>
      </c>
      <c r="C8" s="27"/>
      <c r="D8" s="24"/>
      <c r="E8" s="23" t="e">
        <f t="shared" ca="1" si="0"/>
        <v>#N/A</v>
      </c>
      <c r="F8" s="22">
        <f t="shared" ca="1" si="1"/>
        <v>50</v>
      </c>
      <c r="G8" s="21">
        <f t="shared" ca="1" si="2"/>
        <v>1.4933920704845816</v>
      </c>
      <c r="H8" s="20">
        <f t="shared" ca="1" si="3"/>
        <v>0</v>
      </c>
      <c r="I8" s="19" t="str">
        <f>IFERROR(VLOOKUP(A8,[1]master_price!$F$1:$Z$999,7,FALSE),)</f>
        <v>kg</v>
      </c>
      <c r="J8" s="18">
        <f>IFERROR(VLOOKUP(A8,[1]master_price!$F$1:$AF$999,14,FALSE),)</f>
        <v>0</v>
      </c>
      <c r="K8" s="17">
        <f t="shared" si="4"/>
        <v>1</v>
      </c>
      <c r="L8" s="16">
        <f t="shared" si="5"/>
        <v>1</v>
      </c>
      <c r="M8" s="15">
        <f t="shared" ca="1" si="6"/>
        <v>0</v>
      </c>
      <c r="N8" s="28"/>
    </row>
    <row r="9" spans="1:14" ht="15.75" thickBot="1" x14ac:dyDescent="0.3">
      <c r="A9" s="24"/>
      <c r="B9" s="24"/>
      <c r="C9" s="27"/>
      <c r="D9" s="24"/>
      <c r="E9" s="23" t="e">
        <f t="shared" ca="1" si="0"/>
        <v>#N/A</v>
      </c>
      <c r="F9" s="22">
        <f t="shared" ca="1" si="1"/>
        <v>0</v>
      </c>
      <c r="G9" s="21">
        <f t="shared" ca="1" si="2"/>
        <v>0</v>
      </c>
      <c r="H9" s="20" t="e">
        <f t="shared" ca="1" si="3"/>
        <v>#DIV/0!</v>
      </c>
      <c r="I9" s="19">
        <f>IFERROR(VLOOKUP(A9,[1]master_price!$F$1:$Z$999,7,FALSE),)</f>
        <v>0</v>
      </c>
      <c r="J9" s="18">
        <f>IFERROR(VLOOKUP(A9,[1]master_price!$F$1:$AF$999,14,FALSE),)</f>
        <v>0</v>
      </c>
      <c r="K9" s="17">
        <f t="shared" si="4"/>
        <v>1</v>
      </c>
      <c r="L9" s="16">
        <f t="shared" si="5"/>
        <v>1</v>
      </c>
      <c r="M9" s="15">
        <f t="shared" ca="1" si="6"/>
        <v>0</v>
      </c>
      <c r="N9" s="28"/>
    </row>
    <row r="10" spans="1:14" ht="15.75" thickBot="1" x14ac:dyDescent="0.3">
      <c r="A10" s="24" t="s">
        <v>28</v>
      </c>
      <c r="B10" s="24" t="s">
        <v>4</v>
      </c>
      <c r="C10" s="27">
        <v>0.5</v>
      </c>
      <c r="D10" s="24" t="s">
        <v>5</v>
      </c>
      <c r="E10" s="23" t="e">
        <f t="shared" ca="1" si="0"/>
        <v>#N/A</v>
      </c>
      <c r="F10" s="22">
        <f t="shared" ca="1" si="1"/>
        <v>0</v>
      </c>
      <c r="G10" s="21">
        <f t="shared" ca="1" si="2"/>
        <v>0</v>
      </c>
      <c r="H10" s="20" t="e">
        <f t="shared" ca="1" si="3"/>
        <v>#DIV/0!</v>
      </c>
      <c r="I10" s="19">
        <f>IFERROR(VLOOKUP(A10,[1]master_price!$F$1:$Z$999,7,FALSE),)</f>
        <v>0</v>
      </c>
      <c r="J10" s="18">
        <f>IFERROR(VLOOKUP(A10,[1]master_price!$F$1:$AF$999,14,FALSE),)</f>
        <v>0</v>
      </c>
      <c r="K10" s="17">
        <f t="shared" si="4"/>
        <v>1</v>
      </c>
      <c r="L10" s="16">
        <f t="shared" si="5"/>
        <v>1</v>
      </c>
      <c r="M10" s="15">
        <f t="shared" ca="1" si="6"/>
        <v>0</v>
      </c>
      <c r="N10" s="28"/>
    </row>
    <row r="11" spans="1:14" ht="15.75" thickBot="1" x14ac:dyDescent="0.3">
      <c r="A11" s="24"/>
      <c r="B11" s="24"/>
      <c r="C11" s="27"/>
      <c r="D11" s="24"/>
      <c r="E11" s="23" t="e">
        <f t="shared" ca="1" si="0"/>
        <v>#N/A</v>
      </c>
      <c r="F11" s="22">
        <f t="shared" ca="1" si="1"/>
        <v>0</v>
      </c>
      <c r="G11" s="21">
        <f t="shared" ca="1" si="2"/>
        <v>0</v>
      </c>
      <c r="H11" s="20" t="e">
        <f t="shared" ca="1" si="3"/>
        <v>#DIV/0!</v>
      </c>
      <c r="I11" s="19">
        <f>IFERROR(VLOOKUP(A11,[1]master_price!$F$1:$Z$999,7,FALSE),)</f>
        <v>0</v>
      </c>
      <c r="J11" s="18">
        <f>IFERROR(VLOOKUP(A11,[1]master_price!$F$1:$AF$999,14,FALSE),)</f>
        <v>0</v>
      </c>
      <c r="K11" s="17">
        <f t="shared" si="4"/>
        <v>1</v>
      </c>
      <c r="L11" s="16">
        <f t="shared" si="5"/>
        <v>1</v>
      </c>
      <c r="M11" s="15">
        <f t="shared" ca="1" si="6"/>
        <v>0</v>
      </c>
      <c r="N11" s="28"/>
    </row>
    <row r="12" spans="1:14" ht="15.75" thickBot="1" x14ac:dyDescent="0.3">
      <c r="A12" s="24" t="s">
        <v>77</v>
      </c>
      <c r="B12" s="24" t="s">
        <v>2</v>
      </c>
      <c r="C12" s="27">
        <v>1</v>
      </c>
      <c r="D12" s="24" t="s">
        <v>2</v>
      </c>
      <c r="E12" s="23" t="e">
        <f t="shared" ca="1" si="0"/>
        <v>#N/A</v>
      </c>
      <c r="F12" s="22">
        <f t="shared" ca="1" si="1"/>
        <v>0</v>
      </c>
      <c r="G12" s="21">
        <f t="shared" ca="1" si="2"/>
        <v>0</v>
      </c>
      <c r="H12" s="20" t="e">
        <f t="shared" ca="1" si="3"/>
        <v>#DIV/0!</v>
      </c>
      <c r="I12" s="19">
        <f>IFERROR(VLOOKUP(A12,[1]master_price!$F$1:$Z$999,7,FALSE),)</f>
        <v>0</v>
      </c>
      <c r="J12" s="18">
        <f>IFERROR(VLOOKUP(A12,[1]master_price!$F$1:$AF$999,14,FALSE),)</f>
        <v>0</v>
      </c>
      <c r="K12" s="17">
        <f t="shared" si="4"/>
        <v>1</v>
      </c>
      <c r="L12" s="16">
        <f t="shared" si="5"/>
        <v>1</v>
      </c>
      <c r="M12" s="15">
        <f t="shared" ca="1" si="6"/>
        <v>0</v>
      </c>
      <c r="N12" s="28"/>
    </row>
    <row r="13" spans="1:14" ht="15.75" thickBot="1" x14ac:dyDescent="0.3">
      <c r="A13" s="24"/>
      <c r="B13" s="24"/>
      <c r="C13" s="27"/>
      <c r="D13" s="24"/>
      <c r="E13" s="23" t="e">
        <f t="shared" ca="1" si="0"/>
        <v>#N/A</v>
      </c>
      <c r="F13" s="22">
        <f t="shared" ca="1" si="1"/>
        <v>0</v>
      </c>
      <c r="G13" s="21">
        <f t="shared" ca="1" si="2"/>
        <v>0</v>
      </c>
      <c r="H13" s="20" t="e">
        <f t="shared" ca="1" si="3"/>
        <v>#DIV/0!</v>
      </c>
      <c r="I13" s="19">
        <f>IFERROR(VLOOKUP(A13,[1]master_price!$F$1:$Z$999,7,FALSE),)</f>
        <v>0</v>
      </c>
      <c r="J13" s="18">
        <f>IFERROR(VLOOKUP(A13,[1]master_price!$F$1:$AF$999,14,FALSE),)</f>
        <v>0</v>
      </c>
      <c r="K13" s="17">
        <f t="shared" si="4"/>
        <v>1</v>
      </c>
      <c r="L13" s="16">
        <f t="shared" si="5"/>
        <v>1</v>
      </c>
      <c r="M13" s="15">
        <f t="shared" ca="1" si="6"/>
        <v>0</v>
      </c>
      <c r="N13" s="28"/>
    </row>
    <row r="14" spans="1:14" ht="15.75" thickBot="1" x14ac:dyDescent="0.3">
      <c r="A14" s="24"/>
      <c r="B14" s="24"/>
      <c r="C14" s="27"/>
      <c r="D14" s="24"/>
      <c r="E14" s="23" t="e">
        <f t="shared" ca="1" si="0"/>
        <v>#N/A</v>
      </c>
      <c r="F14" s="22">
        <f t="shared" ca="1" si="1"/>
        <v>0</v>
      </c>
      <c r="G14" s="21">
        <f t="shared" ca="1" si="2"/>
        <v>0</v>
      </c>
      <c r="H14" s="20" t="e">
        <f t="shared" ca="1" si="3"/>
        <v>#DIV/0!</v>
      </c>
      <c r="I14" s="19">
        <f>IFERROR(VLOOKUP(A14,[1]master_price!$F$1:$Z$999,7,FALSE),)</f>
        <v>0</v>
      </c>
      <c r="J14" s="18">
        <f>IFERROR(VLOOKUP(A14,[1]master_price!$F$1:$AF$999,14,FALSE),)</f>
        <v>0</v>
      </c>
      <c r="K14" s="17">
        <f t="shared" si="4"/>
        <v>1</v>
      </c>
      <c r="L14" s="16">
        <f t="shared" si="5"/>
        <v>1</v>
      </c>
      <c r="M14" s="15">
        <f t="shared" ca="1" si="6"/>
        <v>0</v>
      </c>
      <c r="N14" s="28"/>
    </row>
    <row r="15" spans="1:14" ht="15.75" thickBot="1" x14ac:dyDescent="0.3">
      <c r="A15" s="24" t="s">
        <v>25</v>
      </c>
      <c r="B15" s="24" t="s">
        <v>2</v>
      </c>
      <c r="C15" s="27">
        <v>1</v>
      </c>
      <c r="D15" s="24" t="s">
        <v>2</v>
      </c>
      <c r="E15" s="23" t="e">
        <f t="shared" ca="1" si="0"/>
        <v>#N/A</v>
      </c>
      <c r="F15" s="22">
        <f t="shared" ca="1" si="1"/>
        <v>1</v>
      </c>
      <c r="G15" s="21">
        <f t="shared" ca="1" si="2"/>
        <v>0</v>
      </c>
      <c r="H15" s="20" t="e">
        <f t="shared" ca="1" si="3"/>
        <v>#DIV/0!</v>
      </c>
      <c r="I15" s="19" t="str">
        <f>IFERROR(VLOOKUP(A15,[1]master_price!$F$1:$Z$999,7,FALSE),)</f>
        <v>uniter</v>
      </c>
      <c r="J15" s="18" t="str">
        <f>IFERROR(VLOOKUP(A15,[1]master_price!$F$1:$AF$999,14,FALSE),)</f>
        <v>uniter</v>
      </c>
      <c r="K15" s="17" t="e">
        <f t="shared" si="4"/>
        <v>#VALUE!</v>
      </c>
      <c r="L15" s="16" t="e">
        <f t="shared" si="5"/>
        <v>#VALUE!</v>
      </c>
      <c r="M15" s="15">
        <f t="shared" ca="1" si="6"/>
        <v>0</v>
      </c>
      <c r="N15" s="28"/>
    </row>
    <row r="16" spans="1:14" ht="15.75" thickBot="1" x14ac:dyDescent="0.3">
      <c r="A16" s="24"/>
      <c r="B16" s="24"/>
      <c r="C16" s="27"/>
      <c r="D16" s="24"/>
      <c r="E16" s="23" t="e">
        <f t="shared" ca="1" si="0"/>
        <v>#N/A</v>
      </c>
      <c r="F16" s="22">
        <f t="shared" ca="1" si="1"/>
        <v>0</v>
      </c>
      <c r="G16" s="21">
        <f t="shared" ca="1" si="2"/>
        <v>0</v>
      </c>
      <c r="H16" s="20" t="e">
        <f t="shared" ca="1" si="3"/>
        <v>#DIV/0!</v>
      </c>
      <c r="I16" s="19">
        <f>IFERROR(VLOOKUP(A16,[1]master_price!$F$1:$Z$999,7,FALSE),)</f>
        <v>0</v>
      </c>
      <c r="J16" s="18">
        <f>IFERROR(VLOOKUP(A16,[1]master_price!$F$1:$AF$999,14,FALSE),)</f>
        <v>0</v>
      </c>
      <c r="K16" s="17">
        <f t="shared" si="4"/>
        <v>1</v>
      </c>
      <c r="L16" s="16">
        <f t="shared" si="5"/>
        <v>1</v>
      </c>
      <c r="M16" s="15">
        <f t="shared" ca="1" si="6"/>
        <v>0</v>
      </c>
      <c r="N16" s="28"/>
    </row>
    <row r="17" spans="1:15" ht="15.75" thickBot="1" x14ac:dyDescent="0.3">
      <c r="A17" s="24"/>
      <c r="B17" s="24"/>
      <c r="C17" s="27"/>
      <c r="D17" s="24"/>
      <c r="E17" s="23" t="e">
        <f t="shared" ca="1" si="0"/>
        <v>#N/A</v>
      </c>
      <c r="F17" s="22">
        <f t="shared" ca="1" si="1"/>
        <v>0</v>
      </c>
      <c r="G17" s="21">
        <f t="shared" ca="1" si="2"/>
        <v>0</v>
      </c>
      <c r="H17" s="20" t="e">
        <f t="shared" ca="1" si="3"/>
        <v>#DIV/0!</v>
      </c>
      <c r="I17" s="19">
        <f>IFERROR(VLOOKUP(A17,[1]master_price!$F$1:$Z$999,7,FALSE),)</f>
        <v>0</v>
      </c>
      <c r="J17" s="18">
        <f>IFERROR(VLOOKUP(A17,[1]master_price!$F$1:$AF$999,14,FALSE),)</f>
        <v>0</v>
      </c>
      <c r="K17" s="17">
        <f t="shared" si="4"/>
        <v>1</v>
      </c>
      <c r="L17" s="16">
        <f t="shared" si="5"/>
        <v>1</v>
      </c>
      <c r="M17" s="15">
        <f t="shared" ca="1" si="6"/>
        <v>0</v>
      </c>
      <c r="N17" s="28"/>
    </row>
    <row r="18" spans="1:15" ht="15.75" thickBot="1" x14ac:dyDescent="0.3">
      <c r="A18" s="24"/>
      <c r="B18" s="24"/>
      <c r="C18" s="27"/>
      <c r="D18" s="24"/>
      <c r="E18" s="23" t="e">
        <f t="shared" ca="1" si="0"/>
        <v>#N/A</v>
      </c>
      <c r="F18" s="22">
        <f t="shared" ca="1" si="1"/>
        <v>0</v>
      </c>
      <c r="G18" s="21">
        <f t="shared" ca="1" si="2"/>
        <v>0</v>
      </c>
      <c r="H18" s="20" t="e">
        <f t="shared" ca="1" si="3"/>
        <v>#DIV/0!</v>
      </c>
      <c r="I18" s="19">
        <f>IFERROR(VLOOKUP(A18,[1]master_price!$F$1:$Z$999,7,FALSE),)</f>
        <v>0</v>
      </c>
      <c r="J18" s="18">
        <f>IFERROR(VLOOKUP(A18,[1]master_price!$F$1:$AF$999,14,FALSE),)</f>
        <v>0</v>
      </c>
      <c r="K18" s="17">
        <f t="shared" si="4"/>
        <v>1</v>
      </c>
      <c r="L18" s="16">
        <f t="shared" si="5"/>
        <v>1</v>
      </c>
      <c r="M18" s="15">
        <f t="shared" ca="1" si="6"/>
        <v>0</v>
      </c>
      <c r="N18" s="28"/>
    </row>
    <row r="19" spans="1:15" ht="15.75" thickBot="1" x14ac:dyDescent="0.3">
      <c r="A19" s="24"/>
      <c r="B19" s="24"/>
      <c r="C19" s="27"/>
      <c r="D19" s="24"/>
      <c r="E19" s="23" t="e">
        <f t="shared" ca="1" si="0"/>
        <v>#N/A</v>
      </c>
      <c r="F19" s="22">
        <f t="shared" ca="1" si="1"/>
        <v>0</v>
      </c>
      <c r="G19" s="21">
        <f t="shared" ca="1" si="2"/>
        <v>0</v>
      </c>
      <c r="H19" s="20" t="e">
        <f t="shared" ca="1" si="3"/>
        <v>#DIV/0!</v>
      </c>
      <c r="I19" s="19">
        <f>IFERROR(VLOOKUP(A19,[1]master_price!$F$1:$Z$999,7,FALSE),)</f>
        <v>0</v>
      </c>
      <c r="J19" s="18">
        <f>IFERROR(VLOOKUP(A19,[1]master_price!$F$1:$AF$999,14,FALSE),)</f>
        <v>0</v>
      </c>
      <c r="K19" s="17">
        <f t="shared" si="4"/>
        <v>1</v>
      </c>
      <c r="L19" s="16">
        <f t="shared" si="5"/>
        <v>1</v>
      </c>
      <c r="M19" s="15">
        <f t="shared" ca="1" si="6"/>
        <v>0</v>
      </c>
      <c r="N19" s="28"/>
    </row>
    <row r="20" spans="1:15" ht="15.75" thickBot="1" x14ac:dyDescent="0.3">
      <c r="A20" s="24"/>
      <c r="B20" s="24"/>
      <c r="C20" s="27"/>
      <c r="D20" s="24"/>
      <c r="E20" s="23" t="e">
        <f t="shared" ca="1" si="0"/>
        <v>#N/A</v>
      </c>
      <c r="F20" s="22">
        <f t="shared" ca="1" si="1"/>
        <v>0</v>
      </c>
      <c r="G20" s="21">
        <f t="shared" ca="1" si="2"/>
        <v>0</v>
      </c>
      <c r="H20" s="20" t="e">
        <f t="shared" ca="1" si="3"/>
        <v>#DIV/0!</v>
      </c>
      <c r="I20" s="19">
        <f>IFERROR(VLOOKUP(A20,[1]master_price!$F$1:$Z$999,7,FALSE),)</f>
        <v>0</v>
      </c>
      <c r="J20" s="18">
        <f>IFERROR(VLOOKUP(A20,[1]master_price!$F$1:$AF$999,14,FALSE),)</f>
        <v>0</v>
      </c>
      <c r="K20" s="17">
        <f t="shared" si="4"/>
        <v>1</v>
      </c>
      <c r="L20" s="16">
        <f t="shared" si="5"/>
        <v>1</v>
      </c>
      <c r="M20" s="15">
        <f t="shared" ca="1" si="6"/>
        <v>0</v>
      </c>
      <c r="N20" s="28"/>
    </row>
    <row r="21" spans="1:15" ht="15.75" thickBot="1" x14ac:dyDescent="0.3">
      <c r="A21" s="24"/>
      <c r="B21" s="24"/>
      <c r="C21" s="27"/>
      <c r="D21" s="24"/>
      <c r="E21" s="23" t="e">
        <f t="shared" ca="1" si="0"/>
        <v>#N/A</v>
      </c>
      <c r="F21" s="22">
        <f t="shared" ca="1" si="1"/>
        <v>0</v>
      </c>
      <c r="G21" s="21">
        <f t="shared" ca="1" si="2"/>
        <v>0</v>
      </c>
      <c r="H21" s="20" t="e">
        <f t="shared" ca="1" si="3"/>
        <v>#DIV/0!</v>
      </c>
      <c r="I21" s="19">
        <f>IFERROR(VLOOKUP(A21,[1]master_price!$F$1:$Z$999,7,FALSE),)</f>
        <v>0</v>
      </c>
      <c r="J21" s="18">
        <f>IFERROR(VLOOKUP(A21,[1]master_price!$F$1:$AF$999,14,FALSE),)</f>
        <v>0</v>
      </c>
      <c r="K21" s="17">
        <f t="shared" si="4"/>
        <v>1</v>
      </c>
      <c r="L21" s="16">
        <f t="shared" si="5"/>
        <v>1</v>
      </c>
      <c r="M21" s="15">
        <f t="shared" ca="1" si="6"/>
        <v>0</v>
      </c>
      <c r="N21" s="28"/>
    </row>
    <row r="22" spans="1:15" ht="15.75" thickBot="1" x14ac:dyDescent="0.3">
      <c r="A22" s="24"/>
      <c r="B22" s="24"/>
      <c r="C22" s="27"/>
      <c r="D22" s="24"/>
      <c r="E22" s="23" t="e">
        <f t="shared" ca="1" si="0"/>
        <v>#N/A</v>
      </c>
      <c r="F22" s="22">
        <f t="shared" ca="1" si="1"/>
        <v>0</v>
      </c>
      <c r="G22" s="21">
        <f t="shared" ca="1" si="2"/>
        <v>0</v>
      </c>
      <c r="H22" s="20" t="e">
        <f t="shared" ca="1" si="3"/>
        <v>#DIV/0!</v>
      </c>
      <c r="I22" s="19">
        <f>IFERROR(VLOOKUP(A22,[1]master_price!$F$1:$Z$999,7,FALSE),)</f>
        <v>0</v>
      </c>
      <c r="J22" s="18">
        <f>IFERROR(VLOOKUP(A22,[1]master_price!$F$1:$AF$999,14,FALSE),)</f>
        <v>0</v>
      </c>
      <c r="K22" s="17">
        <f t="shared" si="4"/>
        <v>1</v>
      </c>
      <c r="L22" s="16">
        <f t="shared" si="5"/>
        <v>1</v>
      </c>
      <c r="M22" s="15">
        <f t="shared" ca="1" si="6"/>
        <v>0</v>
      </c>
      <c r="N22" s="11"/>
      <c r="O22" s="10"/>
    </row>
    <row r="23" spans="1:15" ht="15.75" thickBot="1" x14ac:dyDescent="0.3">
      <c r="A23" s="24"/>
      <c r="B23" s="26"/>
      <c r="C23" s="25"/>
      <c r="D23" s="24"/>
      <c r="E23" s="23" t="e">
        <f t="shared" ca="1" si="0"/>
        <v>#N/A</v>
      </c>
      <c r="F23" s="22">
        <f t="shared" ca="1" si="1"/>
        <v>0</v>
      </c>
      <c r="G23" s="21">
        <f t="shared" ca="1" si="2"/>
        <v>0</v>
      </c>
      <c r="H23" s="20" t="e">
        <f t="shared" ca="1" si="3"/>
        <v>#DIV/0!</v>
      </c>
      <c r="I23" s="19">
        <f>IFERROR(VLOOKUP(A23,[1]master_price!$F$1:$Z$999,7,FALSE),)</f>
        <v>0</v>
      </c>
      <c r="J23" s="18">
        <f>IFERROR(VLOOKUP(A23,[1]master_price!$F$1:$AF$999,14,FALSE),)</f>
        <v>0</v>
      </c>
      <c r="K23" s="17">
        <f t="shared" si="4"/>
        <v>1</v>
      </c>
      <c r="L23" s="16">
        <f t="shared" si="5"/>
        <v>1</v>
      </c>
      <c r="M23" s="15">
        <f t="shared" ca="1" si="6"/>
        <v>0</v>
      </c>
      <c r="N23" s="11"/>
      <c r="O23" s="10"/>
    </row>
    <row r="24" spans="1:15" ht="15.75" thickBot="1" x14ac:dyDescent="0.3">
      <c r="F24" s="14"/>
      <c r="G24" s="14"/>
      <c r="I24" s="3" t="s">
        <v>45</v>
      </c>
      <c r="J24" s="2" t="s">
        <v>11</v>
      </c>
      <c r="L24" s="13" t="s">
        <v>10</v>
      </c>
      <c r="M24" s="12">
        <f ca="1">SUM(M4:M23)</f>
        <v>0</v>
      </c>
      <c r="N24" s="11"/>
      <c r="O24" s="10"/>
    </row>
    <row r="25" spans="1:15" ht="15.75" thickBot="1" x14ac:dyDescent="0.3">
      <c r="I25" s="3" t="s">
        <v>46</v>
      </c>
      <c r="J25" s="8" t="s">
        <v>9</v>
      </c>
      <c r="M25" s="9">
        <v>0</v>
      </c>
    </row>
    <row r="26" spans="1:15" ht="15.75" thickBot="1" x14ac:dyDescent="0.3">
      <c r="A26" s="6"/>
      <c r="I26" s="3" t="s">
        <v>47</v>
      </c>
      <c r="J26" s="8" t="s">
        <v>8</v>
      </c>
      <c r="M26" s="7" t="e">
        <f ca="1">M24/M25</f>
        <v>#DIV/0!</v>
      </c>
    </row>
    <row r="27" spans="1:15" x14ac:dyDescent="0.25">
      <c r="A27" s="6"/>
      <c r="J27" s="3"/>
      <c r="K27" s="3"/>
      <c r="L27" s="3"/>
      <c r="M27" s="3"/>
    </row>
    <row r="28" spans="1:15" x14ac:dyDescent="0.25">
      <c r="A28" s="6"/>
    </row>
  </sheetData>
  <sheetProtection selectLockedCells="1"/>
  <dataConsolidate/>
  <mergeCells count="3">
    <mergeCell ref="A1:M1"/>
    <mergeCell ref="A2:D2"/>
    <mergeCell ref="F3:G3"/>
  </mergeCells>
  <conditionalFormatting sqref="G5">
    <cfRule type="expression" priority="1" stopIfTrue="1">
      <formula>$F$5</formula>
    </cfRule>
  </conditionalFormatting>
  <dataValidations count="3">
    <dataValidation type="list" allowBlank="1" showInputMessage="1" showErrorMessage="1" sqref="D4:D23">
      <formula1>uniter_list</formula1>
    </dataValidation>
    <dataValidation type="list" allowBlank="1" showInputMessage="1" sqref="B4:B23">
      <formula1>list_format</formula1>
    </dataValidation>
    <dataValidation type="list" allowBlank="1" showInputMessage="1" sqref="A4:A23">
      <formula1>IF(A4&lt;&gt;"",OFFSET(f_categorie,MATCH(A4&amp;"*",f_categorie,0)-1,,COUNTIF(f_categorie,A4&amp;"*"),1),f_categorie)</formula1>
    </dataValidation>
  </dataValidations>
  <printOptions horizontalCentered="1"/>
  <pageMargins left="0.39370078740157483" right="0.51181102362204722" top="0.43" bottom="0.39370078740157483" header="0.27559055118110237" footer="0.23622047244094491"/>
  <pageSetup scale="96" orientation="landscape" verticalDpi="300" r:id="rId1"/>
  <headerFooter alignWithMargins="0">
    <oddFooter>&amp;LImprimer le : &amp;D&amp;R&amp;"Arial,Gras"&amp;12&amp;F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3" r:id="rId4" name="Button 1">
              <controlPr defaultSize="0" print="0" autoFill="0" autoPict="0" macro="[0]!ajout_recette_3">
                <anchor moveWithCells="1">
                  <from>
                    <xdr:col>14</xdr:col>
                    <xdr:colOff>209550</xdr:colOff>
                    <xdr:row>4</xdr:row>
                    <xdr:rowOff>57150</xdr:rowOff>
                  </from>
                  <to>
                    <xdr:col>16</xdr:col>
                    <xdr:colOff>485775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0">
    <pageSetUpPr fitToPage="1"/>
  </sheetPr>
  <dimension ref="A1:O28"/>
  <sheetViews>
    <sheetView showZeros="0" topLeftCell="A6" zoomScaleNormal="100" workbookViewId="0">
      <selection activeCell="A25" sqref="A25"/>
    </sheetView>
  </sheetViews>
  <sheetFormatPr defaultColWidth="11.42578125" defaultRowHeight="15" x14ac:dyDescent="0.25"/>
  <cols>
    <col min="1" max="1" width="33.140625" style="1" bestFit="1" customWidth="1"/>
    <col min="2" max="2" width="14" style="1" bestFit="1" customWidth="1"/>
    <col min="3" max="3" width="13.28515625" style="5" customWidth="1"/>
    <col min="4" max="4" width="11.42578125" style="4" customWidth="1"/>
    <col min="5" max="5" width="13.42578125" style="1" hidden="1" customWidth="1"/>
    <col min="6" max="6" width="9.42578125" style="1" customWidth="1"/>
    <col min="7" max="7" width="10" style="1" customWidth="1"/>
    <col min="8" max="8" width="9.28515625" style="1" hidden="1" customWidth="1"/>
    <col min="9" max="9" width="11.42578125" style="3"/>
    <col min="10" max="10" width="7.7109375" style="2" hidden="1" customWidth="1"/>
    <col min="11" max="11" width="4.5703125" style="1" hidden="1" customWidth="1"/>
    <col min="12" max="12" width="5.5703125" style="1" hidden="1" customWidth="1"/>
    <col min="13" max="13" width="13" style="1" customWidth="1"/>
    <col min="14" max="14" width="3.7109375" style="1" customWidth="1"/>
    <col min="15" max="16384" width="11.42578125" style="1"/>
  </cols>
  <sheetData>
    <row r="1" spans="1:14" ht="21" thickBot="1" x14ac:dyDescent="0.25">
      <c r="A1" s="70" t="s">
        <v>75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</row>
    <row r="2" spans="1:14" ht="16.5" thickBot="1" x14ac:dyDescent="0.3">
      <c r="A2" s="73" t="s">
        <v>23</v>
      </c>
      <c r="B2" s="73"/>
      <c r="C2" s="73"/>
      <c r="D2" s="74"/>
      <c r="E2" s="59"/>
      <c r="F2" s="52"/>
      <c r="G2" s="51"/>
      <c r="H2" s="50"/>
      <c r="I2" s="49"/>
      <c r="J2" s="48"/>
      <c r="K2" s="47"/>
      <c r="L2" s="46"/>
      <c r="M2" s="45"/>
    </row>
    <row r="3" spans="1:14" ht="13.5" thickBot="1" x14ac:dyDescent="0.25">
      <c r="A3" s="44" t="s">
        <v>22</v>
      </c>
      <c r="B3" s="44"/>
      <c r="C3" s="43" t="s">
        <v>21</v>
      </c>
      <c r="D3" s="42" t="s">
        <v>20</v>
      </c>
      <c r="E3" s="41" t="s">
        <v>19</v>
      </c>
      <c r="F3" s="75" t="s">
        <v>18</v>
      </c>
      <c r="G3" s="76"/>
      <c r="H3" s="40" t="s">
        <v>17</v>
      </c>
      <c r="I3" s="39" t="s">
        <v>16</v>
      </c>
      <c r="J3" s="38" t="s">
        <v>15</v>
      </c>
      <c r="K3" s="38" t="s">
        <v>14</v>
      </c>
      <c r="L3" s="37" t="s">
        <v>13</v>
      </c>
      <c r="M3" s="36" t="s">
        <v>12</v>
      </c>
    </row>
    <row r="4" spans="1:14" ht="15.75" thickBot="1" x14ac:dyDescent="0.3">
      <c r="A4" s="35" t="s">
        <v>37</v>
      </c>
      <c r="B4" s="34" t="s">
        <v>2</v>
      </c>
      <c r="C4" s="33">
        <v>1</v>
      </c>
      <c r="D4" s="30" t="s">
        <v>2</v>
      </c>
      <c r="E4" s="23" t="e">
        <f t="shared" ref="E4:E23" ca="1" si="0">CONVERT(C4,D4,F4)</f>
        <v>#N/A</v>
      </c>
      <c r="F4" s="22">
        <f t="shared" ref="F4:F23" ca="1" si="1">IFERROR(INDEX(INDIRECT($B4),MATCH($A4,DESCRIPTION,0),2),)</f>
        <v>12</v>
      </c>
      <c r="G4" s="32">
        <f t="shared" ref="G4:G23" ca="1" si="2">IFERROR(INDEX(INDIRECT($B4),MATCH($A4,DESCRIPTION,0),1),)</f>
        <v>0</v>
      </c>
      <c r="H4" s="20" t="e">
        <f t="shared" ref="H4:H23" ca="1" si="3">IFERROR(E4/G4,C4/G4)</f>
        <v>#DIV/0!</v>
      </c>
      <c r="I4" s="19" t="str">
        <f>IFERROR(VLOOKUP(A4,[1]master_price!$F$1:$Z$999,7,FALSE),)</f>
        <v>uniter</v>
      </c>
      <c r="J4" s="18" t="str">
        <f>IFERROR(VLOOKUP(A4,[1]master_price!$F$1:$AF$999,14,FALSE),)</f>
        <v>uniter</v>
      </c>
      <c r="K4" s="17" t="e">
        <f t="shared" ref="K4:K23" si="4">(100-J4)/100</f>
        <v>#VALUE!</v>
      </c>
      <c r="L4" s="16" t="e">
        <f t="shared" ref="L4:L23" si="5">100/(100-J4)</f>
        <v>#VALUE!</v>
      </c>
      <c r="M4" s="15">
        <f t="shared" ref="M4:M23" ca="1" si="6">IFERROR((I4*H4)/(1-J4),)</f>
        <v>0</v>
      </c>
      <c r="N4" s="28"/>
    </row>
    <row r="5" spans="1:14" ht="15.75" thickBot="1" x14ac:dyDescent="0.3">
      <c r="A5" s="30" t="s">
        <v>33</v>
      </c>
      <c r="B5" s="31" t="s">
        <v>2</v>
      </c>
      <c r="C5" s="27">
        <v>1</v>
      </c>
      <c r="D5" s="30" t="s">
        <v>2</v>
      </c>
      <c r="E5" s="23" t="e">
        <f t="shared" ca="1" si="0"/>
        <v>#N/A</v>
      </c>
      <c r="F5" s="22">
        <f t="shared" ca="1" si="1"/>
        <v>0</v>
      </c>
      <c r="G5" s="63">
        <f t="shared" ca="1" si="2"/>
        <v>0</v>
      </c>
      <c r="H5" s="20" t="e">
        <f t="shared" ca="1" si="3"/>
        <v>#DIV/0!</v>
      </c>
      <c r="I5" s="19">
        <f>IFERROR(VLOOKUP(A5,[1]master_price!$F$1:$Z$999,7,FALSE),)</f>
        <v>0</v>
      </c>
      <c r="J5" s="18">
        <f>IFERROR(VLOOKUP(A5,[1]master_price!$F$1:$AF$999,14,FALSE),)</f>
        <v>0</v>
      </c>
      <c r="K5" s="17">
        <f t="shared" si="4"/>
        <v>1</v>
      </c>
      <c r="L5" s="16">
        <f t="shared" si="5"/>
        <v>1</v>
      </c>
      <c r="M5" s="15">
        <f t="shared" ca="1" si="6"/>
        <v>0</v>
      </c>
      <c r="N5" s="28"/>
    </row>
    <row r="6" spans="1:14" ht="15.75" thickBot="1" x14ac:dyDescent="0.3">
      <c r="A6" s="24"/>
      <c r="B6" s="29"/>
      <c r="C6" s="27"/>
      <c r="D6" s="24"/>
      <c r="E6" s="23" t="e">
        <f t="shared" ca="1" si="0"/>
        <v>#N/A</v>
      </c>
      <c r="F6" s="22">
        <f t="shared" ca="1" si="1"/>
        <v>0</v>
      </c>
      <c r="G6" s="21">
        <f t="shared" ca="1" si="2"/>
        <v>0</v>
      </c>
      <c r="H6" s="20" t="e">
        <f t="shared" ca="1" si="3"/>
        <v>#DIV/0!</v>
      </c>
      <c r="I6" s="19">
        <f>IFERROR(VLOOKUP(A6,[1]master_price!$F$1:$Z$999,7,FALSE),)</f>
        <v>0</v>
      </c>
      <c r="J6" s="18">
        <f>IFERROR(VLOOKUP(A6,[1]master_price!$F$1:$AF$999,14,FALSE),)</f>
        <v>0</v>
      </c>
      <c r="K6" s="17">
        <f t="shared" si="4"/>
        <v>1</v>
      </c>
      <c r="L6" s="16">
        <f t="shared" si="5"/>
        <v>1</v>
      </c>
      <c r="M6" s="15">
        <f t="shared" ca="1" si="6"/>
        <v>0</v>
      </c>
      <c r="N6" s="28"/>
    </row>
    <row r="7" spans="1:14" ht="15.75" thickBot="1" x14ac:dyDescent="0.3">
      <c r="A7" s="24" t="s">
        <v>42</v>
      </c>
      <c r="B7" s="24" t="s">
        <v>4</v>
      </c>
      <c r="C7" s="27">
        <v>2</v>
      </c>
      <c r="D7" s="24" t="s">
        <v>3</v>
      </c>
      <c r="E7" s="23" t="e">
        <f t="shared" ca="1" si="0"/>
        <v>#N/A</v>
      </c>
      <c r="F7" s="22">
        <f t="shared" ca="1" si="1"/>
        <v>0</v>
      </c>
      <c r="G7" s="21">
        <f t="shared" ca="1" si="2"/>
        <v>0</v>
      </c>
      <c r="H7" s="20" t="e">
        <f t="shared" ca="1" si="3"/>
        <v>#DIV/0!</v>
      </c>
      <c r="I7" s="19">
        <f>IFERROR(VLOOKUP(A7,[1]master_price!$F$1:$Z$999,7,FALSE),)</f>
        <v>0</v>
      </c>
      <c r="J7" s="18">
        <f>IFERROR(VLOOKUP(A7,[1]master_price!$F$1:$AF$999,14,FALSE),)</f>
        <v>0</v>
      </c>
      <c r="K7" s="17">
        <f t="shared" si="4"/>
        <v>1</v>
      </c>
      <c r="L7" s="16">
        <f t="shared" si="5"/>
        <v>1</v>
      </c>
      <c r="M7" s="15">
        <f t="shared" ca="1" si="6"/>
        <v>0</v>
      </c>
      <c r="N7" s="28"/>
    </row>
    <row r="8" spans="1:14" ht="15.75" thickBot="1" x14ac:dyDescent="0.3">
      <c r="A8" s="24" t="s">
        <v>38</v>
      </c>
      <c r="B8" s="24" t="s">
        <v>6</v>
      </c>
      <c r="C8" s="27"/>
      <c r="D8" s="24"/>
      <c r="E8" s="23" t="e">
        <f t="shared" ca="1" si="0"/>
        <v>#N/A</v>
      </c>
      <c r="F8" s="22">
        <f t="shared" ca="1" si="1"/>
        <v>50</v>
      </c>
      <c r="G8" s="21">
        <f t="shared" ca="1" si="2"/>
        <v>1.4933920704845816</v>
      </c>
      <c r="H8" s="20">
        <f t="shared" ca="1" si="3"/>
        <v>0</v>
      </c>
      <c r="I8" s="19" t="str">
        <f>IFERROR(VLOOKUP(A8,[1]master_price!$F$1:$Z$999,7,FALSE),)</f>
        <v>kg</v>
      </c>
      <c r="J8" s="18">
        <f>IFERROR(VLOOKUP(A8,[1]master_price!$F$1:$AF$999,14,FALSE),)</f>
        <v>0</v>
      </c>
      <c r="K8" s="17">
        <f t="shared" si="4"/>
        <v>1</v>
      </c>
      <c r="L8" s="16">
        <f t="shared" si="5"/>
        <v>1</v>
      </c>
      <c r="M8" s="15">
        <v>0.05</v>
      </c>
      <c r="N8" s="28"/>
    </row>
    <row r="9" spans="1:14" ht="15.75" thickBot="1" x14ac:dyDescent="0.3">
      <c r="A9" s="24"/>
      <c r="B9" s="24"/>
      <c r="C9" s="27"/>
      <c r="D9" s="24"/>
      <c r="E9" s="23" t="e">
        <f t="shared" ca="1" si="0"/>
        <v>#N/A</v>
      </c>
      <c r="F9" s="22">
        <f t="shared" ca="1" si="1"/>
        <v>0</v>
      </c>
      <c r="G9" s="21">
        <f t="shared" ca="1" si="2"/>
        <v>0</v>
      </c>
      <c r="H9" s="20" t="e">
        <f t="shared" ca="1" si="3"/>
        <v>#DIV/0!</v>
      </c>
      <c r="I9" s="19">
        <f>IFERROR(VLOOKUP(A9,[1]master_price!$F$1:$Z$999,7,FALSE),)</f>
        <v>0</v>
      </c>
      <c r="J9" s="18">
        <f>IFERROR(VLOOKUP(A9,[1]master_price!$F$1:$AF$999,14,FALSE),)</f>
        <v>0</v>
      </c>
      <c r="K9" s="17">
        <f t="shared" si="4"/>
        <v>1</v>
      </c>
      <c r="L9" s="16">
        <f t="shared" si="5"/>
        <v>1</v>
      </c>
      <c r="M9" s="15">
        <f t="shared" ca="1" si="6"/>
        <v>0</v>
      </c>
      <c r="N9" s="28"/>
    </row>
    <row r="10" spans="1:14" ht="15.75" thickBot="1" x14ac:dyDescent="0.3">
      <c r="A10" s="24" t="s">
        <v>28</v>
      </c>
      <c r="B10" s="24" t="s">
        <v>4</v>
      </c>
      <c r="C10" s="27">
        <v>0.5</v>
      </c>
      <c r="D10" s="24" t="s">
        <v>5</v>
      </c>
      <c r="E10" s="23" t="e">
        <f t="shared" ca="1" si="0"/>
        <v>#N/A</v>
      </c>
      <c r="F10" s="22">
        <f t="shared" ca="1" si="1"/>
        <v>0</v>
      </c>
      <c r="G10" s="21">
        <f t="shared" ca="1" si="2"/>
        <v>0</v>
      </c>
      <c r="H10" s="20" t="e">
        <f t="shared" ca="1" si="3"/>
        <v>#DIV/0!</v>
      </c>
      <c r="I10" s="19">
        <f>IFERROR(VLOOKUP(A10,[1]master_price!$F$1:$Z$999,7,FALSE),)</f>
        <v>0</v>
      </c>
      <c r="J10" s="18">
        <f>IFERROR(VLOOKUP(A10,[1]master_price!$F$1:$AF$999,14,FALSE),)</f>
        <v>0</v>
      </c>
      <c r="K10" s="17">
        <f t="shared" si="4"/>
        <v>1</v>
      </c>
      <c r="L10" s="16">
        <f t="shared" si="5"/>
        <v>1</v>
      </c>
      <c r="M10" s="15">
        <f t="shared" ca="1" si="6"/>
        <v>0</v>
      </c>
      <c r="N10" s="28"/>
    </row>
    <row r="11" spans="1:14" ht="15.75" thickBot="1" x14ac:dyDescent="0.3">
      <c r="A11" s="24"/>
      <c r="B11" s="24"/>
      <c r="C11" s="27"/>
      <c r="D11" s="24"/>
      <c r="E11" s="23" t="e">
        <f t="shared" ca="1" si="0"/>
        <v>#N/A</v>
      </c>
      <c r="F11" s="22">
        <f t="shared" ca="1" si="1"/>
        <v>0</v>
      </c>
      <c r="G11" s="21">
        <f t="shared" ca="1" si="2"/>
        <v>0</v>
      </c>
      <c r="H11" s="20" t="e">
        <f t="shared" ca="1" si="3"/>
        <v>#DIV/0!</v>
      </c>
      <c r="I11" s="19">
        <f>IFERROR(VLOOKUP(A11,[1]master_price!$F$1:$Z$999,7,FALSE),)</f>
        <v>0</v>
      </c>
      <c r="J11" s="18">
        <f>IFERROR(VLOOKUP(A11,[1]master_price!$F$1:$AF$999,14,FALSE),)</f>
        <v>0</v>
      </c>
      <c r="K11" s="17">
        <f t="shared" si="4"/>
        <v>1</v>
      </c>
      <c r="L11" s="16">
        <f t="shared" si="5"/>
        <v>1</v>
      </c>
      <c r="M11" s="15">
        <f t="shared" ca="1" si="6"/>
        <v>0</v>
      </c>
      <c r="N11" s="28"/>
    </row>
    <row r="12" spans="1:14" ht="15.75" thickBot="1" x14ac:dyDescent="0.3">
      <c r="A12" s="24" t="s">
        <v>25</v>
      </c>
      <c r="B12" s="24" t="s">
        <v>2</v>
      </c>
      <c r="C12" s="27">
        <v>1</v>
      </c>
      <c r="D12" s="24" t="s">
        <v>2</v>
      </c>
      <c r="E12" s="23" t="e">
        <f t="shared" ca="1" si="0"/>
        <v>#N/A</v>
      </c>
      <c r="F12" s="22">
        <f t="shared" ca="1" si="1"/>
        <v>1</v>
      </c>
      <c r="G12" s="21">
        <f t="shared" ca="1" si="2"/>
        <v>0</v>
      </c>
      <c r="H12" s="20" t="e">
        <f t="shared" ca="1" si="3"/>
        <v>#DIV/0!</v>
      </c>
      <c r="I12" s="19" t="str">
        <f>IFERROR(VLOOKUP(A12,[1]master_price!$F$1:$Z$999,7,FALSE),)</f>
        <v>uniter</v>
      </c>
      <c r="J12" s="18" t="str">
        <f>IFERROR(VLOOKUP(A12,[1]master_price!$F$1:$AF$999,14,FALSE),)</f>
        <v>uniter</v>
      </c>
      <c r="K12" s="17" t="e">
        <f t="shared" si="4"/>
        <v>#VALUE!</v>
      </c>
      <c r="L12" s="16" t="e">
        <f t="shared" si="5"/>
        <v>#VALUE!</v>
      </c>
      <c r="M12" s="15">
        <f t="shared" ca="1" si="6"/>
        <v>0</v>
      </c>
      <c r="N12" s="28"/>
    </row>
    <row r="13" spans="1:14" ht="15.75" thickBot="1" x14ac:dyDescent="0.3">
      <c r="A13" s="24"/>
      <c r="B13" s="24"/>
      <c r="C13" s="27"/>
      <c r="D13" s="24"/>
      <c r="E13" s="23" t="e">
        <f t="shared" ca="1" si="0"/>
        <v>#N/A</v>
      </c>
      <c r="F13" s="22">
        <f t="shared" ca="1" si="1"/>
        <v>0</v>
      </c>
      <c r="G13" s="21">
        <f t="shared" ca="1" si="2"/>
        <v>0</v>
      </c>
      <c r="H13" s="20" t="e">
        <f t="shared" ca="1" si="3"/>
        <v>#DIV/0!</v>
      </c>
      <c r="I13" s="19">
        <f>IFERROR(VLOOKUP(A13,[1]master_price!$F$1:$Z$999,7,FALSE),)</f>
        <v>0</v>
      </c>
      <c r="J13" s="18">
        <f>IFERROR(VLOOKUP(A13,[1]master_price!$F$1:$AF$999,14,FALSE),)</f>
        <v>0</v>
      </c>
      <c r="K13" s="17">
        <f t="shared" si="4"/>
        <v>1</v>
      </c>
      <c r="L13" s="16">
        <f t="shared" si="5"/>
        <v>1</v>
      </c>
      <c r="M13" s="15">
        <f t="shared" ca="1" si="6"/>
        <v>0</v>
      </c>
      <c r="N13" s="28"/>
    </row>
    <row r="14" spans="1:14" ht="15.75" thickBot="1" x14ac:dyDescent="0.3">
      <c r="A14" s="24"/>
      <c r="B14" s="24"/>
      <c r="C14" s="27"/>
      <c r="D14" s="24"/>
      <c r="E14" s="23" t="e">
        <f t="shared" ca="1" si="0"/>
        <v>#N/A</v>
      </c>
      <c r="F14" s="22">
        <f t="shared" ca="1" si="1"/>
        <v>0</v>
      </c>
      <c r="G14" s="21">
        <f t="shared" ca="1" si="2"/>
        <v>0</v>
      </c>
      <c r="H14" s="20" t="e">
        <f t="shared" ca="1" si="3"/>
        <v>#DIV/0!</v>
      </c>
      <c r="I14" s="19">
        <f>IFERROR(VLOOKUP(A14,[1]master_price!$F$1:$Z$999,7,FALSE),)</f>
        <v>0</v>
      </c>
      <c r="J14" s="18">
        <f>IFERROR(VLOOKUP(A14,[1]master_price!$F$1:$AF$999,14,FALSE),)</f>
        <v>0</v>
      </c>
      <c r="K14" s="17">
        <f t="shared" si="4"/>
        <v>1</v>
      </c>
      <c r="L14" s="16">
        <f t="shared" si="5"/>
        <v>1</v>
      </c>
      <c r="M14" s="15">
        <f t="shared" ca="1" si="6"/>
        <v>0</v>
      </c>
      <c r="N14" s="28"/>
    </row>
    <row r="15" spans="1:14" ht="15.75" thickBot="1" x14ac:dyDescent="0.3">
      <c r="A15" s="24"/>
      <c r="B15" s="24"/>
      <c r="C15" s="27"/>
      <c r="D15" s="24"/>
      <c r="E15" s="23" t="e">
        <f t="shared" ca="1" si="0"/>
        <v>#N/A</v>
      </c>
      <c r="F15" s="22">
        <f t="shared" ca="1" si="1"/>
        <v>0</v>
      </c>
      <c r="G15" s="21">
        <f t="shared" ca="1" si="2"/>
        <v>0</v>
      </c>
      <c r="H15" s="20" t="e">
        <f t="shared" ca="1" si="3"/>
        <v>#DIV/0!</v>
      </c>
      <c r="I15" s="19">
        <f>IFERROR(VLOOKUP(A15,[1]master_price!$F$1:$Z$999,7,FALSE),)</f>
        <v>0</v>
      </c>
      <c r="J15" s="18">
        <f>IFERROR(VLOOKUP(A15,[1]master_price!$F$1:$AF$999,14,FALSE),)</f>
        <v>0</v>
      </c>
      <c r="K15" s="17">
        <f t="shared" si="4"/>
        <v>1</v>
      </c>
      <c r="L15" s="16">
        <f t="shared" si="5"/>
        <v>1</v>
      </c>
      <c r="M15" s="15">
        <f t="shared" ca="1" si="6"/>
        <v>0</v>
      </c>
      <c r="N15" s="28"/>
    </row>
    <row r="16" spans="1:14" ht="15.75" thickBot="1" x14ac:dyDescent="0.3">
      <c r="A16" s="24"/>
      <c r="B16" s="24"/>
      <c r="C16" s="27"/>
      <c r="D16" s="24"/>
      <c r="E16" s="23" t="e">
        <f t="shared" ca="1" si="0"/>
        <v>#N/A</v>
      </c>
      <c r="F16" s="22">
        <f t="shared" ca="1" si="1"/>
        <v>0</v>
      </c>
      <c r="G16" s="21">
        <f t="shared" ca="1" si="2"/>
        <v>0</v>
      </c>
      <c r="H16" s="20" t="e">
        <f t="shared" ca="1" si="3"/>
        <v>#DIV/0!</v>
      </c>
      <c r="I16" s="19">
        <f>IFERROR(VLOOKUP(A16,[1]master_price!$F$1:$Z$999,7,FALSE),)</f>
        <v>0</v>
      </c>
      <c r="J16" s="18">
        <f>IFERROR(VLOOKUP(A16,[1]master_price!$F$1:$AF$999,14,FALSE),)</f>
        <v>0</v>
      </c>
      <c r="K16" s="17">
        <f t="shared" si="4"/>
        <v>1</v>
      </c>
      <c r="L16" s="16">
        <f t="shared" si="5"/>
        <v>1</v>
      </c>
      <c r="M16" s="15">
        <f t="shared" ca="1" si="6"/>
        <v>0</v>
      </c>
      <c r="N16" s="28"/>
    </row>
    <row r="17" spans="1:15" ht="15.75" thickBot="1" x14ac:dyDescent="0.3">
      <c r="A17" s="24"/>
      <c r="B17" s="24"/>
      <c r="C17" s="27"/>
      <c r="D17" s="24"/>
      <c r="E17" s="23" t="e">
        <f t="shared" ca="1" si="0"/>
        <v>#N/A</v>
      </c>
      <c r="F17" s="22">
        <f t="shared" ca="1" si="1"/>
        <v>0</v>
      </c>
      <c r="G17" s="21">
        <f t="shared" ca="1" si="2"/>
        <v>0</v>
      </c>
      <c r="H17" s="20" t="e">
        <f t="shared" ca="1" si="3"/>
        <v>#DIV/0!</v>
      </c>
      <c r="I17" s="19">
        <f>IFERROR(VLOOKUP(A17,[1]master_price!$F$1:$Z$999,7,FALSE),)</f>
        <v>0</v>
      </c>
      <c r="J17" s="18">
        <f>IFERROR(VLOOKUP(A17,[1]master_price!$F$1:$AF$999,14,FALSE),)</f>
        <v>0</v>
      </c>
      <c r="K17" s="17">
        <f t="shared" si="4"/>
        <v>1</v>
      </c>
      <c r="L17" s="16">
        <f t="shared" si="5"/>
        <v>1</v>
      </c>
      <c r="M17" s="15">
        <f t="shared" ca="1" si="6"/>
        <v>0</v>
      </c>
      <c r="N17" s="28"/>
    </row>
    <row r="18" spans="1:15" ht="15.75" thickBot="1" x14ac:dyDescent="0.3">
      <c r="A18" s="24"/>
      <c r="B18" s="24"/>
      <c r="C18" s="27"/>
      <c r="D18" s="24"/>
      <c r="E18" s="23" t="e">
        <f t="shared" ca="1" si="0"/>
        <v>#N/A</v>
      </c>
      <c r="F18" s="22">
        <f t="shared" ca="1" si="1"/>
        <v>0</v>
      </c>
      <c r="G18" s="21">
        <f t="shared" ca="1" si="2"/>
        <v>0</v>
      </c>
      <c r="H18" s="20" t="e">
        <f t="shared" ca="1" si="3"/>
        <v>#DIV/0!</v>
      </c>
      <c r="I18" s="19">
        <f>IFERROR(VLOOKUP(A18,[1]master_price!$F$1:$Z$999,7,FALSE),)</f>
        <v>0</v>
      </c>
      <c r="J18" s="18">
        <f>IFERROR(VLOOKUP(A18,[1]master_price!$F$1:$AF$999,14,FALSE),)</f>
        <v>0</v>
      </c>
      <c r="K18" s="17">
        <f t="shared" si="4"/>
        <v>1</v>
      </c>
      <c r="L18" s="16">
        <f t="shared" si="5"/>
        <v>1</v>
      </c>
      <c r="M18" s="15">
        <f t="shared" ca="1" si="6"/>
        <v>0</v>
      </c>
      <c r="N18" s="28"/>
    </row>
    <row r="19" spans="1:15" ht="15.75" thickBot="1" x14ac:dyDescent="0.3">
      <c r="A19" s="24"/>
      <c r="B19" s="24"/>
      <c r="C19" s="27"/>
      <c r="D19" s="24"/>
      <c r="E19" s="23" t="e">
        <f t="shared" ca="1" si="0"/>
        <v>#N/A</v>
      </c>
      <c r="F19" s="22">
        <f t="shared" ca="1" si="1"/>
        <v>0</v>
      </c>
      <c r="G19" s="21">
        <f t="shared" ca="1" si="2"/>
        <v>0</v>
      </c>
      <c r="H19" s="20" t="e">
        <f t="shared" ca="1" si="3"/>
        <v>#DIV/0!</v>
      </c>
      <c r="I19" s="19">
        <f>IFERROR(VLOOKUP(A19,[1]master_price!$F$1:$Z$999,7,FALSE),)</f>
        <v>0</v>
      </c>
      <c r="J19" s="18">
        <f>IFERROR(VLOOKUP(A19,[1]master_price!$F$1:$AF$999,14,FALSE),)</f>
        <v>0</v>
      </c>
      <c r="K19" s="17">
        <f t="shared" si="4"/>
        <v>1</v>
      </c>
      <c r="L19" s="16">
        <f t="shared" si="5"/>
        <v>1</v>
      </c>
      <c r="M19" s="15">
        <f t="shared" ca="1" si="6"/>
        <v>0</v>
      </c>
      <c r="N19" s="28"/>
    </row>
    <row r="20" spans="1:15" ht="15.75" thickBot="1" x14ac:dyDescent="0.3">
      <c r="A20" s="24"/>
      <c r="B20" s="24"/>
      <c r="C20" s="27"/>
      <c r="D20" s="24"/>
      <c r="E20" s="23" t="e">
        <f t="shared" ca="1" si="0"/>
        <v>#N/A</v>
      </c>
      <c r="F20" s="22">
        <f t="shared" ca="1" si="1"/>
        <v>0</v>
      </c>
      <c r="G20" s="21">
        <f t="shared" ca="1" si="2"/>
        <v>0</v>
      </c>
      <c r="H20" s="20" t="e">
        <f t="shared" ca="1" si="3"/>
        <v>#DIV/0!</v>
      </c>
      <c r="I20" s="19">
        <f>IFERROR(VLOOKUP(A20,[1]master_price!$F$1:$Z$999,7,FALSE),)</f>
        <v>0</v>
      </c>
      <c r="J20" s="18">
        <f>IFERROR(VLOOKUP(A20,[1]master_price!$F$1:$AF$999,14,FALSE),)</f>
        <v>0</v>
      </c>
      <c r="K20" s="17">
        <f t="shared" si="4"/>
        <v>1</v>
      </c>
      <c r="L20" s="16">
        <f t="shared" si="5"/>
        <v>1</v>
      </c>
      <c r="M20" s="15">
        <f t="shared" ca="1" si="6"/>
        <v>0</v>
      </c>
      <c r="N20" s="28"/>
    </row>
    <row r="21" spans="1:15" ht="15.75" thickBot="1" x14ac:dyDescent="0.3">
      <c r="A21" s="24"/>
      <c r="B21" s="24"/>
      <c r="C21" s="27"/>
      <c r="D21" s="24"/>
      <c r="E21" s="23" t="e">
        <f t="shared" ca="1" si="0"/>
        <v>#N/A</v>
      </c>
      <c r="F21" s="22">
        <f t="shared" ca="1" si="1"/>
        <v>0</v>
      </c>
      <c r="G21" s="21">
        <f t="shared" ca="1" si="2"/>
        <v>0</v>
      </c>
      <c r="H21" s="20" t="e">
        <f t="shared" ca="1" si="3"/>
        <v>#DIV/0!</v>
      </c>
      <c r="I21" s="19">
        <f>IFERROR(VLOOKUP(A21,[1]master_price!$F$1:$Z$999,7,FALSE),)</f>
        <v>0</v>
      </c>
      <c r="J21" s="18">
        <f>IFERROR(VLOOKUP(A21,[1]master_price!$F$1:$AF$999,14,FALSE),)</f>
        <v>0</v>
      </c>
      <c r="K21" s="17">
        <f t="shared" si="4"/>
        <v>1</v>
      </c>
      <c r="L21" s="16">
        <f t="shared" si="5"/>
        <v>1</v>
      </c>
      <c r="M21" s="15">
        <f t="shared" ca="1" si="6"/>
        <v>0</v>
      </c>
      <c r="N21" s="28"/>
    </row>
    <row r="22" spans="1:15" ht="15.75" thickBot="1" x14ac:dyDescent="0.3">
      <c r="A22" s="24"/>
      <c r="B22" s="24"/>
      <c r="C22" s="27"/>
      <c r="D22" s="24"/>
      <c r="E22" s="23" t="e">
        <f t="shared" ca="1" si="0"/>
        <v>#N/A</v>
      </c>
      <c r="F22" s="22">
        <f t="shared" ca="1" si="1"/>
        <v>0</v>
      </c>
      <c r="G22" s="21">
        <f t="shared" ca="1" si="2"/>
        <v>0</v>
      </c>
      <c r="H22" s="20" t="e">
        <f t="shared" ca="1" si="3"/>
        <v>#DIV/0!</v>
      </c>
      <c r="I22" s="19">
        <f>IFERROR(VLOOKUP(A22,[1]master_price!$F$1:$Z$999,7,FALSE),)</f>
        <v>0</v>
      </c>
      <c r="J22" s="18">
        <f>IFERROR(VLOOKUP(A22,[1]master_price!$F$1:$AF$999,14,FALSE),)</f>
        <v>0</v>
      </c>
      <c r="K22" s="17">
        <f t="shared" si="4"/>
        <v>1</v>
      </c>
      <c r="L22" s="16">
        <f t="shared" si="5"/>
        <v>1</v>
      </c>
      <c r="M22" s="15">
        <f t="shared" ca="1" si="6"/>
        <v>0</v>
      </c>
      <c r="N22" s="11"/>
      <c r="O22" s="10"/>
    </row>
    <row r="23" spans="1:15" ht="15.75" thickBot="1" x14ac:dyDescent="0.3">
      <c r="A23" s="24"/>
      <c r="B23" s="26"/>
      <c r="C23" s="25"/>
      <c r="D23" s="24"/>
      <c r="E23" s="23" t="e">
        <f t="shared" ca="1" si="0"/>
        <v>#N/A</v>
      </c>
      <c r="F23" s="22">
        <f t="shared" ca="1" si="1"/>
        <v>0</v>
      </c>
      <c r="G23" s="21">
        <f t="shared" ca="1" si="2"/>
        <v>0</v>
      </c>
      <c r="H23" s="20" t="e">
        <f t="shared" ca="1" si="3"/>
        <v>#DIV/0!</v>
      </c>
      <c r="I23" s="19">
        <f>IFERROR(VLOOKUP(A23,[1]master_price!$F$1:$Z$999,7,FALSE),)</f>
        <v>0</v>
      </c>
      <c r="J23" s="18">
        <f>IFERROR(VLOOKUP(A23,[1]master_price!$F$1:$AF$999,14,FALSE),)</f>
        <v>0</v>
      </c>
      <c r="K23" s="17">
        <f t="shared" si="4"/>
        <v>1</v>
      </c>
      <c r="L23" s="16">
        <f t="shared" si="5"/>
        <v>1</v>
      </c>
      <c r="M23" s="15">
        <f t="shared" ca="1" si="6"/>
        <v>0</v>
      </c>
      <c r="N23" s="11"/>
      <c r="O23" s="10"/>
    </row>
    <row r="24" spans="1:15" ht="15.75" thickBot="1" x14ac:dyDescent="0.3">
      <c r="F24" s="14"/>
      <c r="G24" s="14"/>
      <c r="I24" s="3" t="s">
        <v>45</v>
      </c>
      <c r="J24" s="2" t="s">
        <v>11</v>
      </c>
      <c r="L24" s="13" t="s">
        <v>10</v>
      </c>
      <c r="M24" s="12">
        <f ca="1">SUM(M4:M23)</f>
        <v>0.05</v>
      </c>
      <c r="N24" s="11"/>
      <c r="O24" s="10"/>
    </row>
    <row r="25" spans="1:15" ht="15.75" thickBot="1" x14ac:dyDescent="0.3">
      <c r="I25" s="3" t="s">
        <v>46</v>
      </c>
      <c r="J25" s="8" t="s">
        <v>9</v>
      </c>
      <c r="M25" s="9">
        <v>2.4500000000000002</v>
      </c>
    </row>
    <row r="26" spans="1:15" ht="15.75" thickBot="1" x14ac:dyDescent="0.3">
      <c r="A26" s="6"/>
      <c r="I26" s="3" t="s">
        <v>47</v>
      </c>
      <c r="J26" s="8" t="s">
        <v>8</v>
      </c>
      <c r="M26" s="7">
        <f ca="1">M24/M25</f>
        <v>2.0408163265306121E-2</v>
      </c>
    </row>
    <row r="27" spans="1:15" x14ac:dyDescent="0.25">
      <c r="A27" s="6"/>
      <c r="J27" s="3"/>
      <c r="K27" s="3"/>
      <c r="L27" s="3"/>
      <c r="M27" s="3"/>
    </row>
    <row r="28" spans="1:15" x14ac:dyDescent="0.25">
      <c r="A28" s="6"/>
    </row>
  </sheetData>
  <sheetProtection selectLockedCells="1"/>
  <dataConsolidate/>
  <mergeCells count="3">
    <mergeCell ref="A1:M1"/>
    <mergeCell ref="A2:D2"/>
    <mergeCell ref="F3:G3"/>
  </mergeCells>
  <conditionalFormatting sqref="G5">
    <cfRule type="expression" priority="1" stopIfTrue="1">
      <formula>$F$5</formula>
    </cfRule>
  </conditionalFormatting>
  <dataValidations count="3">
    <dataValidation type="list" allowBlank="1" showInputMessage="1" sqref="A4:A23">
      <formula1>IF(A4&lt;&gt;"",OFFSET(f_categorie,MATCH(A4&amp;"*",f_categorie,0)-1,,COUNTIF(f_categorie,A4&amp;"*"),1),f_categorie)</formula1>
    </dataValidation>
    <dataValidation type="list" allowBlank="1" showInputMessage="1" sqref="B4:B23">
      <formula1>list_format</formula1>
    </dataValidation>
    <dataValidation type="list" allowBlank="1" showInputMessage="1" showErrorMessage="1" sqref="D4:D23">
      <formula1>uniter_list</formula1>
    </dataValidation>
  </dataValidations>
  <printOptions horizontalCentered="1"/>
  <pageMargins left="0.39370078740157483" right="0.51181102362204722" top="0.43" bottom="0.39370078740157483" header="0.27559055118110237" footer="0.23622047244094491"/>
  <pageSetup scale="96" orientation="landscape" verticalDpi="300" r:id="rId1"/>
  <headerFooter alignWithMargins="0">
    <oddFooter>&amp;LImprimer le : &amp;D&amp;R&amp;"Arial,Gras"&amp;12&amp;F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4" name="Button 1">
              <controlPr defaultSize="0" print="0" autoFill="0" autoPict="0" macro="[0]!ajout_recette_3">
                <anchor moveWithCells="1">
                  <from>
                    <xdr:col>14</xdr:col>
                    <xdr:colOff>209550</xdr:colOff>
                    <xdr:row>4</xdr:row>
                    <xdr:rowOff>57150</xdr:rowOff>
                  </from>
                  <to>
                    <xdr:col>16</xdr:col>
                    <xdr:colOff>485775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9">
    <pageSetUpPr fitToPage="1"/>
  </sheetPr>
  <dimension ref="A1:O28"/>
  <sheetViews>
    <sheetView showZeros="0" topLeftCell="B11" zoomScaleNormal="100" workbookViewId="0">
      <selection activeCell="M26" sqref="M26"/>
    </sheetView>
  </sheetViews>
  <sheetFormatPr defaultColWidth="11.42578125" defaultRowHeight="15" x14ac:dyDescent="0.25"/>
  <cols>
    <col min="1" max="1" width="33.140625" style="1" bestFit="1" customWidth="1"/>
    <col min="2" max="2" width="14" style="1" bestFit="1" customWidth="1"/>
    <col min="3" max="3" width="13.28515625" style="5" customWidth="1"/>
    <col min="4" max="4" width="11.42578125" style="4" customWidth="1"/>
    <col min="5" max="5" width="13.42578125" style="1" hidden="1" customWidth="1"/>
    <col min="6" max="6" width="9.42578125" style="1" customWidth="1"/>
    <col min="7" max="7" width="10" style="1" customWidth="1"/>
    <col min="8" max="8" width="9.28515625" style="1" hidden="1" customWidth="1"/>
    <col min="9" max="9" width="11.42578125" style="3"/>
    <col min="10" max="10" width="7.7109375" style="2" hidden="1" customWidth="1"/>
    <col min="11" max="11" width="4.5703125" style="1" hidden="1" customWidth="1"/>
    <col min="12" max="12" width="5.5703125" style="1" hidden="1" customWidth="1"/>
    <col min="13" max="13" width="13" style="1" customWidth="1"/>
    <col min="14" max="14" width="3.7109375" style="1" customWidth="1"/>
    <col min="15" max="16384" width="11.42578125" style="1"/>
  </cols>
  <sheetData>
    <row r="1" spans="1:14" ht="21" thickBot="1" x14ac:dyDescent="0.25">
      <c r="A1" s="70" t="s">
        <v>74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</row>
    <row r="2" spans="1:14" ht="16.5" thickBot="1" x14ac:dyDescent="0.3">
      <c r="A2" s="73" t="s">
        <v>23</v>
      </c>
      <c r="B2" s="73"/>
      <c r="C2" s="73"/>
      <c r="D2" s="74"/>
      <c r="E2" s="58"/>
      <c r="F2" s="52"/>
      <c r="G2" s="51"/>
      <c r="H2" s="50"/>
      <c r="I2" s="49"/>
      <c r="J2" s="48"/>
      <c r="K2" s="47"/>
      <c r="L2" s="46"/>
      <c r="M2" s="45"/>
    </row>
    <row r="3" spans="1:14" ht="13.5" thickBot="1" x14ac:dyDescent="0.25">
      <c r="A3" s="44" t="s">
        <v>22</v>
      </c>
      <c r="B3" s="44"/>
      <c r="C3" s="43" t="s">
        <v>21</v>
      </c>
      <c r="D3" s="42" t="s">
        <v>20</v>
      </c>
      <c r="E3" s="41" t="s">
        <v>19</v>
      </c>
      <c r="F3" s="75" t="s">
        <v>18</v>
      </c>
      <c r="G3" s="76"/>
      <c r="H3" s="40" t="s">
        <v>17</v>
      </c>
      <c r="I3" s="39" t="s">
        <v>16</v>
      </c>
      <c r="J3" s="38" t="s">
        <v>15</v>
      </c>
      <c r="K3" s="38" t="s">
        <v>14</v>
      </c>
      <c r="L3" s="37" t="s">
        <v>13</v>
      </c>
      <c r="M3" s="36" t="s">
        <v>12</v>
      </c>
    </row>
    <row r="4" spans="1:14" ht="15.75" thickBot="1" x14ac:dyDescent="0.3">
      <c r="A4" s="35" t="s">
        <v>36</v>
      </c>
      <c r="B4" s="34" t="s">
        <v>2</v>
      </c>
      <c r="C4" s="33">
        <v>1</v>
      </c>
      <c r="D4" s="30" t="s">
        <v>2</v>
      </c>
      <c r="E4" s="23" t="e">
        <f t="shared" ref="E4:E23" ca="1" si="0">CONVERT(C4,D4,F4)</f>
        <v>#N/A</v>
      </c>
      <c r="F4" s="22">
        <f t="shared" ref="F4:F23" ca="1" si="1">IFERROR(INDEX(INDIRECT($B4),MATCH($A4,DESCRIPTION,0),2),)</f>
        <v>12</v>
      </c>
      <c r="G4" s="32">
        <f t="shared" ref="G4:G23" ca="1" si="2">IFERROR(INDEX(INDIRECT($B4),MATCH($A4,DESCRIPTION,0),1),)</f>
        <v>0</v>
      </c>
      <c r="H4" s="20" t="e">
        <f t="shared" ref="H4:H23" ca="1" si="3">IFERROR(E4/G4,C4/G4)</f>
        <v>#DIV/0!</v>
      </c>
      <c r="I4" s="19" t="str">
        <f>IFERROR(VLOOKUP(A4,[1]master_price!$F$1:$Z$999,7,FALSE),)</f>
        <v>uniter</v>
      </c>
      <c r="J4" s="18" t="str">
        <f>IFERROR(VLOOKUP(A4,[1]master_price!$F$1:$AF$999,14,FALSE),)</f>
        <v>uniter</v>
      </c>
      <c r="K4" s="17" t="e">
        <f t="shared" ref="K4:K23" si="4">(100-J4)/100</f>
        <v>#VALUE!</v>
      </c>
      <c r="L4" s="16" t="e">
        <f t="shared" ref="L4:L23" si="5">100/(100-J4)</f>
        <v>#VALUE!</v>
      </c>
      <c r="M4" s="15">
        <f t="shared" ref="M4:M23" ca="1" si="6">IFERROR((I4*H4)/(1-J4),)</f>
        <v>0</v>
      </c>
      <c r="N4" s="28"/>
    </row>
    <row r="5" spans="1:14" ht="15.75" thickBot="1" x14ac:dyDescent="0.3">
      <c r="A5" s="30" t="s">
        <v>33</v>
      </c>
      <c r="B5" s="31" t="s">
        <v>2</v>
      </c>
      <c r="C5" s="27">
        <v>1</v>
      </c>
      <c r="D5" s="30" t="s">
        <v>2</v>
      </c>
      <c r="E5" s="23" t="e">
        <f t="shared" ca="1" si="0"/>
        <v>#N/A</v>
      </c>
      <c r="F5" s="22">
        <f t="shared" ca="1" si="1"/>
        <v>0</v>
      </c>
      <c r="G5" s="63">
        <f t="shared" ca="1" si="2"/>
        <v>0</v>
      </c>
      <c r="H5" s="20" t="e">
        <f t="shared" ca="1" si="3"/>
        <v>#DIV/0!</v>
      </c>
      <c r="I5" s="19">
        <f>IFERROR(VLOOKUP(A5,[1]master_price!$F$1:$Z$999,7,FALSE),)</f>
        <v>0</v>
      </c>
      <c r="J5" s="18">
        <f>IFERROR(VLOOKUP(A5,[1]master_price!$F$1:$AF$999,14,FALSE),)</f>
        <v>0</v>
      </c>
      <c r="K5" s="17">
        <f t="shared" si="4"/>
        <v>1</v>
      </c>
      <c r="L5" s="16">
        <f t="shared" si="5"/>
        <v>1</v>
      </c>
      <c r="M5" s="15">
        <f t="shared" ca="1" si="6"/>
        <v>0</v>
      </c>
      <c r="N5" s="28"/>
    </row>
    <row r="6" spans="1:14" ht="15.75" thickBot="1" x14ac:dyDescent="0.3">
      <c r="A6" s="24"/>
      <c r="B6" s="29"/>
      <c r="C6" s="27"/>
      <c r="D6" s="24"/>
      <c r="E6" s="23" t="e">
        <f t="shared" ca="1" si="0"/>
        <v>#N/A</v>
      </c>
      <c r="F6" s="22">
        <f t="shared" ca="1" si="1"/>
        <v>0</v>
      </c>
      <c r="G6" s="21">
        <f t="shared" ca="1" si="2"/>
        <v>0</v>
      </c>
      <c r="H6" s="20" t="e">
        <f t="shared" ca="1" si="3"/>
        <v>#DIV/0!</v>
      </c>
      <c r="I6" s="19">
        <f>IFERROR(VLOOKUP(A6,[1]master_price!$F$1:$Z$999,7,FALSE),)</f>
        <v>0</v>
      </c>
      <c r="J6" s="18">
        <f>IFERROR(VLOOKUP(A6,[1]master_price!$F$1:$AF$999,14,FALSE),)</f>
        <v>0</v>
      </c>
      <c r="K6" s="17">
        <f t="shared" si="4"/>
        <v>1</v>
      </c>
      <c r="L6" s="16">
        <f t="shared" si="5"/>
        <v>1</v>
      </c>
      <c r="M6" s="15">
        <f t="shared" ca="1" si="6"/>
        <v>0</v>
      </c>
      <c r="N6" s="28"/>
    </row>
    <row r="7" spans="1:14" ht="15.75" thickBot="1" x14ac:dyDescent="0.3">
      <c r="A7" s="24" t="s">
        <v>42</v>
      </c>
      <c r="B7" s="24" t="s">
        <v>4</v>
      </c>
      <c r="C7" s="27">
        <v>2</v>
      </c>
      <c r="D7" s="24" t="s">
        <v>3</v>
      </c>
      <c r="E7" s="23" t="e">
        <f t="shared" ca="1" si="0"/>
        <v>#N/A</v>
      </c>
      <c r="F7" s="22">
        <f t="shared" ca="1" si="1"/>
        <v>0</v>
      </c>
      <c r="G7" s="21">
        <f t="shared" ca="1" si="2"/>
        <v>0</v>
      </c>
      <c r="H7" s="20" t="e">
        <f t="shared" ca="1" si="3"/>
        <v>#DIV/0!</v>
      </c>
      <c r="I7" s="19">
        <f>IFERROR(VLOOKUP(A7,[1]master_price!$F$1:$Z$999,7,FALSE),)</f>
        <v>0</v>
      </c>
      <c r="J7" s="18">
        <f>IFERROR(VLOOKUP(A7,[1]master_price!$F$1:$AF$999,14,FALSE),)</f>
        <v>0</v>
      </c>
      <c r="K7" s="17">
        <f t="shared" si="4"/>
        <v>1</v>
      </c>
      <c r="L7" s="16">
        <f t="shared" si="5"/>
        <v>1</v>
      </c>
      <c r="M7" s="15">
        <f t="shared" ca="1" si="6"/>
        <v>0</v>
      </c>
      <c r="N7" s="28"/>
    </row>
    <row r="8" spans="1:14" ht="15.75" thickBot="1" x14ac:dyDescent="0.3">
      <c r="A8" s="24" t="s">
        <v>100</v>
      </c>
      <c r="B8" s="24" t="s">
        <v>4</v>
      </c>
      <c r="C8" s="27">
        <v>2</v>
      </c>
      <c r="D8" s="24" t="s">
        <v>3</v>
      </c>
      <c r="E8" s="23" t="e">
        <f t="shared" ca="1" si="0"/>
        <v>#N/A</v>
      </c>
      <c r="F8" s="22">
        <f t="shared" ca="1" si="1"/>
        <v>0</v>
      </c>
      <c r="G8" s="21">
        <f t="shared" ca="1" si="2"/>
        <v>0</v>
      </c>
      <c r="H8" s="20" t="e">
        <f t="shared" ca="1" si="3"/>
        <v>#DIV/0!</v>
      </c>
      <c r="I8" s="19">
        <f>IFERROR(VLOOKUP(A8,[1]master_price!$F$1:$Z$999,7,FALSE),)</f>
        <v>0</v>
      </c>
      <c r="J8" s="18">
        <f>IFERROR(VLOOKUP(A8,[1]master_price!$F$1:$AF$999,14,FALSE),)</f>
        <v>0</v>
      </c>
      <c r="K8" s="17">
        <f t="shared" si="4"/>
        <v>1</v>
      </c>
      <c r="L8" s="16">
        <f t="shared" si="5"/>
        <v>1</v>
      </c>
      <c r="M8" s="15">
        <f t="shared" ca="1" si="6"/>
        <v>0</v>
      </c>
      <c r="N8" s="28"/>
    </row>
    <row r="9" spans="1:14" ht="15.75" thickBot="1" x14ac:dyDescent="0.3">
      <c r="A9" s="24" t="s">
        <v>38</v>
      </c>
      <c r="B9" s="24" t="s">
        <v>4</v>
      </c>
      <c r="C9" s="27">
        <v>1</v>
      </c>
      <c r="D9" s="24" t="s">
        <v>3</v>
      </c>
      <c r="E9" s="23" t="e">
        <f t="shared" ca="1" si="0"/>
        <v>#N/A</v>
      </c>
      <c r="F9" s="22">
        <f t="shared" ca="1" si="1"/>
        <v>0</v>
      </c>
      <c r="G9" s="21" t="str">
        <f t="shared" ca="1" si="2"/>
        <v>lb</v>
      </c>
      <c r="H9" s="20" t="e">
        <f t="shared" ca="1" si="3"/>
        <v>#VALUE!</v>
      </c>
      <c r="I9" s="19" t="str">
        <f>IFERROR(VLOOKUP(A9,[1]master_price!$F$1:$Z$999,7,FALSE),)</f>
        <v>kg</v>
      </c>
      <c r="J9" s="18">
        <f>IFERROR(VLOOKUP(A9,[1]master_price!$F$1:$AF$999,14,FALSE),)</f>
        <v>0</v>
      </c>
      <c r="K9" s="17">
        <f t="shared" si="4"/>
        <v>1</v>
      </c>
      <c r="L9" s="16">
        <f t="shared" si="5"/>
        <v>1</v>
      </c>
      <c r="M9" s="15">
        <v>0.05</v>
      </c>
      <c r="N9" s="28"/>
    </row>
    <row r="10" spans="1:14" ht="15.75" thickBot="1" x14ac:dyDescent="0.3">
      <c r="A10" s="62" t="s">
        <v>69</v>
      </c>
      <c r="B10" s="24"/>
      <c r="C10" s="27"/>
      <c r="D10" s="24"/>
      <c r="E10" s="23" t="e">
        <f t="shared" ca="1" si="0"/>
        <v>#N/A</v>
      </c>
      <c r="F10" s="22">
        <f t="shared" ca="1" si="1"/>
        <v>0</v>
      </c>
      <c r="G10" s="21">
        <f t="shared" ca="1" si="2"/>
        <v>0</v>
      </c>
      <c r="H10" s="20" t="e">
        <f t="shared" ca="1" si="3"/>
        <v>#DIV/0!</v>
      </c>
      <c r="I10" s="19">
        <f>IFERROR(VLOOKUP(A10,[1]master_price!$F$1:$Z$999,7,FALSE),)</f>
        <v>0</v>
      </c>
      <c r="J10" s="18">
        <f>IFERROR(VLOOKUP(A10,[1]master_price!$F$1:$AF$999,14,FALSE),)</f>
        <v>0</v>
      </c>
      <c r="K10" s="17">
        <f t="shared" si="4"/>
        <v>1</v>
      </c>
      <c r="L10" s="16">
        <f t="shared" si="5"/>
        <v>1</v>
      </c>
      <c r="M10" s="15">
        <v>0.1</v>
      </c>
      <c r="N10" s="28"/>
    </row>
    <row r="11" spans="1:14" ht="15.75" thickBot="1" x14ac:dyDescent="0.3">
      <c r="A11" s="24"/>
      <c r="B11" s="24"/>
      <c r="C11" s="27"/>
      <c r="D11" s="24"/>
      <c r="E11" s="23" t="e">
        <f t="shared" ca="1" si="0"/>
        <v>#N/A</v>
      </c>
      <c r="F11" s="22">
        <f t="shared" ca="1" si="1"/>
        <v>0</v>
      </c>
      <c r="G11" s="21">
        <f t="shared" ca="1" si="2"/>
        <v>0</v>
      </c>
      <c r="H11" s="20" t="e">
        <f t="shared" ca="1" si="3"/>
        <v>#DIV/0!</v>
      </c>
      <c r="I11" s="19">
        <f>IFERROR(VLOOKUP(A11,[1]master_price!$F$1:$Z$999,7,FALSE),)</f>
        <v>0</v>
      </c>
      <c r="J11" s="18">
        <f>IFERROR(VLOOKUP(A11,[1]master_price!$F$1:$AF$999,14,FALSE),)</f>
        <v>0</v>
      </c>
      <c r="K11" s="17">
        <f t="shared" si="4"/>
        <v>1</v>
      </c>
      <c r="L11" s="16">
        <f t="shared" si="5"/>
        <v>1</v>
      </c>
      <c r="M11" s="15">
        <f t="shared" ca="1" si="6"/>
        <v>0</v>
      </c>
      <c r="N11" s="28"/>
    </row>
    <row r="12" spans="1:14" ht="15.75" thickBot="1" x14ac:dyDescent="0.3">
      <c r="A12" s="24"/>
      <c r="B12" s="24"/>
      <c r="C12" s="27"/>
      <c r="D12" s="24"/>
      <c r="E12" s="23" t="e">
        <f t="shared" ca="1" si="0"/>
        <v>#N/A</v>
      </c>
      <c r="F12" s="22">
        <f t="shared" ca="1" si="1"/>
        <v>0</v>
      </c>
      <c r="G12" s="21">
        <f t="shared" ca="1" si="2"/>
        <v>0</v>
      </c>
      <c r="H12" s="20" t="e">
        <f t="shared" ca="1" si="3"/>
        <v>#DIV/0!</v>
      </c>
      <c r="I12" s="19">
        <f>IFERROR(VLOOKUP(A12,[1]master_price!$F$1:$Z$999,7,FALSE),)</f>
        <v>0</v>
      </c>
      <c r="J12" s="18">
        <f>IFERROR(VLOOKUP(A12,[1]master_price!$F$1:$AF$999,14,FALSE),)</f>
        <v>0</v>
      </c>
      <c r="K12" s="17">
        <f t="shared" si="4"/>
        <v>1</v>
      </c>
      <c r="L12" s="16">
        <f t="shared" si="5"/>
        <v>1</v>
      </c>
      <c r="M12" s="15">
        <f t="shared" ca="1" si="6"/>
        <v>0</v>
      </c>
      <c r="N12" s="28"/>
    </row>
    <row r="13" spans="1:14" ht="15.75" thickBot="1" x14ac:dyDescent="0.3">
      <c r="A13" s="24"/>
      <c r="B13" s="24"/>
      <c r="C13" s="27"/>
      <c r="D13" s="24"/>
      <c r="E13" s="23" t="e">
        <f t="shared" ca="1" si="0"/>
        <v>#N/A</v>
      </c>
      <c r="F13" s="22">
        <f t="shared" ca="1" si="1"/>
        <v>0</v>
      </c>
      <c r="G13" s="21">
        <f t="shared" ca="1" si="2"/>
        <v>0</v>
      </c>
      <c r="H13" s="20" t="e">
        <f t="shared" ca="1" si="3"/>
        <v>#DIV/0!</v>
      </c>
      <c r="I13" s="19">
        <f>IFERROR(VLOOKUP(A13,[1]master_price!$F$1:$Z$999,7,FALSE),)</f>
        <v>0</v>
      </c>
      <c r="J13" s="18">
        <f>IFERROR(VLOOKUP(A13,[1]master_price!$F$1:$AF$999,14,FALSE),)</f>
        <v>0</v>
      </c>
      <c r="K13" s="17">
        <f t="shared" si="4"/>
        <v>1</v>
      </c>
      <c r="L13" s="16">
        <f t="shared" si="5"/>
        <v>1</v>
      </c>
      <c r="M13" s="15">
        <f t="shared" ca="1" si="6"/>
        <v>0</v>
      </c>
      <c r="N13" s="28"/>
    </row>
    <row r="14" spans="1:14" ht="15.75" thickBot="1" x14ac:dyDescent="0.3">
      <c r="A14" s="24"/>
      <c r="B14" s="24"/>
      <c r="C14" s="27"/>
      <c r="D14" s="24"/>
      <c r="E14" s="23" t="e">
        <f t="shared" ca="1" si="0"/>
        <v>#N/A</v>
      </c>
      <c r="F14" s="22">
        <f t="shared" ca="1" si="1"/>
        <v>0</v>
      </c>
      <c r="G14" s="21">
        <f t="shared" ca="1" si="2"/>
        <v>0</v>
      </c>
      <c r="H14" s="20" t="e">
        <f t="shared" ca="1" si="3"/>
        <v>#DIV/0!</v>
      </c>
      <c r="I14" s="19">
        <f>IFERROR(VLOOKUP(A14,[1]master_price!$F$1:$Z$999,7,FALSE),)</f>
        <v>0</v>
      </c>
      <c r="J14" s="18">
        <f>IFERROR(VLOOKUP(A14,[1]master_price!$F$1:$AF$999,14,FALSE),)</f>
        <v>0</v>
      </c>
      <c r="K14" s="17">
        <f t="shared" si="4"/>
        <v>1</v>
      </c>
      <c r="L14" s="16">
        <f t="shared" si="5"/>
        <v>1</v>
      </c>
      <c r="M14" s="15">
        <f t="shared" ca="1" si="6"/>
        <v>0</v>
      </c>
      <c r="N14" s="28"/>
    </row>
    <row r="15" spans="1:14" ht="15.75" thickBot="1" x14ac:dyDescent="0.3">
      <c r="A15" s="24"/>
      <c r="B15" s="24"/>
      <c r="C15" s="27"/>
      <c r="D15" s="24"/>
      <c r="E15" s="23" t="e">
        <f t="shared" ca="1" si="0"/>
        <v>#N/A</v>
      </c>
      <c r="F15" s="22">
        <f t="shared" ca="1" si="1"/>
        <v>0</v>
      </c>
      <c r="G15" s="21">
        <f t="shared" ca="1" si="2"/>
        <v>0</v>
      </c>
      <c r="H15" s="20" t="e">
        <f t="shared" ca="1" si="3"/>
        <v>#DIV/0!</v>
      </c>
      <c r="I15" s="19">
        <f>IFERROR(VLOOKUP(A15,[1]master_price!$F$1:$Z$999,7,FALSE),)</f>
        <v>0</v>
      </c>
      <c r="J15" s="18">
        <f>IFERROR(VLOOKUP(A15,[1]master_price!$F$1:$AF$999,14,FALSE),)</f>
        <v>0</v>
      </c>
      <c r="K15" s="17">
        <f t="shared" si="4"/>
        <v>1</v>
      </c>
      <c r="L15" s="16">
        <f t="shared" si="5"/>
        <v>1</v>
      </c>
      <c r="M15" s="15">
        <f t="shared" ca="1" si="6"/>
        <v>0</v>
      </c>
      <c r="N15" s="28"/>
    </row>
    <row r="16" spans="1:14" ht="15.75" thickBot="1" x14ac:dyDescent="0.3">
      <c r="A16" s="24"/>
      <c r="B16" s="24"/>
      <c r="C16" s="27"/>
      <c r="D16" s="24"/>
      <c r="E16" s="23" t="e">
        <f t="shared" ca="1" si="0"/>
        <v>#N/A</v>
      </c>
      <c r="F16" s="22">
        <f t="shared" ca="1" si="1"/>
        <v>0</v>
      </c>
      <c r="G16" s="21">
        <f t="shared" ca="1" si="2"/>
        <v>0</v>
      </c>
      <c r="H16" s="20" t="e">
        <f t="shared" ca="1" si="3"/>
        <v>#DIV/0!</v>
      </c>
      <c r="I16" s="19">
        <f>IFERROR(VLOOKUP(A16,[1]master_price!$F$1:$Z$999,7,FALSE),)</f>
        <v>0</v>
      </c>
      <c r="J16" s="18">
        <f>IFERROR(VLOOKUP(A16,[1]master_price!$F$1:$AF$999,14,FALSE),)</f>
        <v>0</v>
      </c>
      <c r="K16" s="17">
        <f t="shared" si="4"/>
        <v>1</v>
      </c>
      <c r="L16" s="16">
        <f t="shared" si="5"/>
        <v>1</v>
      </c>
      <c r="M16" s="15">
        <f t="shared" ca="1" si="6"/>
        <v>0</v>
      </c>
      <c r="N16" s="28"/>
    </row>
    <row r="17" spans="1:15" ht="15.75" thickBot="1" x14ac:dyDescent="0.3">
      <c r="A17" s="24"/>
      <c r="B17" s="24"/>
      <c r="C17" s="27"/>
      <c r="D17" s="24"/>
      <c r="E17" s="23" t="e">
        <f t="shared" ca="1" si="0"/>
        <v>#N/A</v>
      </c>
      <c r="F17" s="22">
        <f t="shared" ca="1" si="1"/>
        <v>0</v>
      </c>
      <c r="G17" s="21">
        <f t="shared" ca="1" si="2"/>
        <v>0</v>
      </c>
      <c r="H17" s="20" t="e">
        <f t="shared" ca="1" si="3"/>
        <v>#DIV/0!</v>
      </c>
      <c r="I17" s="19">
        <f>IFERROR(VLOOKUP(A17,[1]master_price!$F$1:$Z$999,7,FALSE),)</f>
        <v>0</v>
      </c>
      <c r="J17" s="18">
        <f>IFERROR(VLOOKUP(A17,[1]master_price!$F$1:$AF$999,14,FALSE),)</f>
        <v>0</v>
      </c>
      <c r="K17" s="17">
        <f t="shared" si="4"/>
        <v>1</v>
      </c>
      <c r="L17" s="16">
        <f t="shared" si="5"/>
        <v>1</v>
      </c>
      <c r="M17" s="15">
        <f t="shared" ca="1" si="6"/>
        <v>0</v>
      </c>
      <c r="N17" s="28"/>
    </row>
    <row r="18" spans="1:15" ht="15.75" thickBot="1" x14ac:dyDescent="0.3">
      <c r="A18" s="24"/>
      <c r="B18" s="24"/>
      <c r="C18" s="27"/>
      <c r="D18" s="24"/>
      <c r="E18" s="23" t="e">
        <f t="shared" ca="1" si="0"/>
        <v>#N/A</v>
      </c>
      <c r="F18" s="22">
        <f t="shared" ca="1" si="1"/>
        <v>0</v>
      </c>
      <c r="G18" s="21">
        <f t="shared" ca="1" si="2"/>
        <v>0</v>
      </c>
      <c r="H18" s="20" t="e">
        <f t="shared" ca="1" si="3"/>
        <v>#DIV/0!</v>
      </c>
      <c r="I18" s="19">
        <f>IFERROR(VLOOKUP(A18,[1]master_price!$F$1:$Z$999,7,FALSE),)</f>
        <v>0</v>
      </c>
      <c r="J18" s="18">
        <f>IFERROR(VLOOKUP(A18,[1]master_price!$F$1:$AF$999,14,FALSE),)</f>
        <v>0</v>
      </c>
      <c r="K18" s="17">
        <f t="shared" si="4"/>
        <v>1</v>
      </c>
      <c r="L18" s="16">
        <f t="shared" si="5"/>
        <v>1</v>
      </c>
      <c r="M18" s="15">
        <f t="shared" ca="1" si="6"/>
        <v>0</v>
      </c>
      <c r="N18" s="28"/>
    </row>
    <row r="19" spans="1:15" ht="15.75" thickBot="1" x14ac:dyDescent="0.3">
      <c r="A19" s="24"/>
      <c r="B19" s="24"/>
      <c r="C19" s="27"/>
      <c r="D19" s="24"/>
      <c r="E19" s="23" t="e">
        <f t="shared" ca="1" si="0"/>
        <v>#N/A</v>
      </c>
      <c r="F19" s="22">
        <f t="shared" ca="1" si="1"/>
        <v>0</v>
      </c>
      <c r="G19" s="21">
        <f t="shared" ca="1" si="2"/>
        <v>0</v>
      </c>
      <c r="H19" s="20" t="e">
        <f t="shared" ca="1" si="3"/>
        <v>#DIV/0!</v>
      </c>
      <c r="I19" s="19">
        <f>IFERROR(VLOOKUP(A19,[1]master_price!$F$1:$Z$999,7,FALSE),)</f>
        <v>0</v>
      </c>
      <c r="J19" s="18">
        <f>IFERROR(VLOOKUP(A19,[1]master_price!$F$1:$AF$999,14,FALSE),)</f>
        <v>0</v>
      </c>
      <c r="K19" s="17">
        <f t="shared" si="4"/>
        <v>1</v>
      </c>
      <c r="L19" s="16">
        <f t="shared" si="5"/>
        <v>1</v>
      </c>
      <c r="M19" s="15">
        <f t="shared" ca="1" si="6"/>
        <v>0</v>
      </c>
      <c r="N19" s="28"/>
    </row>
    <row r="20" spans="1:15" ht="15.75" thickBot="1" x14ac:dyDescent="0.3">
      <c r="A20" s="24"/>
      <c r="B20" s="24"/>
      <c r="C20" s="27"/>
      <c r="D20" s="24"/>
      <c r="E20" s="23" t="e">
        <f t="shared" ca="1" si="0"/>
        <v>#N/A</v>
      </c>
      <c r="F20" s="22">
        <f t="shared" ca="1" si="1"/>
        <v>0</v>
      </c>
      <c r="G20" s="21">
        <f t="shared" ca="1" si="2"/>
        <v>0</v>
      </c>
      <c r="H20" s="20" t="e">
        <f t="shared" ca="1" si="3"/>
        <v>#DIV/0!</v>
      </c>
      <c r="I20" s="19">
        <f>IFERROR(VLOOKUP(A20,[1]master_price!$F$1:$Z$999,7,FALSE),)</f>
        <v>0</v>
      </c>
      <c r="J20" s="18">
        <f>IFERROR(VLOOKUP(A20,[1]master_price!$F$1:$AF$999,14,FALSE),)</f>
        <v>0</v>
      </c>
      <c r="K20" s="17">
        <f t="shared" si="4"/>
        <v>1</v>
      </c>
      <c r="L20" s="16">
        <f t="shared" si="5"/>
        <v>1</v>
      </c>
      <c r="M20" s="15">
        <f t="shared" ca="1" si="6"/>
        <v>0</v>
      </c>
      <c r="N20" s="28"/>
    </row>
    <row r="21" spans="1:15" ht="15.75" thickBot="1" x14ac:dyDescent="0.3">
      <c r="A21" s="24"/>
      <c r="B21" s="24"/>
      <c r="C21" s="27"/>
      <c r="D21" s="24"/>
      <c r="E21" s="23" t="e">
        <f t="shared" ca="1" si="0"/>
        <v>#N/A</v>
      </c>
      <c r="F21" s="22">
        <f t="shared" ca="1" si="1"/>
        <v>0</v>
      </c>
      <c r="G21" s="21">
        <f t="shared" ca="1" si="2"/>
        <v>0</v>
      </c>
      <c r="H21" s="20" t="e">
        <f t="shared" ca="1" si="3"/>
        <v>#DIV/0!</v>
      </c>
      <c r="I21" s="19">
        <f>IFERROR(VLOOKUP(A21,[1]master_price!$F$1:$Z$999,7,FALSE),)</f>
        <v>0</v>
      </c>
      <c r="J21" s="18">
        <f>IFERROR(VLOOKUP(A21,[1]master_price!$F$1:$AF$999,14,FALSE),)</f>
        <v>0</v>
      </c>
      <c r="K21" s="17">
        <f t="shared" si="4"/>
        <v>1</v>
      </c>
      <c r="L21" s="16">
        <f t="shared" si="5"/>
        <v>1</v>
      </c>
      <c r="M21" s="15">
        <f t="shared" ca="1" si="6"/>
        <v>0</v>
      </c>
      <c r="N21" s="28"/>
    </row>
    <row r="22" spans="1:15" ht="15.75" thickBot="1" x14ac:dyDescent="0.3">
      <c r="A22" s="24"/>
      <c r="B22" s="24"/>
      <c r="C22" s="27"/>
      <c r="D22" s="24"/>
      <c r="E22" s="23" t="e">
        <f t="shared" ca="1" si="0"/>
        <v>#N/A</v>
      </c>
      <c r="F22" s="22">
        <f t="shared" ca="1" si="1"/>
        <v>0</v>
      </c>
      <c r="G22" s="21">
        <f t="shared" ca="1" si="2"/>
        <v>0</v>
      </c>
      <c r="H22" s="20" t="e">
        <f t="shared" ca="1" si="3"/>
        <v>#DIV/0!</v>
      </c>
      <c r="I22" s="19">
        <f>IFERROR(VLOOKUP(A22,[1]master_price!$F$1:$Z$999,7,FALSE),)</f>
        <v>0</v>
      </c>
      <c r="J22" s="18">
        <f>IFERROR(VLOOKUP(A22,[1]master_price!$F$1:$AF$999,14,FALSE),)</f>
        <v>0</v>
      </c>
      <c r="K22" s="17">
        <f t="shared" si="4"/>
        <v>1</v>
      </c>
      <c r="L22" s="16">
        <f t="shared" si="5"/>
        <v>1</v>
      </c>
      <c r="M22" s="15">
        <f t="shared" ca="1" si="6"/>
        <v>0</v>
      </c>
      <c r="N22" s="11"/>
      <c r="O22" s="10"/>
    </row>
    <row r="23" spans="1:15" ht="15.75" thickBot="1" x14ac:dyDescent="0.3">
      <c r="A23" s="24"/>
      <c r="B23" s="26"/>
      <c r="C23" s="25"/>
      <c r="D23" s="24"/>
      <c r="E23" s="23" t="e">
        <f t="shared" ca="1" si="0"/>
        <v>#N/A</v>
      </c>
      <c r="F23" s="22">
        <f t="shared" ca="1" si="1"/>
        <v>0</v>
      </c>
      <c r="G23" s="21">
        <f t="shared" ca="1" si="2"/>
        <v>0</v>
      </c>
      <c r="H23" s="20" t="e">
        <f t="shared" ca="1" si="3"/>
        <v>#DIV/0!</v>
      </c>
      <c r="I23" s="19">
        <f>IFERROR(VLOOKUP(A23,[1]master_price!$F$1:$Z$999,7,FALSE),)</f>
        <v>0</v>
      </c>
      <c r="J23" s="18">
        <f>IFERROR(VLOOKUP(A23,[1]master_price!$F$1:$AF$999,14,FALSE),)</f>
        <v>0</v>
      </c>
      <c r="K23" s="17">
        <f t="shared" si="4"/>
        <v>1</v>
      </c>
      <c r="L23" s="16">
        <f t="shared" si="5"/>
        <v>1</v>
      </c>
      <c r="M23" s="15">
        <f t="shared" ca="1" si="6"/>
        <v>0</v>
      </c>
      <c r="N23" s="11"/>
      <c r="O23" s="10"/>
    </row>
    <row r="24" spans="1:15" ht="15.75" thickBot="1" x14ac:dyDescent="0.3">
      <c r="F24" s="14"/>
      <c r="G24" s="14"/>
      <c r="I24" s="3" t="s">
        <v>45</v>
      </c>
      <c r="J24" s="2" t="s">
        <v>11</v>
      </c>
      <c r="L24" s="13" t="s">
        <v>10</v>
      </c>
      <c r="M24" s="12">
        <f ca="1">SUM(M4:M23)</f>
        <v>0.15000000000000002</v>
      </c>
      <c r="N24" s="11"/>
      <c r="O24" s="10"/>
    </row>
    <row r="25" spans="1:15" ht="15.75" thickBot="1" x14ac:dyDescent="0.3">
      <c r="I25" s="3" t="s">
        <v>46</v>
      </c>
      <c r="J25" s="8" t="s">
        <v>9</v>
      </c>
      <c r="M25" s="9">
        <v>1.95</v>
      </c>
    </row>
    <row r="26" spans="1:15" ht="15.75" thickBot="1" x14ac:dyDescent="0.3">
      <c r="A26" s="6"/>
      <c r="I26" s="3" t="s">
        <v>47</v>
      </c>
      <c r="J26" s="8" t="s">
        <v>8</v>
      </c>
      <c r="M26" s="7">
        <f ca="1">M24/M25</f>
        <v>7.6923076923076941E-2</v>
      </c>
    </row>
    <row r="27" spans="1:15" x14ac:dyDescent="0.25">
      <c r="A27" s="6"/>
      <c r="J27" s="3"/>
      <c r="K27" s="3"/>
      <c r="L27" s="3"/>
      <c r="M27" s="3"/>
    </row>
    <row r="28" spans="1:15" x14ac:dyDescent="0.25">
      <c r="A28" s="6"/>
    </row>
  </sheetData>
  <sheetProtection selectLockedCells="1"/>
  <dataConsolidate/>
  <mergeCells count="3">
    <mergeCell ref="A1:M1"/>
    <mergeCell ref="A2:D2"/>
    <mergeCell ref="F3:G3"/>
  </mergeCells>
  <conditionalFormatting sqref="G5">
    <cfRule type="expression" priority="1" stopIfTrue="1">
      <formula>$F$5</formula>
    </cfRule>
  </conditionalFormatting>
  <dataValidations count="3">
    <dataValidation type="list" allowBlank="1" showInputMessage="1" showErrorMessage="1" sqref="D4:D23">
      <formula1>uniter_list</formula1>
    </dataValidation>
    <dataValidation type="list" allowBlank="1" showInputMessage="1" sqref="B4:B23">
      <formula1>list_format</formula1>
    </dataValidation>
    <dataValidation type="list" allowBlank="1" showInputMessage="1" sqref="A4:A23">
      <formula1>IF(A4&lt;&gt;"",OFFSET(f_categorie,MATCH(A4&amp;"*",f_categorie,0)-1,,COUNTIF(f_categorie,A4&amp;"*"),1),f_categorie)</formula1>
    </dataValidation>
  </dataValidations>
  <printOptions horizontalCentered="1"/>
  <pageMargins left="0.39370078740157483" right="0.51181102362204722" top="0.43" bottom="0.39370078740157483" header="0.27559055118110237" footer="0.23622047244094491"/>
  <pageSetup scale="96" orientation="landscape" verticalDpi="300" r:id="rId1"/>
  <headerFooter alignWithMargins="0">
    <oddFooter>&amp;LImprimer le : &amp;D&amp;R&amp;"Arial,Gras"&amp;12&amp;F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ajout_recette_3">
                <anchor moveWithCells="1">
                  <from>
                    <xdr:col>14</xdr:col>
                    <xdr:colOff>209550</xdr:colOff>
                    <xdr:row>4</xdr:row>
                    <xdr:rowOff>57150</xdr:rowOff>
                  </from>
                  <to>
                    <xdr:col>16</xdr:col>
                    <xdr:colOff>485775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8">
    <pageSetUpPr fitToPage="1"/>
  </sheetPr>
  <dimension ref="A1:O28"/>
  <sheetViews>
    <sheetView showZeros="0" topLeftCell="A8" zoomScaleNormal="100" workbookViewId="0">
      <selection activeCell="I27" sqref="I27"/>
    </sheetView>
  </sheetViews>
  <sheetFormatPr defaultColWidth="11.42578125" defaultRowHeight="15" x14ac:dyDescent="0.25"/>
  <cols>
    <col min="1" max="1" width="26.28515625" style="1" customWidth="1"/>
    <col min="2" max="2" width="14" style="1" bestFit="1" customWidth="1"/>
    <col min="3" max="3" width="13.28515625" style="5" customWidth="1"/>
    <col min="4" max="4" width="11.42578125" style="4" customWidth="1"/>
    <col min="5" max="5" width="13.42578125" style="1" hidden="1" customWidth="1"/>
    <col min="6" max="6" width="9.42578125" style="1" customWidth="1"/>
    <col min="7" max="7" width="10" style="1" customWidth="1"/>
    <col min="8" max="8" width="9.28515625" style="1" hidden="1" customWidth="1"/>
    <col min="9" max="9" width="11.42578125" style="3"/>
    <col min="10" max="10" width="7.7109375" style="2" hidden="1" customWidth="1"/>
    <col min="11" max="11" width="4.5703125" style="1" hidden="1" customWidth="1"/>
    <col min="12" max="12" width="5.5703125" style="1" hidden="1" customWidth="1"/>
    <col min="13" max="13" width="13" style="1" customWidth="1"/>
    <col min="14" max="14" width="3.7109375" style="1" customWidth="1"/>
    <col min="15" max="16384" width="11.42578125" style="1"/>
  </cols>
  <sheetData>
    <row r="1" spans="1:14" ht="21" thickBot="1" x14ac:dyDescent="0.25">
      <c r="A1" s="70" t="s">
        <v>67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</row>
    <row r="2" spans="1:14" ht="16.5" thickBot="1" x14ac:dyDescent="0.3">
      <c r="A2" s="73" t="s">
        <v>23</v>
      </c>
      <c r="B2" s="73"/>
      <c r="C2" s="73"/>
      <c r="D2" s="74"/>
      <c r="E2" s="58"/>
      <c r="F2" s="52"/>
      <c r="G2" s="51"/>
      <c r="H2" s="50"/>
      <c r="I2" s="49"/>
      <c r="J2" s="48"/>
      <c r="K2" s="47"/>
      <c r="L2" s="46"/>
      <c r="M2" s="45"/>
    </row>
    <row r="3" spans="1:14" ht="13.5" thickBot="1" x14ac:dyDescent="0.25">
      <c r="A3" s="44" t="s">
        <v>22</v>
      </c>
      <c r="B3" s="44"/>
      <c r="C3" s="43" t="s">
        <v>21</v>
      </c>
      <c r="D3" s="42" t="s">
        <v>20</v>
      </c>
      <c r="E3" s="41" t="s">
        <v>19</v>
      </c>
      <c r="F3" s="75" t="s">
        <v>18</v>
      </c>
      <c r="G3" s="76"/>
      <c r="H3" s="40" t="s">
        <v>17</v>
      </c>
      <c r="I3" s="39" t="s">
        <v>16</v>
      </c>
      <c r="J3" s="38" t="s">
        <v>15</v>
      </c>
      <c r="K3" s="38" t="s">
        <v>14</v>
      </c>
      <c r="L3" s="37" t="s">
        <v>13</v>
      </c>
      <c r="M3" s="36" t="s">
        <v>12</v>
      </c>
    </row>
    <row r="4" spans="1:14" ht="15.75" thickBot="1" x14ac:dyDescent="0.3">
      <c r="A4" s="35" t="s">
        <v>35</v>
      </c>
      <c r="B4" s="34" t="s">
        <v>2</v>
      </c>
      <c r="C4" s="33">
        <v>1</v>
      </c>
      <c r="D4" s="30" t="s">
        <v>2</v>
      </c>
      <c r="E4" s="23" t="e">
        <f t="shared" ref="E4:E23" ca="1" si="0">CONVERT(C4,D4,F4)</f>
        <v>#N/A</v>
      </c>
      <c r="F4" s="22">
        <f t="shared" ref="F4:F23" ca="1" si="1">IFERROR(INDEX(INDIRECT($B4),MATCH($A4,DESCRIPTION,0),2),)</f>
        <v>12</v>
      </c>
      <c r="G4" s="32">
        <f t="shared" ref="G4:G23" ca="1" si="2">IFERROR(INDEX(INDIRECT($B4),MATCH($A4,DESCRIPTION,0),1),)</f>
        <v>0</v>
      </c>
      <c r="H4" s="20" t="e">
        <f t="shared" ref="H4:H23" ca="1" si="3">IFERROR(E4/G4,C4/G4)</f>
        <v>#DIV/0!</v>
      </c>
      <c r="I4" s="19" t="str">
        <f>IFERROR(VLOOKUP(A4,[1]master_price!$F$1:$Z$999,7,FALSE),)</f>
        <v>uniter</v>
      </c>
      <c r="J4" s="18" t="str">
        <f>IFERROR(VLOOKUP(A4,[1]master_price!$F$1:$AF$999,14,FALSE),)</f>
        <v>uniter</v>
      </c>
      <c r="K4" s="17" t="e">
        <f t="shared" ref="K4:K23" si="4">(100-J4)/100</f>
        <v>#VALUE!</v>
      </c>
      <c r="L4" s="16" t="e">
        <f t="shared" ref="L4:L23" si="5">100/(100-J4)</f>
        <v>#VALUE!</v>
      </c>
      <c r="M4" s="15">
        <f t="shared" ref="M4:M23" ca="1" si="6">IFERROR((I4*H4)/(1-J4),)</f>
        <v>0</v>
      </c>
      <c r="N4" s="28"/>
    </row>
    <row r="5" spans="1:14" ht="15.75" thickBot="1" x14ac:dyDescent="0.3">
      <c r="A5" s="30" t="s">
        <v>34</v>
      </c>
      <c r="B5" s="31" t="s">
        <v>2</v>
      </c>
      <c r="C5" s="27">
        <v>1</v>
      </c>
      <c r="D5" s="30" t="s">
        <v>2</v>
      </c>
      <c r="E5" s="23" t="e">
        <f t="shared" ca="1" si="0"/>
        <v>#N/A</v>
      </c>
      <c r="F5" s="22">
        <f t="shared" ca="1" si="1"/>
        <v>0</v>
      </c>
      <c r="G5" s="21">
        <f t="shared" ca="1" si="2"/>
        <v>0</v>
      </c>
      <c r="H5" s="20" t="e">
        <f t="shared" ca="1" si="3"/>
        <v>#DIV/0!</v>
      </c>
      <c r="I5" s="19">
        <f>IFERROR(VLOOKUP(A5,[1]master_price!$F$1:$Z$999,7,FALSE),)</f>
        <v>0</v>
      </c>
      <c r="J5" s="18">
        <f>IFERROR(VLOOKUP(A5,[1]master_price!$F$1:$AF$999,14,FALSE),)</f>
        <v>0</v>
      </c>
      <c r="K5" s="17">
        <f t="shared" si="4"/>
        <v>1</v>
      </c>
      <c r="L5" s="16">
        <f t="shared" si="5"/>
        <v>1</v>
      </c>
      <c r="M5" s="15">
        <f t="shared" ca="1" si="6"/>
        <v>0</v>
      </c>
      <c r="N5" s="28"/>
    </row>
    <row r="6" spans="1:14" ht="15.75" thickBot="1" x14ac:dyDescent="0.3">
      <c r="A6" s="24"/>
      <c r="B6" s="29"/>
      <c r="C6" s="27"/>
      <c r="D6" s="24"/>
      <c r="E6" s="23" t="e">
        <f t="shared" ca="1" si="0"/>
        <v>#N/A</v>
      </c>
      <c r="F6" s="22">
        <f t="shared" ca="1" si="1"/>
        <v>0</v>
      </c>
      <c r="G6" s="21">
        <f t="shared" ca="1" si="2"/>
        <v>0</v>
      </c>
      <c r="H6" s="20" t="e">
        <f t="shared" ca="1" si="3"/>
        <v>#DIV/0!</v>
      </c>
      <c r="I6" s="19">
        <f>IFERROR(VLOOKUP(A6,[1]master_price!$F$1:$Z$999,7,FALSE),)</f>
        <v>0</v>
      </c>
      <c r="J6" s="18">
        <f>IFERROR(VLOOKUP(A6,[1]master_price!$F$1:$AF$999,14,FALSE),)</f>
        <v>0</v>
      </c>
      <c r="K6" s="17">
        <f t="shared" si="4"/>
        <v>1</v>
      </c>
      <c r="L6" s="16">
        <f t="shared" si="5"/>
        <v>1</v>
      </c>
      <c r="M6" s="15">
        <f t="shared" ca="1" si="6"/>
        <v>0</v>
      </c>
      <c r="N6" s="28"/>
    </row>
    <row r="7" spans="1:14" ht="15.75" thickBot="1" x14ac:dyDescent="0.3">
      <c r="A7" s="24" t="s">
        <v>38</v>
      </c>
      <c r="B7" s="24" t="s">
        <v>6</v>
      </c>
      <c r="C7" s="60"/>
      <c r="D7" s="24" t="s">
        <v>0</v>
      </c>
      <c r="E7" s="23" t="e">
        <f t="shared" ca="1" si="0"/>
        <v>#N/A</v>
      </c>
      <c r="F7" s="22">
        <f t="shared" ca="1" si="1"/>
        <v>50</v>
      </c>
      <c r="G7" s="21">
        <f t="shared" ca="1" si="2"/>
        <v>1.4933920704845816</v>
      </c>
      <c r="H7" s="20">
        <f t="shared" ca="1" si="3"/>
        <v>0</v>
      </c>
      <c r="I7" s="19" t="str">
        <f>IFERROR(VLOOKUP(A7,[1]master_price!$F$1:$Z$999,7,FALSE),)</f>
        <v>kg</v>
      </c>
      <c r="J7" s="18">
        <f>IFERROR(VLOOKUP(A7,[1]master_price!$F$1:$AF$999,14,FALSE),)</f>
        <v>0</v>
      </c>
      <c r="K7" s="17">
        <f t="shared" si="4"/>
        <v>1</v>
      </c>
      <c r="L7" s="16">
        <f t="shared" si="5"/>
        <v>1</v>
      </c>
      <c r="M7" s="15">
        <v>0.1</v>
      </c>
      <c r="N7" s="28"/>
    </row>
    <row r="8" spans="1:14" ht="15.75" thickBot="1" x14ac:dyDescent="0.3">
      <c r="A8" s="62" t="s">
        <v>53</v>
      </c>
      <c r="B8" s="24"/>
      <c r="C8" s="27"/>
      <c r="D8" s="24"/>
      <c r="E8" s="23" t="e">
        <f t="shared" ca="1" si="0"/>
        <v>#N/A</v>
      </c>
      <c r="F8" s="22">
        <f t="shared" ca="1" si="1"/>
        <v>0</v>
      </c>
      <c r="G8" s="21">
        <f t="shared" ca="1" si="2"/>
        <v>0</v>
      </c>
      <c r="H8" s="20" t="e">
        <f t="shared" ca="1" si="3"/>
        <v>#DIV/0!</v>
      </c>
      <c r="I8" s="19">
        <f>IFERROR(VLOOKUP(A8,[1]master_price!$F$1:$Z$999,7,FALSE),)</f>
        <v>0</v>
      </c>
      <c r="J8" s="18">
        <f>IFERROR(VLOOKUP(A8,[1]master_price!$F$1:$AF$999,14,FALSE),)</f>
        <v>0</v>
      </c>
      <c r="K8" s="17">
        <f t="shared" si="4"/>
        <v>1</v>
      </c>
      <c r="L8" s="16">
        <f t="shared" si="5"/>
        <v>1</v>
      </c>
      <c r="M8" s="15">
        <v>0.1</v>
      </c>
      <c r="N8" s="28"/>
    </row>
    <row r="9" spans="1:14" ht="15.75" thickBot="1" x14ac:dyDescent="0.3">
      <c r="A9" s="24" t="s">
        <v>39</v>
      </c>
      <c r="B9" s="24" t="s">
        <v>2</v>
      </c>
      <c r="C9" s="27">
        <v>2</v>
      </c>
      <c r="D9" s="24" t="s">
        <v>2</v>
      </c>
      <c r="E9" s="23" t="e">
        <f t="shared" ca="1" si="0"/>
        <v>#N/A</v>
      </c>
      <c r="F9" s="22">
        <f t="shared" ca="1" si="1"/>
        <v>350</v>
      </c>
      <c r="G9" s="21">
        <f t="shared" ca="1" si="2"/>
        <v>0</v>
      </c>
      <c r="H9" s="20" t="e">
        <f t="shared" ca="1" si="3"/>
        <v>#DIV/0!</v>
      </c>
      <c r="I9" s="19" t="str">
        <f>IFERROR(VLOOKUP(A9,[1]master_price!$F$1:$Z$999,7,FALSE),)</f>
        <v>uniter</v>
      </c>
      <c r="J9" s="18" t="str">
        <f>IFERROR(VLOOKUP(A9,[1]master_price!$F$1:$AF$999,14,FALSE),)</f>
        <v>uniter</v>
      </c>
      <c r="K9" s="17" t="e">
        <f t="shared" si="4"/>
        <v>#VALUE!</v>
      </c>
      <c r="L9" s="16" t="e">
        <f t="shared" si="5"/>
        <v>#VALUE!</v>
      </c>
      <c r="M9" s="15">
        <f t="shared" ca="1" si="6"/>
        <v>0</v>
      </c>
      <c r="N9" s="28"/>
    </row>
    <row r="10" spans="1:14" ht="15.75" thickBot="1" x14ac:dyDescent="0.3">
      <c r="A10" s="24"/>
      <c r="B10" s="24"/>
      <c r="C10" s="27"/>
      <c r="D10" s="24"/>
      <c r="E10" s="23" t="e">
        <f t="shared" ca="1" si="0"/>
        <v>#N/A</v>
      </c>
      <c r="F10" s="22">
        <f t="shared" ca="1" si="1"/>
        <v>0</v>
      </c>
      <c r="G10" s="21">
        <f t="shared" ca="1" si="2"/>
        <v>0</v>
      </c>
      <c r="H10" s="20" t="e">
        <f t="shared" ca="1" si="3"/>
        <v>#DIV/0!</v>
      </c>
      <c r="I10" s="19">
        <f>IFERROR(VLOOKUP(A10,[1]master_price!$F$1:$Z$999,7,FALSE),)</f>
        <v>0</v>
      </c>
      <c r="J10" s="18">
        <f>IFERROR(VLOOKUP(A10,[1]master_price!$F$1:$AF$999,14,FALSE),)</f>
        <v>0</v>
      </c>
      <c r="K10" s="17">
        <f t="shared" si="4"/>
        <v>1</v>
      </c>
      <c r="L10" s="16">
        <f t="shared" si="5"/>
        <v>1</v>
      </c>
      <c r="M10" s="15">
        <f t="shared" ca="1" si="6"/>
        <v>0</v>
      </c>
      <c r="N10" s="28"/>
    </row>
    <row r="11" spans="1:14" ht="15.75" thickBot="1" x14ac:dyDescent="0.3">
      <c r="A11" s="24" t="s">
        <v>32</v>
      </c>
      <c r="B11" s="24" t="s">
        <v>2</v>
      </c>
      <c r="C11" s="27">
        <v>0.33</v>
      </c>
      <c r="D11" s="24" t="s">
        <v>2</v>
      </c>
      <c r="E11" s="23" t="e">
        <f t="shared" ca="1" si="0"/>
        <v>#N/A</v>
      </c>
      <c r="F11" s="22">
        <f t="shared" ca="1" si="1"/>
        <v>0</v>
      </c>
      <c r="G11" s="21">
        <f t="shared" ca="1" si="2"/>
        <v>0</v>
      </c>
      <c r="H11" s="20" t="e">
        <f t="shared" ca="1" si="3"/>
        <v>#DIV/0!</v>
      </c>
      <c r="I11" s="19">
        <f>IFERROR(VLOOKUP(A11,[1]master_price!$F$1:$Z$999,7,FALSE),)</f>
        <v>0</v>
      </c>
      <c r="J11" s="18">
        <f>IFERROR(VLOOKUP(A11,[1]master_price!$F$1:$AF$999,14,FALSE),)</f>
        <v>0</v>
      </c>
      <c r="K11" s="17">
        <f t="shared" si="4"/>
        <v>1</v>
      </c>
      <c r="L11" s="16">
        <f t="shared" si="5"/>
        <v>1</v>
      </c>
      <c r="M11" s="15">
        <f t="shared" ca="1" si="6"/>
        <v>0</v>
      </c>
      <c r="N11" s="28"/>
    </row>
    <row r="12" spans="1:14" ht="15.75" thickBot="1" x14ac:dyDescent="0.3">
      <c r="A12" s="62" t="s">
        <v>65</v>
      </c>
      <c r="B12" s="24"/>
      <c r="C12" s="27"/>
      <c r="D12" s="24"/>
      <c r="E12" s="23" t="e">
        <f t="shared" ca="1" si="0"/>
        <v>#N/A</v>
      </c>
      <c r="F12" s="22">
        <f t="shared" ca="1" si="1"/>
        <v>0</v>
      </c>
      <c r="G12" s="21">
        <f t="shared" ca="1" si="2"/>
        <v>0</v>
      </c>
      <c r="H12" s="20" t="e">
        <f t="shared" ca="1" si="3"/>
        <v>#DIV/0!</v>
      </c>
      <c r="I12" s="19">
        <f>IFERROR(VLOOKUP(A12,[1]master_price!$F$1:$Z$999,7,FALSE),)</f>
        <v>0</v>
      </c>
      <c r="J12" s="18">
        <f>IFERROR(VLOOKUP(A12,[1]master_price!$F$1:$AF$999,14,FALSE),)</f>
        <v>0</v>
      </c>
      <c r="K12" s="17">
        <f t="shared" si="4"/>
        <v>1</v>
      </c>
      <c r="L12" s="16">
        <f t="shared" si="5"/>
        <v>1</v>
      </c>
      <c r="M12" s="15">
        <v>0.1</v>
      </c>
      <c r="N12" s="28"/>
    </row>
    <row r="13" spans="1:14" ht="15.75" thickBot="1" x14ac:dyDescent="0.3">
      <c r="A13" s="24"/>
      <c r="B13" s="24"/>
      <c r="C13" s="27"/>
      <c r="D13" s="24"/>
      <c r="E13" s="23" t="e">
        <f t="shared" ca="1" si="0"/>
        <v>#N/A</v>
      </c>
      <c r="F13" s="22">
        <f t="shared" ca="1" si="1"/>
        <v>0</v>
      </c>
      <c r="G13" s="21">
        <f t="shared" ca="1" si="2"/>
        <v>0</v>
      </c>
      <c r="H13" s="20" t="e">
        <f t="shared" ca="1" si="3"/>
        <v>#DIV/0!</v>
      </c>
      <c r="I13" s="19">
        <f>IFERROR(VLOOKUP(A13,[1]master_price!$F$1:$Z$999,7,FALSE),)</f>
        <v>0</v>
      </c>
      <c r="J13" s="18">
        <f>IFERROR(VLOOKUP(A13,[1]master_price!$F$1:$AF$999,14,FALSE),)</f>
        <v>0</v>
      </c>
      <c r="K13" s="17">
        <f t="shared" si="4"/>
        <v>1</v>
      </c>
      <c r="L13" s="16">
        <f t="shared" si="5"/>
        <v>1</v>
      </c>
      <c r="M13" s="15">
        <f t="shared" ca="1" si="6"/>
        <v>0</v>
      </c>
      <c r="N13" s="28"/>
    </row>
    <row r="14" spans="1:14" ht="15.75" thickBot="1" x14ac:dyDescent="0.3">
      <c r="A14" s="24"/>
      <c r="B14" s="24"/>
      <c r="C14" s="27"/>
      <c r="D14" s="24"/>
      <c r="E14" s="23" t="e">
        <f t="shared" ca="1" si="0"/>
        <v>#N/A</v>
      </c>
      <c r="F14" s="22">
        <f t="shared" ca="1" si="1"/>
        <v>0</v>
      </c>
      <c r="G14" s="21">
        <f t="shared" ca="1" si="2"/>
        <v>0</v>
      </c>
      <c r="H14" s="20" t="e">
        <f t="shared" ca="1" si="3"/>
        <v>#DIV/0!</v>
      </c>
      <c r="I14" s="19">
        <f>IFERROR(VLOOKUP(A14,[1]master_price!$F$1:$Z$999,7,FALSE),)</f>
        <v>0</v>
      </c>
      <c r="J14" s="18">
        <f>IFERROR(VLOOKUP(A14,[1]master_price!$F$1:$AF$999,14,FALSE),)</f>
        <v>0</v>
      </c>
      <c r="K14" s="17">
        <f t="shared" si="4"/>
        <v>1</v>
      </c>
      <c r="L14" s="16">
        <f t="shared" si="5"/>
        <v>1</v>
      </c>
      <c r="M14" s="15">
        <f t="shared" ca="1" si="6"/>
        <v>0</v>
      </c>
      <c r="N14" s="28"/>
    </row>
    <row r="15" spans="1:14" ht="15.75" thickBot="1" x14ac:dyDescent="0.3">
      <c r="A15" s="24" t="s">
        <v>7</v>
      </c>
      <c r="B15" s="24" t="s">
        <v>2</v>
      </c>
      <c r="C15" s="27">
        <v>0.2</v>
      </c>
      <c r="D15" s="24" t="s">
        <v>2</v>
      </c>
      <c r="E15" s="23" t="e">
        <f t="shared" ca="1" si="0"/>
        <v>#N/A</v>
      </c>
      <c r="F15" s="22">
        <f t="shared" ca="1" si="1"/>
        <v>1</v>
      </c>
      <c r="G15" s="21">
        <f t="shared" ca="1" si="2"/>
        <v>0</v>
      </c>
      <c r="H15" s="20" t="e">
        <f t="shared" ca="1" si="3"/>
        <v>#DIV/0!</v>
      </c>
      <c r="I15" s="19" t="str">
        <f>IFERROR(VLOOKUP(A15,[1]master_price!$F$1:$Z$999,7,FALSE),)</f>
        <v>uniter</v>
      </c>
      <c r="J15" s="18" t="str">
        <f>IFERROR(VLOOKUP(A15,[1]master_price!$F$1:$AF$999,14,FALSE),)</f>
        <v>uniter</v>
      </c>
      <c r="K15" s="17" t="e">
        <f t="shared" si="4"/>
        <v>#VALUE!</v>
      </c>
      <c r="L15" s="16" t="e">
        <f t="shared" si="5"/>
        <v>#VALUE!</v>
      </c>
      <c r="M15" s="15">
        <f t="shared" ca="1" si="6"/>
        <v>0</v>
      </c>
      <c r="N15" s="28"/>
    </row>
    <row r="16" spans="1:14" ht="15.75" thickBot="1" x14ac:dyDescent="0.3">
      <c r="A16" s="24"/>
      <c r="B16" s="24"/>
      <c r="C16" s="27"/>
      <c r="D16" s="24"/>
      <c r="E16" s="23" t="e">
        <f t="shared" ca="1" si="0"/>
        <v>#N/A</v>
      </c>
      <c r="F16" s="22">
        <f t="shared" ca="1" si="1"/>
        <v>0</v>
      </c>
      <c r="G16" s="21">
        <f t="shared" ca="1" si="2"/>
        <v>0</v>
      </c>
      <c r="H16" s="20" t="e">
        <f t="shared" ca="1" si="3"/>
        <v>#DIV/0!</v>
      </c>
      <c r="I16" s="19">
        <f>IFERROR(VLOOKUP(A16,[1]master_price!$F$1:$Z$999,7,FALSE),)</f>
        <v>0</v>
      </c>
      <c r="J16" s="18">
        <f>IFERROR(VLOOKUP(A16,[1]master_price!$F$1:$AF$999,14,FALSE),)</f>
        <v>0</v>
      </c>
      <c r="K16" s="17">
        <f t="shared" si="4"/>
        <v>1</v>
      </c>
      <c r="L16" s="16">
        <f t="shared" si="5"/>
        <v>1</v>
      </c>
      <c r="M16" s="15">
        <f t="shared" ca="1" si="6"/>
        <v>0</v>
      </c>
      <c r="N16" s="28"/>
    </row>
    <row r="17" spans="1:15" ht="15.75" thickBot="1" x14ac:dyDescent="0.3">
      <c r="A17" s="24"/>
      <c r="B17" s="24"/>
      <c r="C17" s="27"/>
      <c r="D17" s="24"/>
      <c r="E17" s="23" t="e">
        <f t="shared" ca="1" si="0"/>
        <v>#N/A</v>
      </c>
      <c r="F17" s="22">
        <f t="shared" ca="1" si="1"/>
        <v>0</v>
      </c>
      <c r="G17" s="21">
        <f t="shared" ca="1" si="2"/>
        <v>0</v>
      </c>
      <c r="H17" s="20" t="e">
        <f t="shared" ca="1" si="3"/>
        <v>#DIV/0!</v>
      </c>
      <c r="I17" s="19">
        <f>IFERROR(VLOOKUP(A17,[1]master_price!$F$1:$Z$999,7,FALSE),)</f>
        <v>0</v>
      </c>
      <c r="J17" s="18">
        <f>IFERROR(VLOOKUP(A17,[1]master_price!$F$1:$AF$999,14,FALSE),)</f>
        <v>0</v>
      </c>
      <c r="K17" s="17">
        <f t="shared" si="4"/>
        <v>1</v>
      </c>
      <c r="L17" s="16">
        <f t="shared" si="5"/>
        <v>1</v>
      </c>
      <c r="M17" s="15">
        <f t="shared" ca="1" si="6"/>
        <v>0</v>
      </c>
      <c r="N17" s="28"/>
    </row>
    <row r="18" spans="1:15" ht="15.75" thickBot="1" x14ac:dyDescent="0.3">
      <c r="A18" s="24"/>
      <c r="B18" s="24"/>
      <c r="C18" s="27"/>
      <c r="D18" s="24"/>
      <c r="E18" s="23" t="e">
        <f t="shared" ca="1" si="0"/>
        <v>#N/A</v>
      </c>
      <c r="F18" s="22">
        <f t="shared" ca="1" si="1"/>
        <v>0</v>
      </c>
      <c r="G18" s="21">
        <f t="shared" ca="1" si="2"/>
        <v>0</v>
      </c>
      <c r="H18" s="20" t="e">
        <f t="shared" ca="1" si="3"/>
        <v>#DIV/0!</v>
      </c>
      <c r="I18" s="19">
        <f>IFERROR(VLOOKUP(A18,[1]master_price!$F$1:$Z$999,7,FALSE),)</f>
        <v>0</v>
      </c>
      <c r="J18" s="18">
        <f>IFERROR(VLOOKUP(A18,[1]master_price!$F$1:$AF$999,14,FALSE),)</f>
        <v>0</v>
      </c>
      <c r="K18" s="17">
        <f t="shared" si="4"/>
        <v>1</v>
      </c>
      <c r="L18" s="16">
        <f t="shared" si="5"/>
        <v>1</v>
      </c>
      <c r="M18" s="15">
        <f t="shared" ca="1" si="6"/>
        <v>0</v>
      </c>
      <c r="N18" s="28"/>
    </row>
    <row r="19" spans="1:15" ht="15.75" thickBot="1" x14ac:dyDescent="0.3">
      <c r="A19" s="24" t="s">
        <v>66</v>
      </c>
      <c r="B19" s="24" t="s">
        <v>2</v>
      </c>
      <c r="C19" s="27">
        <v>1</v>
      </c>
      <c r="D19" s="24" t="s">
        <v>2</v>
      </c>
      <c r="E19" s="23" t="e">
        <f t="shared" ca="1" si="0"/>
        <v>#N/A</v>
      </c>
      <c r="F19" s="22">
        <f t="shared" ca="1" si="1"/>
        <v>0</v>
      </c>
      <c r="G19" s="21">
        <f t="shared" ca="1" si="2"/>
        <v>0</v>
      </c>
      <c r="H19" s="20" t="e">
        <f t="shared" ca="1" si="3"/>
        <v>#DIV/0!</v>
      </c>
      <c r="I19" s="19">
        <f>IFERROR(VLOOKUP(A19,[1]master_price!$F$1:$Z$999,7,FALSE),)</f>
        <v>0</v>
      </c>
      <c r="J19" s="18">
        <f>IFERROR(VLOOKUP(A19,[1]master_price!$F$1:$AF$999,14,FALSE),)</f>
        <v>0</v>
      </c>
      <c r="K19" s="17">
        <f t="shared" si="4"/>
        <v>1</v>
      </c>
      <c r="L19" s="16">
        <f t="shared" si="5"/>
        <v>1</v>
      </c>
      <c r="M19" s="15">
        <f t="shared" ca="1" si="6"/>
        <v>0</v>
      </c>
      <c r="N19" s="28"/>
    </row>
    <row r="20" spans="1:15" ht="15.75" thickBot="1" x14ac:dyDescent="0.3">
      <c r="A20" s="24" t="s">
        <v>24</v>
      </c>
      <c r="B20" s="24" t="s">
        <v>2</v>
      </c>
      <c r="C20" s="27">
        <v>1</v>
      </c>
      <c r="D20" s="24" t="s">
        <v>2</v>
      </c>
      <c r="E20" s="23" t="e">
        <f t="shared" ca="1" si="0"/>
        <v>#N/A</v>
      </c>
      <c r="F20" s="22">
        <f t="shared" ca="1" si="1"/>
        <v>0</v>
      </c>
      <c r="G20" s="21">
        <f t="shared" ca="1" si="2"/>
        <v>0</v>
      </c>
      <c r="H20" s="20" t="e">
        <f t="shared" ca="1" si="3"/>
        <v>#DIV/0!</v>
      </c>
      <c r="I20" s="19">
        <f>IFERROR(VLOOKUP(A20,[1]master_price!$F$1:$Z$999,7,FALSE),)</f>
        <v>0</v>
      </c>
      <c r="J20" s="18">
        <f>IFERROR(VLOOKUP(A20,[1]master_price!$F$1:$AF$999,14,FALSE),)</f>
        <v>0</v>
      </c>
      <c r="K20" s="17">
        <f t="shared" si="4"/>
        <v>1</v>
      </c>
      <c r="L20" s="16">
        <f t="shared" si="5"/>
        <v>1</v>
      </c>
      <c r="M20" s="15">
        <f t="shared" ca="1" si="6"/>
        <v>0</v>
      </c>
      <c r="N20" s="28"/>
    </row>
    <row r="21" spans="1:15" ht="15.75" thickBot="1" x14ac:dyDescent="0.3">
      <c r="A21" s="24" t="s">
        <v>44</v>
      </c>
      <c r="B21" s="24" t="s">
        <v>2</v>
      </c>
      <c r="C21" s="27">
        <v>1</v>
      </c>
      <c r="D21" s="24" t="s">
        <v>2</v>
      </c>
      <c r="E21" s="23" t="e">
        <f t="shared" ca="1" si="0"/>
        <v>#N/A</v>
      </c>
      <c r="F21" s="22">
        <f t="shared" ca="1" si="1"/>
        <v>0</v>
      </c>
      <c r="G21" s="21">
        <f t="shared" ca="1" si="2"/>
        <v>0</v>
      </c>
      <c r="H21" s="20" t="e">
        <f t="shared" ca="1" si="3"/>
        <v>#DIV/0!</v>
      </c>
      <c r="I21" s="19">
        <f>IFERROR(VLOOKUP(A21,[1]master_price!$F$1:$Z$999,7,FALSE),)</f>
        <v>0</v>
      </c>
      <c r="J21" s="18">
        <f>IFERROR(VLOOKUP(A21,[1]master_price!$F$1:$AF$999,14,FALSE),)</f>
        <v>0</v>
      </c>
      <c r="K21" s="17">
        <f t="shared" si="4"/>
        <v>1</v>
      </c>
      <c r="L21" s="16">
        <f t="shared" si="5"/>
        <v>1</v>
      </c>
      <c r="M21" s="15">
        <f t="shared" ca="1" si="6"/>
        <v>0</v>
      </c>
      <c r="N21" s="28"/>
    </row>
    <row r="22" spans="1:15" ht="15.75" thickBot="1" x14ac:dyDescent="0.3">
      <c r="A22" s="24"/>
      <c r="B22" s="24"/>
      <c r="C22" s="27"/>
      <c r="D22" s="24"/>
      <c r="E22" s="23" t="e">
        <f t="shared" ca="1" si="0"/>
        <v>#N/A</v>
      </c>
      <c r="F22" s="22">
        <f t="shared" ca="1" si="1"/>
        <v>0</v>
      </c>
      <c r="G22" s="21">
        <f t="shared" ca="1" si="2"/>
        <v>0</v>
      </c>
      <c r="H22" s="20" t="e">
        <f t="shared" ca="1" si="3"/>
        <v>#DIV/0!</v>
      </c>
      <c r="I22" s="19">
        <f>IFERROR(VLOOKUP(A22,[1]master_price!$F$1:$Z$999,7,FALSE),)</f>
        <v>0</v>
      </c>
      <c r="J22" s="18">
        <f>IFERROR(VLOOKUP(A22,[1]master_price!$F$1:$AF$999,14,FALSE),)</f>
        <v>0</v>
      </c>
      <c r="K22" s="17">
        <f t="shared" si="4"/>
        <v>1</v>
      </c>
      <c r="L22" s="16">
        <f t="shared" si="5"/>
        <v>1</v>
      </c>
      <c r="M22" s="15">
        <f t="shared" ca="1" si="6"/>
        <v>0</v>
      </c>
      <c r="N22" s="11"/>
      <c r="O22" s="10"/>
    </row>
    <row r="23" spans="1:15" ht="15.75" thickBot="1" x14ac:dyDescent="0.3">
      <c r="A23" s="24"/>
      <c r="B23" s="26"/>
      <c r="C23" s="25"/>
      <c r="D23" s="24"/>
      <c r="E23" s="23" t="e">
        <f t="shared" ca="1" si="0"/>
        <v>#N/A</v>
      </c>
      <c r="F23" s="22">
        <f t="shared" ca="1" si="1"/>
        <v>0</v>
      </c>
      <c r="G23" s="21">
        <f t="shared" ca="1" si="2"/>
        <v>0</v>
      </c>
      <c r="H23" s="20" t="e">
        <f t="shared" ca="1" si="3"/>
        <v>#DIV/0!</v>
      </c>
      <c r="I23" s="19">
        <f>IFERROR(VLOOKUP(A23,[1]master_price!$F$1:$Z$999,7,FALSE),)</f>
        <v>0</v>
      </c>
      <c r="J23" s="18">
        <f>IFERROR(VLOOKUP(A23,[1]master_price!$F$1:$AF$999,14,FALSE),)</f>
        <v>0</v>
      </c>
      <c r="K23" s="17">
        <f t="shared" si="4"/>
        <v>1</v>
      </c>
      <c r="L23" s="16">
        <f t="shared" si="5"/>
        <v>1</v>
      </c>
      <c r="M23" s="15">
        <f t="shared" ca="1" si="6"/>
        <v>0</v>
      </c>
      <c r="N23" s="11"/>
      <c r="O23" s="10"/>
    </row>
    <row r="24" spans="1:15" ht="15.75" thickBot="1" x14ac:dyDescent="0.3">
      <c r="F24" s="14"/>
      <c r="G24" s="14"/>
      <c r="I24" s="3" t="s">
        <v>45</v>
      </c>
      <c r="J24" s="2" t="s">
        <v>11</v>
      </c>
      <c r="L24" s="13" t="s">
        <v>10</v>
      </c>
      <c r="M24" s="12">
        <f ca="1">SUM(M4:M23)</f>
        <v>0.30000000000000004</v>
      </c>
      <c r="N24" s="11"/>
      <c r="O24" s="10"/>
    </row>
    <row r="25" spans="1:15" ht="15.75" thickBot="1" x14ac:dyDescent="0.3">
      <c r="I25" s="3" t="s">
        <v>46</v>
      </c>
      <c r="J25" s="8" t="s">
        <v>9</v>
      </c>
      <c r="M25" s="9">
        <v>6.75</v>
      </c>
    </row>
    <row r="26" spans="1:15" ht="15.75" thickBot="1" x14ac:dyDescent="0.3">
      <c r="A26" s="6"/>
      <c r="I26" s="3" t="s">
        <v>47</v>
      </c>
      <c r="J26" s="8" t="s">
        <v>8</v>
      </c>
      <c r="M26" s="7">
        <f ca="1">M24/M25</f>
        <v>4.4444444444444453E-2</v>
      </c>
    </row>
    <row r="27" spans="1:15" x14ac:dyDescent="0.25">
      <c r="A27" s="6"/>
      <c r="J27" s="3"/>
      <c r="K27" s="3"/>
      <c r="L27" s="3"/>
      <c r="M27" s="3"/>
    </row>
    <row r="28" spans="1:15" x14ac:dyDescent="0.25">
      <c r="A28" s="6"/>
    </row>
  </sheetData>
  <sheetProtection selectLockedCells="1"/>
  <dataConsolidate/>
  <mergeCells count="3">
    <mergeCell ref="A1:M1"/>
    <mergeCell ref="A2:D2"/>
    <mergeCell ref="F3:G3"/>
  </mergeCells>
  <conditionalFormatting sqref="G5">
    <cfRule type="expression" priority="1" stopIfTrue="1">
      <formula>$F$5</formula>
    </cfRule>
  </conditionalFormatting>
  <dataValidations count="3">
    <dataValidation type="list" allowBlank="1" showInputMessage="1" showErrorMessage="1" sqref="D4:D23">
      <formula1>uniter_list</formula1>
    </dataValidation>
    <dataValidation type="list" allowBlank="1" showInputMessage="1" sqref="B4:B23">
      <formula1>list_format</formula1>
    </dataValidation>
    <dataValidation type="list" allowBlank="1" showInputMessage="1" sqref="A4:A23">
      <formula1>IF(A4&lt;&gt;"",OFFSET(f_categorie,MATCH(A4&amp;"*",f_categorie,0)-1,,COUNTIF(f_categorie,A4&amp;"*"),1),f_categorie)</formula1>
    </dataValidation>
  </dataValidations>
  <printOptions horizontalCentered="1"/>
  <pageMargins left="0.39370078740157483" right="0.51181102362204722" top="0.43" bottom="0.39370078740157483" header="0.27559055118110237" footer="0.23622047244094491"/>
  <pageSetup scale="96" orientation="landscape" verticalDpi="300" r:id="rId1"/>
  <headerFooter alignWithMargins="0">
    <oddFooter>&amp;LImprimer le : &amp;D&amp;R&amp;"Arial,Gras"&amp;12&amp;F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Button 1">
              <controlPr defaultSize="0" print="0" autoFill="0" autoPict="0" macro="[0]!ajout_recette_3">
                <anchor moveWithCells="1">
                  <from>
                    <xdr:col>14</xdr:col>
                    <xdr:colOff>209550</xdr:colOff>
                    <xdr:row>4</xdr:row>
                    <xdr:rowOff>57150</xdr:rowOff>
                  </from>
                  <to>
                    <xdr:col>16</xdr:col>
                    <xdr:colOff>485775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7">
    <pageSetUpPr fitToPage="1"/>
  </sheetPr>
  <dimension ref="A1:O28"/>
  <sheetViews>
    <sheetView showZeros="0" zoomScaleNormal="100" workbookViewId="0">
      <selection activeCell="A14" sqref="A14"/>
    </sheetView>
  </sheetViews>
  <sheetFormatPr defaultColWidth="11.42578125" defaultRowHeight="15" x14ac:dyDescent="0.25"/>
  <cols>
    <col min="1" max="1" width="26.28515625" style="1" customWidth="1"/>
    <col min="2" max="2" width="14" style="1" bestFit="1" customWidth="1"/>
    <col min="3" max="3" width="13.28515625" style="5" customWidth="1"/>
    <col min="4" max="4" width="11.42578125" style="4" customWidth="1"/>
    <col min="5" max="5" width="13.42578125" style="1" hidden="1" customWidth="1"/>
    <col min="6" max="6" width="9.42578125" style="1" customWidth="1"/>
    <col min="7" max="7" width="10" style="1" customWidth="1"/>
    <col min="8" max="8" width="9.28515625" style="1" hidden="1" customWidth="1"/>
    <col min="9" max="9" width="11.42578125" style="3"/>
    <col min="10" max="10" width="7.7109375" style="2" hidden="1" customWidth="1"/>
    <col min="11" max="11" width="4.5703125" style="1" hidden="1" customWidth="1"/>
    <col min="12" max="12" width="5.5703125" style="1" hidden="1" customWidth="1"/>
    <col min="13" max="13" width="13" style="1" customWidth="1"/>
    <col min="14" max="14" width="3.7109375" style="1" customWidth="1"/>
    <col min="15" max="16384" width="11.42578125" style="1"/>
  </cols>
  <sheetData>
    <row r="1" spans="1:14" ht="21" thickBot="1" x14ac:dyDescent="0.25">
      <c r="A1" s="70" t="s">
        <v>104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</row>
    <row r="2" spans="1:14" ht="16.5" thickBot="1" x14ac:dyDescent="0.3">
      <c r="A2" s="73" t="s">
        <v>23</v>
      </c>
      <c r="B2" s="73"/>
      <c r="C2" s="73"/>
      <c r="D2" s="74"/>
      <c r="E2" s="58"/>
      <c r="F2" s="52"/>
      <c r="G2" s="51"/>
      <c r="H2" s="50"/>
      <c r="I2" s="49"/>
      <c r="J2" s="48"/>
      <c r="K2" s="47"/>
      <c r="L2" s="46"/>
      <c r="M2" s="45"/>
    </row>
    <row r="3" spans="1:14" ht="13.5" thickBot="1" x14ac:dyDescent="0.25">
      <c r="A3" s="44" t="s">
        <v>22</v>
      </c>
      <c r="B3" s="44"/>
      <c r="C3" s="43" t="s">
        <v>21</v>
      </c>
      <c r="D3" s="42" t="s">
        <v>20</v>
      </c>
      <c r="E3" s="41" t="s">
        <v>19</v>
      </c>
      <c r="F3" s="75" t="s">
        <v>18</v>
      </c>
      <c r="G3" s="76"/>
      <c r="H3" s="40" t="s">
        <v>17</v>
      </c>
      <c r="I3" s="39" t="s">
        <v>16</v>
      </c>
      <c r="J3" s="38" t="s">
        <v>15</v>
      </c>
      <c r="K3" s="38" t="s">
        <v>14</v>
      </c>
      <c r="L3" s="37" t="s">
        <v>13</v>
      </c>
      <c r="M3" s="36" t="s">
        <v>12</v>
      </c>
    </row>
    <row r="4" spans="1:14" ht="15.75" thickBot="1" x14ac:dyDescent="0.3">
      <c r="A4" s="35"/>
      <c r="B4" s="34"/>
      <c r="C4" s="33"/>
      <c r="D4" s="30"/>
      <c r="E4" s="23" t="e">
        <f t="shared" ref="E4:E23" ca="1" si="0">CONVERT(C4,D4,F4)</f>
        <v>#N/A</v>
      </c>
      <c r="F4" s="22">
        <f t="shared" ref="F4:F23" ca="1" si="1">IFERROR(INDEX(INDIRECT($B4),MATCH($A4,DESCRIPTION,0),2),)</f>
        <v>0</v>
      </c>
      <c r="G4" s="32">
        <f t="shared" ref="G4:G23" ca="1" si="2">IFERROR(INDEX(INDIRECT($B4),MATCH($A4,DESCRIPTION,0),1),)</f>
        <v>0</v>
      </c>
      <c r="H4" s="20" t="e">
        <f t="shared" ref="H4:H23" ca="1" si="3">IFERROR(E4/G4,C4/G4)</f>
        <v>#DIV/0!</v>
      </c>
      <c r="I4" s="19">
        <f>IFERROR(VLOOKUP(A4,[1]master_price!$F$1:$Z$999,7,FALSE),)</f>
        <v>0</v>
      </c>
      <c r="J4" s="18">
        <f>IFERROR(VLOOKUP(A4,[1]master_price!$F$1:$AF$999,14,FALSE),)</f>
        <v>0</v>
      </c>
      <c r="K4" s="17">
        <f t="shared" ref="K4:K23" si="4">(100-J4)/100</f>
        <v>1</v>
      </c>
      <c r="L4" s="16">
        <f t="shared" ref="L4:L23" si="5">100/(100-J4)</f>
        <v>1</v>
      </c>
      <c r="M4" s="15">
        <f t="shared" ref="M4:M23" ca="1" si="6">IFERROR((I4*H4)/(1-J4),)</f>
        <v>0</v>
      </c>
      <c r="N4" s="28"/>
    </row>
    <row r="5" spans="1:14" ht="15.75" thickBot="1" x14ac:dyDescent="0.3">
      <c r="A5" s="30" t="s">
        <v>63</v>
      </c>
      <c r="B5" s="31" t="s">
        <v>2</v>
      </c>
      <c r="C5" s="60">
        <v>1</v>
      </c>
      <c r="D5" s="30" t="s">
        <v>2</v>
      </c>
      <c r="E5" s="23" t="e">
        <f t="shared" ca="1" si="0"/>
        <v>#N/A</v>
      </c>
      <c r="F5" s="22">
        <f t="shared" ca="1" si="1"/>
        <v>12</v>
      </c>
      <c r="G5" s="21">
        <f t="shared" ca="1" si="2"/>
        <v>0</v>
      </c>
      <c r="H5" s="20" t="e">
        <f t="shared" ca="1" si="3"/>
        <v>#DIV/0!</v>
      </c>
      <c r="I5" s="19" t="str">
        <f>IFERROR(VLOOKUP(A5,[1]master_price!$F$1:$Z$999,7,FALSE),)</f>
        <v>uniter</v>
      </c>
      <c r="J5" s="18" t="str">
        <f>IFERROR(VLOOKUP(A5,[1]master_price!$F$1:$AF$999,14,FALSE),)</f>
        <v>uniter</v>
      </c>
      <c r="K5" s="17" t="e">
        <f t="shared" si="4"/>
        <v>#VALUE!</v>
      </c>
      <c r="L5" s="16" t="e">
        <f t="shared" si="5"/>
        <v>#VALUE!</v>
      </c>
      <c r="M5" s="15">
        <f t="shared" ca="1" si="6"/>
        <v>0</v>
      </c>
      <c r="N5" s="28"/>
    </row>
    <row r="6" spans="1:14" ht="15.75" thickBot="1" x14ac:dyDescent="0.3">
      <c r="A6" s="24"/>
      <c r="B6" s="29"/>
      <c r="C6" s="27"/>
      <c r="D6" s="24"/>
      <c r="E6" s="23" t="e">
        <f t="shared" ca="1" si="0"/>
        <v>#N/A</v>
      </c>
      <c r="F6" s="22">
        <f t="shared" ca="1" si="1"/>
        <v>0</v>
      </c>
      <c r="G6" s="21">
        <f t="shared" ca="1" si="2"/>
        <v>0</v>
      </c>
      <c r="H6" s="20" t="e">
        <f t="shared" ca="1" si="3"/>
        <v>#DIV/0!</v>
      </c>
      <c r="I6" s="19">
        <f>IFERROR(VLOOKUP(A6,[1]master_price!$F$1:$Z$999,7,FALSE),)</f>
        <v>0</v>
      </c>
      <c r="J6" s="18">
        <f>IFERROR(VLOOKUP(A6,[1]master_price!$F$1:$AF$999,14,FALSE),)</f>
        <v>0</v>
      </c>
      <c r="K6" s="17">
        <f t="shared" si="4"/>
        <v>1</v>
      </c>
      <c r="L6" s="16">
        <f t="shared" si="5"/>
        <v>1</v>
      </c>
      <c r="M6" s="15">
        <f t="shared" ca="1" si="6"/>
        <v>0</v>
      </c>
      <c r="N6" s="28"/>
    </row>
    <row r="7" spans="1:14" ht="15.75" thickBot="1" x14ac:dyDescent="0.3">
      <c r="A7" s="24" t="s">
        <v>31</v>
      </c>
      <c r="B7" s="24" t="s">
        <v>6</v>
      </c>
      <c r="C7" s="27">
        <v>65</v>
      </c>
      <c r="D7" s="24" t="s">
        <v>0</v>
      </c>
      <c r="E7" s="23" t="e">
        <f t="shared" ca="1" si="0"/>
        <v>#N/A</v>
      </c>
      <c r="F7" s="22">
        <f t="shared" ca="1" si="1"/>
        <v>0</v>
      </c>
      <c r="G7" s="21">
        <f t="shared" ca="1" si="2"/>
        <v>0</v>
      </c>
      <c r="H7" s="20" t="e">
        <f t="shared" ca="1" si="3"/>
        <v>#DIV/0!</v>
      </c>
      <c r="I7" s="19">
        <f>IFERROR(VLOOKUP(A7,[1]master_price!$F$1:$Z$999,7,FALSE),)</f>
        <v>0</v>
      </c>
      <c r="J7" s="18">
        <f>IFERROR(VLOOKUP(A7,[1]master_price!$F$1:$AF$999,14,FALSE),)</f>
        <v>0</v>
      </c>
      <c r="K7" s="17">
        <f t="shared" si="4"/>
        <v>1</v>
      </c>
      <c r="L7" s="16">
        <f t="shared" si="5"/>
        <v>1</v>
      </c>
      <c r="M7" s="15">
        <f t="shared" ca="1" si="6"/>
        <v>0</v>
      </c>
      <c r="N7" s="28"/>
    </row>
    <row r="8" spans="1:14" ht="15.75" thickBot="1" x14ac:dyDescent="0.3">
      <c r="A8" s="24" t="s">
        <v>102</v>
      </c>
      <c r="B8" s="24" t="s">
        <v>4</v>
      </c>
      <c r="C8" s="27">
        <v>30</v>
      </c>
      <c r="D8" s="24" t="s">
        <v>1</v>
      </c>
      <c r="E8" s="23" t="e">
        <f t="shared" ca="1" si="0"/>
        <v>#N/A</v>
      </c>
      <c r="F8" s="22">
        <f t="shared" ca="1" si="1"/>
        <v>0</v>
      </c>
      <c r="G8" s="21">
        <f t="shared" ca="1" si="2"/>
        <v>0</v>
      </c>
      <c r="H8" s="20" t="e">
        <f t="shared" ca="1" si="3"/>
        <v>#DIV/0!</v>
      </c>
      <c r="I8" s="19">
        <f>IFERROR(VLOOKUP(A8,[1]master_price!$F$1:$Z$999,7,FALSE),)</f>
        <v>0</v>
      </c>
      <c r="J8" s="18">
        <f>IFERROR(VLOOKUP(A8,[1]master_price!$F$1:$AF$999,14,FALSE),)</f>
        <v>0</v>
      </c>
      <c r="K8" s="17">
        <f t="shared" si="4"/>
        <v>1</v>
      </c>
      <c r="L8" s="16">
        <f t="shared" si="5"/>
        <v>1</v>
      </c>
      <c r="M8" s="15">
        <f t="shared" ca="1" si="6"/>
        <v>0</v>
      </c>
      <c r="N8" s="28"/>
    </row>
    <row r="9" spans="1:14" ht="15.75" thickBot="1" x14ac:dyDescent="0.3">
      <c r="A9" s="24" t="s">
        <v>40</v>
      </c>
      <c r="B9" s="24" t="s">
        <v>2</v>
      </c>
      <c r="C9" s="27">
        <v>0.05</v>
      </c>
      <c r="D9" s="24" t="s">
        <v>2</v>
      </c>
      <c r="E9" s="23" t="e">
        <f t="shared" ca="1" si="0"/>
        <v>#N/A</v>
      </c>
      <c r="F9" s="22">
        <f t="shared" ca="1" si="1"/>
        <v>0</v>
      </c>
      <c r="G9" s="21">
        <f t="shared" ca="1" si="2"/>
        <v>0</v>
      </c>
      <c r="H9" s="20" t="e">
        <f t="shared" ca="1" si="3"/>
        <v>#DIV/0!</v>
      </c>
      <c r="I9" s="19">
        <f>IFERROR(VLOOKUP(A9,[1]master_price!$F$1:$Z$999,7,FALSE),)</f>
        <v>0</v>
      </c>
      <c r="J9" s="18">
        <f>IFERROR(VLOOKUP(A9,[1]master_price!$F$1:$AF$999,14,FALSE),)</f>
        <v>0</v>
      </c>
      <c r="K9" s="17">
        <f t="shared" si="4"/>
        <v>1</v>
      </c>
      <c r="L9" s="16">
        <f t="shared" si="5"/>
        <v>1</v>
      </c>
      <c r="M9" s="15">
        <v>0.15</v>
      </c>
      <c r="N9" s="28"/>
    </row>
    <row r="10" spans="1:14" ht="15.75" thickBot="1" x14ac:dyDescent="0.3">
      <c r="A10" s="24"/>
      <c r="B10" s="24"/>
      <c r="C10" s="27"/>
      <c r="D10" s="24"/>
      <c r="E10" s="23" t="e">
        <f t="shared" ca="1" si="0"/>
        <v>#N/A</v>
      </c>
      <c r="F10" s="22">
        <f t="shared" ca="1" si="1"/>
        <v>0</v>
      </c>
      <c r="G10" s="21">
        <f t="shared" ca="1" si="2"/>
        <v>0</v>
      </c>
      <c r="H10" s="20" t="e">
        <f t="shared" ca="1" si="3"/>
        <v>#DIV/0!</v>
      </c>
      <c r="I10" s="19">
        <f>IFERROR(VLOOKUP(A10,[1]master_price!$F$1:$Z$999,7,FALSE),)</f>
        <v>0</v>
      </c>
      <c r="J10" s="18">
        <f>IFERROR(VLOOKUP(A10,[1]master_price!$F$1:$AF$999,14,FALSE),)</f>
        <v>0</v>
      </c>
      <c r="K10" s="17">
        <f t="shared" si="4"/>
        <v>1</v>
      </c>
      <c r="L10" s="16">
        <f t="shared" si="5"/>
        <v>1</v>
      </c>
      <c r="M10" s="15">
        <f t="shared" ca="1" si="6"/>
        <v>0</v>
      </c>
      <c r="N10" s="28"/>
    </row>
    <row r="11" spans="1:14" ht="15.75" thickBot="1" x14ac:dyDescent="0.3">
      <c r="A11" s="24" t="s">
        <v>94</v>
      </c>
      <c r="B11" s="24" t="s">
        <v>2</v>
      </c>
      <c r="C11" s="27">
        <f>1/6</f>
        <v>0.16666666666666666</v>
      </c>
      <c r="D11" s="24" t="s">
        <v>2</v>
      </c>
      <c r="E11" s="23" t="e">
        <f t="shared" ca="1" si="0"/>
        <v>#N/A</v>
      </c>
      <c r="F11" s="22">
        <f t="shared" ca="1" si="1"/>
        <v>0</v>
      </c>
      <c r="G11" s="21">
        <f t="shared" ca="1" si="2"/>
        <v>0</v>
      </c>
      <c r="H11" s="20" t="e">
        <f t="shared" ca="1" si="3"/>
        <v>#DIV/0!</v>
      </c>
      <c r="I11" s="19">
        <f>IFERROR(VLOOKUP(A11,[1]master_price!$F$1:$Z$999,7,FALSE),)</f>
        <v>0</v>
      </c>
      <c r="J11" s="18">
        <f>IFERROR(VLOOKUP(A11,[1]master_price!$F$1:$AF$999,14,FALSE),)</f>
        <v>0</v>
      </c>
      <c r="K11" s="17">
        <f t="shared" si="4"/>
        <v>1</v>
      </c>
      <c r="L11" s="16">
        <f t="shared" si="5"/>
        <v>1</v>
      </c>
      <c r="M11" s="15">
        <f t="shared" ca="1" si="6"/>
        <v>0</v>
      </c>
      <c r="N11" s="28"/>
    </row>
    <row r="12" spans="1:14" ht="15.75" thickBot="1" x14ac:dyDescent="0.3">
      <c r="A12" s="24" t="s">
        <v>25</v>
      </c>
      <c r="B12" s="24" t="s">
        <v>2</v>
      </c>
      <c r="C12" s="60">
        <v>1</v>
      </c>
      <c r="D12" s="24" t="s">
        <v>2</v>
      </c>
      <c r="E12" s="23" t="e">
        <f t="shared" ca="1" si="0"/>
        <v>#N/A</v>
      </c>
      <c r="F12" s="22">
        <f t="shared" ca="1" si="1"/>
        <v>1</v>
      </c>
      <c r="G12" s="21">
        <f t="shared" ca="1" si="2"/>
        <v>0</v>
      </c>
      <c r="H12" s="20" t="e">
        <f t="shared" ca="1" si="3"/>
        <v>#DIV/0!</v>
      </c>
      <c r="I12" s="19" t="str">
        <f>IFERROR(VLOOKUP(A12,[1]master_price!$F$1:$Z$999,7,FALSE),)</f>
        <v>uniter</v>
      </c>
      <c r="J12" s="18" t="str">
        <f>IFERROR(VLOOKUP(A12,[1]master_price!$F$1:$AF$999,14,FALSE),)</f>
        <v>uniter</v>
      </c>
      <c r="K12" s="17" t="e">
        <f t="shared" si="4"/>
        <v>#VALUE!</v>
      </c>
      <c r="L12" s="16" t="e">
        <f t="shared" si="5"/>
        <v>#VALUE!</v>
      </c>
      <c r="M12" s="15">
        <f t="shared" ca="1" si="6"/>
        <v>0</v>
      </c>
      <c r="N12" s="28"/>
    </row>
    <row r="13" spans="1:14" ht="15.75" thickBot="1" x14ac:dyDescent="0.3">
      <c r="A13" s="24"/>
      <c r="B13" s="24"/>
      <c r="C13" s="27"/>
      <c r="D13" s="24"/>
      <c r="E13" s="23" t="e">
        <f t="shared" ca="1" si="0"/>
        <v>#N/A</v>
      </c>
      <c r="F13" s="22">
        <f t="shared" ca="1" si="1"/>
        <v>0</v>
      </c>
      <c r="G13" s="21">
        <f t="shared" ca="1" si="2"/>
        <v>0</v>
      </c>
      <c r="H13" s="20" t="e">
        <f t="shared" ca="1" si="3"/>
        <v>#DIV/0!</v>
      </c>
      <c r="I13" s="19">
        <f>IFERROR(VLOOKUP(A13,[1]master_price!$F$1:$Z$999,7,FALSE),)</f>
        <v>0</v>
      </c>
      <c r="J13" s="18">
        <f>IFERROR(VLOOKUP(A13,[1]master_price!$F$1:$AF$999,14,FALSE),)</f>
        <v>0</v>
      </c>
      <c r="K13" s="17">
        <f t="shared" si="4"/>
        <v>1</v>
      </c>
      <c r="L13" s="16">
        <f t="shared" si="5"/>
        <v>1</v>
      </c>
      <c r="M13" s="15">
        <f t="shared" ca="1" si="6"/>
        <v>0</v>
      </c>
      <c r="N13" s="28"/>
    </row>
    <row r="14" spans="1:14" ht="15.75" thickBot="1" x14ac:dyDescent="0.3">
      <c r="A14" s="24"/>
      <c r="B14" s="24"/>
      <c r="C14" s="27"/>
      <c r="D14" s="24"/>
      <c r="E14" s="23" t="e">
        <f t="shared" ca="1" si="0"/>
        <v>#N/A</v>
      </c>
      <c r="F14" s="22">
        <f t="shared" ca="1" si="1"/>
        <v>0</v>
      </c>
      <c r="G14" s="21">
        <f t="shared" ca="1" si="2"/>
        <v>0</v>
      </c>
      <c r="H14" s="20" t="e">
        <f t="shared" ca="1" si="3"/>
        <v>#DIV/0!</v>
      </c>
      <c r="I14" s="19">
        <f>IFERROR(VLOOKUP(A14,[1]master_price!$F$1:$Z$999,7,FALSE),)</f>
        <v>0</v>
      </c>
      <c r="J14" s="18">
        <f>IFERROR(VLOOKUP(A14,[1]master_price!$F$1:$AF$999,14,FALSE),)</f>
        <v>0</v>
      </c>
      <c r="K14" s="17">
        <f t="shared" si="4"/>
        <v>1</v>
      </c>
      <c r="L14" s="16">
        <f t="shared" si="5"/>
        <v>1</v>
      </c>
      <c r="M14" s="15">
        <f t="shared" ca="1" si="6"/>
        <v>0</v>
      </c>
      <c r="N14" s="28"/>
    </row>
    <row r="15" spans="1:14" ht="15.75" thickBot="1" x14ac:dyDescent="0.3">
      <c r="A15" s="24"/>
      <c r="B15" s="24"/>
      <c r="C15" s="27"/>
      <c r="D15" s="24"/>
      <c r="E15" s="23" t="e">
        <f t="shared" ca="1" si="0"/>
        <v>#N/A</v>
      </c>
      <c r="F15" s="22">
        <f t="shared" ca="1" si="1"/>
        <v>0</v>
      </c>
      <c r="G15" s="21">
        <f t="shared" ca="1" si="2"/>
        <v>0</v>
      </c>
      <c r="H15" s="20" t="e">
        <f t="shared" ca="1" si="3"/>
        <v>#DIV/0!</v>
      </c>
      <c r="I15" s="19">
        <f>IFERROR(VLOOKUP(A15,[1]master_price!$F$1:$Z$999,7,FALSE),)</f>
        <v>0</v>
      </c>
      <c r="J15" s="18">
        <f>IFERROR(VLOOKUP(A15,[1]master_price!$F$1:$AF$999,14,FALSE),)</f>
        <v>0</v>
      </c>
      <c r="K15" s="17">
        <f t="shared" si="4"/>
        <v>1</v>
      </c>
      <c r="L15" s="16">
        <f t="shared" si="5"/>
        <v>1</v>
      </c>
      <c r="M15" s="15">
        <f t="shared" ca="1" si="6"/>
        <v>0</v>
      </c>
      <c r="N15" s="28"/>
    </row>
    <row r="16" spans="1:14" ht="15.75" thickBot="1" x14ac:dyDescent="0.3">
      <c r="A16" s="24"/>
      <c r="B16" s="24"/>
      <c r="C16" s="27"/>
      <c r="D16" s="24"/>
      <c r="E16" s="23" t="e">
        <f t="shared" ca="1" si="0"/>
        <v>#N/A</v>
      </c>
      <c r="F16" s="22">
        <f t="shared" ca="1" si="1"/>
        <v>0</v>
      </c>
      <c r="G16" s="21">
        <f t="shared" ca="1" si="2"/>
        <v>0</v>
      </c>
      <c r="H16" s="20" t="e">
        <f t="shared" ca="1" si="3"/>
        <v>#DIV/0!</v>
      </c>
      <c r="I16" s="19">
        <f>IFERROR(VLOOKUP(A16,[1]master_price!$F$1:$Z$999,7,FALSE),)</f>
        <v>0</v>
      </c>
      <c r="J16" s="18">
        <f>IFERROR(VLOOKUP(A16,[1]master_price!$F$1:$AF$999,14,FALSE),)</f>
        <v>0</v>
      </c>
      <c r="K16" s="17">
        <f t="shared" si="4"/>
        <v>1</v>
      </c>
      <c r="L16" s="16">
        <f t="shared" si="5"/>
        <v>1</v>
      </c>
      <c r="M16" s="15">
        <f t="shared" ca="1" si="6"/>
        <v>0</v>
      </c>
      <c r="N16" s="28"/>
    </row>
    <row r="17" spans="1:15" ht="15.75" thickBot="1" x14ac:dyDescent="0.3">
      <c r="A17" s="24"/>
      <c r="B17" s="24"/>
      <c r="C17" s="27"/>
      <c r="D17" s="24"/>
      <c r="E17" s="23" t="e">
        <f t="shared" ca="1" si="0"/>
        <v>#N/A</v>
      </c>
      <c r="F17" s="22">
        <f t="shared" ca="1" si="1"/>
        <v>0</v>
      </c>
      <c r="G17" s="21">
        <f t="shared" ca="1" si="2"/>
        <v>0</v>
      </c>
      <c r="H17" s="20" t="e">
        <f t="shared" ca="1" si="3"/>
        <v>#DIV/0!</v>
      </c>
      <c r="I17" s="19">
        <f>IFERROR(VLOOKUP(A17,[1]master_price!$F$1:$Z$999,7,FALSE),)</f>
        <v>0</v>
      </c>
      <c r="J17" s="18">
        <f>IFERROR(VLOOKUP(A17,[1]master_price!$F$1:$AF$999,14,FALSE),)</f>
        <v>0</v>
      </c>
      <c r="K17" s="17">
        <f t="shared" si="4"/>
        <v>1</v>
      </c>
      <c r="L17" s="16">
        <f t="shared" si="5"/>
        <v>1</v>
      </c>
      <c r="M17" s="15">
        <f t="shared" ca="1" si="6"/>
        <v>0</v>
      </c>
      <c r="N17" s="28"/>
    </row>
    <row r="18" spans="1:15" ht="15.75" thickBot="1" x14ac:dyDescent="0.3">
      <c r="A18" s="24"/>
      <c r="B18" s="24"/>
      <c r="C18" s="27"/>
      <c r="D18" s="24"/>
      <c r="E18" s="23" t="e">
        <f t="shared" ca="1" si="0"/>
        <v>#N/A</v>
      </c>
      <c r="F18" s="22">
        <f t="shared" ca="1" si="1"/>
        <v>0</v>
      </c>
      <c r="G18" s="21">
        <f t="shared" ca="1" si="2"/>
        <v>0</v>
      </c>
      <c r="H18" s="20" t="e">
        <f t="shared" ca="1" si="3"/>
        <v>#DIV/0!</v>
      </c>
      <c r="I18" s="19">
        <f>IFERROR(VLOOKUP(A18,[1]master_price!$F$1:$Z$999,7,FALSE),)</f>
        <v>0</v>
      </c>
      <c r="J18" s="18">
        <f>IFERROR(VLOOKUP(A18,[1]master_price!$F$1:$AF$999,14,FALSE),)</f>
        <v>0</v>
      </c>
      <c r="K18" s="17">
        <f t="shared" si="4"/>
        <v>1</v>
      </c>
      <c r="L18" s="16">
        <f t="shared" si="5"/>
        <v>1</v>
      </c>
      <c r="M18" s="15">
        <f t="shared" ca="1" si="6"/>
        <v>0</v>
      </c>
      <c r="N18" s="28"/>
    </row>
    <row r="19" spans="1:15" ht="15.75" thickBot="1" x14ac:dyDescent="0.3">
      <c r="A19" s="24"/>
      <c r="B19" s="24"/>
      <c r="C19" s="27"/>
      <c r="D19" s="24"/>
      <c r="E19" s="23" t="e">
        <f t="shared" ca="1" si="0"/>
        <v>#N/A</v>
      </c>
      <c r="F19" s="22">
        <f t="shared" ca="1" si="1"/>
        <v>0</v>
      </c>
      <c r="G19" s="21">
        <f t="shared" ca="1" si="2"/>
        <v>0</v>
      </c>
      <c r="H19" s="20" t="e">
        <f t="shared" ca="1" si="3"/>
        <v>#DIV/0!</v>
      </c>
      <c r="I19" s="19">
        <f>IFERROR(VLOOKUP(A19,[1]master_price!$F$1:$Z$999,7,FALSE),)</f>
        <v>0</v>
      </c>
      <c r="J19" s="18">
        <f>IFERROR(VLOOKUP(A19,[1]master_price!$F$1:$AF$999,14,FALSE),)</f>
        <v>0</v>
      </c>
      <c r="K19" s="17">
        <f t="shared" si="4"/>
        <v>1</v>
      </c>
      <c r="L19" s="16">
        <f t="shared" si="5"/>
        <v>1</v>
      </c>
      <c r="M19" s="15">
        <f t="shared" ca="1" si="6"/>
        <v>0</v>
      </c>
      <c r="N19" s="28"/>
    </row>
    <row r="20" spans="1:15" ht="15.75" thickBot="1" x14ac:dyDescent="0.3">
      <c r="A20" s="24"/>
      <c r="B20" s="24"/>
      <c r="C20" s="27"/>
      <c r="D20" s="24"/>
      <c r="E20" s="23" t="e">
        <f t="shared" ca="1" si="0"/>
        <v>#N/A</v>
      </c>
      <c r="F20" s="22">
        <f t="shared" ca="1" si="1"/>
        <v>0</v>
      </c>
      <c r="G20" s="21">
        <f t="shared" ca="1" si="2"/>
        <v>0</v>
      </c>
      <c r="H20" s="20" t="e">
        <f t="shared" ca="1" si="3"/>
        <v>#DIV/0!</v>
      </c>
      <c r="I20" s="19">
        <f>IFERROR(VLOOKUP(A20,[1]master_price!$F$1:$Z$999,7,FALSE),)</f>
        <v>0</v>
      </c>
      <c r="J20" s="18">
        <f>IFERROR(VLOOKUP(A20,[1]master_price!$F$1:$AF$999,14,FALSE),)</f>
        <v>0</v>
      </c>
      <c r="K20" s="17">
        <f t="shared" si="4"/>
        <v>1</v>
      </c>
      <c r="L20" s="16">
        <f t="shared" si="5"/>
        <v>1</v>
      </c>
      <c r="M20" s="15">
        <f t="shared" ca="1" si="6"/>
        <v>0</v>
      </c>
      <c r="N20" s="28"/>
    </row>
    <row r="21" spans="1:15" ht="15.75" thickBot="1" x14ac:dyDescent="0.3">
      <c r="A21" s="24"/>
      <c r="B21" s="24"/>
      <c r="C21" s="27"/>
      <c r="D21" s="24"/>
      <c r="E21" s="23" t="e">
        <f t="shared" ca="1" si="0"/>
        <v>#N/A</v>
      </c>
      <c r="F21" s="22">
        <f t="shared" ca="1" si="1"/>
        <v>0</v>
      </c>
      <c r="G21" s="21">
        <f t="shared" ca="1" si="2"/>
        <v>0</v>
      </c>
      <c r="H21" s="20" t="e">
        <f t="shared" ca="1" si="3"/>
        <v>#DIV/0!</v>
      </c>
      <c r="I21" s="19">
        <f>IFERROR(VLOOKUP(A21,[1]master_price!$F$1:$Z$999,7,FALSE),)</f>
        <v>0</v>
      </c>
      <c r="J21" s="18">
        <f>IFERROR(VLOOKUP(A21,[1]master_price!$F$1:$AF$999,14,FALSE),)</f>
        <v>0</v>
      </c>
      <c r="K21" s="17">
        <f t="shared" si="4"/>
        <v>1</v>
      </c>
      <c r="L21" s="16">
        <f t="shared" si="5"/>
        <v>1</v>
      </c>
      <c r="M21" s="15">
        <f t="shared" ca="1" si="6"/>
        <v>0</v>
      </c>
      <c r="N21" s="28"/>
    </row>
    <row r="22" spans="1:15" ht="15.75" thickBot="1" x14ac:dyDescent="0.3">
      <c r="A22" s="24"/>
      <c r="B22" s="24"/>
      <c r="C22" s="27"/>
      <c r="D22" s="24"/>
      <c r="E22" s="23" t="e">
        <f t="shared" ca="1" si="0"/>
        <v>#N/A</v>
      </c>
      <c r="F22" s="22">
        <f t="shared" ca="1" si="1"/>
        <v>0</v>
      </c>
      <c r="G22" s="21">
        <f t="shared" ca="1" si="2"/>
        <v>0</v>
      </c>
      <c r="H22" s="20" t="e">
        <f t="shared" ca="1" si="3"/>
        <v>#DIV/0!</v>
      </c>
      <c r="I22" s="19">
        <f>IFERROR(VLOOKUP(A22,[1]master_price!$F$1:$Z$999,7,FALSE),)</f>
        <v>0</v>
      </c>
      <c r="J22" s="18">
        <f>IFERROR(VLOOKUP(A22,[1]master_price!$F$1:$AF$999,14,FALSE),)</f>
        <v>0</v>
      </c>
      <c r="K22" s="17">
        <f t="shared" si="4"/>
        <v>1</v>
      </c>
      <c r="L22" s="16">
        <f t="shared" si="5"/>
        <v>1</v>
      </c>
      <c r="M22" s="15">
        <f t="shared" ca="1" si="6"/>
        <v>0</v>
      </c>
      <c r="N22" s="11"/>
      <c r="O22" s="10"/>
    </row>
    <row r="23" spans="1:15" ht="15.75" thickBot="1" x14ac:dyDescent="0.3">
      <c r="A23" s="24"/>
      <c r="B23" s="26"/>
      <c r="C23" s="25"/>
      <c r="D23" s="24"/>
      <c r="E23" s="23" t="e">
        <f t="shared" ca="1" si="0"/>
        <v>#N/A</v>
      </c>
      <c r="F23" s="22">
        <f t="shared" ca="1" si="1"/>
        <v>0</v>
      </c>
      <c r="G23" s="21">
        <f t="shared" ca="1" si="2"/>
        <v>0</v>
      </c>
      <c r="H23" s="20" t="e">
        <f t="shared" ca="1" si="3"/>
        <v>#DIV/0!</v>
      </c>
      <c r="I23" s="19">
        <f>IFERROR(VLOOKUP(A23,[1]master_price!$F$1:$Z$999,7,FALSE),)</f>
        <v>0</v>
      </c>
      <c r="J23" s="18">
        <f>IFERROR(VLOOKUP(A23,[1]master_price!$F$1:$AF$999,14,FALSE),)</f>
        <v>0</v>
      </c>
      <c r="K23" s="17">
        <f t="shared" si="4"/>
        <v>1</v>
      </c>
      <c r="L23" s="16">
        <f t="shared" si="5"/>
        <v>1</v>
      </c>
      <c r="M23" s="15">
        <f t="shared" ca="1" si="6"/>
        <v>0</v>
      </c>
      <c r="N23" s="11"/>
      <c r="O23" s="10"/>
    </row>
    <row r="24" spans="1:15" ht="15.75" thickBot="1" x14ac:dyDescent="0.3">
      <c r="F24" s="14"/>
      <c r="G24" s="14"/>
      <c r="I24" s="3" t="s">
        <v>45</v>
      </c>
      <c r="J24" s="2" t="s">
        <v>11</v>
      </c>
      <c r="L24" s="13" t="s">
        <v>10</v>
      </c>
      <c r="M24" s="12">
        <f ca="1">SUM(M4:M23)</f>
        <v>0.15</v>
      </c>
      <c r="N24" s="11"/>
      <c r="O24" s="10"/>
    </row>
    <row r="25" spans="1:15" ht="15.75" thickBot="1" x14ac:dyDescent="0.3">
      <c r="I25" s="3" t="s">
        <v>46</v>
      </c>
      <c r="J25" s="8" t="s">
        <v>9</v>
      </c>
      <c r="M25" s="9">
        <v>0</v>
      </c>
    </row>
    <row r="26" spans="1:15" ht="15.75" thickBot="1" x14ac:dyDescent="0.3">
      <c r="A26" s="6"/>
      <c r="I26" s="3" t="s">
        <v>47</v>
      </c>
      <c r="J26" s="8" t="s">
        <v>8</v>
      </c>
      <c r="M26" s="7" t="e">
        <f ca="1">M24/M25</f>
        <v>#DIV/0!</v>
      </c>
    </row>
    <row r="27" spans="1:15" x14ac:dyDescent="0.25">
      <c r="A27" s="6"/>
      <c r="J27" s="3"/>
      <c r="K27" s="3"/>
      <c r="L27" s="3"/>
      <c r="M27" s="3"/>
    </row>
    <row r="28" spans="1:15" x14ac:dyDescent="0.25">
      <c r="A28" s="6"/>
    </row>
  </sheetData>
  <sheetProtection selectLockedCells="1"/>
  <dataConsolidate/>
  <mergeCells count="3">
    <mergeCell ref="A1:M1"/>
    <mergeCell ref="A2:D2"/>
    <mergeCell ref="F3:G3"/>
  </mergeCells>
  <conditionalFormatting sqref="G5">
    <cfRule type="expression" priority="1" stopIfTrue="1">
      <formula>$F$5</formula>
    </cfRule>
  </conditionalFormatting>
  <dataValidations count="3">
    <dataValidation type="list" allowBlank="1" showInputMessage="1" showErrorMessage="1" sqref="D4:D23">
      <formula1>uniter_list</formula1>
    </dataValidation>
    <dataValidation type="list" allowBlank="1" showInputMessage="1" sqref="B4:B23">
      <formula1>list_format</formula1>
    </dataValidation>
    <dataValidation type="list" allowBlank="1" showInputMessage="1" sqref="A4:A23">
      <formula1>IF(A4&lt;&gt;"",OFFSET(f_categorie,MATCH(A4&amp;"*",f_categorie,0)-1,,COUNTIF(f_categorie,A4&amp;"*"),1),f_categorie)</formula1>
    </dataValidation>
  </dataValidations>
  <printOptions horizontalCentered="1"/>
  <pageMargins left="0.39370078740157483" right="0.51181102362204722" top="0.43" bottom="0.39370078740157483" header="0.27559055118110237" footer="0.23622047244094491"/>
  <pageSetup scale="96" orientation="landscape" verticalDpi="300" r:id="rId1"/>
  <headerFooter alignWithMargins="0">
    <oddFooter>&amp;LImprimer le : &amp;D&amp;R&amp;"Arial,Gras"&amp;12&amp;F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ajout_recette_3">
                <anchor moveWithCells="1">
                  <from>
                    <xdr:col>14</xdr:col>
                    <xdr:colOff>209550</xdr:colOff>
                    <xdr:row>4</xdr:row>
                    <xdr:rowOff>57150</xdr:rowOff>
                  </from>
                  <to>
                    <xdr:col>16</xdr:col>
                    <xdr:colOff>485775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6">
    <pageSetUpPr fitToPage="1"/>
  </sheetPr>
  <dimension ref="A1:O28"/>
  <sheetViews>
    <sheetView showZeros="0" topLeftCell="A9" zoomScaleNormal="100" workbookViewId="0">
      <selection activeCell="A26" sqref="A26"/>
    </sheetView>
  </sheetViews>
  <sheetFormatPr defaultColWidth="11.42578125" defaultRowHeight="15" x14ac:dyDescent="0.25"/>
  <cols>
    <col min="1" max="1" width="26.28515625" style="1" customWidth="1"/>
    <col min="2" max="2" width="14" style="1" bestFit="1" customWidth="1"/>
    <col min="3" max="3" width="13.28515625" style="5" customWidth="1"/>
    <col min="4" max="4" width="11.42578125" style="4" customWidth="1"/>
    <col min="5" max="5" width="13.42578125" style="1" hidden="1" customWidth="1"/>
    <col min="6" max="6" width="9.42578125" style="1" customWidth="1"/>
    <col min="7" max="7" width="10" style="1" customWidth="1"/>
    <col min="8" max="8" width="9.28515625" style="1" hidden="1" customWidth="1"/>
    <col min="9" max="9" width="11.42578125" style="3"/>
    <col min="10" max="10" width="7.7109375" style="2" hidden="1" customWidth="1"/>
    <col min="11" max="11" width="4.5703125" style="1" hidden="1" customWidth="1"/>
    <col min="12" max="12" width="5.5703125" style="1" hidden="1" customWidth="1"/>
    <col min="13" max="13" width="13" style="1" customWidth="1"/>
    <col min="14" max="14" width="3.7109375" style="1" customWidth="1"/>
    <col min="15" max="16384" width="11.42578125" style="1"/>
  </cols>
  <sheetData>
    <row r="1" spans="1:14" ht="21" thickBot="1" x14ac:dyDescent="0.25">
      <c r="A1" s="70" t="s">
        <v>58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</row>
    <row r="2" spans="1:14" ht="16.5" thickBot="1" x14ac:dyDescent="0.3">
      <c r="A2" s="73" t="s">
        <v>23</v>
      </c>
      <c r="B2" s="73"/>
      <c r="C2" s="73"/>
      <c r="D2" s="74"/>
      <c r="E2" s="58"/>
      <c r="F2" s="52"/>
      <c r="G2" s="51"/>
      <c r="H2" s="50"/>
      <c r="I2" s="49"/>
      <c r="J2" s="48"/>
      <c r="K2" s="47"/>
      <c r="L2" s="46"/>
      <c r="M2" s="45"/>
    </row>
    <row r="3" spans="1:14" ht="13.5" thickBot="1" x14ac:dyDescent="0.25">
      <c r="A3" s="44" t="s">
        <v>22</v>
      </c>
      <c r="B3" s="44"/>
      <c r="C3" s="43" t="s">
        <v>21</v>
      </c>
      <c r="D3" s="42" t="s">
        <v>20</v>
      </c>
      <c r="E3" s="41" t="s">
        <v>19</v>
      </c>
      <c r="F3" s="75" t="s">
        <v>18</v>
      </c>
      <c r="G3" s="76"/>
      <c r="H3" s="40" t="s">
        <v>17</v>
      </c>
      <c r="I3" s="39" t="s">
        <v>16</v>
      </c>
      <c r="J3" s="38" t="s">
        <v>15</v>
      </c>
      <c r="K3" s="38" t="s">
        <v>14</v>
      </c>
      <c r="L3" s="37" t="s">
        <v>13</v>
      </c>
      <c r="M3" s="36" t="s">
        <v>12</v>
      </c>
    </row>
    <row r="4" spans="1:14" ht="15.75" thickBot="1" x14ac:dyDescent="0.3">
      <c r="A4" s="35"/>
      <c r="B4" s="34"/>
      <c r="C4" s="33"/>
      <c r="D4" s="30"/>
      <c r="E4" s="23" t="e">
        <f t="shared" ref="E4:E23" ca="1" si="0">CONVERT(C4,D4,F4)</f>
        <v>#N/A</v>
      </c>
      <c r="F4" s="22">
        <f t="shared" ref="F4:F23" ca="1" si="1">IFERROR(INDEX(INDIRECT($B4),MATCH($A4,DESCRIPTION,0),2),)</f>
        <v>0</v>
      </c>
      <c r="G4" s="32">
        <f t="shared" ref="G4:G23" ca="1" si="2">IFERROR(INDEX(INDIRECT($B4),MATCH($A4,DESCRIPTION,0),1),)</f>
        <v>0</v>
      </c>
      <c r="H4" s="20" t="e">
        <f t="shared" ref="H4:H23" ca="1" si="3">IFERROR(E4/G4,C4/G4)</f>
        <v>#DIV/0!</v>
      </c>
      <c r="I4" s="19">
        <f>IFERROR(VLOOKUP(A4,[1]master_price!$F$1:$Z$999,7,FALSE),)</f>
        <v>0</v>
      </c>
      <c r="J4" s="18">
        <f>IFERROR(VLOOKUP(A4,[1]master_price!$F$1:$AF$999,14,FALSE),)</f>
        <v>0</v>
      </c>
      <c r="K4" s="17">
        <f t="shared" ref="K4:K23" si="4">(100-J4)/100</f>
        <v>1</v>
      </c>
      <c r="L4" s="16">
        <f t="shared" ref="L4:L23" si="5">100/(100-J4)</f>
        <v>1</v>
      </c>
      <c r="M4" s="15">
        <f t="shared" ref="M4:M23" ca="1" si="6">IFERROR((I4*H4)/(1-J4),)</f>
        <v>0</v>
      </c>
      <c r="N4" s="28"/>
    </row>
    <row r="5" spans="1:14" ht="15.75" thickBot="1" x14ac:dyDescent="0.3">
      <c r="A5" s="30" t="s">
        <v>59</v>
      </c>
      <c r="B5" s="31" t="s">
        <v>2</v>
      </c>
      <c r="C5" s="27">
        <v>5</v>
      </c>
      <c r="D5" s="30" t="s">
        <v>2</v>
      </c>
      <c r="E5" s="23" t="e">
        <f t="shared" ca="1" si="0"/>
        <v>#N/A</v>
      </c>
      <c r="F5" s="22">
        <f t="shared" ca="1" si="1"/>
        <v>1</v>
      </c>
      <c r="G5" s="21">
        <f t="shared" ca="1" si="2"/>
        <v>0</v>
      </c>
      <c r="H5" s="20" t="e">
        <f t="shared" ca="1" si="3"/>
        <v>#DIV/0!</v>
      </c>
      <c r="I5" s="19" t="str">
        <f>IFERROR(VLOOKUP(A5,[1]master_price!$F$1:$Z$999,7,FALSE),)</f>
        <v>portion</v>
      </c>
      <c r="J5" s="18" t="str">
        <f>IFERROR(VLOOKUP(A5,[1]master_price!$F$1:$AF$999,14,FALSE),)</f>
        <v>uniter</v>
      </c>
      <c r="K5" s="17" t="e">
        <f t="shared" si="4"/>
        <v>#VALUE!</v>
      </c>
      <c r="L5" s="16" t="e">
        <f t="shared" si="5"/>
        <v>#VALUE!</v>
      </c>
      <c r="M5" s="15">
        <f t="shared" ca="1" si="6"/>
        <v>0</v>
      </c>
      <c r="N5" s="28"/>
    </row>
    <row r="6" spans="1:14" ht="15.75" thickBot="1" x14ac:dyDescent="0.3">
      <c r="A6" s="24" t="s">
        <v>60</v>
      </c>
      <c r="B6" s="29" t="s">
        <v>4</v>
      </c>
      <c r="C6" s="27">
        <v>2</v>
      </c>
      <c r="D6" s="24" t="s">
        <v>5</v>
      </c>
      <c r="E6" s="23" t="e">
        <f t="shared" ca="1" si="0"/>
        <v>#N/A</v>
      </c>
      <c r="F6" s="22">
        <f t="shared" ca="1" si="1"/>
        <v>3085</v>
      </c>
      <c r="G6" s="21">
        <f t="shared" ca="1" si="2"/>
        <v>0</v>
      </c>
      <c r="H6" s="20" t="e">
        <f t="shared" ca="1" si="3"/>
        <v>#DIV/0!</v>
      </c>
      <c r="I6" s="19" t="str">
        <f>IFERROR(VLOOKUP(A6,[1]master_price!$F$1:$Z$999,7,FALSE),)</f>
        <v>ml</v>
      </c>
      <c r="J6" s="18" t="str">
        <f>IFERROR(VLOOKUP(A6,[1]master_price!$F$1:$AF$999,14,FALSE),)</f>
        <v>jug</v>
      </c>
      <c r="K6" s="17" t="e">
        <f t="shared" si="4"/>
        <v>#VALUE!</v>
      </c>
      <c r="L6" s="16" t="e">
        <f t="shared" si="5"/>
        <v>#VALUE!</v>
      </c>
      <c r="M6" s="15">
        <f t="shared" ca="1" si="6"/>
        <v>0</v>
      </c>
      <c r="N6" s="28"/>
    </row>
    <row r="7" spans="1:14" ht="15.75" thickBot="1" x14ac:dyDescent="0.3">
      <c r="A7" s="24"/>
      <c r="B7" s="24"/>
      <c r="C7" s="27"/>
      <c r="D7" s="24"/>
      <c r="E7" s="23" t="e">
        <f t="shared" ca="1" si="0"/>
        <v>#N/A</v>
      </c>
      <c r="F7" s="22">
        <f t="shared" ca="1" si="1"/>
        <v>0</v>
      </c>
      <c r="G7" s="21">
        <f t="shared" ca="1" si="2"/>
        <v>0</v>
      </c>
      <c r="H7" s="20" t="e">
        <f t="shared" ca="1" si="3"/>
        <v>#DIV/0!</v>
      </c>
      <c r="I7" s="19">
        <f>IFERROR(VLOOKUP(A7,[1]master_price!$F$1:$Z$999,7,FALSE),)</f>
        <v>0</v>
      </c>
      <c r="J7" s="18">
        <f>IFERROR(VLOOKUP(A7,[1]master_price!$F$1:$AF$999,14,FALSE),)</f>
        <v>0</v>
      </c>
      <c r="K7" s="17">
        <f t="shared" si="4"/>
        <v>1</v>
      </c>
      <c r="L7" s="16">
        <f t="shared" si="5"/>
        <v>1</v>
      </c>
      <c r="M7" s="15">
        <f t="shared" ca="1" si="6"/>
        <v>0</v>
      </c>
      <c r="N7" s="28"/>
    </row>
    <row r="8" spans="1:14" ht="15.75" thickBot="1" x14ac:dyDescent="0.3">
      <c r="A8" s="24" t="s">
        <v>61</v>
      </c>
      <c r="B8" s="24" t="s">
        <v>2</v>
      </c>
      <c r="C8" s="27">
        <v>1</v>
      </c>
      <c r="D8" s="24" t="s">
        <v>2</v>
      </c>
      <c r="E8" s="23" t="e">
        <f t="shared" ca="1" si="0"/>
        <v>#N/A</v>
      </c>
      <c r="F8" s="22">
        <f t="shared" ca="1" si="1"/>
        <v>0</v>
      </c>
      <c r="G8" s="21">
        <f t="shared" ca="1" si="2"/>
        <v>0</v>
      </c>
      <c r="H8" s="20" t="s">
        <v>62</v>
      </c>
      <c r="I8" s="19">
        <f>IFERROR(VLOOKUP(A8,[1]master_price!$F$1:$Z$999,7,FALSE),)</f>
        <v>0</v>
      </c>
      <c r="J8" s="18">
        <f>IFERROR(VLOOKUP(A8,[1]master_price!$F$1:$AF$999,14,FALSE),)</f>
        <v>0</v>
      </c>
      <c r="K8" s="17">
        <f t="shared" si="4"/>
        <v>1</v>
      </c>
      <c r="L8" s="16">
        <f t="shared" si="5"/>
        <v>1</v>
      </c>
      <c r="M8" s="15">
        <f t="shared" si="6"/>
        <v>0</v>
      </c>
      <c r="N8" s="28"/>
    </row>
    <row r="9" spans="1:14" ht="15.75" thickBot="1" x14ac:dyDescent="0.3">
      <c r="A9" s="24" t="s">
        <v>27</v>
      </c>
      <c r="B9" s="24" t="s">
        <v>2</v>
      </c>
      <c r="C9" s="27">
        <v>1</v>
      </c>
      <c r="D9" s="24" t="s">
        <v>2</v>
      </c>
      <c r="E9" s="23" t="e">
        <f t="shared" ca="1" si="0"/>
        <v>#N/A</v>
      </c>
      <c r="F9" s="22">
        <f t="shared" ca="1" si="1"/>
        <v>0</v>
      </c>
      <c r="G9" s="21">
        <f t="shared" ca="1" si="2"/>
        <v>0</v>
      </c>
      <c r="H9" s="20" t="e">
        <f t="shared" ca="1" si="3"/>
        <v>#DIV/0!</v>
      </c>
      <c r="I9" s="19">
        <f>IFERROR(VLOOKUP(A9,[1]master_price!$F$1:$Z$999,7,FALSE),)</f>
        <v>0</v>
      </c>
      <c r="J9" s="18">
        <f>IFERROR(VLOOKUP(A9,[1]master_price!$F$1:$AF$999,14,FALSE),)</f>
        <v>0</v>
      </c>
      <c r="K9" s="17">
        <f t="shared" si="4"/>
        <v>1</v>
      </c>
      <c r="L9" s="16">
        <f t="shared" si="5"/>
        <v>1</v>
      </c>
      <c r="M9" s="15">
        <f t="shared" ca="1" si="6"/>
        <v>0</v>
      </c>
      <c r="N9" s="28"/>
    </row>
    <row r="10" spans="1:14" ht="15.75" thickBot="1" x14ac:dyDescent="0.3">
      <c r="A10" s="24"/>
      <c r="B10" s="24"/>
      <c r="C10" s="27"/>
      <c r="D10" s="24"/>
      <c r="E10" s="23" t="e">
        <f t="shared" ca="1" si="0"/>
        <v>#N/A</v>
      </c>
      <c r="F10" s="22">
        <f t="shared" ca="1" si="1"/>
        <v>0</v>
      </c>
      <c r="G10" s="21">
        <f t="shared" ca="1" si="2"/>
        <v>0</v>
      </c>
      <c r="H10" s="20" t="e">
        <f t="shared" ca="1" si="3"/>
        <v>#DIV/0!</v>
      </c>
      <c r="I10" s="19">
        <f>IFERROR(VLOOKUP(A10,[1]master_price!$F$1:$Z$999,7,FALSE),)</f>
        <v>0</v>
      </c>
      <c r="J10" s="18">
        <f>IFERROR(VLOOKUP(A10,[1]master_price!$F$1:$AF$999,14,FALSE),)</f>
        <v>0</v>
      </c>
      <c r="K10" s="17">
        <f t="shared" si="4"/>
        <v>1</v>
      </c>
      <c r="L10" s="16">
        <f t="shared" si="5"/>
        <v>1</v>
      </c>
      <c r="M10" s="15">
        <f t="shared" ca="1" si="6"/>
        <v>0</v>
      </c>
      <c r="N10" s="28"/>
    </row>
    <row r="11" spans="1:14" ht="15.75" thickBot="1" x14ac:dyDescent="0.3">
      <c r="A11" s="24" t="s">
        <v>82</v>
      </c>
      <c r="B11" s="24" t="s">
        <v>2</v>
      </c>
      <c r="C11" s="27">
        <v>1</v>
      </c>
      <c r="D11" s="24" t="s">
        <v>2</v>
      </c>
      <c r="E11" s="23" t="e">
        <f t="shared" ca="1" si="0"/>
        <v>#N/A</v>
      </c>
      <c r="F11" s="22">
        <f t="shared" ca="1" si="1"/>
        <v>0</v>
      </c>
      <c r="G11" s="21">
        <f t="shared" ca="1" si="2"/>
        <v>0</v>
      </c>
      <c r="H11" s="20" t="e">
        <f t="shared" ca="1" si="3"/>
        <v>#DIV/0!</v>
      </c>
      <c r="I11" s="19">
        <f>IFERROR(VLOOKUP(A11,[1]master_price!$F$1:$Z$999,7,FALSE),)</f>
        <v>0</v>
      </c>
      <c r="J11" s="18">
        <f>IFERROR(VLOOKUP(A11,[1]master_price!$F$1:$AF$999,14,FALSE),)</f>
        <v>0</v>
      </c>
      <c r="K11" s="17">
        <f t="shared" si="4"/>
        <v>1</v>
      </c>
      <c r="L11" s="16">
        <f t="shared" si="5"/>
        <v>1</v>
      </c>
      <c r="M11" s="15">
        <f t="shared" ca="1" si="6"/>
        <v>0</v>
      </c>
      <c r="N11" s="28"/>
    </row>
    <row r="12" spans="1:14" ht="15.75" thickBot="1" x14ac:dyDescent="0.3">
      <c r="A12" s="24"/>
      <c r="B12" s="24"/>
      <c r="C12" s="27"/>
      <c r="D12" s="24"/>
      <c r="E12" s="23" t="e">
        <f t="shared" ca="1" si="0"/>
        <v>#N/A</v>
      </c>
      <c r="F12" s="22">
        <f t="shared" ca="1" si="1"/>
        <v>0</v>
      </c>
      <c r="G12" s="21">
        <f t="shared" ca="1" si="2"/>
        <v>0</v>
      </c>
      <c r="H12" s="20" t="e">
        <f t="shared" ca="1" si="3"/>
        <v>#DIV/0!</v>
      </c>
      <c r="I12" s="19">
        <f>IFERROR(VLOOKUP(A12,[1]master_price!$F$1:$Z$999,7,FALSE),)</f>
        <v>0</v>
      </c>
      <c r="J12" s="18">
        <f>IFERROR(VLOOKUP(A12,[1]master_price!$F$1:$AF$999,14,FALSE),)</f>
        <v>0</v>
      </c>
      <c r="K12" s="17">
        <f t="shared" si="4"/>
        <v>1</v>
      </c>
      <c r="L12" s="16">
        <f t="shared" si="5"/>
        <v>1</v>
      </c>
      <c r="M12" s="15">
        <f t="shared" ca="1" si="6"/>
        <v>0</v>
      </c>
      <c r="N12" s="28"/>
    </row>
    <row r="13" spans="1:14" ht="15.75" thickBot="1" x14ac:dyDescent="0.3">
      <c r="A13" s="24"/>
      <c r="B13" s="24"/>
      <c r="C13" s="27"/>
      <c r="D13" s="24"/>
      <c r="E13" s="23" t="e">
        <f t="shared" ca="1" si="0"/>
        <v>#N/A</v>
      </c>
      <c r="F13" s="22">
        <f t="shared" ca="1" si="1"/>
        <v>0</v>
      </c>
      <c r="G13" s="21">
        <f t="shared" ca="1" si="2"/>
        <v>0</v>
      </c>
      <c r="H13" s="20" t="e">
        <f t="shared" ca="1" si="3"/>
        <v>#DIV/0!</v>
      </c>
      <c r="I13" s="19">
        <f>IFERROR(VLOOKUP(A13,[1]master_price!$F$1:$Z$999,7,FALSE),)</f>
        <v>0</v>
      </c>
      <c r="J13" s="18">
        <f>IFERROR(VLOOKUP(A13,[1]master_price!$F$1:$AF$999,14,FALSE),)</f>
        <v>0</v>
      </c>
      <c r="K13" s="17">
        <f t="shared" si="4"/>
        <v>1</v>
      </c>
      <c r="L13" s="16">
        <f t="shared" si="5"/>
        <v>1</v>
      </c>
      <c r="M13" s="15">
        <f t="shared" ca="1" si="6"/>
        <v>0</v>
      </c>
      <c r="N13" s="28"/>
    </row>
    <row r="14" spans="1:14" ht="15.75" thickBot="1" x14ac:dyDescent="0.3">
      <c r="A14" s="24"/>
      <c r="B14" s="24"/>
      <c r="C14" s="27"/>
      <c r="D14" s="24"/>
      <c r="E14" s="23" t="e">
        <f t="shared" ca="1" si="0"/>
        <v>#N/A</v>
      </c>
      <c r="F14" s="22">
        <f t="shared" ca="1" si="1"/>
        <v>0</v>
      </c>
      <c r="G14" s="21">
        <f t="shared" ca="1" si="2"/>
        <v>0</v>
      </c>
      <c r="H14" s="20" t="e">
        <f t="shared" ca="1" si="3"/>
        <v>#DIV/0!</v>
      </c>
      <c r="I14" s="19">
        <f>IFERROR(VLOOKUP(A14,[1]master_price!$F$1:$Z$999,7,FALSE),)</f>
        <v>0</v>
      </c>
      <c r="J14" s="18">
        <f>IFERROR(VLOOKUP(A14,[1]master_price!$F$1:$AF$999,14,FALSE),)</f>
        <v>0</v>
      </c>
      <c r="K14" s="17">
        <f t="shared" si="4"/>
        <v>1</v>
      </c>
      <c r="L14" s="16">
        <f t="shared" si="5"/>
        <v>1</v>
      </c>
      <c r="M14" s="15">
        <f t="shared" ca="1" si="6"/>
        <v>0</v>
      </c>
      <c r="N14" s="28"/>
    </row>
    <row r="15" spans="1:14" ht="15.75" thickBot="1" x14ac:dyDescent="0.3">
      <c r="A15" s="24"/>
      <c r="B15" s="24"/>
      <c r="C15" s="27"/>
      <c r="D15" s="24"/>
      <c r="E15" s="23" t="e">
        <f t="shared" ca="1" si="0"/>
        <v>#N/A</v>
      </c>
      <c r="F15" s="22">
        <f t="shared" ca="1" si="1"/>
        <v>0</v>
      </c>
      <c r="G15" s="21">
        <f t="shared" ca="1" si="2"/>
        <v>0</v>
      </c>
      <c r="H15" s="20" t="e">
        <f t="shared" ca="1" si="3"/>
        <v>#DIV/0!</v>
      </c>
      <c r="I15" s="19">
        <f>IFERROR(VLOOKUP(A15,[1]master_price!$F$1:$Z$999,7,FALSE),)</f>
        <v>0</v>
      </c>
      <c r="J15" s="18">
        <f>IFERROR(VLOOKUP(A15,[1]master_price!$F$1:$AF$999,14,FALSE),)</f>
        <v>0</v>
      </c>
      <c r="K15" s="17">
        <f t="shared" si="4"/>
        <v>1</v>
      </c>
      <c r="L15" s="16">
        <f t="shared" si="5"/>
        <v>1</v>
      </c>
      <c r="M15" s="15">
        <f t="shared" ca="1" si="6"/>
        <v>0</v>
      </c>
      <c r="N15" s="28"/>
    </row>
    <row r="16" spans="1:14" ht="15.75" thickBot="1" x14ac:dyDescent="0.3">
      <c r="A16" s="24"/>
      <c r="B16" s="24"/>
      <c r="C16" s="27"/>
      <c r="D16" s="24"/>
      <c r="E16" s="23" t="e">
        <f t="shared" ca="1" si="0"/>
        <v>#N/A</v>
      </c>
      <c r="F16" s="22">
        <f t="shared" ca="1" si="1"/>
        <v>0</v>
      </c>
      <c r="G16" s="21">
        <f t="shared" ca="1" si="2"/>
        <v>0</v>
      </c>
      <c r="H16" s="20" t="e">
        <f t="shared" ca="1" si="3"/>
        <v>#DIV/0!</v>
      </c>
      <c r="I16" s="19">
        <f>IFERROR(VLOOKUP(A16,[1]master_price!$F$1:$Z$999,7,FALSE),)</f>
        <v>0</v>
      </c>
      <c r="J16" s="18">
        <f>IFERROR(VLOOKUP(A16,[1]master_price!$F$1:$AF$999,14,FALSE),)</f>
        <v>0</v>
      </c>
      <c r="K16" s="17">
        <f t="shared" si="4"/>
        <v>1</v>
      </c>
      <c r="L16" s="16">
        <f t="shared" si="5"/>
        <v>1</v>
      </c>
      <c r="M16" s="15">
        <f t="shared" ca="1" si="6"/>
        <v>0</v>
      </c>
      <c r="N16" s="28"/>
    </row>
    <row r="17" spans="1:15" ht="15.75" thickBot="1" x14ac:dyDescent="0.3">
      <c r="A17" s="24"/>
      <c r="B17" s="24"/>
      <c r="C17" s="27"/>
      <c r="D17" s="24"/>
      <c r="E17" s="23" t="e">
        <f t="shared" ca="1" si="0"/>
        <v>#N/A</v>
      </c>
      <c r="F17" s="22">
        <f t="shared" ca="1" si="1"/>
        <v>0</v>
      </c>
      <c r="G17" s="21">
        <f t="shared" ca="1" si="2"/>
        <v>0</v>
      </c>
      <c r="H17" s="20" t="e">
        <f t="shared" ca="1" si="3"/>
        <v>#DIV/0!</v>
      </c>
      <c r="I17" s="19">
        <f>IFERROR(VLOOKUP(A17,[1]master_price!$F$1:$Z$999,7,FALSE),)</f>
        <v>0</v>
      </c>
      <c r="J17" s="18">
        <f>IFERROR(VLOOKUP(A17,[1]master_price!$F$1:$AF$999,14,FALSE),)</f>
        <v>0</v>
      </c>
      <c r="K17" s="17">
        <f t="shared" si="4"/>
        <v>1</v>
      </c>
      <c r="L17" s="16">
        <f t="shared" si="5"/>
        <v>1</v>
      </c>
      <c r="M17" s="15">
        <f t="shared" ca="1" si="6"/>
        <v>0</v>
      </c>
      <c r="N17" s="28"/>
    </row>
    <row r="18" spans="1:15" ht="15.75" thickBot="1" x14ac:dyDescent="0.3">
      <c r="A18" s="24"/>
      <c r="B18" s="24"/>
      <c r="C18" s="27"/>
      <c r="D18" s="24"/>
      <c r="E18" s="23" t="e">
        <f t="shared" ca="1" si="0"/>
        <v>#N/A</v>
      </c>
      <c r="F18" s="22">
        <f t="shared" ca="1" si="1"/>
        <v>0</v>
      </c>
      <c r="G18" s="21">
        <f t="shared" ca="1" si="2"/>
        <v>0</v>
      </c>
      <c r="H18" s="20" t="e">
        <f t="shared" ca="1" si="3"/>
        <v>#DIV/0!</v>
      </c>
      <c r="I18" s="19">
        <f>IFERROR(VLOOKUP(A18,[1]master_price!$F$1:$Z$999,7,FALSE),)</f>
        <v>0</v>
      </c>
      <c r="J18" s="18">
        <f>IFERROR(VLOOKUP(A18,[1]master_price!$F$1:$AF$999,14,FALSE),)</f>
        <v>0</v>
      </c>
      <c r="K18" s="17">
        <f t="shared" si="4"/>
        <v>1</v>
      </c>
      <c r="L18" s="16">
        <f t="shared" si="5"/>
        <v>1</v>
      </c>
      <c r="M18" s="15">
        <f t="shared" ca="1" si="6"/>
        <v>0</v>
      </c>
      <c r="N18" s="28"/>
    </row>
    <row r="19" spans="1:15" ht="15.75" thickBot="1" x14ac:dyDescent="0.3">
      <c r="A19" s="24"/>
      <c r="B19" s="24"/>
      <c r="C19" s="27"/>
      <c r="D19" s="24"/>
      <c r="E19" s="23" t="e">
        <f t="shared" ca="1" si="0"/>
        <v>#N/A</v>
      </c>
      <c r="F19" s="22">
        <f t="shared" ca="1" si="1"/>
        <v>0</v>
      </c>
      <c r="G19" s="21">
        <f t="shared" ca="1" si="2"/>
        <v>0</v>
      </c>
      <c r="H19" s="20" t="e">
        <f t="shared" ca="1" si="3"/>
        <v>#DIV/0!</v>
      </c>
      <c r="I19" s="19">
        <f>IFERROR(VLOOKUP(A19,[1]master_price!$F$1:$Z$999,7,FALSE),)</f>
        <v>0</v>
      </c>
      <c r="J19" s="18">
        <f>IFERROR(VLOOKUP(A19,[1]master_price!$F$1:$AF$999,14,FALSE),)</f>
        <v>0</v>
      </c>
      <c r="K19" s="17">
        <f t="shared" si="4"/>
        <v>1</v>
      </c>
      <c r="L19" s="16">
        <f t="shared" si="5"/>
        <v>1</v>
      </c>
      <c r="M19" s="15">
        <f t="shared" ca="1" si="6"/>
        <v>0</v>
      </c>
      <c r="N19" s="28"/>
    </row>
    <row r="20" spans="1:15" ht="15.75" thickBot="1" x14ac:dyDescent="0.3">
      <c r="A20" s="24"/>
      <c r="B20" s="24"/>
      <c r="C20" s="27"/>
      <c r="D20" s="24"/>
      <c r="E20" s="23" t="e">
        <f t="shared" ca="1" si="0"/>
        <v>#N/A</v>
      </c>
      <c r="F20" s="22">
        <f t="shared" ca="1" si="1"/>
        <v>0</v>
      </c>
      <c r="G20" s="21">
        <f t="shared" ca="1" si="2"/>
        <v>0</v>
      </c>
      <c r="H20" s="20" t="e">
        <f t="shared" ca="1" si="3"/>
        <v>#DIV/0!</v>
      </c>
      <c r="I20" s="19">
        <f>IFERROR(VLOOKUP(A20,[1]master_price!$F$1:$Z$999,7,FALSE),)</f>
        <v>0</v>
      </c>
      <c r="J20" s="18">
        <f>IFERROR(VLOOKUP(A20,[1]master_price!$F$1:$AF$999,14,FALSE),)</f>
        <v>0</v>
      </c>
      <c r="K20" s="17">
        <f t="shared" si="4"/>
        <v>1</v>
      </c>
      <c r="L20" s="16">
        <f t="shared" si="5"/>
        <v>1</v>
      </c>
      <c r="M20" s="15">
        <f t="shared" ca="1" si="6"/>
        <v>0</v>
      </c>
      <c r="N20" s="28"/>
    </row>
    <row r="21" spans="1:15" ht="15.75" thickBot="1" x14ac:dyDescent="0.3">
      <c r="A21" s="24"/>
      <c r="B21" s="24"/>
      <c r="C21" s="27"/>
      <c r="D21" s="24"/>
      <c r="E21" s="23" t="e">
        <f t="shared" ca="1" si="0"/>
        <v>#N/A</v>
      </c>
      <c r="F21" s="22">
        <f t="shared" ca="1" si="1"/>
        <v>0</v>
      </c>
      <c r="G21" s="21">
        <f t="shared" ca="1" si="2"/>
        <v>0</v>
      </c>
      <c r="H21" s="20" t="e">
        <f t="shared" ca="1" si="3"/>
        <v>#DIV/0!</v>
      </c>
      <c r="I21" s="19">
        <f>IFERROR(VLOOKUP(A21,[1]master_price!$F$1:$Z$999,7,FALSE),)</f>
        <v>0</v>
      </c>
      <c r="J21" s="18">
        <f>IFERROR(VLOOKUP(A21,[1]master_price!$F$1:$AF$999,14,FALSE),)</f>
        <v>0</v>
      </c>
      <c r="K21" s="17">
        <f t="shared" si="4"/>
        <v>1</v>
      </c>
      <c r="L21" s="16">
        <f t="shared" si="5"/>
        <v>1</v>
      </c>
      <c r="M21" s="15">
        <f t="shared" ca="1" si="6"/>
        <v>0</v>
      </c>
      <c r="N21" s="28"/>
    </row>
    <row r="22" spans="1:15" ht="15.75" thickBot="1" x14ac:dyDescent="0.3">
      <c r="A22" s="24"/>
      <c r="B22" s="24"/>
      <c r="C22" s="27"/>
      <c r="D22" s="24"/>
      <c r="E22" s="23" t="e">
        <f t="shared" ca="1" si="0"/>
        <v>#N/A</v>
      </c>
      <c r="F22" s="22">
        <f t="shared" ca="1" si="1"/>
        <v>0</v>
      </c>
      <c r="G22" s="21">
        <f t="shared" ca="1" si="2"/>
        <v>0</v>
      </c>
      <c r="H22" s="20" t="e">
        <f t="shared" ca="1" si="3"/>
        <v>#DIV/0!</v>
      </c>
      <c r="I22" s="19">
        <f>IFERROR(VLOOKUP(A22,[1]master_price!$F$1:$Z$999,7,FALSE),)</f>
        <v>0</v>
      </c>
      <c r="J22" s="18">
        <f>IFERROR(VLOOKUP(A22,[1]master_price!$F$1:$AF$999,14,FALSE),)</f>
        <v>0</v>
      </c>
      <c r="K22" s="17">
        <f t="shared" si="4"/>
        <v>1</v>
      </c>
      <c r="L22" s="16">
        <f t="shared" si="5"/>
        <v>1</v>
      </c>
      <c r="M22" s="15">
        <f t="shared" ca="1" si="6"/>
        <v>0</v>
      </c>
      <c r="N22" s="11"/>
      <c r="O22" s="10"/>
    </row>
    <row r="23" spans="1:15" ht="15.75" thickBot="1" x14ac:dyDescent="0.3">
      <c r="A23" s="24"/>
      <c r="B23" s="26"/>
      <c r="C23" s="25"/>
      <c r="D23" s="24"/>
      <c r="E23" s="23" t="e">
        <f t="shared" ca="1" si="0"/>
        <v>#N/A</v>
      </c>
      <c r="F23" s="22">
        <f t="shared" ca="1" si="1"/>
        <v>0</v>
      </c>
      <c r="G23" s="21">
        <f t="shared" ca="1" si="2"/>
        <v>0</v>
      </c>
      <c r="H23" s="20" t="e">
        <f t="shared" ca="1" si="3"/>
        <v>#DIV/0!</v>
      </c>
      <c r="I23" s="19">
        <f>IFERROR(VLOOKUP(A23,[1]master_price!$F$1:$Z$999,7,FALSE),)</f>
        <v>0</v>
      </c>
      <c r="J23" s="18">
        <f>IFERROR(VLOOKUP(A23,[1]master_price!$F$1:$AF$999,14,FALSE),)</f>
        <v>0</v>
      </c>
      <c r="K23" s="17">
        <f t="shared" si="4"/>
        <v>1</v>
      </c>
      <c r="L23" s="16">
        <f t="shared" si="5"/>
        <v>1</v>
      </c>
      <c r="M23" s="15">
        <f t="shared" ca="1" si="6"/>
        <v>0</v>
      </c>
      <c r="N23" s="11"/>
      <c r="O23" s="10"/>
    </row>
    <row r="24" spans="1:15" ht="15.75" thickBot="1" x14ac:dyDescent="0.3">
      <c r="F24" s="14"/>
      <c r="G24" s="14"/>
      <c r="I24" s="3" t="s">
        <v>45</v>
      </c>
      <c r="J24" s="2" t="s">
        <v>11</v>
      </c>
      <c r="L24" s="13" t="s">
        <v>10</v>
      </c>
      <c r="M24" s="12">
        <f ca="1">SUM(M4:M23)</f>
        <v>0</v>
      </c>
      <c r="N24" s="11"/>
      <c r="O24" s="10"/>
    </row>
    <row r="25" spans="1:15" ht="15.75" thickBot="1" x14ac:dyDescent="0.3">
      <c r="I25" s="3" t="s">
        <v>46</v>
      </c>
      <c r="J25" s="8" t="s">
        <v>9</v>
      </c>
      <c r="M25" s="9">
        <v>4.95</v>
      </c>
    </row>
    <row r="26" spans="1:15" ht="15.75" thickBot="1" x14ac:dyDescent="0.3">
      <c r="A26" s="6"/>
      <c r="I26" s="3" t="s">
        <v>47</v>
      </c>
      <c r="J26" s="8" t="s">
        <v>8</v>
      </c>
      <c r="M26" s="7">
        <f ca="1">M24/M25</f>
        <v>0</v>
      </c>
    </row>
    <row r="27" spans="1:15" x14ac:dyDescent="0.25">
      <c r="A27" s="6"/>
      <c r="J27" s="3"/>
      <c r="K27" s="3"/>
      <c r="L27" s="3"/>
      <c r="M27" s="3"/>
      <c r="N27" s="3"/>
    </row>
    <row r="28" spans="1:15" x14ac:dyDescent="0.25">
      <c r="A28" s="6"/>
    </row>
  </sheetData>
  <sheetProtection selectLockedCells="1"/>
  <dataConsolidate/>
  <mergeCells count="3">
    <mergeCell ref="A1:M1"/>
    <mergeCell ref="A2:D2"/>
    <mergeCell ref="F3:G3"/>
  </mergeCells>
  <conditionalFormatting sqref="G5">
    <cfRule type="expression" priority="2" stopIfTrue="1">
      <formula>$F$5</formula>
    </cfRule>
  </conditionalFormatting>
  <dataValidations count="3">
    <dataValidation type="list" allowBlank="1" showInputMessage="1" showErrorMessage="1" sqref="D4:D23">
      <formula1>uniter_list</formula1>
    </dataValidation>
    <dataValidation type="list" allowBlank="1" showInputMessage="1" sqref="B4:B23">
      <formula1>list_format</formula1>
    </dataValidation>
    <dataValidation type="list" allowBlank="1" showInputMessage="1" sqref="A4:A8 A10:A23">
      <formula1>IF(A4&lt;&gt;"",OFFSET(f_categorie,MATCH(A4&amp;"*",f_categorie,0)-1,,COUNTIF(f_categorie,A4&amp;"*"),1),f_categorie)</formula1>
    </dataValidation>
  </dataValidations>
  <printOptions horizontalCentered="1"/>
  <pageMargins left="0.39370078740157483" right="0.51181102362204722" top="0.43" bottom="0.39370078740157483" header="0.27559055118110237" footer="0.23622047244094491"/>
  <pageSetup scale="96" orientation="landscape" verticalDpi="300" r:id="rId1"/>
  <headerFooter alignWithMargins="0">
    <oddFooter>&amp;LImprimer le : &amp;D&amp;R&amp;"Arial,Gras"&amp;12&amp;F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ajout_recette_3">
                <anchor moveWithCells="1">
                  <from>
                    <xdr:col>14</xdr:col>
                    <xdr:colOff>209550</xdr:colOff>
                    <xdr:row>4</xdr:row>
                    <xdr:rowOff>57150</xdr:rowOff>
                  </from>
                  <to>
                    <xdr:col>16</xdr:col>
                    <xdr:colOff>485775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5">
    <pageSetUpPr fitToPage="1"/>
  </sheetPr>
  <dimension ref="A1:O28"/>
  <sheetViews>
    <sheetView showZeros="0" zoomScaleNormal="100" workbookViewId="0">
      <selection activeCell="A2" sqref="A2:D2"/>
    </sheetView>
  </sheetViews>
  <sheetFormatPr defaultColWidth="11.42578125" defaultRowHeight="15" x14ac:dyDescent="0.25"/>
  <cols>
    <col min="1" max="1" width="26.28515625" style="1" customWidth="1"/>
    <col min="2" max="2" width="14" style="1" bestFit="1" customWidth="1"/>
    <col min="3" max="3" width="13.28515625" style="5" customWidth="1"/>
    <col min="4" max="4" width="11.42578125" style="4" customWidth="1"/>
    <col min="5" max="5" width="13.42578125" style="1" hidden="1" customWidth="1"/>
    <col min="6" max="6" width="9.42578125" style="1" customWidth="1"/>
    <col min="7" max="7" width="10" style="1" customWidth="1"/>
    <col min="8" max="8" width="9.28515625" style="1" hidden="1" customWidth="1"/>
    <col min="9" max="9" width="11.42578125" style="3"/>
    <col min="10" max="10" width="7.7109375" style="2" hidden="1" customWidth="1"/>
    <col min="11" max="11" width="4.5703125" style="1" hidden="1" customWidth="1"/>
    <col min="12" max="12" width="5.5703125" style="1" hidden="1" customWidth="1"/>
    <col min="13" max="13" width="13" style="1" customWidth="1"/>
    <col min="14" max="14" width="3.7109375" style="1" customWidth="1"/>
    <col min="15" max="16384" width="11.42578125" style="1"/>
  </cols>
  <sheetData>
    <row r="1" spans="1:14" ht="21" thickBot="1" x14ac:dyDescent="0.25">
      <c r="A1" s="70" t="s">
        <v>57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</row>
    <row r="2" spans="1:14" ht="16.5" thickBot="1" x14ac:dyDescent="0.3">
      <c r="A2" s="73" t="s">
        <v>23</v>
      </c>
      <c r="B2" s="73"/>
      <c r="C2" s="73"/>
      <c r="D2" s="74"/>
      <c r="E2" s="58"/>
      <c r="F2" s="52"/>
      <c r="G2" s="51"/>
      <c r="H2" s="50"/>
      <c r="I2" s="49"/>
      <c r="J2" s="48"/>
      <c r="K2" s="47"/>
      <c r="L2" s="46"/>
      <c r="M2" s="45"/>
    </row>
    <row r="3" spans="1:14" ht="13.5" thickBot="1" x14ac:dyDescent="0.25">
      <c r="A3" s="44" t="s">
        <v>22</v>
      </c>
      <c r="B3" s="44"/>
      <c r="C3" s="43" t="s">
        <v>21</v>
      </c>
      <c r="D3" s="42" t="s">
        <v>20</v>
      </c>
      <c r="E3" s="41" t="s">
        <v>19</v>
      </c>
      <c r="F3" s="75" t="s">
        <v>18</v>
      </c>
      <c r="G3" s="76"/>
      <c r="H3" s="40" t="s">
        <v>17</v>
      </c>
      <c r="I3" s="39" t="s">
        <v>16</v>
      </c>
      <c r="J3" s="38" t="s">
        <v>15</v>
      </c>
      <c r="K3" s="38" t="s">
        <v>14</v>
      </c>
      <c r="L3" s="37" t="s">
        <v>13</v>
      </c>
      <c r="M3" s="36" t="s">
        <v>12</v>
      </c>
    </row>
    <row r="4" spans="1:14" ht="15.75" thickBot="1" x14ac:dyDescent="0.3">
      <c r="A4" s="35" t="s">
        <v>35</v>
      </c>
      <c r="B4" s="34" t="s">
        <v>2</v>
      </c>
      <c r="C4" s="33">
        <v>1</v>
      </c>
      <c r="D4" s="30" t="s">
        <v>2</v>
      </c>
      <c r="E4" s="23" t="e">
        <f t="shared" ref="E4:E23" ca="1" si="0">CONVERT(C4,D4,F4)</f>
        <v>#N/A</v>
      </c>
      <c r="F4" s="22">
        <f t="shared" ref="F4:F23" ca="1" si="1">IFERROR(INDEX(INDIRECT($B4),MATCH($A4,DESCRIPTION,0),2),)</f>
        <v>12</v>
      </c>
      <c r="G4" s="32">
        <f t="shared" ref="G4:G23" ca="1" si="2">IFERROR(INDEX(INDIRECT($B4),MATCH($A4,DESCRIPTION,0),1),)</f>
        <v>0</v>
      </c>
      <c r="H4" s="20" t="e">
        <f ca="1">IFERROR(E4/G4,C4/G4)</f>
        <v>#DIV/0!</v>
      </c>
      <c r="I4" s="19" t="str">
        <f>IFERROR(VLOOKUP(A4,[1]master_price!$F$1:$Z$999,7,FALSE),)</f>
        <v>uniter</v>
      </c>
      <c r="J4" s="18" t="str">
        <f>IFERROR(VLOOKUP(A4,[1]master_price!$F$1:$AF$999,14,FALSE),)</f>
        <v>uniter</v>
      </c>
      <c r="K4" s="17" t="e">
        <f t="shared" ref="K4:K23" si="3">(100-J4)/100</f>
        <v>#VALUE!</v>
      </c>
      <c r="L4" s="16" t="e">
        <f t="shared" ref="L4:L23" si="4">100/(100-J4)</f>
        <v>#VALUE!</v>
      </c>
      <c r="M4" s="15">
        <f t="shared" ref="M4:M23" ca="1" si="5">IFERROR((I4*H4)/(1-J4),)</f>
        <v>0</v>
      </c>
      <c r="N4" s="28"/>
    </row>
    <row r="5" spans="1:14" ht="15.75" thickBot="1" x14ac:dyDescent="0.3">
      <c r="A5" s="30" t="s">
        <v>34</v>
      </c>
      <c r="B5" s="31" t="s">
        <v>2</v>
      </c>
      <c r="C5" s="27">
        <v>1</v>
      </c>
      <c r="D5" s="30" t="s">
        <v>2</v>
      </c>
      <c r="E5" s="23" t="e">
        <f t="shared" ca="1" si="0"/>
        <v>#N/A</v>
      </c>
      <c r="F5" s="22">
        <f t="shared" ca="1" si="1"/>
        <v>0</v>
      </c>
      <c r="G5" s="21">
        <f t="shared" ca="1" si="2"/>
        <v>0</v>
      </c>
      <c r="H5" s="20" t="e">
        <f t="shared" ref="H5:H23" ca="1" si="6">IFERROR(E5/G5,C5/G5)</f>
        <v>#DIV/0!</v>
      </c>
      <c r="I5" s="19">
        <f>IFERROR(VLOOKUP(A5,[1]master_price!$F$1:$Z$999,7,FALSE),)</f>
        <v>0</v>
      </c>
      <c r="J5" s="18">
        <f>IFERROR(VLOOKUP(A5,[1]master_price!$F$1:$AF$999,14,FALSE),)</f>
        <v>0</v>
      </c>
      <c r="K5" s="17">
        <f t="shared" si="3"/>
        <v>1</v>
      </c>
      <c r="L5" s="16">
        <f t="shared" si="4"/>
        <v>1</v>
      </c>
      <c r="M5" s="15">
        <f t="shared" ca="1" si="5"/>
        <v>0</v>
      </c>
      <c r="N5" s="28"/>
    </row>
    <row r="6" spans="1:14" ht="15.75" thickBot="1" x14ac:dyDescent="0.3">
      <c r="A6" s="24" t="s">
        <v>77</v>
      </c>
      <c r="B6" s="29" t="s">
        <v>2</v>
      </c>
      <c r="C6" s="27">
        <v>1</v>
      </c>
      <c r="D6" s="24" t="s">
        <v>2</v>
      </c>
      <c r="E6" s="23" t="e">
        <f t="shared" ca="1" si="0"/>
        <v>#N/A</v>
      </c>
      <c r="F6" s="22">
        <f t="shared" ca="1" si="1"/>
        <v>0</v>
      </c>
      <c r="G6" s="21">
        <f t="shared" ca="1" si="2"/>
        <v>0</v>
      </c>
      <c r="H6" s="20" t="e">
        <f t="shared" ref="H6" ca="1" si="7">IFERROR(E6/G6,C6/G6)</f>
        <v>#DIV/0!</v>
      </c>
      <c r="I6" s="19">
        <f>IFERROR(VLOOKUP(A6,[1]master_price!$F$1:$Z$999,7,FALSE),)</f>
        <v>0</v>
      </c>
      <c r="J6" s="18">
        <f>IFERROR(VLOOKUP(A6,[1]master_price!$F$1:$AF$999,14,FALSE),)</f>
        <v>0</v>
      </c>
      <c r="K6" s="17">
        <f t="shared" ref="K6" si="8">(100-J6)/100</f>
        <v>1</v>
      </c>
      <c r="L6" s="16">
        <f t="shared" ref="L6" si="9">100/(100-J6)</f>
        <v>1</v>
      </c>
      <c r="M6" s="15">
        <f t="shared" ref="M6" ca="1" si="10">IFERROR((I6*H6)/(1-J6),)</f>
        <v>0</v>
      </c>
      <c r="N6" s="28"/>
    </row>
    <row r="7" spans="1:14" ht="15.75" thickBot="1" x14ac:dyDescent="0.3">
      <c r="A7" s="24" t="s">
        <v>56</v>
      </c>
      <c r="B7" s="24" t="s">
        <v>6</v>
      </c>
      <c r="C7" s="27">
        <v>80</v>
      </c>
      <c r="D7" s="24" t="s">
        <v>0</v>
      </c>
      <c r="E7" s="23" t="e">
        <f t="shared" ca="1" si="0"/>
        <v>#N/A</v>
      </c>
      <c r="F7" s="22">
        <f t="shared" ca="1" si="1"/>
        <v>1</v>
      </c>
      <c r="G7" s="21">
        <f t="shared" ca="1" si="2"/>
        <v>20.25</v>
      </c>
      <c r="H7" s="20">
        <f t="shared" ca="1" si="6"/>
        <v>3.9506172839506171</v>
      </c>
      <c r="I7" s="19" t="str">
        <f>IFERROR(VLOOKUP(A7,[1]master_price!$F$1:$Z$999,7,FALSE),)</f>
        <v>kg</v>
      </c>
      <c r="J7" s="18" t="str">
        <f>IFERROR(VLOOKUP(A7,[1]master_price!$F$1:$AF$999,14,FALSE),)</f>
        <v>portion</v>
      </c>
      <c r="K7" s="17" t="e">
        <f t="shared" si="3"/>
        <v>#VALUE!</v>
      </c>
      <c r="L7" s="16" t="e">
        <f t="shared" si="4"/>
        <v>#VALUE!</v>
      </c>
      <c r="M7" s="15">
        <f t="shared" ca="1" si="5"/>
        <v>0</v>
      </c>
      <c r="N7" s="28"/>
    </row>
    <row r="8" spans="1:14" ht="15.75" thickBot="1" x14ac:dyDescent="0.3">
      <c r="A8" s="24"/>
      <c r="B8" s="24"/>
      <c r="C8" s="27"/>
      <c r="D8" s="24"/>
      <c r="E8" s="23" t="e">
        <f t="shared" ca="1" si="0"/>
        <v>#N/A</v>
      </c>
      <c r="F8" s="22">
        <f t="shared" ca="1" si="1"/>
        <v>0</v>
      </c>
      <c r="G8" s="21">
        <f t="shared" ca="1" si="2"/>
        <v>0</v>
      </c>
      <c r="H8" s="20" t="e">
        <f t="shared" ca="1" si="6"/>
        <v>#DIV/0!</v>
      </c>
      <c r="I8" s="19">
        <f>IFERROR(VLOOKUP(A8,[1]master_price!$F$1:$Z$999,7,FALSE),)</f>
        <v>0</v>
      </c>
      <c r="J8" s="18">
        <f>IFERROR(VLOOKUP(A8,[1]master_price!$F$1:$AF$999,14,FALSE),)</f>
        <v>0</v>
      </c>
      <c r="K8" s="17">
        <f t="shared" si="3"/>
        <v>1</v>
      </c>
      <c r="L8" s="16">
        <f t="shared" si="4"/>
        <v>1</v>
      </c>
      <c r="M8" s="15">
        <f t="shared" ca="1" si="5"/>
        <v>0</v>
      </c>
      <c r="N8" s="28"/>
    </row>
    <row r="9" spans="1:14" ht="15.75" thickBot="1" x14ac:dyDescent="0.3">
      <c r="A9" s="24" t="s">
        <v>42</v>
      </c>
      <c r="B9" s="24" t="s">
        <v>4</v>
      </c>
      <c r="C9" s="27">
        <v>1</v>
      </c>
      <c r="D9" s="24" t="s">
        <v>3</v>
      </c>
      <c r="E9" s="23" t="e">
        <f t="shared" ca="1" si="0"/>
        <v>#N/A</v>
      </c>
      <c r="F9" s="22">
        <f t="shared" ca="1" si="1"/>
        <v>0</v>
      </c>
      <c r="G9" s="21">
        <f t="shared" ca="1" si="2"/>
        <v>0</v>
      </c>
      <c r="H9" s="20" t="e">
        <f t="shared" ca="1" si="6"/>
        <v>#DIV/0!</v>
      </c>
      <c r="I9" s="19">
        <f>IFERROR(VLOOKUP(A9,[1]master_price!$F$1:$Z$999,7,FALSE),)</f>
        <v>0</v>
      </c>
      <c r="J9" s="18">
        <f>IFERROR(VLOOKUP(A9,[1]master_price!$F$1:$AF$999,14,FALSE),)</f>
        <v>0</v>
      </c>
      <c r="K9" s="17">
        <f t="shared" si="3"/>
        <v>1</v>
      </c>
      <c r="L9" s="16">
        <f t="shared" si="4"/>
        <v>1</v>
      </c>
      <c r="M9" s="15">
        <f t="shared" ca="1" si="5"/>
        <v>0</v>
      </c>
      <c r="N9" s="28"/>
    </row>
    <row r="10" spans="1:14" ht="15.75" thickBot="1" x14ac:dyDescent="0.3">
      <c r="A10" s="24"/>
      <c r="B10" s="24"/>
      <c r="C10" s="27"/>
      <c r="D10" s="24"/>
      <c r="E10" s="23" t="e">
        <f t="shared" ca="1" si="0"/>
        <v>#N/A</v>
      </c>
      <c r="F10" s="22">
        <f t="shared" ca="1" si="1"/>
        <v>0</v>
      </c>
      <c r="G10" s="21">
        <f t="shared" ca="1" si="2"/>
        <v>0</v>
      </c>
      <c r="H10" s="20" t="e">
        <f t="shared" ca="1" si="6"/>
        <v>#DIV/0!</v>
      </c>
      <c r="I10" s="19">
        <f>IFERROR(VLOOKUP(A10,[1]master_price!$F$1:$Z$999,7,FALSE),)</f>
        <v>0</v>
      </c>
      <c r="J10" s="18">
        <f>IFERROR(VLOOKUP(A10,[1]master_price!$F$1:$AF$999,14,FALSE),)</f>
        <v>0</v>
      </c>
      <c r="K10" s="17">
        <f t="shared" si="3"/>
        <v>1</v>
      </c>
      <c r="L10" s="16">
        <f t="shared" si="4"/>
        <v>1</v>
      </c>
      <c r="M10" s="15">
        <f t="shared" ca="1" si="5"/>
        <v>0</v>
      </c>
      <c r="N10" s="28"/>
    </row>
    <row r="11" spans="1:14" ht="15.75" thickBot="1" x14ac:dyDescent="0.3">
      <c r="A11" s="24"/>
      <c r="B11" s="24"/>
      <c r="C11" s="27"/>
      <c r="D11" s="24"/>
      <c r="E11" s="23" t="e">
        <f t="shared" ca="1" si="0"/>
        <v>#N/A</v>
      </c>
      <c r="F11" s="22">
        <f t="shared" ca="1" si="1"/>
        <v>0</v>
      </c>
      <c r="G11" s="21">
        <f t="shared" ca="1" si="2"/>
        <v>0</v>
      </c>
      <c r="H11" s="20" t="e">
        <f t="shared" ca="1" si="6"/>
        <v>#DIV/0!</v>
      </c>
      <c r="I11" s="19">
        <f>IFERROR(VLOOKUP(A11,[1]master_price!$F$1:$Z$999,7,FALSE),)</f>
        <v>0</v>
      </c>
      <c r="J11" s="18">
        <f>IFERROR(VLOOKUP(A11,[1]master_price!$F$1:$AF$999,14,FALSE),)</f>
        <v>0</v>
      </c>
      <c r="K11" s="17">
        <f t="shared" si="3"/>
        <v>1</v>
      </c>
      <c r="L11" s="16">
        <f t="shared" si="4"/>
        <v>1</v>
      </c>
      <c r="M11" s="15">
        <f t="shared" ca="1" si="5"/>
        <v>0</v>
      </c>
      <c r="N11" s="28"/>
    </row>
    <row r="12" spans="1:14" ht="15.75" thickBot="1" x14ac:dyDescent="0.3">
      <c r="A12" s="24"/>
      <c r="B12" s="24"/>
      <c r="C12" s="27"/>
      <c r="D12" s="24"/>
      <c r="E12" s="23" t="e">
        <f t="shared" ca="1" si="0"/>
        <v>#N/A</v>
      </c>
      <c r="F12" s="22">
        <f t="shared" ca="1" si="1"/>
        <v>0</v>
      </c>
      <c r="G12" s="21">
        <f t="shared" ca="1" si="2"/>
        <v>0</v>
      </c>
      <c r="H12" s="20" t="e">
        <f t="shared" ca="1" si="6"/>
        <v>#DIV/0!</v>
      </c>
      <c r="I12" s="19">
        <f>IFERROR(VLOOKUP(A12,[1]master_price!$F$1:$Z$999,7,FALSE),)</f>
        <v>0</v>
      </c>
      <c r="J12" s="18">
        <f>IFERROR(VLOOKUP(A12,[1]master_price!$F$1:$AF$999,14,FALSE),)</f>
        <v>0</v>
      </c>
      <c r="K12" s="17">
        <f t="shared" si="3"/>
        <v>1</v>
      </c>
      <c r="L12" s="16">
        <f t="shared" si="4"/>
        <v>1</v>
      </c>
      <c r="M12" s="15">
        <f t="shared" ca="1" si="5"/>
        <v>0</v>
      </c>
      <c r="N12" s="28"/>
    </row>
    <row r="13" spans="1:14" ht="15.75" thickBot="1" x14ac:dyDescent="0.3">
      <c r="A13" s="24"/>
      <c r="B13" s="24"/>
      <c r="C13" s="27"/>
      <c r="D13" s="24"/>
      <c r="E13" s="23" t="e">
        <f t="shared" ca="1" si="0"/>
        <v>#N/A</v>
      </c>
      <c r="F13" s="22">
        <f t="shared" ca="1" si="1"/>
        <v>0</v>
      </c>
      <c r="G13" s="21">
        <f t="shared" ca="1" si="2"/>
        <v>0</v>
      </c>
      <c r="H13" s="20" t="e">
        <f t="shared" ca="1" si="6"/>
        <v>#DIV/0!</v>
      </c>
      <c r="I13" s="19">
        <f>IFERROR(VLOOKUP(A13,[1]master_price!$F$1:$Z$999,7,FALSE),)</f>
        <v>0</v>
      </c>
      <c r="J13" s="18">
        <f>IFERROR(VLOOKUP(A13,[1]master_price!$F$1:$AF$999,14,FALSE),)</f>
        <v>0</v>
      </c>
      <c r="K13" s="17">
        <f t="shared" si="3"/>
        <v>1</v>
      </c>
      <c r="L13" s="16">
        <f t="shared" si="4"/>
        <v>1</v>
      </c>
      <c r="M13" s="15">
        <f t="shared" ca="1" si="5"/>
        <v>0</v>
      </c>
      <c r="N13" s="28"/>
    </row>
    <row r="14" spans="1:14" ht="15.75" thickBot="1" x14ac:dyDescent="0.3">
      <c r="A14" s="24"/>
      <c r="B14" s="24"/>
      <c r="C14" s="27"/>
      <c r="D14" s="24"/>
      <c r="E14" s="23" t="e">
        <f t="shared" ca="1" si="0"/>
        <v>#N/A</v>
      </c>
      <c r="F14" s="22">
        <f t="shared" ca="1" si="1"/>
        <v>0</v>
      </c>
      <c r="G14" s="21">
        <f t="shared" ca="1" si="2"/>
        <v>0</v>
      </c>
      <c r="H14" s="20" t="e">
        <f t="shared" ca="1" si="6"/>
        <v>#DIV/0!</v>
      </c>
      <c r="I14" s="19">
        <f>IFERROR(VLOOKUP(A14,[1]master_price!$F$1:$Z$999,7,FALSE),)</f>
        <v>0</v>
      </c>
      <c r="J14" s="18">
        <f>IFERROR(VLOOKUP(A14,[1]master_price!$F$1:$AF$999,14,FALSE),)</f>
        <v>0</v>
      </c>
      <c r="K14" s="17">
        <f t="shared" si="3"/>
        <v>1</v>
      </c>
      <c r="L14" s="16">
        <f t="shared" si="4"/>
        <v>1</v>
      </c>
      <c r="M14" s="15">
        <f t="shared" ca="1" si="5"/>
        <v>0</v>
      </c>
      <c r="N14" s="28"/>
    </row>
    <row r="15" spans="1:14" ht="15.75" thickBot="1" x14ac:dyDescent="0.3">
      <c r="A15" s="24"/>
      <c r="B15" s="24"/>
      <c r="C15" s="27"/>
      <c r="D15" s="24"/>
      <c r="E15" s="23" t="e">
        <f t="shared" ca="1" si="0"/>
        <v>#N/A</v>
      </c>
      <c r="F15" s="22">
        <f t="shared" ca="1" si="1"/>
        <v>0</v>
      </c>
      <c r="G15" s="21">
        <f t="shared" ca="1" si="2"/>
        <v>0</v>
      </c>
      <c r="H15" s="20" t="e">
        <f t="shared" ca="1" si="6"/>
        <v>#DIV/0!</v>
      </c>
      <c r="I15" s="19">
        <f>IFERROR(VLOOKUP(A15,[1]master_price!$F$1:$Z$999,7,FALSE),)</f>
        <v>0</v>
      </c>
      <c r="J15" s="18">
        <f>IFERROR(VLOOKUP(A15,[1]master_price!$F$1:$AF$999,14,FALSE),)</f>
        <v>0</v>
      </c>
      <c r="K15" s="17">
        <f t="shared" si="3"/>
        <v>1</v>
      </c>
      <c r="L15" s="16">
        <f t="shared" si="4"/>
        <v>1</v>
      </c>
      <c r="M15" s="15">
        <f t="shared" ca="1" si="5"/>
        <v>0</v>
      </c>
      <c r="N15" s="28"/>
    </row>
    <row r="16" spans="1:14" ht="15.75" thickBot="1" x14ac:dyDescent="0.3">
      <c r="A16" s="24"/>
      <c r="B16" s="24"/>
      <c r="C16" s="27"/>
      <c r="D16" s="24"/>
      <c r="E16" s="23" t="e">
        <f t="shared" ca="1" si="0"/>
        <v>#N/A</v>
      </c>
      <c r="F16" s="22">
        <f t="shared" ca="1" si="1"/>
        <v>0</v>
      </c>
      <c r="G16" s="21">
        <f t="shared" ca="1" si="2"/>
        <v>0</v>
      </c>
      <c r="H16" s="20" t="e">
        <f t="shared" ca="1" si="6"/>
        <v>#DIV/0!</v>
      </c>
      <c r="I16" s="19">
        <f>IFERROR(VLOOKUP(A16,[1]master_price!$F$1:$Z$999,7,FALSE),)</f>
        <v>0</v>
      </c>
      <c r="J16" s="18">
        <f>IFERROR(VLOOKUP(A16,[1]master_price!$F$1:$AF$999,14,FALSE),)</f>
        <v>0</v>
      </c>
      <c r="K16" s="17">
        <f t="shared" si="3"/>
        <v>1</v>
      </c>
      <c r="L16" s="16">
        <f t="shared" si="4"/>
        <v>1</v>
      </c>
      <c r="M16" s="15">
        <f t="shared" ca="1" si="5"/>
        <v>0</v>
      </c>
      <c r="N16" s="28"/>
    </row>
    <row r="17" spans="1:15" ht="15.75" thickBot="1" x14ac:dyDescent="0.3">
      <c r="A17" s="24"/>
      <c r="B17" s="24"/>
      <c r="C17" s="27"/>
      <c r="D17" s="24"/>
      <c r="E17" s="23" t="e">
        <f t="shared" ca="1" si="0"/>
        <v>#N/A</v>
      </c>
      <c r="F17" s="22">
        <f t="shared" ca="1" si="1"/>
        <v>0</v>
      </c>
      <c r="G17" s="21">
        <f t="shared" ca="1" si="2"/>
        <v>0</v>
      </c>
      <c r="H17" s="20" t="e">
        <f t="shared" ca="1" si="6"/>
        <v>#DIV/0!</v>
      </c>
      <c r="I17" s="19">
        <f>IFERROR(VLOOKUP(A17,[1]master_price!$F$1:$Z$999,7,FALSE),)</f>
        <v>0</v>
      </c>
      <c r="J17" s="18">
        <f>IFERROR(VLOOKUP(A17,[1]master_price!$F$1:$AF$999,14,FALSE),)</f>
        <v>0</v>
      </c>
      <c r="K17" s="17">
        <f t="shared" si="3"/>
        <v>1</v>
      </c>
      <c r="L17" s="16">
        <f t="shared" si="4"/>
        <v>1</v>
      </c>
      <c r="M17" s="15">
        <f t="shared" ca="1" si="5"/>
        <v>0</v>
      </c>
      <c r="N17" s="28"/>
    </row>
    <row r="18" spans="1:15" ht="15.75" thickBot="1" x14ac:dyDescent="0.3">
      <c r="A18" s="24" t="s">
        <v>44</v>
      </c>
      <c r="B18" s="24" t="s">
        <v>2</v>
      </c>
      <c r="C18" s="27">
        <v>1</v>
      </c>
      <c r="D18" s="24" t="s">
        <v>2</v>
      </c>
      <c r="E18" s="23" t="e">
        <f t="shared" ca="1" si="0"/>
        <v>#N/A</v>
      </c>
      <c r="F18" s="22">
        <f t="shared" ca="1" si="1"/>
        <v>0</v>
      </c>
      <c r="G18" s="21">
        <f t="shared" ca="1" si="2"/>
        <v>0</v>
      </c>
      <c r="H18" s="20" t="e">
        <f t="shared" ca="1" si="6"/>
        <v>#DIV/0!</v>
      </c>
      <c r="I18" s="19">
        <f>IFERROR(VLOOKUP(A18,[1]master_price!$F$1:$Z$999,7,FALSE),)</f>
        <v>0</v>
      </c>
      <c r="J18" s="18">
        <f>IFERROR(VLOOKUP(A18,[1]master_price!$F$1:$AF$999,14,FALSE),)</f>
        <v>0</v>
      </c>
      <c r="K18" s="17">
        <f t="shared" si="3"/>
        <v>1</v>
      </c>
      <c r="L18" s="16">
        <f t="shared" si="4"/>
        <v>1</v>
      </c>
      <c r="M18" s="15">
        <f t="shared" ca="1" si="5"/>
        <v>0</v>
      </c>
      <c r="N18" s="28"/>
    </row>
    <row r="19" spans="1:15" ht="15.75" thickBot="1" x14ac:dyDescent="0.3">
      <c r="A19" s="24" t="s">
        <v>24</v>
      </c>
      <c r="B19" s="24" t="s">
        <v>2</v>
      </c>
      <c r="C19" s="27">
        <v>1</v>
      </c>
      <c r="D19" s="24" t="s">
        <v>2</v>
      </c>
      <c r="E19" s="23" t="e">
        <f t="shared" ca="1" si="0"/>
        <v>#N/A</v>
      </c>
      <c r="F19" s="22">
        <f t="shared" ca="1" si="1"/>
        <v>0</v>
      </c>
      <c r="G19" s="21">
        <f t="shared" ca="1" si="2"/>
        <v>0</v>
      </c>
      <c r="H19" s="20" t="e">
        <f t="shared" ca="1" si="6"/>
        <v>#DIV/0!</v>
      </c>
      <c r="I19" s="19">
        <f>IFERROR(VLOOKUP(A19,[1]master_price!$F$1:$Z$999,7,FALSE),)</f>
        <v>0</v>
      </c>
      <c r="J19" s="18">
        <f>IFERROR(VLOOKUP(A19,[1]master_price!$F$1:$AF$999,14,FALSE),)</f>
        <v>0</v>
      </c>
      <c r="K19" s="17">
        <f t="shared" si="3"/>
        <v>1</v>
      </c>
      <c r="L19" s="16">
        <f t="shared" si="4"/>
        <v>1</v>
      </c>
      <c r="M19" s="15">
        <f t="shared" ca="1" si="5"/>
        <v>0</v>
      </c>
      <c r="N19" s="28"/>
    </row>
    <row r="20" spans="1:15" ht="15.75" thickBot="1" x14ac:dyDescent="0.3">
      <c r="A20" s="24"/>
      <c r="B20" s="24"/>
      <c r="C20" s="27"/>
      <c r="D20" s="24"/>
      <c r="E20" s="23" t="e">
        <f t="shared" ca="1" si="0"/>
        <v>#N/A</v>
      </c>
      <c r="F20" s="22">
        <f t="shared" ca="1" si="1"/>
        <v>0</v>
      </c>
      <c r="G20" s="21">
        <f t="shared" ca="1" si="2"/>
        <v>0</v>
      </c>
      <c r="H20" s="20" t="e">
        <f t="shared" ca="1" si="6"/>
        <v>#DIV/0!</v>
      </c>
      <c r="I20" s="19">
        <f>IFERROR(VLOOKUP(A20,[1]master_price!$F$1:$Z$999,7,FALSE),)</f>
        <v>0</v>
      </c>
      <c r="J20" s="18">
        <f>IFERROR(VLOOKUP(A20,[1]master_price!$F$1:$AF$999,14,FALSE),)</f>
        <v>0</v>
      </c>
      <c r="K20" s="17">
        <f t="shared" si="3"/>
        <v>1</v>
      </c>
      <c r="L20" s="16">
        <f t="shared" si="4"/>
        <v>1</v>
      </c>
      <c r="M20" s="15">
        <f t="shared" ca="1" si="5"/>
        <v>0</v>
      </c>
      <c r="N20" s="28"/>
    </row>
    <row r="21" spans="1:15" ht="15.75" thickBot="1" x14ac:dyDescent="0.3">
      <c r="A21" s="24"/>
      <c r="B21" s="24"/>
      <c r="C21" s="27"/>
      <c r="D21" s="24"/>
      <c r="E21" s="23" t="e">
        <f t="shared" ca="1" si="0"/>
        <v>#N/A</v>
      </c>
      <c r="F21" s="22">
        <f t="shared" ca="1" si="1"/>
        <v>0</v>
      </c>
      <c r="G21" s="21">
        <f t="shared" ca="1" si="2"/>
        <v>0</v>
      </c>
      <c r="H21" s="20" t="e">
        <f t="shared" ca="1" si="6"/>
        <v>#DIV/0!</v>
      </c>
      <c r="I21" s="19">
        <f>IFERROR(VLOOKUP(A21,[1]master_price!$F$1:$Z$999,7,FALSE),)</f>
        <v>0</v>
      </c>
      <c r="J21" s="18">
        <f>IFERROR(VLOOKUP(A21,[1]master_price!$F$1:$AF$999,14,FALSE),)</f>
        <v>0</v>
      </c>
      <c r="K21" s="17">
        <f t="shared" si="3"/>
        <v>1</v>
      </c>
      <c r="L21" s="16">
        <f t="shared" si="4"/>
        <v>1</v>
      </c>
      <c r="M21" s="15">
        <f t="shared" ca="1" si="5"/>
        <v>0</v>
      </c>
      <c r="N21" s="28"/>
    </row>
    <row r="22" spans="1:15" ht="15.75" thickBot="1" x14ac:dyDescent="0.3">
      <c r="A22" s="24"/>
      <c r="B22" s="24"/>
      <c r="C22" s="27"/>
      <c r="D22" s="24"/>
      <c r="E22" s="23" t="e">
        <f t="shared" ca="1" si="0"/>
        <v>#N/A</v>
      </c>
      <c r="F22" s="22">
        <f t="shared" ca="1" si="1"/>
        <v>0</v>
      </c>
      <c r="G22" s="21">
        <f t="shared" ca="1" si="2"/>
        <v>0</v>
      </c>
      <c r="H22" s="20" t="e">
        <f t="shared" ca="1" si="6"/>
        <v>#DIV/0!</v>
      </c>
      <c r="I22" s="19">
        <f>IFERROR(VLOOKUP(A22,[1]master_price!$F$1:$Z$999,7,FALSE),)</f>
        <v>0</v>
      </c>
      <c r="J22" s="18">
        <f>IFERROR(VLOOKUP(A22,[1]master_price!$F$1:$AF$999,14,FALSE),)</f>
        <v>0</v>
      </c>
      <c r="K22" s="17">
        <f t="shared" si="3"/>
        <v>1</v>
      </c>
      <c r="L22" s="16">
        <f t="shared" si="4"/>
        <v>1</v>
      </c>
      <c r="M22" s="15">
        <f t="shared" ca="1" si="5"/>
        <v>0</v>
      </c>
      <c r="N22" s="11"/>
      <c r="O22" s="10"/>
    </row>
    <row r="23" spans="1:15" ht="15.75" thickBot="1" x14ac:dyDescent="0.3">
      <c r="A23" s="24"/>
      <c r="B23" s="26"/>
      <c r="C23" s="25"/>
      <c r="D23" s="24"/>
      <c r="E23" s="23" t="e">
        <f t="shared" ca="1" si="0"/>
        <v>#N/A</v>
      </c>
      <c r="F23" s="22">
        <f t="shared" ca="1" si="1"/>
        <v>0</v>
      </c>
      <c r="G23" s="21">
        <f t="shared" ca="1" si="2"/>
        <v>0</v>
      </c>
      <c r="H23" s="20" t="e">
        <f t="shared" ca="1" si="6"/>
        <v>#DIV/0!</v>
      </c>
      <c r="I23" s="19">
        <f>IFERROR(VLOOKUP(A23,[1]master_price!$F$1:$Z$999,7,FALSE),)</f>
        <v>0</v>
      </c>
      <c r="J23" s="18">
        <f>IFERROR(VLOOKUP(A23,[1]master_price!$F$1:$AF$999,14,FALSE),)</f>
        <v>0</v>
      </c>
      <c r="K23" s="17">
        <f t="shared" si="3"/>
        <v>1</v>
      </c>
      <c r="L23" s="16">
        <f t="shared" si="4"/>
        <v>1</v>
      </c>
      <c r="M23" s="15">
        <f t="shared" ca="1" si="5"/>
        <v>0</v>
      </c>
      <c r="N23" s="11"/>
      <c r="O23" s="10"/>
    </row>
    <row r="24" spans="1:15" ht="15.75" thickBot="1" x14ac:dyDescent="0.3">
      <c r="F24" s="14"/>
      <c r="G24" s="14"/>
      <c r="I24" s="3" t="s">
        <v>45</v>
      </c>
      <c r="J24" s="2" t="s">
        <v>11</v>
      </c>
      <c r="L24" s="13" t="s">
        <v>10</v>
      </c>
      <c r="M24" s="12">
        <f ca="1">SUM(M4:M23)</f>
        <v>0</v>
      </c>
      <c r="N24" s="11"/>
      <c r="O24" s="10"/>
    </row>
    <row r="25" spans="1:15" ht="15.75" thickBot="1" x14ac:dyDescent="0.3">
      <c r="I25" s="3" t="s">
        <v>46</v>
      </c>
      <c r="J25" s="8" t="s">
        <v>9</v>
      </c>
      <c r="M25" s="61">
        <v>7.55</v>
      </c>
    </row>
    <row r="26" spans="1:15" ht="15.75" thickBot="1" x14ac:dyDescent="0.3">
      <c r="A26" s="6"/>
      <c r="I26" s="3" t="s">
        <v>47</v>
      </c>
      <c r="J26" s="8" t="s">
        <v>8</v>
      </c>
      <c r="M26" s="7">
        <f ca="1">M24/M25</f>
        <v>0</v>
      </c>
    </row>
    <row r="27" spans="1:15" x14ac:dyDescent="0.25">
      <c r="A27" s="6"/>
      <c r="J27" s="3"/>
      <c r="K27" s="3"/>
      <c r="L27" s="3"/>
      <c r="M27" s="3"/>
      <c r="N27" s="3"/>
    </row>
    <row r="28" spans="1:15" x14ac:dyDescent="0.25">
      <c r="A28" s="6"/>
    </row>
  </sheetData>
  <sheetProtection selectLockedCells="1"/>
  <dataConsolidate/>
  <mergeCells count="3">
    <mergeCell ref="A1:M1"/>
    <mergeCell ref="A2:D2"/>
    <mergeCell ref="F3:G3"/>
  </mergeCells>
  <conditionalFormatting sqref="G5:G6">
    <cfRule type="expression" priority="1" stopIfTrue="1">
      <formula>$F$5</formula>
    </cfRule>
  </conditionalFormatting>
  <dataValidations count="3">
    <dataValidation type="list" allowBlank="1" showInputMessage="1" showErrorMessage="1" sqref="D4:D23">
      <formula1>uniter_list</formula1>
    </dataValidation>
    <dataValidation type="list" allowBlank="1" showInputMessage="1" sqref="B4:B23">
      <formula1>list_format</formula1>
    </dataValidation>
    <dataValidation type="list" allowBlank="1" showInputMessage="1" sqref="A4:A23">
      <formula1>IF(A4&lt;&gt;"",OFFSET(f_categorie,MATCH(A4&amp;"*",f_categorie,0)-1,,COUNTIF(f_categorie,A4&amp;"*"),1),f_categorie)</formula1>
    </dataValidation>
  </dataValidations>
  <printOptions horizontalCentered="1"/>
  <pageMargins left="0.39370078740157483" right="0.51181102362204722" top="0.43" bottom="0.39370078740157483" header="0.27559055118110237" footer="0.23622047244094491"/>
  <pageSetup scale="96" orientation="landscape" verticalDpi="300" r:id="rId1"/>
  <headerFooter alignWithMargins="0">
    <oddFooter>&amp;LImprimer le : &amp;D&amp;R&amp;"Arial,Gras"&amp;12&amp;F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ajout_recette_3">
                <anchor moveWithCells="1">
                  <from>
                    <xdr:col>14</xdr:col>
                    <xdr:colOff>209550</xdr:colOff>
                    <xdr:row>4</xdr:row>
                    <xdr:rowOff>57150</xdr:rowOff>
                  </from>
                  <to>
                    <xdr:col>16</xdr:col>
                    <xdr:colOff>485775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4">
    <pageSetUpPr fitToPage="1"/>
  </sheetPr>
  <dimension ref="A1:O28"/>
  <sheetViews>
    <sheetView showZeros="0" topLeftCell="B3" zoomScaleNormal="100" workbookViewId="0">
      <selection activeCell="F10" sqref="F10"/>
    </sheetView>
  </sheetViews>
  <sheetFormatPr defaultColWidth="11.42578125" defaultRowHeight="15" x14ac:dyDescent="0.25"/>
  <cols>
    <col min="1" max="1" width="26.28515625" style="1" customWidth="1"/>
    <col min="2" max="2" width="14" style="1" bestFit="1" customWidth="1"/>
    <col min="3" max="3" width="13.28515625" style="5" customWidth="1"/>
    <col min="4" max="4" width="11.42578125" style="4" customWidth="1"/>
    <col min="5" max="5" width="13.42578125" style="1" hidden="1" customWidth="1"/>
    <col min="6" max="6" width="9.42578125" style="1" customWidth="1"/>
    <col min="7" max="7" width="10" style="1" customWidth="1"/>
    <col min="8" max="8" width="9.28515625" style="1" hidden="1" customWidth="1"/>
    <col min="9" max="9" width="11.42578125" style="3"/>
    <col min="10" max="10" width="7.7109375" style="2" hidden="1" customWidth="1"/>
    <col min="11" max="11" width="4.5703125" style="1" hidden="1" customWidth="1"/>
    <col min="12" max="12" width="5.5703125" style="1" hidden="1" customWidth="1"/>
    <col min="13" max="13" width="13" style="1" customWidth="1"/>
    <col min="14" max="14" width="3.7109375" style="1" customWidth="1"/>
    <col min="15" max="16384" width="11.42578125" style="1"/>
  </cols>
  <sheetData>
    <row r="1" spans="1:14" ht="21" thickBot="1" x14ac:dyDescent="0.25">
      <c r="A1" s="70" t="s">
        <v>55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</row>
    <row r="2" spans="1:14" ht="16.5" thickBot="1" x14ac:dyDescent="0.3">
      <c r="A2" s="73" t="s">
        <v>23</v>
      </c>
      <c r="B2" s="73"/>
      <c r="C2" s="73"/>
      <c r="D2" s="74"/>
      <c r="E2" s="58"/>
      <c r="F2" s="52"/>
      <c r="G2" s="51"/>
      <c r="H2" s="50"/>
      <c r="I2" s="49"/>
      <c r="J2" s="48"/>
      <c r="K2" s="47"/>
      <c r="L2" s="46"/>
      <c r="M2" s="45"/>
    </row>
    <row r="3" spans="1:14" ht="13.5" thickBot="1" x14ac:dyDescent="0.25">
      <c r="A3" s="44" t="s">
        <v>22</v>
      </c>
      <c r="B3" s="44"/>
      <c r="C3" s="43" t="s">
        <v>21</v>
      </c>
      <c r="D3" s="42" t="s">
        <v>20</v>
      </c>
      <c r="E3" s="41" t="s">
        <v>19</v>
      </c>
      <c r="F3" s="75" t="s">
        <v>18</v>
      </c>
      <c r="G3" s="76"/>
      <c r="H3" s="40" t="s">
        <v>17</v>
      </c>
      <c r="I3" s="39" t="s">
        <v>16</v>
      </c>
      <c r="J3" s="38" t="s">
        <v>15</v>
      </c>
      <c r="K3" s="38" t="s">
        <v>14</v>
      </c>
      <c r="L3" s="37" t="s">
        <v>13</v>
      </c>
      <c r="M3" s="36" t="s">
        <v>12</v>
      </c>
    </row>
    <row r="4" spans="1:14" ht="15.75" thickBot="1" x14ac:dyDescent="0.3">
      <c r="A4" s="35" t="s">
        <v>35</v>
      </c>
      <c r="B4" s="34" t="s">
        <v>2</v>
      </c>
      <c r="C4" s="33">
        <v>1</v>
      </c>
      <c r="D4" s="30" t="s">
        <v>2</v>
      </c>
      <c r="E4" s="23" t="e">
        <f t="shared" ref="E4:E23" ca="1" si="0">CONVERT(C4,D4,F4)</f>
        <v>#N/A</v>
      </c>
      <c r="F4" s="22">
        <f t="shared" ref="F4:F23" ca="1" si="1">IFERROR(INDEX(INDIRECT($B4),MATCH($A4,DESCRIPTION,0),2),)</f>
        <v>12</v>
      </c>
      <c r="G4" s="32">
        <f t="shared" ref="G4:G23" ca="1" si="2">IFERROR(INDEX(INDIRECT($B4),MATCH($A4,DESCRIPTION,0),1),)</f>
        <v>0</v>
      </c>
      <c r="H4" s="20" t="e">
        <f ca="1">IFERROR(E4/G4,C4/G4)</f>
        <v>#DIV/0!</v>
      </c>
      <c r="I4" s="19" t="str">
        <f>IFERROR(VLOOKUP(A4,[1]master_price!$F$1:$Z$999,7,FALSE),)</f>
        <v>uniter</v>
      </c>
      <c r="J4" s="18" t="str">
        <f>IFERROR(VLOOKUP(A4,[1]master_price!$F$1:$AF$999,14,FALSE),)</f>
        <v>uniter</v>
      </c>
      <c r="K4" s="17" t="e">
        <f t="shared" ref="K4:K23" si="3">(100-J4)/100</f>
        <v>#VALUE!</v>
      </c>
      <c r="L4" s="16" t="e">
        <f t="shared" ref="L4:L23" si="4">100/(100-J4)</f>
        <v>#VALUE!</v>
      </c>
      <c r="M4" s="15">
        <f t="shared" ref="M4:M23" ca="1" si="5">IFERROR((I4*H4)/(1-J4),)</f>
        <v>0</v>
      </c>
      <c r="N4" s="28"/>
    </row>
    <row r="5" spans="1:14" ht="15.75" thickBot="1" x14ac:dyDescent="0.3">
      <c r="A5" s="30" t="s">
        <v>34</v>
      </c>
      <c r="B5" s="31" t="s">
        <v>2</v>
      </c>
      <c r="C5" s="27">
        <v>1</v>
      </c>
      <c r="D5" s="30" t="s">
        <v>2</v>
      </c>
      <c r="E5" s="23" t="e">
        <f t="shared" ca="1" si="0"/>
        <v>#N/A</v>
      </c>
      <c r="F5" s="22">
        <f t="shared" ca="1" si="1"/>
        <v>0</v>
      </c>
      <c r="G5" s="21">
        <f t="shared" ca="1" si="2"/>
        <v>0</v>
      </c>
      <c r="H5" s="20" t="e">
        <f t="shared" ref="H5:H23" ca="1" si="6">IFERROR(E5/G5,C5/G5)</f>
        <v>#DIV/0!</v>
      </c>
      <c r="I5" s="19">
        <f>IFERROR(VLOOKUP(A5,[1]master_price!$F$1:$Z$999,7,FALSE),)</f>
        <v>0</v>
      </c>
      <c r="J5" s="18">
        <f>IFERROR(VLOOKUP(A5,[1]master_price!$F$1:$AF$999,14,FALSE),)</f>
        <v>0</v>
      </c>
      <c r="K5" s="17">
        <f t="shared" si="3"/>
        <v>1</v>
      </c>
      <c r="L5" s="16">
        <f t="shared" si="4"/>
        <v>1</v>
      </c>
      <c r="M5" s="15">
        <f t="shared" ca="1" si="5"/>
        <v>0</v>
      </c>
      <c r="N5" s="28"/>
    </row>
    <row r="6" spans="1:14" ht="15.75" thickBot="1" x14ac:dyDescent="0.3">
      <c r="A6" s="24"/>
      <c r="B6" s="29"/>
      <c r="C6" s="27"/>
      <c r="D6" s="24"/>
      <c r="E6" s="23" t="e">
        <f t="shared" ca="1" si="0"/>
        <v>#N/A</v>
      </c>
      <c r="F6" s="22">
        <f t="shared" ca="1" si="1"/>
        <v>0</v>
      </c>
      <c r="G6" s="21">
        <f t="shared" ca="1" si="2"/>
        <v>0</v>
      </c>
      <c r="H6" s="20" t="e">
        <f t="shared" ca="1" si="6"/>
        <v>#DIV/0!</v>
      </c>
      <c r="I6" s="19">
        <f>IFERROR(VLOOKUP(A6,[1]master_price!$F$1:$Z$999,7,FALSE),)</f>
        <v>0</v>
      </c>
      <c r="J6" s="18">
        <f>IFERROR(VLOOKUP(A6,[1]master_price!$F$1:$AF$999,14,FALSE),)</f>
        <v>0</v>
      </c>
      <c r="K6" s="17">
        <f t="shared" si="3"/>
        <v>1</v>
      </c>
      <c r="L6" s="16">
        <f t="shared" si="4"/>
        <v>1</v>
      </c>
      <c r="M6" s="15">
        <f t="shared" ca="1" si="5"/>
        <v>0</v>
      </c>
      <c r="N6" s="28"/>
    </row>
    <row r="7" spans="1:14" ht="15.75" thickBot="1" x14ac:dyDescent="0.3">
      <c r="A7" s="24" t="s">
        <v>56</v>
      </c>
      <c r="B7" s="24" t="s">
        <v>6</v>
      </c>
      <c r="C7" s="27">
        <v>80</v>
      </c>
      <c r="D7" s="24" t="s">
        <v>0</v>
      </c>
      <c r="E7" s="23" t="e">
        <f t="shared" ca="1" si="0"/>
        <v>#N/A</v>
      </c>
      <c r="F7" s="22">
        <f t="shared" ca="1" si="1"/>
        <v>1</v>
      </c>
      <c r="G7" s="21">
        <f t="shared" ca="1" si="2"/>
        <v>20.25</v>
      </c>
      <c r="H7" s="20">
        <f t="shared" ca="1" si="6"/>
        <v>3.9506172839506171</v>
      </c>
      <c r="I7" s="19" t="str">
        <f>IFERROR(VLOOKUP(A7,[1]master_price!$F$1:$Z$999,7,FALSE),)</f>
        <v>kg</v>
      </c>
      <c r="J7" s="18" t="str">
        <f>IFERROR(VLOOKUP(A7,[1]master_price!$F$1:$AF$999,14,FALSE),)</f>
        <v>portion</v>
      </c>
      <c r="K7" s="17" t="e">
        <f t="shared" si="3"/>
        <v>#VALUE!</v>
      </c>
      <c r="L7" s="16" t="e">
        <f t="shared" si="4"/>
        <v>#VALUE!</v>
      </c>
      <c r="M7" s="15">
        <f t="shared" ca="1" si="5"/>
        <v>0</v>
      </c>
      <c r="N7" s="28"/>
    </row>
    <row r="8" spans="1:14" ht="15.75" thickBot="1" x14ac:dyDescent="0.3">
      <c r="A8" s="24"/>
      <c r="B8" s="24"/>
      <c r="C8" s="27"/>
      <c r="D8" s="24"/>
      <c r="E8" s="23" t="e">
        <f t="shared" ca="1" si="0"/>
        <v>#N/A</v>
      </c>
      <c r="F8" s="22">
        <f t="shared" ca="1" si="1"/>
        <v>0</v>
      </c>
      <c r="G8" s="21">
        <f t="shared" ca="1" si="2"/>
        <v>0</v>
      </c>
      <c r="H8" s="20" t="e">
        <f t="shared" ca="1" si="6"/>
        <v>#DIV/0!</v>
      </c>
      <c r="I8" s="19">
        <f>IFERROR(VLOOKUP(A8,[1]master_price!$F$1:$Z$999,7,FALSE),)</f>
        <v>0</v>
      </c>
      <c r="J8" s="18">
        <f>IFERROR(VLOOKUP(A8,[1]master_price!$F$1:$AF$999,14,FALSE),)</f>
        <v>0</v>
      </c>
      <c r="K8" s="17">
        <f t="shared" si="3"/>
        <v>1</v>
      </c>
      <c r="L8" s="16">
        <f t="shared" si="4"/>
        <v>1</v>
      </c>
      <c r="M8" s="15">
        <f t="shared" ca="1" si="5"/>
        <v>0</v>
      </c>
      <c r="N8" s="28"/>
    </row>
    <row r="9" spans="1:14" ht="15.75" thickBot="1" x14ac:dyDescent="0.3">
      <c r="A9" s="24" t="s">
        <v>42</v>
      </c>
      <c r="B9" s="24" t="s">
        <v>4</v>
      </c>
      <c r="C9" s="27">
        <v>1</v>
      </c>
      <c r="D9" s="24" t="s">
        <v>3</v>
      </c>
      <c r="E9" s="23" t="e">
        <f t="shared" ca="1" si="0"/>
        <v>#N/A</v>
      </c>
      <c r="F9" s="22">
        <f t="shared" ca="1" si="1"/>
        <v>0</v>
      </c>
      <c r="G9" s="21">
        <f t="shared" ca="1" si="2"/>
        <v>0</v>
      </c>
      <c r="H9" s="20" t="e">
        <f t="shared" ca="1" si="6"/>
        <v>#DIV/0!</v>
      </c>
      <c r="I9" s="19">
        <f>IFERROR(VLOOKUP(A9,[1]master_price!$F$1:$Z$999,7,FALSE),)</f>
        <v>0</v>
      </c>
      <c r="J9" s="18">
        <f>IFERROR(VLOOKUP(A9,[1]master_price!$F$1:$AF$999,14,FALSE),)</f>
        <v>0</v>
      </c>
      <c r="K9" s="17">
        <f t="shared" si="3"/>
        <v>1</v>
      </c>
      <c r="L9" s="16">
        <f t="shared" si="4"/>
        <v>1</v>
      </c>
      <c r="M9" s="15">
        <f t="shared" ca="1" si="5"/>
        <v>0</v>
      </c>
      <c r="N9" s="28"/>
    </row>
    <row r="10" spans="1:14" ht="15.75" thickBot="1" x14ac:dyDescent="0.3">
      <c r="A10" s="24"/>
      <c r="B10" s="24"/>
      <c r="C10" s="27"/>
      <c r="D10" s="24"/>
      <c r="E10" s="23" t="e">
        <f t="shared" ca="1" si="0"/>
        <v>#N/A</v>
      </c>
      <c r="F10" s="22">
        <f t="shared" ca="1" si="1"/>
        <v>0</v>
      </c>
      <c r="G10" s="21">
        <f t="shared" ca="1" si="2"/>
        <v>0</v>
      </c>
      <c r="H10" s="20" t="e">
        <f t="shared" ca="1" si="6"/>
        <v>#DIV/0!</v>
      </c>
      <c r="I10" s="19">
        <f>IFERROR(VLOOKUP(A10,[1]master_price!$F$1:$Z$999,7,FALSE),)</f>
        <v>0</v>
      </c>
      <c r="J10" s="18">
        <f>IFERROR(VLOOKUP(A10,[1]master_price!$F$1:$AF$999,14,FALSE),)</f>
        <v>0</v>
      </c>
      <c r="K10" s="17">
        <f t="shared" si="3"/>
        <v>1</v>
      </c>
      <c r="L10" s="16">
        <f t="shared" si="4"/>
        <v>1</v>
      </c>
      <c r="M10" s="15">
        <f t="shared" ca="1" si="5"/>
        <v>0</v>
      </c>
      <c r="N10" s="28"/>
    </row>
    <row r="11" spans="1:14" ht="15.75" thickBot="1" x14ac:dyDescent="0.3">
      <c r="A11" s="24"/>
      <c r="B11" s="24"/>
      <c r="C11" s="27"/>
      <c r="D11" s="24"/>
      <c r="E11" s="23" t="e">
        <f t="shared" ca="1" si="0"/>
        <v>#N/A</v>
      </c>
      <c r="F11" s="22">
        <f t="shared" ca="1" si="1"/>
        <v>0</v>
      </c>
      <c r="G11" s="21">
        <f t="shared" ca="1" si="2"/>
        <v>0</v>
      </c>
      <c r="H11" s="20" t="e">
        <f t="shared" ca="1" si="6"/>
        <v>#DIV/0!</v>
      </c>
      <c r="I11" s="19">
        <f>IFERROR(VLOOKUP(A11,[1]master_price!$F$1:$Z$999,7,FALSE),)</f>
        <v>0</v>
      </c>
      <c r="J11" s="18">
        <f>IFERROR(VLOOKUP(A11,[1]master_price!$F$1:$AF$999,14,FALSE),)</f>
        <v>0</v>
      </c>
      <c r="K11" s="17">
        <f t="shared" si="3"/>
        <v>1</v>
      </c>
      <c r="L11" s="16">
        <f t="shared" si="4"/>
        <v>1</v>
      </c>
      <c r="M11" s="15">
        <f t="shared" ca="1" si="5"/>
        <v>0</v>
      </c>
      <c r="N11" s="28"/>
    </row>
    <row r="12" spans="1:14" ht="15.75" thickBot="1" x14ac:dyDescent="0.3">
      <c r="A12" s="24"/>
      <c r="B12" s="24"/>
      <c r="C12" s="27"/>
      <c r="D12" s="24"/>
      <c r="E12" s="23" t="e">
        <f t="shared" ca="1" si="0"/>
        <v>#N/A</v>
      </c>
      <c r="F12" s="22">
        <f t="shared" ca="1" si="1"/>
        <v>0</v>
      </c>
      <c r="G12" s="21">
        <f t="shared" ca="1" si="2"/>
        <v>0</v>
      </c>
      <c r="H12" s="20" t="e">
        <f t="shared" ca="1" si="6"/>
        <v>#DIV/0!</v>
      </c>
      <c r="I12" s="19">
        <f>IFERROR(VLOOKUP(A12,[1]master_price!$F$1:$Z$999,7,FALSE),)</f>
        <v>0</v>
      </c>
      <c r="J12" s="18">
        <f>IFERROR(VLOOKUP(A12,[1]master_price!$F$1:$AF$999,14,FALSE),)</f>
        <v>0</v>
      </c>
      <c r="K12" s="17">
        <f t="shared" si="3"/>
        <v>1</v>
      </c>
      <c r="L12" s="16">
        <f t="shared" si="4"/>
        <v>1</v>
      </c>
      <c r="M12" s="15">
        <f t="shared" ca="1" si="5"/>
        <v>0</v>
      </c>
      <c r="N12" s="28"/>
    </row>
    <row r="13" spans="1:14" ht="15.75" thickBot="1" x14ac:dyDescent="0.3">
      <c r="A13" s="24"/>
      <c r="B13" s="24"/>
      <c r="C13" s="27"/>
      <c r="D13" s="24"/>
      <c r="E13" s="23" t="e">
        <f t="shared" ca="1" si="0"/>
        <v>#N/A</v>
      </c>
      <c r="F13" s="22">
        <f t="shared" ca="1" si="1"/>
        <v>0</v>
      </c>
      <c r="G13" s="21">
        <f t="shared" ca="1" si="2"/>
        <v>0</v>
      </c>
      <c r="H13" s="20" t="e">
        <f t="shared" ca="1" si="6"/>
        <v>#DIV/0!</v>
      </c>
      <c r="I13" s="19">
        <f>IFERROR(VLOOKUP(A13,[1]master_price!$F$1:$Z$999,7,FALSE),)</f>
        <v>0</v>
      </c>
      <c r="J13" s="18">
        <f>IFERROR(VLOOKUP(A13,[1]master_price!$F$1:$AF$999,14,FALSE),)</f>
        <v>0</v>
      </c>
      <c r="K13" s="17">
        <f t="shared" si="3"/>
        <v>1</v>
      </c>
      <c r="L13" s="16">
        <f t="shared" si="4"/>
        <v>1</v>
      </c>
      <c r="M13" s="15">
        <f t="shared" ca="1" si="5"/>
        <v>0</v>
      </c>
      <c r="N13" s="28"/>
    </row>
    <row r="14" spans="1:14" ht="15.75" thickBot="1" x14ac:dyDescent="0.3">
      <c r="A14" s="24"/>
      <c r="B14" s="24"/>
      <c r="C14" s="27"/>
      <c r="D14" s="24"/>
      <c r="E14" s="23" t="e">
        <f t="shared" ca="1" si="0"/>
        <v>#N/A</v>
      </c>
      <c r="F14" s="22">
        <f t="shared" ca="1" si="1"/>
        <v>0</v>
      </c>
      <c r="G14" s="21">
        <f t="shared" ca="1" si="2"/>
        <v>0</v>
      </c>
      <c r="H14" s="20" t="e">
        <f t="shared" ca="1" si="6"/>
        <v>#DIV/0!</v>
      </c>
      <c r="I14" s="19">
        <f>IFERROR(VLOOKUP(A14,[1]master_price!$F$1:$Z$999,7,FALSE),)</f>
        <v>0</v>
      </c>
      <c r="J14" s="18">
        <f>IFERROR(VLOOKUP(A14,[1]master_price!$F$1:$AF$999,14,FALSE),)</f>
        <v>0</v>
      </c>
      <c r="K14" s="17">
        <f t="shared" si="3"/>
        <v>1</v>
      </c>
      <c r="L14" s="16">
        <f t="shared" si="4"/>
        <v>1</v>
      </c>
      <c r="M14" s="15">
        <f t="shared" ca="1" si="5"/>
        <v>0</v>
      </c>
      <c r="N14" s="28"/>
    </row>
    <row r="15" spans="1:14" ht="15.75" thickBot="1" x14ac:dyDescent="0.3">
      <c r="A15" s="24"/>
      <c r="B15" s="24"/>
      <c r="C15" s="27"/>
      <c r="D15" s="24"/>
      <c r="E15" s="23" t="e">
        <f t="shared" ca="1" si="0"/>
        <v>#N/A</v>
      </c>
      <c r="F15" s="22">
        <f t="shared" ca="1" si="1"/>
        <v>0</v>
      </c>
      <c r="G15" s="21">
        <f t="shared" ca="1" si="2"/>
        <v>0</v>
      </c>
      <c r="H15" s="20" t="e">
        <f t="shared" ca="1" si="6"/>
        <v>#DIV/0!</v>
      </c>
      <c r="I15" s="19">
        <f>IFERROR(VLOOKUP(A15,[1]master_price!$F$1:$Z$999,7,FALSE),)</f>
        <v>0</v>
      </c>
      <c r="J15" s="18">
        <f>IFERROR(VLOOKUP(A15,[1]master_price!$F$1:$AF$999,14,FALSE),)</f>
        <v>0</v>
      </c>
      <c r="K15" s="17">
        <f t="shared" si="3"/>
        <v>1</v>
      </c>
      <c r="L15" s="16">
        <f t="shared" si="4"/>
        <v>1</v>
      </c>
      <c r="M15" s="15">
        <f t="shared" ca="1" si="5"/>
        <v>0</v>
      </c>
      <c r="N15" s="28"/>
    </row>
    <row r="16" spans="1:14" ht="15.75" thickBot="1" x14ac:dyDescent="0.3">
      <c r="A16" s="24"/>
      <c r="B16" s="24"/>
      <c r="C16" s="27"/>
      <c r="D16" s="24"/>
      <c r="E16" s="23" t="e">
        <f t="shared" ca="1" si="0"/>
        <v>#N/A</v>
      </c>
      <c r="F16" s="22">
        <f t="shared" ca="1" si="1"/>
        <v>0</v>
      </c>
      <c r="G16" s="21">
        <f t="shared" ca="1" si="2"/>
        <v>0</v>
      </c>
      <c r="H16" s="20" t="e">
        <f t="shared" ca="1" si="6"/>
        <v>#DIV/0!</v>
      </c>
      <c r="I16" s="19">
        <f>IFERROR(VLOOKUP(A16,[1]master_price!$F$1:$Z$999,7,FALSE),)</f>
        <v>0</v>
      </c>
      <c r="J16" s="18">
        <f>IFERROR(VLOOKUP(A16,[1]master_price!$F$1:$AF$999,14,FALSE),)</f>
        <v>0</v>
      </c>
      <c r="K16" s="17">
        <f t="shared" si="3"/>
        <v>1</v>
      </c>
      <c r="L16" s="16">
        <f t="shared" si="4"/>
        <v>1</v>
      </c>
      <c r="M16" s="15">
        <f t="shared" ca="1" si="5"/>
        <v>0</v>
      </c>
      <c r="N16" s="28"/>
    </row>
    <row r="17" spans="1:15" ht="15.75" thickBot="1" x14ac:dyDescent="0.3">
      <c r="A17" s="24"/>
      <c r="B17" s="24"/>
      <c r="C17" s="27"/>
      <c r="D17" s="24"/>
      <c r="E17" s="23" t="e">
        <f t="shared" ca="1" si="0"/>
        <v>#N/A</v>
      </c>
      <c r="F17" s="22">
        <f t="shared" ca="1" si="1"/>
        <v>0</v>
      </c>
      <c r="G17" s="21">
        <f t="shared" ca="1" si="2"/>
        <v>0</v>
      </c>
      <c r="H17" s="20" t="e">
        <f t="shared" ca="1" si="6"/>
        <v>#DIV/0!</v>
      </c>
      <c r="I17" s="19">
        <f>IFERROR(VLOOKUP(A17,[1]master_price!$F$1:$Z$999,7,FALSE),)</f>
        <v>0</v>
      </c>
      <c r="J17" s="18">
        <f>IFERROR(VLOOKUP(A17,[1]master_price!$F$1:$AF$999,14,FALSE),)</f>
        <v>0</v>
      </c>
      <c r="K17" s="17">
        <f t="shared" si="3"/>
        <v>1</v>
      </c>
      <c r="L17" s="16">
        <f t="shared" si="4"/>
        <v>1</v>
      </c>
      <c r="M17" s="15">
        <f t="shared" ca="1" si="5"/>
        <v>0</v>
      </c>
      <c r="N17" s="28"/>
    </row>
    <row r="18" spans="1:15" ht="15.75" thickBot="1" x14ac:dyDescent="0.3">
      <c r="A18" s="24" t="s">
        <v>44</v>
      </c>
      <c r="B18" s="24" t="s">
        <v>2</v>
      </c>
      <c r="C18" s="27">
        <v>1</v>
      </c>
      <c r="D18" s="24" t="s">
        <v>2</v>
      </c>
      <c r="E18" s="23" t="e">
        <f t="shared" ca="1" si="0"/>
        <v>#N/A</v>
      </c>
      <c r="F18" s="22">
        <f t="shared" ca="1" si="1"/>
        <v>0</v>
      </c>
      <c r="G18" s="21">
        <f t="shared" ca="1" si="2"/>
        <v>0</v>
      </c>
      <c r="H18" s="20" t="e">
        <f t="shared" ca="1" si="6"/>
        <v>#DIV/0!</v>
      </c>
      <c r="I18" s="19">
        <f>IFERROR(VLOOKUP(A18,[1]master_price!$F$1:$Z$999,7,FALSE),)</f>
        <v>0</v>
      </c>
      <c r="J18" s="18">
        <f>IFERROR(VLOOKUP(A18,[1]master_price!$F$1:$AF$999,14,FALSE),)</f>
        <v>0</v>
      </c>
      <c r="K18" s="17">
        <f t="shared" si="3"/>
        <v>1</v>
      </c>
      <c r="L18" s="16">
        <f t="shared" si="4"/>
        <v>1</v>
      </c>
      <c r="M18" s="15">
        <f t="shared" ca="1" si="5"/>
        <v>0</v>
      </c>
      <c r="N18" s="28"/>
    </row>
    <row r="19" spans="1:15" ht="15.75" thickBot="1" x14ac:dyDescent="0.3">
      <c r="A19" s="24" t="s">
        <v>24</v>
      </c>
      <c r="B19" s="24" t="s">
        <v>2</v>
      </c>
      <c r="C19" s="27">
        <v>1</v>
      </c>
      <c r="D19" s="24" t="s">
        <v>2</v>
      </c>
      <c r="E19" s="23" t="e">
        <f t="shared" ca="1" si="0"/>
        <v>#N/A</v>
      </c>
      <c r="F19" s="22">
        <f t="shared" ca="1" si="1"/>
        <v>0</v>
      </c>
      <c r="G19" s="21">
        <f t="shared" ca="1" si="2"/>
        <v>0</v>
      </c>
      <c r="H19" s="20" t="e">
        <f t="shared" ca="1" si="6"/>
        <v>#DIV/0!</v>
      </c>
      <c r="I19" s="19">
        <f>IFERROR(VLOOKUP(A19,[1]master_price!$F$1:$Z$999,7,FALSE),)</f>
        <v>0</v>
      </c>
      <c r="J19" s="18">
        <f>IFERROR(VLOOKUP(A19,[1]master_price!$F$1:$AF$999,14,FALSE),)</f>
        <v>0</v>
      </c>
      <c r="K19" s="17">
        <f t="shared" si="3"/>
        <v>1</v>
      </c>
      <c r="L19" s="16">
        <f t="shared" si="4"/>
        <v>1</v>
      </c>
      <c r="M19" s="15">
        <f t="shared" ca="1" si="5"/>
        <v>0</v>
      </c>
      <c r="N19" s="28"/>
    </row>
    <row r="20" spans="1:15" ht="15.75" thickBot="1" x14ac:dyDescent="0.3">
      <c r="A20" s="24"/>
      <c r="B20" s="24"/>
      <c r="C20" s="27"/>
      <c r="D20" s="24"/>
      <c r="E20" s="23" t="e">
        <f t="shared" ca="1" si="0"/>
        <v>#N/A</v>
      </c>
      <c r="F20" s="22">
        <f t="shared" ca="1" si="1"/>
        <v>0</v>
      </c>
      <c r="G20" s="21">
        <f t="shared" ca="1" si="2"/>
        <v>0</v>
      </c>
      <c r="H20" s="20" t="e">
        <f t="shared" ca="1" si="6"/>
        <v>#DIV/0!</v>
      </c>
      <c r="I20" s="19">
        <f>IFERROR(VLOOKUP(A20,[1]master_price!$F$1:$Z$999,7,FALSE),)</f>
        <v>0</v>
      </c>
      <c r="J20" s="18">
        <f>IFERROR(VLOOKUP(A20,[1]master_price!$F$1:$AF$999,14,FALSE),)</f>
        <v>0</v>
      </c>
      <c r="K20" s="17">
        <f t="shared" si="3"/>
        <v>1</v>
      </c>
      <c r="L20" s="16">
        <f t="shared" si="4"/>
        <v>1</v>
      </c>
      <c r="M20" s="15">
        <f t="shared" ca="1" si="5"/>
        <v>0</v>
      </c>
      <c r="N20" s="28"/>
    </row>
    <row r="21" spans="1:15" ht="15.75" thickBot="1" x14ac:dyDescent="0.3">
      <c r="A21" s="24"/>
      <c r="B21" s="24"/>
      <c r="C21" s="27"/>
      <c r="D21" s="24"/>
      <c r="E21" s="23" t="e">
        <f t="shared" ca="1" si="0"/>
        <v>#N/A</v>
      </c>
      <c r="F21" s="22">
        <f t="shared" ca="1" si="1"/>
        <v>0</v>
      </c>
      <c r="G21" s="21">
        <f t="shared" ca="1" si="2"/>
        <v>0</v>
      </c>
      <c r="H21" s="20" t="e">
        <f t="shared" ca="1" si="6"/>
        <v>#DIV/0!</v>
      </c>
      <c r="I21" s="19">
        <f>IFERROR(VLOOKUP(A21,[1]master_price!$F$1:$Z$999,7,FALSE),)</f>
        <v>0</v>
      </c>
      <c r="J21" s="18">
        <f>IFERROR(VLOOKUP(A21,[1]master_price!$F$1:$AF$999,14,FALSE),)</f>
        <v>0</v>
      </c>
      <c r="K21" s="17">
        <f t="shared" si="3"/>
        <v>1</v>
      </c>
      <c r="L21" s="16">
        <f t="shared" si="4"/>
        <v>1</v>
      </c>
      <c r="M21" s="15">
        <f t="shared" ca="1" si="5"/>
        <v>0</v>
      </c>
      <c r="N21" s="28"/>
    </row>
    <row r="22" spans="1:15" ht="15.75" thickBot="1" x14ac:dyDescent="0.3">
      <c r="A22" s="24"/>
      <c r="B22" s="24"/>
      <c r="C22" s="27"/>
      <c r="D22" s="24"/>
      <c r="E22" s="23" t="e">
        <f t="shared" ca="1" si="0"/>
        <v>#N/A</v>
      </c>
      <c r="F22" s="22">
        <f t="shared" ca="1" si="1"/>
        <v>0</v>
      </c>
      <c r="G22" s="21">
        <f t="shared" ca="1" si="2"/>
        <v>0</v>
      </c>
      <c r="H22" s="20" t="e">
        <f t="shared" ca="1" si="6"/>
        <v>#DIV/0!</v>
      </c>
      <c r="I22" s="19">
        <f>IFERROR(VLOOKUP(A22,[1]master_price!$F$1:$Z$999,7,FALSE),)</f>
        <v>0</v>
      </c>
      <c r="J22" s="18">
        <f>IFERROR(VLOOKUP(A22,[1]master_price!$F$1:$AF$999,14,FALSE),)</f>
        <v>0</v>
      </c>
      <c r="K22" s="17">
        <f t="shared" si="3"/>
        <v>1</v>
      </c>
      <c r="L22" s="16">
        <f t="shared" si="4"/>
        <v>1</v>
      </c>
      <c r="M22" s="15">
        <f t="shared" ca="1" si="5"/>
        <v>0</v>
      </c>
      <c r="N22" s="11"/>
      <c r="O22" s="10"/>
    </row>
    <row r="23" spans="1:15" ht="15.75" thickBot="1" x14ac:dyDescent="0.3">
      <c r="A23" s="24"/>
      <c r="B23" s="26"/>
      <c r="C23" s="25"/>
      <c r="D23" s="24"/>
      <c r="E23" s="23" t="e">
        <f t="shared" ca="1" si="0"/>
        <v>#N/A</v>
      </c>
      <c r="F23" s="22">
        <f t="shared" ca="1" si="1"/>
        <v>0</v>
      </c>
      <c r="G23" s="21">
        <f t="shared" ca="1" si="2"/>
        <v>0</v>
      </c>
      <c r="H23" s="20" t="e">
        <f t="shared" ca="1" si="6"/>
        <v>#DIV/0!</v>
      </c>
      <c r="I23" s="19">
        <f>IFERROR(VLOOKUP(A23,[1]master_price!$F$1:$Z$999,7,FALSE),)</f>
        <v>0</v>
      </c>
      <c r="J23" s="18">
        <f>IFERROR(VLOOKUP(A23,[1]master_price!$F$1:$AF$999,14,FALSE),)</f>
        <v>0</v>
      </c>
      <c r="K23" s="17">
        <f t="shared" si="3"/>
        <v>1</v>
      </c>
      <c r="L23" s="16">
        <f t="shared" si="4"/>
        <v>1</v>
      </c>
      <c r="M23" s="15">
        <f t="shared" ca="1" si="5"/>
        <v>0</v>
      </c>
      <c r="N23" s="11"/>
      <c r="O23" s="10"/>
    </row>
    <row r="24" spans="1:15" ht="15.75" thickBot="1" x14ac:dyDescent="0.3">
      <c r="F24" s="14"/>
      <c r="G24" s="14"/>
      <c r="I24" s="3" t="s">
        <v>45</v>
      </c>
      <c r="J24" s="2" t="s">
        <v>11</v>
      </c>
      <c r="L24" s="13" t="s">
        <v>10</v>
      </c>
      <c r="M24" s="12">
        <f ca="1">SUM(M4:M23)</f>
        <v>0</v>
      </c>
      <c r="N24" s="11"/>
      <c r="O24" s="10"/>
    </row>
    <row r="25" spans="1:15" ht="15.75" thickBot="1" x14ac:dyDescent="0.3">
      <c r="I25" s="3" t="s">
        <v>46</v>
      </c>
      <c r="J25" s="8" t="s">
        <v>9</v>
      </c>
    </row>
    <row r="26" spans="1:15" ht="15.75" thickBot="1" x14ac:dyDescent="0.3">
      <c r="A26" s="6"/>
      <c r="I26" s="3" t="s">
        <v>47</v>
      </c>
      <c r="J26" s="8" t="s">
        <v>8</v>
      </c>
      <c r="M26" s="7" t="e">
        <f ca="1">M24/M25</f>
        <v>#DIV/0!</v>
      </c>
    </row>
    <row r="27" spans="1:15" x14ac:dyDescent="0.25">
      <c r="A27" s="6"/>
      <c r="J27" s="3"/>
      <c r="K27" s="3"/>
      <c r="L27" s="3"/>
      <c r="M27" s="3"/>
      <c r="N27" s="3"/>
    </row>
    <row r="28" spans="1:15" x14ac:dyDescent="0.25">
      <c r="A28" s="6"/>
    </row>
  </sheetData>
  <sheetProtection selectLockedCells="1"/>
  <dataConsolidate/>
  <mergeCells count="3">
    <mergeCell ref="A1:M1"/>
    <mergeCell ref="A2:D2"/>
    <mergeCell ref="F3:G3"/>
  </mergeCells>
  <conditionalFormatting sqref="G5">
    <cfRule type="expression" priority="1" stopIfTrue="1">
      <formula>$F$5</formula>
    </cfRule>
  </conditionalFormatting>
  <dataValidations count="3">
    <dataValidation type="list" allowBlank="1" showInputMessage="1" sqref="A4:A23">
      <formula1>IF(A4&lt;&gt;"",OFFSET(f_categorie,MATCH(A4&amp;"*",f_categorie,0)-1,,COUNTIF(f_categorie,A4&amp;"*"),1),f_categorie)</formula1>
    </dataValidation>
    <dataValidation type="list" allowBlank="1" showInputMessage="1" sqref="B4:B23">
      <formula1>list_format</formula1>
    </dataValidation>
    <dataValidation type="list" allowBlank="1" showInputMessage="1" showErrorMessage="1" sqref="D4:D23">
      <formula1>uniter_list</formula1>
    </dataValidation>
  </dataValidations>
  <printOptions horizontalCentered="1"/>
  <pageMargins left="0.39370078740157483" right="0.51181102362204722" top="0.43" bottom="0.39370078740157483" header="0.27559055118110237" footer="0.23622047244094491"/>
  <pageSetup scale="96" orientation="landscape" verticalDpi="300" r:id="rId1"/>
  <headerFooter alignWithMargins="0">
    <oddFooter>&amp;LImprimer le : &amp;D&amp;R&amp;"Arial,Gras"&amp;12&amp;F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ajout_recette_3">
                <anchor moveWithCells="1">
                  <from>
                    <xdr:col>14</xdr:col>
                    <xdr:colOff>209550</xdr:colOff>
                    <xdr:row>4</xdr:row>
                    <xdr:rowOff>57150</xdr:rowOff>
                  </from>
                  <to>
                    <xdr:col>16</xdr:col>
                    <xdr:colOff>485775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9">
    <pageSetUpPr fitToPage="1"/>
  </sheetPr>
  <dimension ref="A1:O28"/>
  <sheetViews>
    <sheetView showZeros="0" zoomScaleNormal="100" workbookViewId="0">
      <selection activeCell="F8" sqref="F8"/>
    </sheetView>
  </sheetViews>
  <sheetFormatPr defaultColWidth="11.42578125" defaultRowHeight="15" x14ac:dyDescent="0.25"/>
  <cols>
    <col min="1" max="1" width="26.28515625" style="1" customWidth="1"/>
    <col min="2" max="2" width="14" style="1" bestFit="1" customWidth="1"/>
    <col min="3" max="3" width="13.28515625" style="5" customWidth="1"/>
    <col min="4" max="4" width="11.42578125" style="4" customWidth="1"/>
    <col min="5" max="5" width="13.42578125" style="1" customWidth="1"/>
    <col min="6" max="6" width="9.42578125" style="1" customWidth="1"/>
    <col min="7" max="7" width="10" style="1" customWidth="1"/>
    <col min="8" max="8" width="9.85546875" style="1" bestFit="1" customWidth="1"/>
    <col min="9" max="9" width="11.42578125" style="3"/>
    <col min="10" max="10" width="9.85546875" style="2" customWidth="1"/>
    <col min="11" max="11" width="8.5703125" style="1" bestFit="1" customWidth="1"/>
    <col min="12" max="12" width="5.5703125" style="1" customWidth="1"/>
    <col min="13" max="13" width="13" style="1" customWidth="1"/>
    <col min="14" max="14" width="3.7109375" style="1" customWidth="1"/>
    <col min="15" max="16384" width="11.42578125" style="1"/>
  </cols>
  <sheetData>
    <row r="1" spans="1:14" ht="21" thickBot="1" x14ac:dyDescent="0.25">
      <c r="A1" s="70" t="s">
        <v>49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</row>
    <row r="2" spans="1:14" ht="16.5" thickBot="1" x14ac:dyDescent="0.3">
      <c r="A2" s="73" t="s">
        <v>23</v>
      </c>
      <c r="B2" s="73"/>
      <c r="C2" s="73"/>
      <c r="D2" s="74"/>
      <c r="E2" s="55"/>
      <c r="F2" s="52"/>
      <c r="G2" s="51"/>
      <c r="H2" s="50"/>
      <c r="I2" s="49"/>
      <c r="J2" s="48"/>
      <c r="K2" s="47"/>
      <c r="L2" s="46"/>
      <c r="M2" s="45"/>
    </row>
    <row r="3" spans="1:14" ht="13.5" thickBot="1" x14ac:dyDescent="0.25">
      <c r="A3" s="44" t="s">
        <v>22</v>
      </c>
      <c r="B3" s="44"/>
      <c r="C3" s="43" t="s">
        <v>21</v>
      </c>
      <c r="D3" s="42" t="s">
        <v>20</v>
      </c>
      <c r="E3" s="41" t="s">
        <v>19</v>
      </c>
      <c r="F3" s="75" t="s">
        <v>18</v>
      </c>
      <c r="G3" s="76"/>
      <c r="H3" s="40" t="s">
        <v>17</v>
      </c>
      <c r="I3" s="39" t="s">
        <v>16</v>
      </c>
      <c r="J3" s="38" t="s">
        <v>15</v>
      </c>
      <c r="K3" s="38" t="s">
        <v>14</v>
      </c>
      <c r="L3" s="37" t="s">
        <v>13</v>
      </c>
      <c r="M3" s="36" t="s">
        <v>12</v>
      </c>
    </row>
    <row r="4" spans="1:14" ht="15.75" thickBot="1" x14ac:dyDescent="0.3">
      <c r="A4" s="35" t="s">
        <v>35</v>
      </c>
      <c r="B4" s="34" t="s">
        <v>2</v>
      </c>
      <c r="C4" s="33">
        <v>1</v>
      </c>
      <c r="D4" s="30" t="s">
        <v>2</v>
      </c>
      <c r="E4" s="23" t="e">
        <f t="shared" ref="E4:E23" ca="1" si="0">CONVERT(C4,D4,F4)</f>
        <v>#N/A</v>
      </c>
      <c r="F4" s="22">
        <f t="shared" ref="F4:G23" ca="1" si="1">IFERROR(INDEX(INDIRECT($B4),MATCH($A4,DESCRIPTION,0),2),)</f>
        <v>12</v>
      </c>
      <c r="G4" s="32">
        <f ca="1">IFERROR(INDEX(INDIRECT($B4),MATCH($A4,DESCRIPTION,0),1),)</f>
        <v>0</v>
      </c>
      <c r="H4" s="20" t="e">
        <f ca="1">IFERROR(E4/G4,C4/G4)</f>
        <v>#DIV/0!</v>
      </c>
      <c r="I4" s="19" t="str">
        <f>IFERROR(VLOOKUP(A4,[1]master_price!$F$1:$Z$999,7,FALSE),)</f>
        <v>uniter</v>
      </c>
      <c r="J4" s="18" t="str">
        <f>IFERROR(VLOOKUP(A4,[1]master_price!$F$1:$AF$999,14,FALSE),)</f>
        <v>uniter</v>
      </c>
      <c r="K4" s="17" t="e">
        <f t="shared" ref="K4:K23" si="2">(100-J4)/100</f>
        <v>#VALUE!</v>
      </c>
      <c r="L4" s="16" t="e">
        <f t="shared" ref="L4:L23" si="3">100/(100-J4)</f>
        <v>#VALUE!</v>
      </c>
      <c r="M4" s="15">
        <f t="shared" ref="M4:M23" ca="1" si="4">IFERROR((I4*H4)/(1-J4),)</f>
        <v>0</v>
      </c>
      <c r="N4" s="28"/>
    </row>
    <row r="5" spans="1:14" ht="15.75" thickBot="1" x14ac:dyDescent="0.3">
      <c r="A5" s="30" t="s">
        <v>34</v>
      </c>
      <c r="B5" s="31" t="s">
        <v>6</v>
      </c>
      <c r="C5" s="27">
        <v>8</v>
      </c>
      <c r="D5" s="30" t="s">
        <v>116</v>
      </c>
      <c r="E5" s="23" t="e">
        <f t="shared" ca="1" si="0"/>
        <v>#N/A</v>
      </c>
      <c r="F5" s="22" t="e">
        <f ca="1">INDEX(INDIRECT($B5),MATCH($A5,DESCRIPTION,0),2)</f>
        <v>#N/A</v>
      </c>
      <c r="G5" s="21">
        <f ca="1">IFERROR(INDEX(INDIRECT($B5),MATCH($A5,DESCRIPTION,0),2),)</f>
        <v>0</v>
      </c>
      <c r="H5" s="20" t="e">
        <f t="shared" ref="H5:H23" ca="1" si="5">IFERROR(E5/G5,C5/G5)</f>
        <v>#DIV/0!</v>
      </c>
      <c r="I5" s="19">
        <f>IFERROR(VLOOKUP(A5,[1]master_price!$F$1:$Z$999,7,FALSE),)</f>
        <v>0</v>
      </c>
      <c r="J5" s="18">
        <f>IFERROR(VLOOKUP(A5,[1]master_price!$F$1:$AF$999,14,FALSE),)</f>
        <v>0</v>
      </c>
      <c r="K5" s="17">
        <f t="shared" si="2"/>
        <v>1</v>
      </c>
      <c r="L5" s="16">
        <f t="shared" si="3"/>
        <v>1</v>
      </c>
      <c r="M5" s="15">
        <f t="shared" ca="1" si="4"/>
        <v>0</v>
      </c>
      <c r="N5" s="28"/>
    </row>
    <row r="6" spans="1:14" ht="15.75" thickBot="1" x14ac:dyDescent="0.3">
      <c r="A6" s="24" t="s">
        <v>28</v>
      </c>
      <c r="B6" s="29" t="s">
        <v>4</v>
      </c>
      <c r="C6" s="27">
        <v>0.5</v>
      </c>
      <c r="D6" s="24" t="s">
        <v>5</v>
      </c>
      <c r="E6" s="23" t="e">
        <f t="shared" ca="1" si="0"/>
        <v>#N/A</v>
      </c>
      <c r="F6" s="22">
        <f t="shared" ca="1" si="1"/>
        <v>0</v>
      </c>
      <c r="G6" s="21">
        <f ca="1">IFERROR(INDEX(INDIRECT($B6),MATCH($A6,DESCRIPTION,0),2),)</f>
        <v>0</v>
      </c>
      <c r="H6" s="20" t="e">
        <f t="shared" ca="1" si="5"/>
        <v>#DIV/0!</v>
      </c>
      <c r="I6" s="19">
        <f>IFERROR(VLOOKUP(A6,[1]master_price!$F$1:$Z$999,7,FALSE),)</f>
        <v>0</v>
      </c>
      <c r="J6" s="18">
        <f>IFERROR(VLOOKUP(A6,[1]master_price!$F$1:$AF$999,14,FALSE),)</f>
        <v>0</v>
      </c>
      <c r="K6" s="17">
        <f t="shared" si="2"/>
        <v>1</v>
      </c>
      <c r="L6" s="16">
        <f t="shared" si="3"/>
        <v>1</v>
      </c>
      <c r="M6" s="15">
        <f t="shared" ca="1" si="4"/>
        <v>0</v>
      </c>
      <c r="N6" s="28"/>
    </row>
    <row r="7" spans="1:14" ht="15.75" thickBot="1" x14ac:dyDescent="0.3">
      <c r="A7" s="24" t="s">
        <v>42</v>
      </c>
      <c r="B7" s="24" t="s">
        <v>2</v>
      </c>
      <c r="C7" s="27">
        <v>32</v>
      </c>
      <c r="D7" s="24" t="s">
        <v>115</v>
      </c>
      <c r="E7" s="23" t="e">
        <f t="shared" ca="1" si="0"/>
        <v>#N/A</v>
      </c>
      <c r="F7" s="22">
        <f t="shared" ca="1" si="1"/>
        <v>0</v>
      </c>
      <c r="G7" s="21">
        <f ca="1">IFERROR(INDEX(INDIRECT($B7),MATCH($A7,DESCRIPTION,0),2),)</f>
        <v>0</v>
      </c>
      <c r="H7" s="20" t="e">
        <f t="shared" ca="1" si="5"/>
        <v>#DIV/0!</v>
      </c>
      <c r="I7" s="19">
        <f>IFERROR(VLOOKUP(A7,[1]master_price!$F$1:$Z$999,7,FALSE),)</f>
        <v>0</v>
      </c>
      <c r="J7" s="18">
        <f>IFERROR(VLOOKUP(A7,[1]master_price!$F$1:$AF$999,14,FALSE),)</f>
        <v>0</v>
      </c>
      <c r="K7" s="17">
        <f t="shared" si="2"/>
        <v>1</v>
      </c>
      <c r="L7" s="16">
        <f t="shared" si="3"/>
        <v>1</v>
      </c>
      <c r="M7" s="15">
        <f t="shared" ca="1" si="4"/>
        <v>0</v>
      </c>
      <c r="N7" s="28"/>
    </row>
    <row r="8" spans="1:14" ht="15.75" thickBot="1" x14ac:dyDescent="0.3">
      <c r="A8" s="24" t="s">
        <v>39</v>
      </c>
      <c r="B8" s="24" t="s">
        <v>2</v>
      </c>
      <c r="C8" s="27">
        <v>1</v>
      </c>
      <c r="D8" s="24" t="s">
        <v>2</v>
      </c>
      <c r="E8" s="23" t="e">
        <f t="shared" ca="1" si="0"/>
        <v>#N/A</v>
      </c>
      <c r="F8" s="22">
        <f t="shared" ca="1" si="1"/>
        <v>350</v>
      </c>
      <c r="G8" s="21">
        <f t="shared" ca="1" si="1"/>
        <v>350</v>
      </c>
      <c r="H8" s="20">
        <f t="shared" ca="1" si="5"/>
        <v>2.8571428571428571E-3</v>
      </c>
      <c r="I8" s="19" t="str">
        <f>IFERROR(VLOOKUP(A8,[1]master_price!$F$1:$Z$999,7,FALSE),)</f>
        <v>uniter</v>
      </c>
      <c r="J8" s="18" t="str">
        <f>IFERROR(VLOOKUP(A8,[1]master_price!$F$1:$AF$999,14,FALSE),)</f>
        <v>uniter</v>
      </c>
      <c r="K8" s="17" t="e">
        <f t="shared" si="2"/>
        <v>#VALUE!</v>
      </c>
      <c r="L8" s="16" t="e">
        <f t="shared" si="3"/>
        <v>#VALUE!</v>
      </c>
      <c r="M8" s="15">
        <f t="shared" ca="1" si="4"/>
        <v>0</v>
      </c>
      <c r="N8" s="28"/>
    </row>
    <row r="9" spans="1:14" ht="15.75" thickBot="1" x14ac:dyDescent="0.3">
      <c r="A9" s="24" t="s">
        <v>38</v>
      </c>
      <c r="B9" s="24"/>
      <c r="C9" s="27"/>
      <c r="D9" s="24"/>
      <c r="E9" s="23" t="e">
        <f t="shared" ca="1" si="0"/>
        <v>#N/A</v>
      </c>
      <c r="F9" s="22">
        <f t="shared" ca="1" si="1"/>
        <v>0</v>
      </c>
      <c r="G9" s="21">
        <f t="shared" ca="1" si="1"/>
        <v>0</v>
      </c>
      <c r="H9" s="20" t="e">
        <f t="shared" ca="1" si="5"/>
        <v>#DIV/0!</v>
      </c>
      <c r="I9" s="19" t="str">
        <f>IFERROR(VLOOKUP(A9,[1]master_price!$F$1:$Z$999,7,FALSE),)</f>
        <v>kg</v>
      </c>
      <c r="J9" s="18">
        <f>IFERROR(VLOOKUP(A9,[1]master_price!$F$1:$AF$999,14,FALSE),)</f>
        <v>0</v>
      </c>
      <c r="K9" s="17">
        <f t="shared" si="2"/>
        <v>1</v>
      </c>
      <c r="L9" s="16">
        <f t="shared" si="3"/>
        <v>1</v>
      </c>
      <c r="M9" s="15">
        <v>0.1</v>
      </c>
      <c r="N9" s="28"/>
    </row>
    <row r="10" spans="1:14" ht="15.75" thickBot="1" x14ac:dyDescent="0.3">
      <c r="A10" s="24"/>
      <c r="B10" s="24"/>
      <c r="C10" s="27"/>
      <c r="D10" s="24"/>
      <c r="E10" s="23" t="e">
        <f t="shared" ca="1" si="0"/>
        <v>#N/A</v>
      </c>
      <c r="F10" s="22">
        <f t="shared" ca="1" si="1"/>
        <v>0</v>
      </c>
      <c r="G10" s="21">
        <f t="shared" ca="1" si="1"/>
        <v>0</v>
      </c>
      <c r="H10" s="20" t="e">
        <f t="shared" ca="1" si="5"/>
        <v>#DIV/0!</v>
      </c>
      <c r="I10" s="19">
        <f>IFERROR(VLOOKUP(A10,[1]master_price!$F$1:$Z$999,7,FALSE),)</f>
        <v>0</v>
      </c>
      <c r="J10" s="18">
        <f>IFERROR(VLOOKUP(A10,[1]master_price!$F$1:$AF$999,14,FALSE),)</f>
        <v>0</v>
      </c>
      <c r="K10" s="17">
        <f t="shared" si="2"/>
        <v>1</v>
      </c>
      <c r="L10" s="16">
        <f t="shared" si="3"/>
        <v>1</v>
      </c>
      <c r="M10" s="15">
        <f t="shared" ca="1" si="4"/>
        <v>0</v>
      </c>
      <c r="N10" s="28"/>
    </row>
    <row r="11" spans="1:14" ht="15.75" thickBot="1" x14ac:dyDescent="0.3">
      <c r="A11" s="24"/>
      <c r="B11" s="24"/>
      <c r="C11" s="27"/>
      <c r="D11" s="24"/>
      <c r="E11" s="23" t="e">
        <f t="shared" ca="1" si="0"/>
        <v>#N/A</v>
      </c>
      <c r="F11" s="22">
        <f t="shared" ca="1" si="1"/>
        <v>0</v>
      </c>
      <c r="G11" s="21">
        <f t="shared" ca="1" si="1"/>
        <v>0</v>
      </c>
      <c r="H11" s="20" t="e">
        <f t="shared" ca="1" si="5"/>
        <v>#DIV/0!</v>
      </c>
      <c r="I11" s="19">
        <f>IFERROR(VLOOKUP(A11,[1]master_price!$F$1:$Z$999,7,FALSE),)</f>
        <v>0</v>
      </c>
      <c r="J11" s="18">
        <f>IFERROR(VLOOKUP(A11,[1]master_price!$F$1:$AF$999,14,FALSE),)</f>
        <v>0</v>
      </c>
      <c r="K11" s="17">
        <f t="shared" si="2"/>
        <v>1</v>
      </c>
      <c r="L11" s="16">
        <f t="shared" si="3"/>
        <v>1</v>
      </c>
      <c r="M11" s="15">
        <f t="shared" ca="1" si="4"/>
        <v>0</v>
      </c>
      <c r="N11" s="28"/>
    </row>
    <row r="12" spans="1:14" ht="15.75" thickBot="1" x14ac:dyDescent="0.3">
      <c r="A12" s="24"/>
      <c r="B12" s="24"/>
      <c r="C12" s="27"/>
      <c r="D12" s="24"/>
      <c r="E12" s="23" t="e">
        <f t="shared" ca="1" si="0"/>
        <v>#N/A</v>
      </c>
      <c r="F12" s="22">
        <f t="shared" ca="1" si="1"/>
        <v>0</v>
      </c>
      <c r="G12" s="21">
        <f t="shared" ca="1" si="1"/>
        <v>0</v>
      </c>
      <c r="H12" s="20" t="e">
        <f t="shared" ca="1" si="5"/>
        <v>#DIV/0!</v>
      </c>
      <c r="I12" s="19">
        <f>IFERROR(VLOOKUP(A12,[1]master_price!$F$1:$Z$999,7,FALSE),)</f>
        <v>0</v>
      </c>
      <c r="J12" s="18">
        <f>IFERROR(VLOOKUP(A12,[1]master_price!$F$1:$AF$999,14,FALSE),)</f>
        <v>0</v>
      </c>
      <c r="K12" s="17">
        <f t="shared" si="2"/>
        <v>1</v>
      </c>
      <c r="L12" s="16">
        <f t="shared" si="3"/>
        <v>1</v>
      </c>
      <c r="M12" s="15">
        <f t="shared" ca="1" si="4"/>
        <v>0</v>
      </c>
      <c r="N12" s="28"/>
    </row>
    <row r="13" spans="1:14" ht="15.75" thickBot="1" x14ac:dyDescent="0.3">
      <c r="A13" s="24" t="s">
        <v>44</v>
      </c>
      <c r="B13" s="24" t="s">
        <v>2</v>
      </c>
      <c r="C13" s="27">
        <v>1</v>
      </c>
      <c r="D13" s="24" t="s">
        <v>2</v>
      </c>
      <c r="E13" s="23" t="e">
        <f t="shared" ca="1" si="0"/>
        <v>#N/A</v>
      </c>
      <c r="F13" s="22">
        <f t="shared" ca="1" si="1"/>
        <v>0</v>
      </c>
      <c r="G13" s="21">
        <f t="shared" ca="1" si="1"/>
        <v>0</v>
      </c>
      <c r="H13" s="20" t="e">
        <f t="shared" ca="1" si="5"/>
        <v>#DIV/0!</v>
      </c>
      <c r="I13" s="19">
        <f>IFERROR(VLOOKUP(A13,[1]master_price!$F$1:$Z$999,7,FALSE),)</f>
        <v>0</v>
      </c>
      <c r="J13" s="18">
        <f>IFERROR(VLOOKUP(A13,[1]master_price!$F$1:$AF$999,14,FALSE),)</f>
        <v>0</v>
      </c>
      <c r="K13" s="17">
        <f t="shared" si="2"/>
        <v>1</v>
      </c>
      <c r="L13" s="16">
        <f t="shared" si="3"/>
        <v>1</v>
      </c>
      <c r="M13" s="15">
        <f t="shared" ca="1" si="4"/>
        <v>0</v>
      </c>
      <c r="N13" s="28"/>
    </row>
    <row r="14" spans="1:14" ht="15.75" thickBot="1" x14ac:dyDescent="0.3">
      <c r="A14" s="24" t="s">
        <v>24</v>
      </c>
      <c r="B14" s="24" t="s">
        <v>2</v>
      </c>
      <c r="C14" s="27">
        <v>1</v>
      </c>
      <c r="D14" s="24" t="s">
        <v>2</v>
      </c>
      <c r="E14" s="23" t="e">
        <f t="shared" ca="1" si="0"/>
        <v>#N/A</v>
      </c>
      <c r="F14" s="22">
        <f t="shared" ca="1" si="1"/>
        <v>0</v>
      </c>
      <c r="G14" s="21">
        <f t="shared" ca="1" si="1"/>
        <v>0</v>
      </c>
      <c r="H14" s="20" t="e">
        <f t="shared" ca="1" si="5"/>
        <v>#DIV/0!</v>
      </c>
      <c r="I14" s="19">
        <f>IFERROR(VLOOKUP(A14,[1]master_price!$F$1:$Z$999,7,FALSE),)</f>
        <v>0</v>
      </c>
      <c r="J14" s="18">
        <f>IFERROR(VLOOKUP(A14,[1]master_price!$F$1:$AF$999,14,FALSE),)</f>
        <v>0</v>
      </c>
      <c r="K14" s="17">
        <f t="shared" si="2"/>
        <v>1</v>
      </c>
      <c r="L14" s="16">
        <f t="shared" si="3"/>
        <v>1</v>
      </c>
      <c r="M14" s="15">
        <f t="shared" ca="1" si="4"/>
        <v>0</v>
      </c>
      <c r="N14" s="28"/>
    </row>
    <row r="15" spans="1:14" ht="15.75" thickBot="1" x14ac:dyDescent="0.3">
      <c r="A15" s="24"/>
      <c r="B15" s="24"/>
      <c r="C15" s="27"/>
      <c r="D15" s="24"/>
      <c r="E15" s="23" t="e">
        <f t="shared" ca="1" si="0"/>
        <v>#N/A</v>
      </c>
      <c r="F15" s="22">
        <f t="shared" ca="1" si="1"/>
        <v>0</v>
      </c>
      <c r="G15" s="21">
        <f t="shared" ca="1" si="1"/>
        <v>0</v>
      </c>
      <c r="H15" s="20" t="e">
        <f t="shared" ca="1" si="5"/>
        <v>#DIV/0!</v>
      </c>
      <c r="I15" s="19">
        <f>IFERROR(VLOOKUP(A15,[1]master_price!$F$1:$Z$999,7,FALSE),)</f>
        <v>0</v>
      </c>
      <c r="J15" s="18">
        <f>IFERROR(VLOOKUP(A15,[1]master_price!$F$1:$AF$999,14,FALSE),)</f>
        <v>0</v>
      </c>
      <c r="K15" s="17">
        <f t="shared" si="2"/>
        <v>1</v>
      </c>
      <c r="L15" s="16">
        <f t="shared" si="3"/>
        <v>1</v>
      </c>
      <c r="M15" s="15">
        <f t="shared" ca="1" si="4"/>
        <v>0</v>
      </c>
      <c r="N15" s="28"/>
    </row>
    <row r="16" spans="1:14" ht="15.75" thickBot="1" x14ac:dyDescent="0.3">
      <c r="A16" s="24"/>
      <c r="B16" s="24"/>
      <c r="C16" s="27"/>
      <c r="D16" s="24"/>
      <c r="E16" s="23" t="e">
        <f t="shared" ca="1" si="0"/>
        <v>#N/A</v>
      </c>
      <c r="F16" s="22">
        <f t="shared" ca="1" si="1"/>
        <v>0</v>
      </c>
      <c r="G16" s="21">
        <f t="shared" ca="1" si="1"/>
        <v>0</v>
      </c>
      <c r="H16" s="20" t="e">
        <f t="shared" ca="1" si="5"/>
        <v>#DIV/0!</v>
      </c>
      <c r="I16" s="19">
        <f>IFERROR(VLOOKUP(A16,[1]master_price!$F$1:$Z$999,7,FALSE),)</f>
        <v>0</v>
      </c>
      <c r="J16" s="18">
        <f>IFERROR(VLOOKUP(A16,[1]master_price!$F$1:$AF$999,14,FALSE),)</f>
        <v>0</v>
      </c>
      <c r="K16" s="17">
        <f t="shared" si="2"/>
        <v>1</v>
      </c>
      <c r="L16" s="16">
        <f t="shared" si="3"/>
        <v>1</v>
      </c>
      <c r="M16" s="15">
        <f t="shared" ca="1" si="4"/>
        <v>0</v>
      </c>
      <c r="N16" s="28"/>
    </row>
    <row r="17" spans="1:15" ht="15.75" thickBot="1" x14ac:dyDescent="0.3">
      <c r="A17" s="24"/>
      <c r="B17" s="24"/>
      <c r="C17" s="27"/>
      <c r="D17" s="24"/>
      <c r="E17" s="23" t="e">
        <f t="shared" ca="1" si="0"/>
        <v>#N/A</v>
      </c>
      <c r="F17" s="22">
        <f t="shared" ca="1" si="1"/>
        <v>0</v>
      </c>
      <c r="G17" s="21">
        <f t="shared" ca="1" si="1"/>
        <v>0</v>
      </c>
      <c r="H17" s="20" t="e">
        <f t="shared" ca="1" si="5"/>
        <v>#DIV/0!</v>
      </c>
      <c r="I17" s="19">
        <f>IFERROR(VLOOKUP(A17,[1]master_price!$F$1:$Z$999,7,FALSE),)</f>
        <v>0</v>
      </c>
      <c r="J17" s="18">
        <f>IFERROR(VLOOKUP(A17,[1]master_price!$F$1:$AF$999,14,FALSE),)</f>
        <v>0</v>
      </c>
      <c r="K17" s="17">
        <f t="shared" si="2"/>
        <v>1</v>
      </c>
      <c r="L17" s="16">
        <f t="shared" si="3"/>
        <v>1</v>
      </c>
      <c r="M17" s="15">
        <f t="shared" ca="1" si="4"/>
        <v>0</v>
      </c>
      <c r="N17" s="28"/>
    </row>
    <row r="18" spans="1:15" ht="15.75" thickBot="1" x14ac:dyDescent="0.3">
      <c r="A18" s="24"/>
      <c r="B18" s="24"/>
      <c r="C18" s="27"/>
      <c r="D18" s="24"/>
      <c r="E18" s="23" t="e">
        <f t="shared" ca="1" si="0"/>
        <v>#N/A</v>
      </c>
      <c r="F18" s="22">
        <f t="shared" ca="1" si="1"/>
        <v>0</v>
      </c>
      <c r="G18" s="21">
        <f t="shared" ca="1" si="1"/>
        <v>0</v>
      </c>
      <c r="H18" s="20" t="e">
        <f t="shared" ca="1" si="5"/>
        <v>#DIV/0!</v>
      </c>
      <c r="I18" s="19">
        <f>IFERROR(VLOOKUP(A18,[1]master_price!$F$1:$Z$999,7,FALSE),)</f>
        <v>0</v>
      </c>
      <c r="J18" s="18">
        <f>IFERROR(VLOOKUP(A18,[1]master_price!$F$1:$AF$999,14,FALSE),)</f>
        <v>0</v>
      </c>
      <c r="K18" s="17">
        <f t="shared" si="2"/>
        <v>1</v>
      </c>
      <c r="L18" s="16">
        <f t="shared" si="3"/>
        <v>1</v>
      </c>
      <c r="M18" s="15">
        <f t="shared" ca="1" si="4"/>
        <v>0</v>
      </c>
      <c r="N18" s="28"/>
    </row>
    <row r="19" spans="1:15" ht="15.75" thickBot="1" x14ac:dyDescent="0.3">
      <c r="A19" s="24"/>
      <c r="B19" s="24"/>
      <c r="C19" s="27"/>
      <c r="D19" s="24"/>
      <c r="E19" s="23" t="e">
        <f t="shared" ca="1" si="0"/>
        <v>#N/A</v>
      </c>
      <c r="F19" s="22">
        <f t="shared" ca="1" si="1"/>
        <v>0</v>
      </c>
      <c r="G19" s="21">
        <f t="shared" ca="1" si="1"/>
        <v>0</v>
      </c>
      <c r="H19" s="20" t="e">
        <f t="shared" ca="1" si="5"/>
        <v>#DIV/0!</v>
      </c>
      <c r="I19" s="19">
        <f>IFERROR(VLOOKUP(A19,[1]master_price!$F$1:$Z$999,7,FALSE),)</f>
        <v>0</v>
      </c>
      <c r="J19" s="18">
        <f>IFERROR(VLOOKUP(A19,[1]master_price!$F$1:$AF$999,14,FALSE),)</f>
        <v>0</v>
      </c>
      <c r="K19" s="17">
        <f t="shared" si="2"/>
        <v>1</v>
      </c>
      <c r="L19" s="16">
        <f t="shared" si="3"/>
        <v>1</v>
      </c>
      <c r="M19" s="15">
        <f t="shared" ca="1" si="4"/>
        <v>0</v>
      </c>
      <c r="N19" s="28"/>
    </row>
    <row r="20" spans="1:15" ht="15.75" thickBot="1" x14ac:dyDescent="0.3">
      <c r="A20" s="24"/>
      <c r="B20" s="24"/>
      <c r="C20" s="27"/>
      <c r="D20" s="24"/>
      <c r="E20" s="23" t="e">
        <f t="shared" ca="1" si="0"/>
        <v>#N/A</v>
      </c>
      <c r="F20" s="22">
        <f t="shared" ca="1" si="1"/>
        <v>0</v>
      </c>
      <c r="G20" s="21">
        <f t="shared" ca="1" si="1"/>
        <v>0</v>
      </c>
      <c r="H20" s="20" t="e">
        <f t="shared" ca="1" si="5"/>
        <v>#DIV/0!</v>
      </c>
      <c r="I20" s="19">
        <f>IFERROR(VLOOKUP(A20,[1]master_price!$F$1:$Z$999,7,FALSE),)</f>
        <v>0</v>
      </c>
      <c r="J20" s="18">
        <f>IFERROR(VLOOKUP(A20,[1]master_price!$F$1:$AF$999,14,FALSE),)</f>
        <v>0</v>
      </c>
      <c r="K20" s="17">
        <f t="shared" si="2"/>
        <v>1</v>
      </c>
      <c r="L20" s="16">
        <f t="shared" si="3"/>
        <v>1</v>
      </c>
      <c r="M20" s="15">
        <f t="shared" ca="1" si="4"/>
        <v>0</v>
      </c>
      <c r="N20" s="28"/>
    </row>
    <row r="21" spans="1:15" ht="15.75" thickBot="1" x14ac:dyDescent="0.3">
      <c r="A21" s="24"/>
      <c r="B21" s="24"/>
      <c r="C21" s="27"/>
      <c r="D21" s="24"/>
      <c r="E21" s="23" t="e">
        <f t="shared" ca="1" si="0"/>
        <v>#N/A</v>
      </c>
      <c r="F21" s="22">
        <f t="shared" ca="1" si="1"/>
        <v>0</v>
      </c>
      <c r="G21" s="21">
        <f t="shared" ca="1" si="1"/>
        <v>0</v>
      </c>
      <c r="H21" s="20" t="e">
        <f t="shared" ca="1" si="5"/>
        <v>#DIV/0!</v>
      </c>
      <c r="I21" s="19">
        <f>IFERROR(VLOOKUP(A21,[1]master_price!$F$1:$Z$999,7,FALSE),)</f>
        <v>0</v>
      </c>
      <c r="J21" s="18">
        <f>IFERROR(VLOOKUP(A21,[1]master_price!$F$1:$AF$999,14,FALSE),)</f>
        <v>0</v>
      </c>
      <c r="K21" s="17">
        <f t="shared" si="2"/>
        <v>1</v>
      </c>
      <c r="L21" s="16">
        <f t="shared" si="3"/>
        <v>1</v>
      </c>
      <c r="M21" s="15">
        <f t="shared" ca="1" si="4"/>
        <v>0</v>
      </c>
      <c r="N21" s="28"/>
    </row>
    <row r="22" spans="1:15" ht="15.75" thickBot="1" x14ac:dyDescent="0.3">
      <c r="A22" s="24"/>
      <c r="B22" s="24"/>
      <c r="C22" s="27"/>
      <c r="D22" s="24"/>
      <c r="E22" s="23" t="e">
        <f t="shared" ca="1" si="0"/>
        <v>#N/A</v>
      </c>
      <c r="F22" s="22">
        <f t="shared" ca="1" si="1"/>
        <v>0</v>
      </c>
      <c r="G22" s="21">
        <f t="shared" ca="1" si="1"/>
        <v>0</v>
      </c>
      <c r="H22" s="20" t="e">
        <f t="shared" ca="1" si="5"/>
        <v>#DIV/0!</v>
      </c>
      <c r="I22" s="19">
        <f>IFERROR(VLOOKUP(A22,[1]master_price!$F$1:$Z$999,7,FALSE),)</f>
        <v>0</v>
      </c>
      <c r="J22" s="18">
        <f>IFERROR(VLOOKUP(A22,[1]master_price!$F$1:$AF$999,14,FALSE),)</f>
        <v>0</v>
      </c>
      <c r="K22" s="17">
        <f t="shared" si="2"/>
        <v>1</v>
      </c>
      <c r="L22" s="16">
        <f t="shared" si="3"/>
        <v>1</v>
      </c>
      <c r="M22" s="15">
        <f t="shared" ca="1" si="4"/>
        <v>0</v>
      </c>
      <c r="N22" s="11"/>
      <c r="O22" s="10"/>
    </row>
    <row r="23" spans="1:15" ht="15.75" thickBot="1" x14ac:dyDescent="0.3">
      <c r="A23" s="24"/>
      <c r="B23" s="26"/>
      <c r="C23" s="25"/>
      <c r="D23" s="24"/>
      <c r="E23" s="23" t="e">
        <f t="shared" ca="1" si="0"/>
        <v>#N/A</v>
      </c>
      <c r="F23" s="22">
        <f t="shared" ca="1" si="1"/>
        <v>0</v>
      </c>
      <c r="G23" s="21">
        <f t="shared" ca="1" si="1"/>
        <v>0</v>
      </c>
      <c r="H23" s="20" t="e">
        <f t="shared" ca="1" si="5"/>
        <v>#DIV/0!</v>
      </c>
      <c r="I23" s="19">
        <f>IFERROR(VLOOKUP(A23,[1]master_price!$F$1:$Z$999,7,FALSE),)</f>
        <v>0</v>
      </c>
      <c r="J23" s="18">
        <f>IFERROR(VLOOKUP(A23,[1]master_price!$F$1:$AF$999,14,FALSE),)</f>
        <v>0</v>
      </c>
      <c r="K23" s="17">
        <f t="shared" si="2"/>
        <v>1</v>
      </c>
      <c r="L23" s="16">
        <f t="shared" si="3"/>
        <v>1</v>
      </c>
      <c r="M23" s="15">
        <f t="shared" ca="1" si="4"/>
        <v>0</v>
      </c>
      <c r="N23" s="11"/>
      <c r="O23" s="10"/>
    </row>
    <row r="24" spans="1:15" ht="15.75" thickBot="1" x14ac:dyDescent="0.3">
      <c r="F24" s="14"/>
      <c r="G24" s="14"/>
      <c r="I24" s="3" t="s">
        <v>45</v>
      </c>
      <c r="J24" s="2" t="s">
        <v>11</v>
      </c>
      <c r="L24" s="13" t="s">
        <v>10</v>
      </c>
      <c r="M24" s="12">
        <f ca="1">SUM(M4:M23)</f>
        <v>0.1</v>
      </c>
      <c r="N24" s="11"/>
      <c r="O24" s="10"/>
    </row>
    <row r="25" spans="1:15" ht="15.75" thickBot="1" x14ac:dyDescent="0.3">
      <c r="I25" s="3" t="s">
        <v>46</v>
      </c>
      <c r="J25" s="8" t="s">
        <v>9</v>
      </c>
      <c r="M25" s="57">
        <v>4.55</v>
      </c>
    </row>
    <row r="26" spans="1:15" ht="15.75" thickBot="1" x14ac:dyDescent="0.3">
      <c r="A26" s="6"/>
      <c r="I26" s="3" t="s">
        <v>47</v>
      </c>
      <c r="J26" s="8" t="s">
        <v>8</v>
      </c>
      <c r="M26" s="7">
        <f ca="1">M24/M25</f>
        <v>2.197802197802198E-2</v>
      </c>
    </row>
    <row r="27" spans="1:15" x14ac:dyDescent="0.25">
      <c r="A27" s="6"/>
      <c r="J27" s="3"/>
      <c r="K27" s="3"/>
      <c r="L27" s="3"/>
      <c r="M27" s="3"/>
      <c r="N27" s="3"/>
    </row>
    <row r="28" spans="1:15" x14ac:dyDescent="0.25">
      <c r="A28" s="6"/>
    </row>
  </sheetData>
  <sheetProtection selectLockedCells="1"/>
  <dataConsolidate/>
  <mergeCells count="3">
    <mergeCell ref="A1:M1"/>
    <mergeCell ref="A2:D2"/>
    <mergeCell ref="F3:G3"/>
  </mergeCells>
  <dataValidations count="3">
    <dataValidation type="list" allowBlank="1" showInputMessage="1" sqref="A4:A23">
      <formula1>IF(A4&lt;&gt;"",OFFSET(f_categorie,MATCH(A4&amp;"*",f_categorie,0)-1,,COUNTIF(f_categorie,A4&amp;"*"),1),f_categorie)</formula1>
    </dataValidation>
    <dataValidation type="list" allowBlank="1" showInputMessage="1" sqref="B4:B23">
      <formula1>list_format</formula1>
    </dataValidation>
    <dataValidation type="list" allowBlank="1" showInputMessage="1" showErrorMessage="1" sqref="D4:D23">
      <formula1>uniter_list</formula1>
    </dataValidation>
  </dataValidations>
  <printOptions horizontalCentered="1"/>
  <pageMargins left="0.39370078740157483" right="0.51181102362204722" top="0.43" bottom="0.39370078740157483" header="0.27559055118110237" footer="0.23622047244094491"/>
  <pageSetup scale="96" orientation="landscape" verticalDpi="300" r:id="rId1"/>
  <headerFooter alignWithMargins="0">
    <oddFooter>&amp;LImprimer le : &amp;D&amp;R&amp;"Arial,Gras"&amp;12&amp;F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ajout_recette_3">
                <anchor moveWithCells="1">
                  <from>
                    <xdr:col>14</xdr:col>
                    <xdr:colOff>209550</xdr:colOff>
                    <xdr:row>4</xdr:row>
                    <xdr:rowOff>57150</xdr:rowOff>
                  </from>
                  <to>
                    <xdr:col>16</xdr:col>
                    <xdr:colOff>485775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0">
    <pageSetUpPr fitToPage="1"/>
  </sheetPr>
  <dimension ref="A1:P28"/>
  <sheetViews>
    <sheetView showZeros="0" topLeftCell="A2" zoomScaleNormal="100" workbookViewId="0">
      <selection activeCell="C4" sqref="C4"/>
    </sheetView>
  </sheetViews>
  <sheetFormatPr defaultColWidth="11.42578125" defaultRowHeight="15" x14ac:dyDescent="0.25"/>
  <cols>
    <col min="1" max="1" width="26.28515625" style="1" customWidth="1"/>
    <col min="2" max="2" width="14" style="1" bestFit="1" customWidth="1"/>
    <col min="3" max="3" width="13.28515625" style="5" customWidth="1"/>
    <col min="4" max="4" width="11.42578125" style="4" customWidth="1"/>
    <col min="5" max="5" width="13.42578125" style="1" hidden="1" customWidth="1"/>
    <col min="6" max="6" width="9.42578125" style="1" customWidth="1"/>
    <col min="7" max="7" width="10" style="1" customWidth="1"/>
    <col min="8" max="8" width="9.28515625" style="1" hidden="1" customWidth="1"/>
    <col min="9" max="9" width="11.42578125" style="3"/>
    <col min="10" max="10" width="7.7109375" style="2" hidden="1" customWidth="1"/>
    <col min="11" max="11" width="4.5703125" style="1" hidden="1" customWidth="1"/>
    <col min="12" max="12" width="5.5703125" style="1" hidden="1" customWidth="1"/>
    <col min="13" max="13" width="13" style="1" customWidth="1"/>
    <col min="14" max="14" width="3.7109375" style="1" customWidth="1"/>
    <col min="15" max="16384" width="11.42578125" style="1"/>
  </cols>
  <sheetData>
    <row r="1" spans="1:14" ht="21" thickBot="1" x14ac:dyDescent="0.25">
      <c r="A1" s="70" t="s">
        <v>51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</row>
    <row r="2" spans="1:14" ht="16.5" thickBot="1" x14ac:dyDescent="0.3">
      <c r="A2" s="73" t="s">
        <v>23</v>
      </c>
      <c r="B2" s="73"/>
      <c r="C2" s="73"/>
      <c r="D2" s="74"/>
      <c r="E2" s="58"/>
      <c r="F2" s="52"/>
      <c r="G2" s="51"/>
      <c r="H2" s="50"/>
      <c r="I2" s="49"/>
      <c r="J2" s="48"/>
      <c r="K2" s="47"/>
      <c r="L2" s="46"/>
      <c r="M2" s="45"/>
    </row>
    <row r="3" spans="1:14" ht="13.5" thickBot="1" x14ac:dyDescent="0.25">
      <c r="A3" s="44" t="s">
        <v>22</v>
      </c>
      <c r="B3" s="44"/>
      <c r="C3" s="43" t="s">
        <v>21</v>
      </c>
      <c r="D3" s="42" t="s">
        <v>20</v>
      </c>
      <c r="E3" s="41" t="s">
        <v>19</v>
      </c>
      <c r="F3" s="75" t="s">
        <v>18</v>
      </c>
      <c r="G3" s="76"/>
      <c r="H3" s="40" t="s">
        <v>17</v>
      </c>
      <c r="I3" s="39" t="s">
        <v>16</v>
      </c>
      <c r="J3" s="38" t="s">
        <v>15</v>
      </c>
      <c r="K3" s="38" t="s">
        <v>14</v>
      </c>
      <c r="L3" s="37" t="s">
        <v>13</v>
      </c>
      <c r="M3" s="36" t="s">
        <v>12</v>
      </c>
    </row>
    <row r="4" spans="1:14" ht="15.75" thickBot="1" x14ac:dyDescent="0.3">
      <c r="A4" s="35" t="s">
        <v>35</v>
      </c>
      <c r="B4" s="34" t="s">
        <v>2</v>
      </c>
      <c r="C4" s="33">
        <v>1</v>
      </c>
      <c r="D4" s="30" t="s">
        <v>2</v>
      </c>
      <c r="E4" s="23" t="e">
        <f t="shared" ref="E4:E23" ca="1" si="0">CONVERT(C4,D4,F4)</f>
        <v>#N/A</v>
      </c>
      <c r="F4" s="22">
        <f t="shared" ref="F4:F23" ca="1" si="1">IFERROR(INDEX(INDIRECT($B4),MATCH($A4,DESCRIPTION,0),2),)</f>
        <v>12</v>
      </c>
      <c r="G4" s="32">
        <f t="shared" ref="G4:G23" ca="1" si="2">IFERROR(INDEX(INDIRECT($B4),MATCH($A4,DESCRIPTION,0),1),)</f>
        <v>0</v>
      </c>
      <c r="H4" s="20" t="e">
        <f ca="1">IFERROR(E4/G4,C4/G4)</f>
        <v>#DIV/0!</v>
      </c>
      <c r="I4" s="19" t="str">
        <f>IFERROR(VLOOKUP(A4,[1]master_price!$F$1:$Z$999,7,FALSE),)</f>
        <v>uniter</v>
      </c>
      <c r="J4" s="18" t="str">
        <f>IFERROR(VLOOKUP(A4,[1]master_price!$F$1:$AF$999,14,FALSE),)</f>
        <v>uniter</v>
      </c>
      <c r="K4" s="17" t="e">
        <f t="shared" ref="K4:K23" si="3">(100-J4)/100</f>
        <v>#VALUE!</v>
      </c>
      <c r="L4" s="16" t="e">
        <f t="shared" ref="L4:L23" si="4">100/(100-J4)</f>
        <v>#VALUE!</v>
      </c>
      <c r="M4" s="15">
        <f t="shared" ref="M4:M23" ca="1" si="5">IFERROR((I4*H4)/(1-J4),)</f>
        <v>0</v>
      </c>
      <c r="N4" s="28"/>
    </row>
    <row r="5" spans="1:14" ht="15.75" thickBot="1" x14ac:dyDescent="0.3">
      <c r="A5" s="30" t="s">
        <v>34</v>
      </c>
      <c r="B5" s="31" t="s">
        <v>2</v>
      </c>
      <c r="C5" s="27">
        <v>1</v>
      </c>
      <c r="D5" s="30" t="s">
        <v>2</v>
      </c>
      <c r="E5" s="23" t="e">
        <f t="shared" ca="1" si="0"/>
        <v>#N/A</v>
      </c>
      <c r="F5" s="22">
        <f t="shared" ca="1" si="1"/>
        <v>0</v>
      </c>
      <c r="G5" s="21">
        <f t="shared" ca="1" si="2"/>
        <v>0</v>
      </c>
      <c r="H5" s="20" t="e">
        <f t="shared" ref="H5:H23" ca="1" si="6">IFERROR(E5/G5,C5/G5)</f>
        <v>#DIV/0!</v>
      </c>
      <c r="I5" s="19">
        <f>IFERROR(VLOOKUP(A5,[1]master_price!$F$1:$Z$999,7,FALSE),)</f>
        <v>0</v>
      </c>
      <c r="J5" s="18">
        <f>IFERROR(VLOOKUP(A5,[1]master_price!$F$1:$AF$999,14,FALSE),)</f>
        <v>0</v>
      </c>
      <c r="K5" s="17">
        <f t="shared" si="3"/>
        <v>1</v>
      </c>
      <c r="L5" s="16">
        <f t="shared" si="4"/>
        <v>1</v>
      </c>
      <c r="M5" s="15">
        <f t="shared" ca="1" si="5"/>
        <v>0</v>
      </c>
      <c r="N5" s="28"/>
    </row>
    <row r="6" spans="1:14" ht="15.75" thickBot="1" x14ac:dyDescent="0.3">
      <c r="A6" s="24" t="s">
        <v>28</v>
      </c>
      <c r="B6" s="29" t="s">
        <v>4</v>
      </c>
      <c r="C6" s="27">
        <v>0.5</v>
      </c>
      <c r="D6" s="24" t="s">
        <v>5</v>
      </c>
      <c r="E6" s="23" t="e">
        <f t="shared" ca="1" si="0"/>
        <v>#N/A</v>
      </c>
      <c r="F6" s="22">
        <f t="shared" ca="1" si="1"/>
        <v>0</v>
      </c>
      <c r="G6" s="21">
        <f t="shared" ca="1" si="2"/>
        <v>0</v>
      </c>
      <c r="H6" s="20" t="e">
        <f t="shared" ca="1" si="6"/>
        <v>#DIV/0!</v>
      </c>
      <c r="I6" s="19">
        <f>IFERROR(VLOOKUP(A6,[1]master_price!$F$1:$Z$999,7,FALSE),)</f>
        <v>0</v>
      </c>
      <c r="J6" s="18">
        <f>IFERROR(VLOOKUP(A6,[1]master_price!$F$1:$AF$999,14,FALSE),)</f>
        <v>0</v>
      </c>
      <c r="K6" s="17">
        <f t="shared" si="3"/>
        <v>1</v>
      </c>
      <c r="L6" s="16">
        <f t="shared" si="4"/>
        <v>1</v>
      </c>
      <c r="M6" s="15">
        <f t="shared" ca="1" si="5"/>
        <v>0</v>
      </c>
      <c r="N6" s="28"/>
    </row>
    <row r="7" spans="1:14" ht="15.75" thickBot="1" x14ac:dyDescent="0.3">
      <c r="A7" s="24" t="s">
        <v>42</v>
      </c>
      <c r="B7" s="24" t="s">
        <v>4</v>
      </c>
      <c r="C7" s="27">
        <v>1</v>
      </c>
      <c r="D7" s="24" t="s">
        <v>3</v>
      </c>
      <c r="E7" s="23" t="e">
        <f t="shared" ca="1" si="0"/>
        <v>#N/A</v>
      </c>
      <c r="F7" s="22">
        <f t="shared" ca="1" si="1"/>
        <v>0</v>
      </c>
      <c r="G7" s="21">
        <f t="shared" ca="1" si="2"/>
        <v>0</v>
      </c>
      <c r="H7" s="20" t="e">
        <f t="shared" ca="1" si="6"/>
        <v>#DIV/0!</v>
      </c>
      <c r="I7" s="19">
        <f>IFERROR(VLOOKUP(A7,[1]master_price!$F$1:$Z$999,7,FALSE),)</f>
        <v>0</v>
      </c>
      <c r="J7" s="18">
        <f>IFERROR(VLOOKUP(A7,[1]master_price!$F$1:$AF$999,14,FALSE),)</f>
        <v>0</v>
      </c>
      <c r="K7" s="17">
        <f t="shared" si="3"/>
        <v>1</v>
      </c>
      <c r="L7" s="16">
        <f t="shared" si="4"/>
        <v>1</v>
      </c>
      <c r="M7" s="15">
        <f t="shared" ca="1" si="5"/>
        <v>0</v>
      </c>
      <c r="N7" s="28"/>
    </row>
    <row r="8" spans="1:14" ht="15.75" thickBot="1" x14ac:dyDescent="0.3">
      <c r="A8" s="24" t="s">
        <v>39</v>
      </c>
      <c r="B8" s="24" t="s">
        <v>2</v>
      </c>
      <c r="C8" s="27">
        <v>1</v>
      </c>
      <c r="D8" s="24" t="s">
        <v>2</v>
      </c>
      <c r="E8" s="23" t="e">
        <f t="shared" ca="1" si="0"/>
        <v>#N/A</v>
      </c>
      <c r="F8" s="22">
        <f t="shared" ca="1" si="1"/>
        <v>350</v>
      </c>
      <c r="G8" s="21">
        <f t="shared" ca="1" si="2"/>
        <v>0</v>
      </c>
      <c r="H8" s="20" t="e">
        <f t="shared" ca="1" si="6"/>
        <v>#DIV/0!</v>
      </c>
      <c r="I8" s="19" t="str">
        <f>IFERROR(VLOOKUP(A8,[1]master_price!$F$1:$Z$999,7,FALSE),)</f>
        <v>uniter</v>
      </c>
      <c r="J8" s="18" t="str">
        <f>IFERROR(VLOOKUP(A8,[1]master_price!$F$1:$AF$999,14,FALSE),)</f>
        <v>uniter</v>
      </c>
      <c r="K8" s="17" t="e">
        <f t="shared" si="3"/>
        <v>#VALUE!</v>
      </c>
      <c r="L8" s="16" t="e">
        <f t="shared" si="4"/>
        <v>#VALUE!</v>
      </c>
      <c r="M8" s="15">
        <f t="shared" ca="1" si="5"/>
        <v>0</v>
      </c>
      <c r="N8" s="28"/>
    </row>
    <row r="9" spans="1:14" ht="15.75" thickBot="1" x14ac:dyDescent="0.3">
      <c r="A9" s="24" t="s">
        <v>38</v>
      </c>
      <c r="B9" s="24" t="s">
        <v>2</v>
      </c>
      <c r="C9" s="27"/>
      <c r="D9" s="24"/>
      <c r="E9" s="23" t="e">
        <f t="shared" ca="1" si="0"/>
        <v>#N/A</v>
      </c>
      <c r="F9" s="22">
        <f t="shared" ca="1" si="1"/>
        <v>0</v>
      </c>
      <c r="G9" s="21">
        <f t="shared" ca="1" si="2"/>
        <v>0</v>
      </c>
      <c r="H9" s="20" t="e">
        <f t="shared" ca="1" si="6"/>
        <v>#DIV/0!</v>
      </c>
      <c r="I9" s="19" t="str">
        <f>IFERROR(VLOOKUP(A9,[1]master_price!$F$1:$Z$999,7,FALSE),)</f>
        <v>kg</v>
      </c>
      <c r="J9" s="18">
        <f>IFERROR(VLOOKUP(A9,[1]master_price!$F$1:$AF$999,14,FALSE),)</f>
        <v>0</v>
      </c>
      <c r="K9" s="17">
        <f t="shared" si="3"/>
        <v>1</v>
      </c>
      <c r="L9" s="16">
        <f t="shared" si="4"/>
        <v>1</v>
      </c>
      <c r="M9" s="15">
        <v>0.1</v>
      </c>
      <c r="N9" s="28"/>
    </row>
    <row r="10" spans="1:14" ht="15.75" thickBot="1" x14ac:dyDescent="0.3">
      <c r="A10" s="24" t="s">
        <v>77</v>
      </c>
      <c r="B10" s="24" t="s">
        <v>2</v>
      </c>
      <c r="C10" s="27">
        <v>1</v>
      </c>
      <c r="D10" s="24" t="s">
        <v>2</v>
      </c>
      <c r="E10" s="23" t="e">
        <f t="shared" ca="1" si="0"/>
        <v>#N/A</v>
      </c>
      <c r="F10" s="22">
        <f t="shared" ca="1" si="1"/>
        <v>0</v>
      </c>
      <c r="G10" s="21">
        <f t="shared" ca="1" si="2"/>
        <v>0</v>
      </c>
      <c r="H10" s="20" t="e">
        <f t="shared" ca="1" si="6"/>
        <v>#DIV/0!</v>
      </c>
      <c r="I10" s="19">
        <f>IFERROR(VLOOKUP(A10,[1]master_price!$F$1:$Z$999,7,FALSE),)</f>
        <v>0</v>
      </c>
      <c r="J10" s="18">
        <f>IFERROR(VLOOKUP(A10,[1]master_price!$F$1:$AF$999,14,FALSE),)</f>
        <v>0</v>
      </c>
      <c r="K10" s="17">
        <f t="shared" si="3"/>
        <v>1</v>
      </c>
      <c r="L10" s="16">
        <f t="shared" si="4"/>
        <v>1</v>
      </c>
      <c r="M10" s="15">
        <f t="shared" ca="1" si="5"/>
        <v>0</v>
      </c>
      <c r="N10" s="28"/>
    </row>
    <row r="11" spans="1:14" ht="15.75" thickBot="1" x14ac:dyDescent="0.3">
      <c r="A11" s="24"/>
      <c r="B11" s="24"/>
      <c r="C11" s="27"/>
      <c r="D11" s="24"/>
      <c r="E11" s="23" t="e">
        <f t="shared" ca="1" si="0"/>
        <v>#N/A</v>
      </c>
      <c r="F11" s="22">
        <f t="shared" ca="1" si="1"/>
        <v>0</v>
      </c>
      <c r="G11" s="21">
        <f t="shared" ca="1" si="2"/>
        <v>0</v>
      </c>
      <c r="H11" s="20" t="e">
        <f t="shared" ca="1" si="6"/>
        <v>#DIV/0!</v>
      </c>
      <c r="I11" s="19">
        <f>IFERROR(VLOOKUP(A11,[1]master_price!$F$1:$Z$999,7,FALSE),)</f>
        <v>0</v>
      </c>
      <c r="J11" s="18">
        <f>IFERROR(VLOOKUP(A11,[1]master_price!$F$1:$AF$999,14,FALSE),)</f>
        <v>0</v>
      </c>
      <c r="K11" s="17">
        <f t="shared" si="3"/>
        <v>1</v>
      </c>
      <c r="L11" s="16">
        <f t="shared" si="4"/>
        <v>1</v>
      </c>
      <c r="M11" s="15">
        <f t="shared" ca="1" si="5"/>
        <v>0</v>
      </c>
      <c r="N11" s="28"/>
    </row>
    <row r="12" spans="1:14" ht="15.75" thickBot="1" x14ac:dyDescent="0.3">
      <c r="A12" s="24"/>
      <c r="B12" s="24"/>
      <c r="C12" s="27"/>
      <c r="D12" s="24"/>
      <c r="E12" s="23" t="e">
        <f t="shared" ca="1" si="0"/>
        <v>#N/A</v>
      </c>
      <c r="F12" s="22">
        <f t="shared" ca="1" si="1"/>
        <v>0</v>
      </c>
      <c r="G12" s="21">
        <f t="shared" ca="1" si="2"/>
        <v>0</v>
      </c>
      <c r="H12" s="20" t="e">
        <f t="shared" ca="1" si="6"/>
        <v>#DIV/0!</v>
      </c>
      <c r="I12" s="19">
        <f>IFERROR(VLOOKUP(A12,[1]master_price!$F$1:$Z$999,7,FALSE),)</f>
        <v>0</v>
      </c>
      <c r="J12" s="18">
        <f>IFERROR(VLOOKUP(A12,[1]master_price!$F$1:$AF$999,14,FALSE),)</f>
        <v>0</v>
      </c>
      <c r="K12" s="17">
        <f t="shared" si="3"/>
        <v>1</v>
      </c>
      <c r="L12" s="16">
        <f t="shared" si="4"/>
        <v>1</v>
      </c>
      <c r="M12" s="15">
        <f t="shared" ca="1" si="5"/>
        <v>0</v>
      </c>
      <c r="N12" s="28"/>
    </row>
    <row r="13" spans="1:14" ht="15.75" thickBot="1" x14ac:dyDescent="0.3">
      <c r="A13" s="24" t="s">
        <v>44</v>
      </c>
      <c r="B13" s="24" t="s">
        <v>2</v>
      </c>
      <c r="C13" s="27">
        <v>1</v>
      </c>
      <c r="D13" s="24" t="s">
        <v>2</v>
      </c>
      <c r="E13" s="23" t="e">
        <f t="shared" ca="1" si="0"/>
        <v>#N/A</v>
      </c>
      <c r="F13" s="22">
        <f t="shared" ca="1" si="1"/>
        <v>0</v>
      </c>
      <c r="G13" s="21">
        <f t="shared" ca="1" si="2"/>
        <v>0</v>
      </c>
      <c r="H13" s="20" t="e">
        <f t="shared" ca="1" si="6"/>
        <v>#DIV/0!</v>
      </c>
      <c r="I13" s="19">
        <f>IFERROR(VLOOKUP(A13,[1]master_price!$F$1:$Z$999,7,FALSE),)</f>
        <v>0</v>
      </c>
      <c r="J13" s="18">
        <f>IFERROR(VLOOKUP(A13,[1]master_price!$F$1:$AF$999,14,FALSE),)</f>
        <v>0</v>
      </c>
      <c r="K13" s="17">
        <f t="shared" si="3"/>
        <v>1</v>
      </c>
      <c r="L13" s="16">
        <f t="shared" si="4"/>
        <v>1</v>
      </c>
      <c r="M13" s="15">
        <f t="shared" ca="1" si="5"/>
        <v>0</v>
      </c>
      <c r="N13" s="28"/>
    </row>
    <row r="14" spans="1:14" ht="15.75" thickBot="1" x14ac:dyDescent="0.3">
      <c r="A14" s="24" t="s">
        <v>24</v>
      </c>
      <c r="B14" s="24" t="s">
        <v>2</v>
      </c>
      <c r="C14" s="27">
        <v>1</v>
      </c>
      <c r="D14" s="24" t="s">
        <v>2</v>
      </c>
      <c r="E14" s="23" t="e">
        <f t="shared" ca="1" si="0"/>
        <v>#N/A</v>
      </c>
      <c r="F14" s="22">
        <f t="shared" ca="1" si="1"/>
        <v>0</v>
      </c>
      <c r="G14" s="21">
        <f t="shared" ca="1" si="2"/>
        <v>0</v>
      </c>
      <c r="H14" s="20" t="e">
        <f t="shared" ca="1" si="6"/>
        <v>#DIV/0!</v>
      </c>
      <c r="I14" s="19">
        <f>IFERROR(VLOOKUP(A14,[1]master_price!$F$1:$Z$999,7,FALSE),)</f>
        <v>0</v>
      </c>
      <c r="J14" s="18">
        <f>IFERROR(VLOOKUP(A14,[1]master_price!$F$1:$AF$999,14,FALSE),)</f>
        <v>0</v>
      </c>
      <c r="K14" s="17">
        <f t="shared" si="3"/>
        <v>1</v>
      </c>
      <c r="L14" s="16">
        <f t="shared" si="4"/>
        <v>1</v>
      </c>
      <c r="M14" s="15">
        <f t="shared" ca="1" si="5"/>
        <v>0</v>
      </c>
      <c r="N14" s="28"/>
    </row>
    <row r="15" spans="1:14" ht="15.75" thickBot="1" x14ac:dyDescent="0.3">
      <c r="A15" s="24"/>
      <c r="B15" s="24"/>
      <c r="C15" s="27"/>
      <c r="D15" s="24"/>
      <c r="E15" s="23" t="e">
        <f t="shared" ca="1" si="0"/>
        <v>#N/A</v>
      </c>
      <c r="F15" s="22">
        <f t="shared" ca="1" si="1"/>
        <v>0</v>
      </c>
      <c r="G15" s="21">
        <f t="shared" ca="1" si="2"/>
        <v>0</v>
      </c>
      <c r="H15" s="20" t="e">
        <f t="shared" ca="1" si="6"/>
        <v>#DIV/0!</v>
      </c>
      <c r="I15" s="19">
        <f>IFERROR(VLOOKUP(A15,[1]master_price!$F$1:$Z$999,7,FALSE),)</f>
        <v>0</v>
      </c>
      <c r="J15" s="18">
        <f>IFERROR(VLOOKUP(A15,[1]master_price!$F$1:$AF$999,14,FALSE),)</f>
        <v>0</v>
      </c>
      <c r="K15" s="17">
        <f t="shared" si="3"/>
        <v>1</v>
      </c>
      <c r="L15" s="16">
        <f t="shared" si="4"/>
        <v>1</v>
      </c>
      <c r="M15" s="15">
        <f t="shared" ca="1" si="5"/>
        <v>0</v>
      </c>
      <c r="N15" s="28"/>
    </row>
    <row r="16" spans="1:14" ht="15.75" thickBot="1" x14ac:dyDescent="0.3">
      <c r="A16" s="24"/>
      <c r="B16" s="24"/>
      <c r="C16" s="27"/>
      <c r="D16" s="24"/>
      <c r="E16" s="23" t="e">
        <f t="shared" ca="1" si="0"/>
        <v>#N/A</v>
      </c>
      <c r="F16" s="22">
        <f t="shared" ca="1" si="1"/>
        <v>0</v>
      </c>
      <c r="G16" s="21">
        <f t="shared" ca="1" si="2"/>
        <v>0</v>
      </c>
      <c r="H16" s="20" t="e">
        <f t="shared" ca="1" si="6"/>
        <v>#DIV/0!</v>
      </c>
      <c r="I16" s="19">
        <f>IFERROR(VLOOKUP(A16,[1]master_price!$F$1:$Z$999,7,FALSE),)</f>
        <v>0</v>
      </c>
      <c r="J16" s="18">
        <f>IFERROR(VLOOKUP(A16,[1]master_price!$F$1:$AF$999,14,FALSE),)</f>
        <v>0</v>
      </c>
      <c r="K16" s="17">
        <f t="shared" si="3"/>
        <v>1</v>
      </c>
      <c r="L16" s="16">
        <f t="shared" si="4"/>
        <v>1</v>
      </c>
      <c r="M16" s="15">
        <f t="shared" ca="1" si="5"/>
        <v>0</v>
      </c>
      <c r="N16" s="28"/>
    </row>
    <row r="17" spans="1:16" ht="15.75" thickBot="1" x14ac:dyDescent="0.3">
      <c r="A17" s="24"/>
      <c r="B17" s="24"/>
      <c r="C17" s="27"/>
      <c r="D17" s="24"/>
      <c r="E17" s="23" t="e">
        <f t="shared" ca="1" si="0"/>
        <v>#N/A</v>
      </c>
      <c r="F17" s="22">
        <f t="shared" ca="1" si="1"/>
        <v>0</v>
      </c>
      <c r="G17" s="21">
        <f t="shared" ca="1" si="2"/>
        <v>0</v>
      </c>
      <c r="H17" s="20" t="e">
        <f t="shared" ca="1" si="6"/>
        <v>#DIV/0!</v>
      </c>
      <c r="I17" s="19">
        <f>IFERROR(VLOOKUP(A17,[1]master_price!$F$1:$Z$999,7,FALSE),)</f>
        <v>0</v>
      </c>
      <c r="J17" s="18">
        <f>IFERROR(VLOOKUP(A17,[1]master_price!$F$1:$AF$999,14,FALSE),)</f>
        <v>0</v>
      </c>
      <c r="K17" s="17">
        <f t="shared" si="3"/>
        <v>1</v>
      </c>
      <c r="L17" s="16">
        <f t="shared" si="4"/>
        <v>1</v>
      </c>
      <c r="M17" s="15">
        <f t="shared" ca="1" si="5"/>
        <v>0</v>
      </c>
      <c r="N17" s="28"/>
    </row>
    <row r="18" spans="1:16" ht="15.75" thickBot="1" x14ac:dyDescent="0.3">
      <c r="A18" s="24"/>
      <c r="B18" s="24"/>
      <c r="C18" s="27"/>
      <c r="D18" s="24"/>
      <c r="E18" s="23" t="e">
        <f t="shared" ca="1" si="0"/>
        <v>#N/A</v>
      </c>
      <c r="F18" s="22">
        <f t="shared" ca="1" si="1"/>
        <v>0</v>
      </c>
      <c r="G18" s="21">
        <f t="shared" ca="1" si="2"/>
        <v>0</v>
      </c>
      <c r="H18" s="20" t="e">
        <f t="shared" ca="1" si="6"/>
        <v>#DIV/0!</v>
      </c>
      <c r="I18" s="19">
        <f>IFERROR(VLOOKUP(A18,[1]master_price!$F$1:$Z$999,7,FALSE),)</f>
        <v>0</v>
      </c>
      <c r="J18" s="18">
        <f>IFERROR(VLOOKUP(A18,[1]master_price!$F$1:$AF$999,14,FALSE),)</f>
        <v>0</v>
      </c>
      <c r="K18" s="17">
        <f t="shared" si="3"/>
        <v>1</v>
      </c>
      <c r="L18" s="16">
        <f t="shared" si="4"/>
        <v>1</v>
      </c>
      <c r="M18" s="15">
        <f t="shared" ca="1" si="5"/>
        <v>0</v>
      </c>
      <c r="N18" s="28"/>
    </row>
    <row r="19" spans="1:16" ht="15.75" thickBot="1" x14ac:dyDescent="0.3">
      <c r="A19" s="24"/>
      <c r="B19" s="24"/>
      <c r="C19" s="27"/>
      <c r="D19" s="24"/>
      <c r="E19" s="23" t="e">
        <f t="shared" ca="1" si="0"/>
        <v>#N/A</v>
      </c>
      <c r="F19" s="22">
        <f t="shared" ca="1" si="1"/>
        <v>0</v>
      </c>
      <c r="G19" s="21">
        <f t="shared" ca="1" si="2"/>
        <v>0</v>
      </c>
      <c r="H19" s="20" t="e">
        <f t="shared" ca="1" si="6"/>
        <v>#DIV/0!</v>
      </c>
      <c r="I19" s="19">
        <f>IFERROR(VLOOKUP(A19,[1]master_price!$F$1:$Z$999,7,FALSE),)</f>
        <v>0</v>
      </c>
      <c r="J19" s="18">
        <f>IFERROR(VLOOKUP(A19,[1]master_price!$F$1:$AF$999,14,FALSE),)</f>
        <v>0</v>
      </c>
      <c r="K19" s="17">
        <f t="shared" si="3"/>
        <v>1</v>
      </c>
      <c r="L19" s="16">
        <f t="shared" si="4"/>
        <v>1</v>
      </c>
      <c r="M19" s="15">
        <f t="shared" ca="1" si="5"/>
        <v>0</v>
      </c>
      <c r="N19" s="28"/>
    </row>
    <row r="20" spans="1:16" ht="15.75" thickBot="1" x14ac:dyDescent="0.3">
      <c r="A20" s="24"/>
      <c r="B20" s="24"/>
      <c r="C20" s="27"/>
      <c r="D20" s="24"/>
      <c r="E20" s="23" t="e">
        <f t="shared" ca="1" si="0"/>
        <v>#N/A</v>
      </c>
      <c r="F20" s="22">
        <f t="shared" ca="1" si="1"/>
        <v>0</v>
      </c>
      <c r="G20" s="21">
        <f t="shared" ca="1" si="2"/>
        <v>0</v>
      </c>
      <c r="H20" s="20" t="e">
        <f t="shared" ca="1" si="6"/>
        <v>#DIV/0!</v>
      </c>
      <c r="I20" s="19">
        <f>IFERROR(VLOOKUP(A20,[1]master_price!$F$1:$Z$999,7,FALSE),)</f>
        <v>0</v>
      </c>
      <c r="J20" s="18">
        <f>IFERROR(VLOOKUP(A20,[1]master_price!$F$1:$AF$999,14,FALSE),)</f>
        <v>0</v>
      </c>
      <c r="K20" s="17">
        <f t="shared" si="3"/>
        <v>1</v>
      </c>
      <c r="L20" s="16">
        <f t="shared" si="4"/>
        <v>1</v>
      </c>
      <c r="M20" s="15">
        <f t="shared" ca="1" si="5"/>
        <v>0</v>
      </c>
      <c r="N20" s="28"/>
    </row>
    <row r="21" spans="1:16" ht="15.75" thickBot="1" x14ac:dyDescent="0.3">
      <c r="A21" s="24"/>
      <c r="B21" s="24"/>
      <c r="C21" s="27"/>
      <c r="D21" s="24"/>
      <c r="E21" s="23" t="e">
        <f t="shared" ca="1" si="0"/>
        <v>#N/A</v>
      </c>
      <c r="F21" s="22">
        <f t="shared" ca="1" si="1"/>
        <v>0</v>
      </c>
      <c r="G21" s="21">
        <f t="shared" ca="1" si="2"/>
        <v>0</v>
      </c>
      <c r="H21" s="20" t="e">
        <f t="shared" ca="1" si="6"/>
        <v>#DIV/0!</v>
      </c>
      <c r="I21" s="19">
        <f>IFERROR(VLOOKUP(A21,[1]master_price!$F$1:$Z$999,7,FALSE),)</f>
        <v>0</v>
      </c>
      <c r="J21" s="18">
        <f>IFERROR(VLOOKUP(A21,[1]master_price!$F$1:$AF$999,14,FALSE),)</f>
        <v>0</v>
      </c>
      <c r="K21" s="17">
        <f t="shared" si="3"/>
        <v>1</v>
      </c>
      <c r="L21" s="16">
        <f t="shared" si="4"/>
        <v>1</v>
      </c>
      <c r="M21" s="15">
        <f t="shared" ca="1" si="5"/>
        <v>0</v>
      </c>
      <c r="N21" s="28"/>
    </row>
    <row r="22" spans="1:16" ht="15.75" thickBot="1" x14ac:dyDescent="0.3">
      <c r="A22" s="24"/>
      <c r="B22" s="24"/>
      <c r="C22" s="27"/>
      <c r="D22" s="24"/>
      <c r="E22" s="23" t="e">
        <f t="shared" ca="1" si="0"/>
        <v>#N/A</v>
      </c>
      <c r="F22" s="22">
        <f t="shared" ca="1" si="1"/>
        <v>0</v>
      </c>
      <c r="G22" s="21">
        <f t="shared" ca="1" si="2"/>
        <v>0</v>
      </c>
      <c r="H22" s="20" t="e">
        <f t="shared" ca="1" si="6"/>
        <v>#DIV/0!</v>
      </c>
      <c r="I22" s="19">
        <f>IFERROR(VLOOKUP(A22,[1]master_price!$F$1:$Z$999,7,FALSE),)</f>
        <v>0</v>
      </c>
      <c r="J22" s="18">
        <f>IFERROR(VLOOKUP(A22,[1]master_price!$F$1:$AF$999,14,FALSE),)</f>
        <v>0</v>
      </c>
      <c r="K22" s="17">
        <f t="shared" si="3"/>
        <v>1</v>
      </c>
      <c r="L22" s="16">
        <f t="shared" si="4"/>
        <v>1</v>
      </c>
      <c r="M22" s="15">
        <f t="shared" ca="1" si="5"/>
        <v>0</v>
      </c>
      <c r="N22" s="11"/>
      <c r="O22" s="10"/>
    </row>
    <row r="23" spans="1:16" ht="15.75" thickBot="1" x14ac:dyDescent="0.3">
      <c r="A23" s="24"/>
      <c r="B23" s="26"/>
      <c r="C23" s="25"/>
      <c r="D23" s="24"/>
      <c r="E23" s="23" t="e">
        <f t="shared" ca="1" si="0"/>
        <v>#N/A</v>
      </c>
      <c r="F23" s="22">
        <f t="shared" ca="1" si="1"/>
        <v>0</v>
      </c>
      <c r="G23" s="21">
        <f t="shared" ca="1" si="2"/>
        <v>0</v>
      </c>
      <c r="H23" s="20" t="e">
        <f t="shared" ca="1" si="6"/>
        <v>#DIV/0!</v>
      </c>
      <c r="I23" s="19">
        <f>IFERROR(VLOOKUP(A23,[1]master_price!$F$1:$Z$999,7,FALSE),)</f>
        <v>0</v>
      </c>
      <c r="J23" s="18">
        <f>IFERROR(VLOOKUP(A23,[1]master_price!$F$1:$AF$999,14,FALSE),)</f>
        <v>0</v>
      </c>
      <c r="K23" s="17">
        <f t="shared" si="3"/>
        <v>1</v>
      </c>
      <c r="L23" s="16">
        <f t="shared" si="4"/>
        <v>1</v>
      </c>
      <c r="M23" s="15">
        <f t="shared" ca="1" si="5"/>
        <v>0</v>
      </c>
      <c r="N23" s="11"/>
      <c r="O23" s="10"/>
    </row>
    <row r="24" spans="1:16" ht="15.75" thickBot="1" x14ac:dyDescent="0.3">
      <c r="F24" s="14"/>
      <c r="G24" s="14"/>
      <c r="I24" s="3" t="s">
        <v>45</v>
      </c>
      <c r="J24" s="2" t="s">
        <v>11</v>
      </c>
      <c r="L24" s="13" t="s">
        <v>10</v>
      </c>
      <c r="M24" s="12">
        <f ca="1">SUM(M4:M23)</f>
        <v>0.1</v>
      </c>
      <c r="N24" s="11"/>
      <c r="O24" s="69"/>
    </row>
    <row r="25" spans="1:16" ht="15.75" thickBot="1" x14ac:dyDescent="0.3">
      <c r="I25" s="3" t="s">
        <v>46</v>
      </c>
      <c r="J25" s="8" t="s">
        <v>9</v>
      </c>
      <c r="M25" s="57">
        <v>3.9</v>
      </c>
      <c r="P25" s="68"/>
    </row>
    <row r="26" spans="1:16" ht="15.75" thickBot="1" x14ac:dyDescent="0.3">
      <c r="A26" s="6"/>
      <c r="I26" s="3" t="s">
        <v>47</v>
      </c>
      <c r="J26" s="8" t="s">
        <v>8</v>
      </c>
      <c r="M26" s="7">
        <f ca="1">M24/M25</f>
        <v>2.5641025641025644E-2</v>
      </c>
    </row>
    <row r="27" spans="1:16" x14ac:dyDescent="0.25">
      <c r="A27" s="6"/>
      <c r="J27" s="3"/>
      <c r="K27" s="3"/>
      <c r="L27" s="3"/>
      <c r="M27" s="3"/>
      <c r="N27" s="3"/>
    </row>
    <row r="28" spans="1:16" x14ac:dyDescent="0.25">
      <c r="A28" s="6"/>
    </row>
  </sheetData>
  <sheetProtection selectLockedCells="1"/>
  <dataConsolidate/>
  <mergeCells count="3">
    <mergeCell ref="A1:M1"/>
    <mergeCell ref="A2:D2"/>
    <mergeCell ref="F3:G3"/>
  </mergeCells>
  <conditionalFormatting sqref="G5">
    <cfRule type="expression" priority="1" stopIfTrue="1">
      <formula>$F$5</formula>
    </cfRule>
  </conditionalFormatting>
  <dataValidations count="3">
    <dataValidation type="list" allowBlank="1" showInputMessage="1" showErrorMessage="1" sqref="D4:D23">
      <formula1>uniter_list</formula1>
    </dataValidation>
    <dataValidation type="list" allowBlank="1" showInputMessage="1" sqref="B4:B23">
      <formula1>list_format</formula1>
    </dataValidation>
    <dataValidation type="list" allowBlank="1" showInputMessage="1" sqref="A4:A23">
      <formula1>IF(A4&lt;&gt;"",OFFSET(f_categorie,MATCH(A4&amp;"*",f_categorie,0)-1,,COUNTIF(f_categorie,A4&amp;"*"),1),f_categorie)</formula1>
    </dataValidation>
  </dataValidations>
  <printOptions horizontalCentered="1"/>
  <pageMargins left="0.39370078740157483" right="0.51181102362204722" top="0.43" bottom="0.39370078740157483" header="0.27559055118110237" footer="0.23622047244094491"/>
  <pageSetup scale="96" orientation="landscape" verticalDpi="300" r:id="rId1"/>
  <headerFooter alignWithMargins="0">
    <oddFooter>&amp;LImprimer le : &amp;D&amp;R&amp;"Arial,Gras"&amp;12&amp;F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ajout_recette_3">
                <anchor moveWithCells="1">
                  <from>
                    <xdr:col>14</xdr:col>
                    <xdr:colOff>209550</xdr:colOff>
                    <xdr:row>4</xdr:row>
                    <xdr:rowOff>57150</xdr:rowOff>
                  </from>
                  <to>
                    <xdr:col>16</xdr:col>
                    <xdr:colOff>485775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1">
    <pageSetUpPr fitToPage="1"/>
  </sheetPr>
  <dimension ref="A1:O28"/>
  <sheetViews>
    <sheetView showZeros="0" topLeftCell="A2" zoomScaleNormal="100" workbookViewId="0">
      <selection activeCell="A6" sqref="A1:XFD1048576"/>
    </sheetView>
  </sheetViews>
  <sheetFormatPr defaultColWidth="11.42578125" defaultRowHeight="15" x14ac:dyDescent="0.25"/>
  <cols>
    <col min="1" max="1" width="26.28515625" style="1" customWidth="1"/>
    <col min="2" max="2" width="14" style="1" bestFit="1" customWidth="1"/>
    <col min="3" max="3" width="13.28515625" style="5" customWidth="1"/>
    <col min="4" max="4" width="11.42578125" style="4" customWidth="1"/>
    <col min="5" max="5" width="13.42578125" style="1" hidden="1" customWidth="1"/>
    <col min="6" max="6" width="9.42578125" style="1" customWidth="1"/>
    <col min="7" max="7" width="10" style="1" customWidth="1"/>
    <col min="8" max="8" width="9.28515625" style="1" hidden="1" customWidth="1"/>
    <col min="9" max="9" width="11.42578125" style="3"/>
    <col min="10" max="10" width="7.7109375" style="2" hidden="1" customWidth="1"/>
    <col min="11" max="11" width="4.5703125" style="1" hidden="1" customWidth="1"/>
    <col min="12" max="12" width="5.5703125" style="1" hidden="1" customWidth="1"/>
    <col min="13" max="13" width="13" style="1" customWidth="1"/>
    <col min="14" max="14" width="3.7109375" style="1" customWidth="1"/>
    <col min="15" max="16384" width="11.42578125" style="1"/>
  </cols>
  <sheetData>
    <row r="1" spans="1:14" ht="21" thickBot="1" x14ac:dyDescent="0.25">
      <c r="A1" s="70" t="s">
        <v>50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</row>
    <row r="2" spans="1:14" ht="16.5" thickBot="1" x14ac:dyDescent="0.3">
      <c r="A2" s="73" t="s">
        <v>23</v>
      </c>
      <c r="B2" s="73"/>
      <c r="C2" s="73"/>
      <c r="D2" s="74"/>
      <c r="E2" s="58"/>
      <c r="F2" s="52"/>
      <c r="G2" s="51"/>
      <c r="H2" s="50"/>
      <c r="I2" s="49"/>
      <c r="J2" s="48"/>
      <c r="K2" s="47"/>
      <c r="L2" s="46"/>
      <c r="M2" s="45"/>
    </row>
    <row r="3" spans="1:14" ht="13.5" thickBot="1" x14ac:dyDescent="0.25">
      <c r="A3" s="44" t="s">
        <v>22</v>
      </c>
      <c r="B3" s="44"/>
      <c r="C3" s="43" t="s">
        <v>21</v>
      </c>
      <c r="D3" s="42" t="s">
        <v>20</v>
      </c>
      <c r="E3" s="41" t="s">
        <v>19</v>
      </c>
      <c r="F3" s="75" t="s">
        <v>18</v>
      </c>
      <c r="G3" s="76"/>
      <c r="H3" s="40" t="s">
        <v>17</v>
      </c>
      <c r="I3" s="39" t="s">
        <v>16</v>
      </c>
      <c r="J3" s="38" t="s">
        <v>15</v>
      </c>
      <c r="K3" s="38" t="s">
        <v>14</v>
      </c>
      <c r="L3" s="37" t="s">
        <v>13</v>
      </c>
      <c r="M3" s="36" t="s">
        <v>12</v>
      </c>
    </row>
    <row r="4" spans="1:14" ht="15.75" thickBot="1" x14ac:dyDescent="0.3">
      <c r="A4" s="35" t="s">
        <v>35</v>
      </c>
      <c r="B4" s="34" t="s">
        <v>2</v>
      </c>
      <c r="C4" s="33">
        <v>1</v>
      </c>
      <c r="D4" s="30" t="s">
        <v>2</v>
      </c>
      <c r="E4" s="23" t="e">
        <f t="shared" ref="E4:E23" ca="1" si="0">CONVERT(C4,D4,F4)</f>
        <v>#N/A</v>
      </c>
      <c r="F4" s="22">
        <f t="shared" ref="F4:F23" ca="1" si="1">IFERROR(INDEX(INDIRECT($B4),MATCH($A4,DESCRIPTION,0),2),)</f>
        <v>12</v>
      </c>
      <c r="G4" s="32">
        <f t="shared" ref="G4:G23" ca="1" si="2">IFERROR(INDEX(INDIRECT($B4),MATCH($A4,DESCRIPTION,0),1),)</f>
        <v>0</v>
      </c>
      <c r="H4" s="20" t="e">
        <f ca="1">IFERROR(E4/G4,C4/G4)</f>
        <v>#DIV/0!</v>
      </c>
      <c r="I4" s="19" t="str">
        <f>IFERROR(VLOOKUP(A4,[1]master_price!$F$1:$Z$999,7,FALSE),)</f>
        <v>uniter</v>
      </c>
      <c r="J4" s="18" t="str">
        <f>IFERROR(VLOOKUP(A4,[1]master_price!$F$1:$AF$999,14,FALSE),)</f>
        <v>uniter</v>
      </c>
      <c r="K4" s="17" t="e">
        <f t="shared" ref="K4:K23" si="3">(100-J4)/100</f>
        <v>#VALUE!</v>
      </c>
      <c r="L4" s="16" t="e">
        <f t="shared" ref="L4:L23" si="4">100/(100-J4)</f>
        <v>#VALUE!</v>
      </c>
      <c r="M4" s="15">
        <f t="shared" ref="M4:M23" ca="1" si="5">IFERROR((I4*H4)/(1-J4),)</f>
        <v>0</v>
      </c>
      <c r="N4" s="28"/>
    </row>
    <row r="5" spans="1:14" ht="15.75" thickBot="1" x14ac:dyDescent="0.3">
      <c r="A5" s="30" t="s">
        <v>34</v>
      </c>
      <c r="B5" s="31" t="s">
        <v>2</v>
      </c>
      <c r="C5" s="27">
        <v>2</v>
      </c>
      <c r="D5" s="30" t="s">
        <v>2</v>
      </c>
      <c r="E5" s="23" t="e">
        <f t="shared" ca="1" si="0"/>
        <v>#N/A</v>
      </c>
      <c r="F5" s="22">
        <f t="shared" ca="1" si="1"/>
        <v>0</v>
      </c>
      <c r="G5" s="21">
        <f t="shared" ca="1" si="2"/>
        <v>0</v>
      </c>
      <c r="H5" s="20" t="e">
        <f t="shared" ref="H5:H23" ca="1" si="6">IFERROR(E5/G5,C5/G5)</f>
        <v>#DIV/0!</v>
      </c>
      <c r="I5" s="19">
        <f>IFERROR(VLOOKUP(A5,[1]master_price!$F$1:$Z$999,7,FALSE),)</f>
        <v>0</v>
      </c>
      <c r="J5" s="18">
        <f>IFERROR(VLOOKUP(A5,[1]master_price!$F$1:$AF$999,14,FALSE),)</f>
        <v>0</v>
      </c>
      <c r="K5" s="17">
        <f t="shared" si="3"/>
        <v>1</v>
      </c>
      <c r="L5" s="16">
        <f t="shared" si="4"/>
        <v>1</v>
      </c>
      <c r="M5" s="15">
        <f t="shared" ca="1" si="5"/>
        <v>0</v>
      </c>
      <c r="N5" s="28"/>
    </row>
    <row r="6" spans="1:14" ht="15.75" thickBot="1" x14ac:dyDescent="0.3">
      <c r="A6" s="24" t="s">
        <v>28</v>
      </c>
      <c r="B6" s="29" t="s">
        <v>4</v>
      </c>
      <c r="C6" s="27">
        <v>0.5</v>
      </c>
      <c r="D6" s="24" t="s">
        <v>5</v>
      </c>
      <c r="E6" s="23" t="e">
        <f t="shared" ca="1" si="0"/>
        <v>#N/A</v>
      </c>
      <c r="F6" s="22">
        <f t="shared" ca="1" si="1"/>
        <v>0</v>
      </c>
      <c r="G6" s="21">
        <f t="shared" ca="1" si="2"/>
        <v>0</v>
      </c>
      <c r="H6" s="20" t="e">
        <f t="shared" ca="1" si="6"/>
        <v>#DIV/0!</v>
      </c>
      <c r="I6" s="19">
        <f>IFERROR(VLOOKUP(A6,[1]master_price!$F$1:$Z$999,7,FALSE),)</f>
        <v>0</v>
      </c>
      <c r="J6" s="18">
        <f>IFERROR(VLOOKUP(A6,[1]master_price!$F$1:$AF$999,14,FALSE),)</f>
        <v>0</v>
      </c>
      <c r="K6" s="17">
        <f t="shared" si="3"/>
        <v>1</v>
      </c>
      <c r="L6" s="16">
        <f t="shared" si="4"/>
        <v>1</v>
      </c>
      <c r="M6" s="15">
        <f t="shared" ca="1" si="5"/>
        <v>0</v>
      </c>
      <c r="N6" s="28"/>
    </row>
    <row r="7" spans="1:14" ht="15.75" thickBot="1" x14ac:dyDescent="0.3">
      <c r="A7" s="24" t="s">
        <v>42</v>
      </c>
      <c r="B7" s="24" t="s">
        <v>4</v>
      </c>
      <c r="C7" s="27">
        <v>1</v>
      </c>
      <c r="D7" s="24" t="s">
        <v>3</v>
      </c>
      <c r="E7" s="23" t="e">
        <f t="shared" ca="1" si="0"/>
        <v>#N/A</v>
      </c>
      <c r="F7" s="22">
        <f t="shared" ca="1" si="1"/>
        <v>0</v>
      </c>
      <c r="G7" s="21">
        <f t="shared" ca="1" si="2"/>
        <v>0</v>
      </c>
      <c r="H7" s="20" t="e">
        <f t="shared" ca="1" si="6"/>
        <v>#DIV/0!</v>
      </c>
      <c r="I7" s="19">
        <f>IFERROR(VLOOKUP(A7,[1]master_price!$F$1:$Z$999,7,FALSE),)</f>
        <v>0</v>
      </c>
      <c r="J7" s="18">
        <f>IFERROR(VLOOKUP(A7,[1]master_price!$F$1:$AF$999,14,FALSE),)</f>
        <v>0</v>
      </c>
      <c r="K7" s="17">
        <f t="shared" si="3"/>
        <v>1</v>
      </c>
      <c r="L7" s="16">
        <f t="shared" si="4"/>
        <v>1</v>
      </c>
      <c r="M7" s="15">
        <f t="shared" ca="1" si="5"/>
        <v>0</v>
      </c>
      <c r="N7" s="28"/>
    </row>
    <row r="8" spans="1:14" ht="15.75" thickBot="1" x14ac:dyDescent="0.3">
      <c r="A8" s="24" t="s">
        <v>39</v>
      </c>
      <c r="B8" s="24" t="s">
        <v>2</v>
      </c>
      <c r="C8" s="27">
        <v>1</v>
      </c>
      <c r="D8" s="24" t="s">
        <v>2</v>
      </c>
      <c r="E8" s="23" t="e">
        <f t="shared" ca="1" si="0"/>
        <v>#N/A</v>
      </c>
      <c r="F8" s="22">
        <f t="shared" ca="1" si="1"/>
        <v>350</v>
      </c>
      <c r="G8" s="21">
        <f t="shared" ca="1" si="2"/>
        <v>0</v>
      </c>
      <c r="H8" s="20" t="e">
        <f t="shared" ca="1" si="6"/>
        <v>#DIV/0!</v>
      </c>
      <c r="I8" s="19" t="str">
        <f>IFERROR(VLOOKUP(A8,[1]master_price!$F$1:$Z$999,7,FALSE),)</f>
        <v>uniter</v>
      </c>
      <c r="J8" s="18" t="str">
        <f>IFERROR(VLOOKUP(A8,[1]master_price!$F$1:$AF$999,14,FALSE),)</f>
        <v>uniter</v>
      </c>
      <c r="K8" s="17" t="e">
        <f t="shared" si="3"/>
        <v>#VALUE!</v>
      </c>
      <c r="L8" s="16" t="e">
        <f t="shared" si="4"/>
        <v>#VALUE!</v>
      </c>
      <c r="M8" s="15">
        <f t="shared" ca="1" si="5"/>
        <v>0</v>
      </c>
      <c r="N8" s="28"/>
    </row>
    <row r="9" spans="1:14" ht="15.75" thickBot="1" x14ac:dyDescent="0.3">
      <c r="A9" s="24" t="s">
        <v>38</v>
      </c>
      <c r="B9" s="24"/>
      <c r="C9" s="27"/>
      <c r="D9" s="24"/>
      <c r="E9" s="23" t="e">
        <f t="shared" ca="1" si="0"/>
        <v>#N/A</v>
      </c>
      <c r="F9" s="22">
        <f t="shared" ca="1" si="1"/>
        <v>0</v>
      </c>
      <c r="G9" s="21">
        <f t="shared" ca="1" si="2"/>
        <v>0</v>
      </c>
      <c r="H9" s="20" t="e">
        <f t="shared" ca="1" si="6"/>
        <v>#DIV/0!</v>
      </c>
      <c r="I9" s="19" t="str">
        <f>IFERROR(VLOOKUP(A9,[1]master_price!$F$1:$Z$999,7,FALSE),)</f>
        <v>kg</v>
      </c>
      <c r="J9" s="18">
        <f>IFERROR(VLOOKUP(A9,[1]master_price!$F$1:$AF$999,14,FALSE),)</f>
        <v>0</v>
      </c>
      <c r="K9" s="17">
        <f t="shared" si="3"/>
        <v>1</v>
      </c>
      <c r="L9" s="16">
        <f t="shared" si="4"/>
        <v>1</v>
      </c>
      <c r="M9" s="15">
        <v>0.1</v>
      </c>
      <c r="N9" s="28"/>
    </row>
    <row r="10" spans="1:14" ht="15.75" thickBot="1" x14ac:dyDescent="0.3">
      <c r="A10" s="24" t="s">
        <v>77</v>
      </c>
      <c r="B10" s="24" t="s">
        <v>2</v>
      </c>
      <c r="C10" s="27">
        <v>1</v>
      </c>
      <c r="D10" s="24" t="s">
        <v>2</v>
      </c>
      <c r="E10" s="23" t="e">
        <f t="shared" ca="1" si="0"/>
        <v>#N/A</v>
      </c>
      <c r="F10" s="22">
        <f t="shared" ca="1" si="1"/>
        <v>0</v>
      </c>
      <c r="G10" s="21">
        <f t="shared" ca="1" si="2"/>
        <v>0</v>
      </c>
      <c r="H10" s="20" t="e">
        <f t="shared" ca="1" si="6"/>
        <v>#DIV/0!</v>
      </c>
      <c r="I10" s="19">
        <f>IFERROR(VLOOKUP(A10,[1]master_price!$F$1:$Z$999,7,FALSE),)</f>
        <v>0</v>
      </c>
      <c r="J10" s="18">
        <f>IFERROR(VLOOKUP(A10,[1]master_price!$F$1:$AF$999,14,FALSE),)</f>
        <v>0</v>
      </c>
      <c r="K10" s="17">
        <f t="shared" si="3"/>
        <v>1</v>
      </c>
      <c r="L10" s="16">
        <f t="shared" si="4"/>
        <v>1</v>
      </c>
      <c r="M10" s="15">
        <f t="shared" ca="1" si="5"/>
        <v>0</v>
      </c>
      <c r="N10" s="28"/>
    </row>
    <row r="11" spans="1:14" ht="15.75" thickBot="1" x14ac:dyDescent="0.3">
      <c r="A11" s="24"/>
      <c r="B11" s="24"/>
      <c r="C11" s="27"/>
      <c r="D11" s="24"/>
      <c r="E11" s="23" t="e">
        <f t="shared" ca="1" si="0"/>
        <v>#N/A</v>
      </c>
      <c r="F11" s="22">
        <f t="shared" ca="1" si="1"/>
        <v>0</v>
      </c>
      <c r="G11" s="21">
        <f t="shared" ca="1" si="2"/>
        <v>0</v>
      </c>
      <c r="H11" s="20" t="e">
        <f t="shared" ca="1" si="6"/>
        <v>#DIV/0!</v>
      </c>
      <c r="I11" s="19">
        <f>IFERROR(VLOOKUP(A11,[1]master_price!$F$1:$Z$999,7,FALSE),)</f>
        <v>0</v>
      </c>
      <c r="J11" s="18">
        <f>IFERROR(VLOOKUP(A11,[1]master_price!$F$1:$AF$999,14,FALSE),)</f>
        <v>0</v>
      </c>
      <c r="K11" s="17">
        <f t="shared" si="3"/>
        <v>1</v>
      </c>
      <c r="L11" s="16">
        <f t="shared" si="4"/>
        <v>1</v>
      </c>
      <c r="M11" s="15">
        <f t="shared" ca="1" si="5"/>
        <v>0</v>
      </c>
      <c r="N11" s="28"/>
    </row>
    <row r="12" spans="1:14" ht="15.75" thickBot="1" x14ac:dyDescent="0.3">
      <c r="A12" s="24"/>
      <c r="B12" s="24"/>
      <c r="C12" s="27"/>
      <c r="D12" s="24"/>
      <c r="E12" s="23" t="e">
        <f t="shared" ca="1" si="0"/>
        <v>#N/A</v>
      </c>
      <c r="F12" s="22">
        <f t="shared" ca="1" si="1"/>
        <v>0</v>
      </c>
      <c r="G12" s="21">
        <f t="shared" ca="1" si="2"/>
        <v>0</v>
      </c>
      <c r="H12" s="20" t="e">
        <f t="shared" ca="1" si="6"/>
        <v>#DIV/0!</v>
      </c>
      <c r="I12" s="19">
        <f>IFERROR(VLOOKUP(A12,[1]master_price!$F$1:$Z$999,7,FALSE),)</f>
        <v>0</v>
      </c>
      <c r="J12" s="18">
        <f>IFERROR(VLOOKUP(A12,[1]master_price!$F$1:$AF$999,14,FALSE),)</f>
        <v>0</v>
      </c>
      <c r="K12" s="17">
        <f t="shared" si="3"/>
        <v>1</v>
      </c>
      <c r="L12" s="16">
        <f t="shared" si="4"/>
        <v>1</v>
      </c>
      <c r="M12" s="15">
        <f t="shared" ca="1" si="5"/>
        <v>0</v>
      </c>
      <c r="N12" s="28"/>
    </row>
    <row r="13" spans="1:14" ht="15.75" thickBot="1" x14ac:dyDescent="0.3">
      <c r="A13" s="24" t="s">
        <v>44</v>
      </c>
      <c r="B13" s="24" t="s">
        <v>2</v>
      </c>
      <c r="C13" s="27">
        <v>1</v>
      </c>
      <c r="D13" s="24" t="s">
        <v>2</v>
      </c>
      <c r="E13" s="23" t="e">
        <f t="shared" ca="1" si="0"/>
        <v>#N/A</v>
      </c>
      <c r="F13" s="22">
        <f t="shared" ca="1" si="1"/>
        <v>0</v>
      </c>
      <c r="G13" s="21">
        <f t="shared" ca="1" si="2"/>
        <v>0</v>
      </c>
      <c r="H13" s="20" t="e">
        <f t="shared" ca="1" si="6"/>
        <v>#DIV/0!</v>
      </c>
      <c r="I13" s="19">
        <f>IFERROR(VLOOKUP(A13,[1]master_price!$F$1:$Z$999,7,FALSE),)</f>
        <v>0</v>
      </c>
      <c r="J13" s="18">
        <f>IFERROR(VLOOKUP(A13,[1]master_price!$F$1:$AF$999,14,FALSE),)</f>
        <v>0</v>
      </c>
      <c r="K13" s="17">
        <f t="shared" si="3"/>
        <v>1</v>
      </c>
      <c r="L13" s="16">
        <f t="shared" si="4"/>
        <v>1</v>
      </c>
      <c r="M13" s="15">
        <f t="shared" ca="1" si="5"/>
        <v>0</v>
      </c>
      <c r="N13" s="28"/>
    </row>
    <row r="14" spans="1:14" ht="15.75" thickBot="1" x14ac:dyDescent="0.3">
      <c r="A14" s="24" t="s">
        <v>24</v>
      </c>
      <c r="B14" s="24" t="s">
        <v>2</v>
      </c>
      <c r="C14" s="27">
        <v>1</v>
      </c>
      <c r="D14" s="24" t="s">
        <v>2</v>
      </c>
      <c r="E14" s="23" t="e">
        <f t="shared" ca="1" si="0"/>
        <v>#N/A</v>
      </c>
      <c r="F14" s="22">
        <f t="shared" ca="1" si="1"/>
        <v>0</v>
      </c>
      <c r="G14" s="21">
        <f t="shared" ca="1" si="2"/>
        <v>0</v>
      </c>
      <c r="H14" s="20" t="e">
        <f t="shared" ca="1" si="6"/>
        <v>#DIV/0!</v>
      </c>
      <c r="I14" s="19">
        <f>IFERROR(VLOOKUP(A14,[1]master_price!$F$1:$Z$999,7,FALSE),)</f>
        <v>0</v>
      </c>
      <c r="J14" s="18">
        <f>IFERROR(VLOOKUP(A14,[1]master_price!$F$1:$AF$999,14,FALSE),)</f>
        <v>0</v>
      </c>
      <c r="K14" s="17">
        <f t="shared" si="3"/>
        <v>1</v>
      </c>
      <c r="L14" s="16">
        <f t="shared" si="4"/>
        <v>1</v>
      </c>
      <c r="M14" s="15">
        <f t="shared" ca="1" si="5"/>
        <v>0</v>
      </c>
      <c r="N14" s="28"/>
    </row>
    <row r="15" spans="1:14" ht="15.75" thickBot="1" x14ac:dyDescent="0.3">
      <c r="A15" s="24"/>
      <c r="B15" s="24"/>
      <c r="C15" s="27"/>
      <c r="D15" s="24"/>
      <c r="E15" s="23" t="e">
        <f t="shared" ca="1" si="0"/>
        <v>#N/A</v>
      </c>
      <c r="F15" s="22">
        <f t="shared" ca="1" si="1"/>
        <v>0</v>
      </c>
      <c r="G15" s="21">
        <f t="shared" ca="1" si="2"/>
        <v>0</v>
      </c>
      <c r="H15" s="20" t="e">
        <f t="shared" ca="1" si="6"/>
        <v>#DIV/0!</v>
      </c>
      <c r="I15" s="19">
        <f>IFERROR(VLOOKUP(A15,[1]master_price!$F$1:$Z$999,7,FALSE),)</f>
        <v>0</v>
      </c>
      <c r="J15" s="18">
        <f>IFERROR(VLOOKUP(A15,[1]master_price!$F$1:$AF$999,14,FALSE),)</f>
        <v>0</v>
      </c>
      <c r="K15" s="17">
        <f t="shared" si="3"/>
        <v>1</v>
      </c>
      <c r="L15" s="16">
        <f t="shared" si="4"/>
        <v>1</v>
      </c>
      <c r="M15" s="15">
        <f t="shared" ca="1" si="5"/>
        <v>0</v>
      </c>
      <c r="N15" s="28"/>
    </row>
    <row r="16" spans="1:14" ht="15.75" thickBot="1" x14ac:dyDescent="0.3">
      <c r="A16" s="24"/>
      <c r="B16" s="24"/>
      <c r="C16" s="27"/>
      <c r="D16" s="24"/>
      <c r="E16" s="23" t="e">
        <f t="shared" ca="1" si="0"/>
        <v>#N/A</v>
      </c>
      <c r="F16" s="22">
        <f t="shared" ca="1" si="1"/>
        <v>0</v>
      </c>
      <c r="G16" s="21">
        <f t="shared" ca="1" si="2"/>
        <v>0</v>
      </c>
      <c r="H16" s="20" t="e">
        <f t="shared" ca="1" si="6"/>
        <v>#DIV/0!</v>
      </c>
      <c r="I16" s="19">
        <f>IFERROR(VLOOKUP(A16,[1]master_price!$F$1:$Z$999,7,FALSE),)</f>
        <v>0</v>
      </c>
      <c r="J16" s="18">
        <f>IFERROR(VLOOKUP(A16,[1]master_price!$F$1:$AF$999,14,FALSE),)</f>
        <v>0</v>
      </c>
      <c r="K16" s="17">
        <f t="shared" si="3"/>
        <v>1</v>
      </c>
      <c r="L16" s="16">
        <f t="shared" si="4"/>
        <v>1</v>
      </c>
      <c r="M16" s="15">
        <f t="shared" ca="1" si="5"/>
        <v>0</v>
      </c>
      <c r="N16" s="28"/>
    </row>
    <row r="17" spans="1:15" ht="15.75" thickBot="1" x14ac:dyDescent="0.3">
      <c r="A17" s="24"/>
      <c r="B17" s="24"/>
      <c r="C17" s="27"/>
      <c r="D17" s="24"/>
      <c r="E17" s="23" t="e">
        <f t="shared" ca="1" si="0"/>
        <v>#N/A</v>
      </c>
      <c r="F17" s="22">
        <f t="shared" ca="1" si="1"/>
        <v>0</v>
      </c>
      <c r="G17" s="21">
        <f t="shared" ca="1" si="2"/>
        <v>0</v>
      </c>
      <c r="H17" s="20" t="e">
        <f t="shared" ca="1" si="6"/>
        <v>#DIV/0!</v>
      </c>
      <c r="I17" s="19">
        <f>IFERROR(VLOOKUP(A17,[1]master_price!$F$1:$Z$999,7,FALSE),)</f>
        <v>0</v>
      </c>
      <c r="J17" s="18">
        <f>IFERROR(VLOOKUP(A17,[1]master_price!$F$1:$AF$999,14,FALSE),)</f>
        <v>0</v>
      </c>
      <c r="K17" s="17">
        <f t="shared" si="3"/>
        <v>1</v>
      </c>
      <c r="L17" s="16">
        <f t="shared" si="4"/>
        <v>1</v>
      </c>
      <c r="M17" s="15">
        <f t="shared" ca="1" si="5"/>
        <v>0</v>
      </c>
      <c r="N17" s="28"/>
    </row>
    <row r="18" spans="1:15" ht="15.75" thickBot="1" x14ac:dyDescent="0.3">
      <c r="A18" s="24"/>
      <c r="B18" s="24"/>
      <c r="C18" s="27"/>
      <c r="D18" s="24"/>
      <c r="E18" s="23" t="e">
        <f t="shared" ca="1" si="0"/>
        <v>#N/A</v>
      </c>
      <c r="F18" s="22">
        <f t="shared" ca="1" si="1"/>
        <v>0</v>
      </c>
      <c r="G18" s="21">
        <f t="shared" ca="1" si="2"/>
        <v>0</v>
      </c>
      <c r="H18" s="20" t="e">
        <f t="shared" ca="1" si="6"/>
        <v>#DIV/0!</v>
      </c>
      <c r="I18" s="19">
        <f>IFERROR(VLOOKUP(A18,[1]master_price!$F$1:$Z$999,7,FALSE),)</f>
        <v>0</v>
      </c>
      <c r="J18" s="18">
        <f>IFERROR(VLOOKUP(A18,[1]master_price!$F$1:$AF$999,14,FALSE),)</f>
        <v>0</v>
      </c>
      <c r="K18" s="17">
        <f t="shared" si="3"/>
        <v>1</v>
      </c>
      <c r="L18" s="16">
        <f t="shared" si="4"/>
        <v>1</v>
      </c>
      <c r="M18" s="15">
        <f t="shared" ca="1" si="5"/>
        <v>0</v>
      </c>
      <c r="N18" s="28"/>
    </row>
    <row r="19" spans="1:15" ht="15.75" thickBot="1" x14ac:dyDescent="0.3">
      <c r="A19" s="24"/>
      <c r="B19" s="24"/>
      <c r="C19" s="27"/>
      <c r="D19" s="24"/>
      <c r="E19" s="23" t="e">
        <f t="shared" ca="1" si="0"/>
        <v>#N/A</v>
      </c>
      <c r="F19" s="22">
        <f t="shared" ca="1" si="1"/>
        <v>0</v>
      </c>
      <c r="G19" s="21">
        <f t="shared" ca="1" si="2"/>
        <v>0</v>
      </c>
      <c r="H19" s="20" t="e">
        <f t="shared" ca="1" si="6"/>
        <v>#DIV/0!</v>
      </c>
      <c r="I19" s="19">
        <f>IFERROR(VLOOKUP(A19,[1]master_price!$F$1:$Z$999,7,FALSE),)</f>
        <v>0</v>
      </c>
      <c r="J19" s="18">
        <f>IFERROR(VLOOKUP(A19,[1]master_price!$F$1:$AF$999,14,FALSE),)</f>
        <v>0</v>
      </c>
      <c r="K19" s="17">
        <f t="shared" si="3"/>
        <v>1</v>
      </c>
      <c r="L19" s="16">
        <f t="shared" si="4"/>
        <v>1</v>
      </c>
      <c r="M19" s="15">
        <f t="shared" ca="1" si="5"/>
        <v>0</v>
      </c>
      <c r="N19" s="28"/>
    </row>
    <row r="20" spans="1:15" ht="15.75" thickBot="1" x14ac:dyDescent="0.3">
      <c r="A20" s="24"/>
      <c r="B20" s="24"/>
      <c r="C20" s="27"/>
      <c r="D20" s="24"/>
      <c r="E20" s="23" t="e">
        <f t="shared" ca="1" si="0"/>
        <v>#N/A</v>
      </c>
      <c r="F20" s="22">
        <f t="shared" ca="1" si="1"/>
        <v>0</v>
      </c>
      <c r="G20" s="21">
        <f t="shared" ca="1" si="2"/>
        <v>0</v>
      </c>
      <c r="H20" s="20" t="e">
        <f t="shared" ca="1" si="6"/>
        <v>#DIV/0!</v>
      </c>
      <c r="I20" s="19">
        <f>IFERROR(VLOOKUP(A20,[1]master_price!$F$1:$Z$999,7,FALSE),)</f>
        <v>0</v>
      </c>
      <c r="J20" s="18">
        <f>IFERROR(VLOOKUP(A20,[1]master_price!$F$1:$AF$999,14,FALSE),)</f>
        <v>0</v>
      </c>
      <c r="K20" s="17">
        <f t="shared" si="3"/>
        <v>1</v>
      </c>
      <c r="L20" s="16">
        <f t="shared" si="4"/>
        <v>1</v>
      </c>
      <c r="M20" s="15">
        <f t="shared" ca="1" si="5"/>
        <v>0</v>
      </c>
      <c r="N20" s="28"/>
    </row>
    <row r="21" spans="1:15" ht="15.75" thickBot="1" x14ac:dyDescent="0.3">
      <c r="A21" s="24"/>
      <c r="B21" s="24"/>
      <c r="C21" s="27"/>
      <c r="D21" s="24"/>
      <c r="E21" s="23" t="e">
        <f t="shared" ca="1" si="0"/>
        <v>#N/A</v>
      </c>
      <c r="F21" s="22">
        <f t="shared" ca="1" si="1"/>
        <v>0</v>
      </c>
      <c r="G21" s="21">
        <f t="shared" ca="1" si="2"/>
        <v>0</v>
      </c>
      <c r="H21" s="20" t="e">
        <f t="shared" ca="1" si="6"/>
        <v>#DIV/0!</v>
      </c>
      <c r="I21" s="19">
        <f>IFERROR(VLOOKUP(A21,[1]master_price!$F$1:$Z$999,7,FALSE),)</f>
        <v>0</v>
      </c>
      <c r="J21" s="18">
        <f>IFERROR(VLOOKUP(A21,[1]master_price!$F$1:$AF$999,14,FALSE),)</f>
        <v>0</v>
      </c>
      <c r="K21" s="17">
        <f t="shared" si="3"/>
        <v>1</v>
      </c>
      <c r="L21" s="16">
        <f t="shared" si="4"/>
        <v>1</v>
      </c>
      <c r="M21" s="15">
        <f t="shared" ca="1" si="5"/>
        <v>0</v>
      </c>
      <c r="N21" s="28"/>
    </row>
    <row r="22" spans="1:15" ht="15.75" thickBot="1" x14ac:dyDescent="0.3">
      <c r="A22" s="24"/>
      <c r="B22" s="24"/>
      <c r="C22" s="27"/>
      <c r="D22" s="24"/>
      <c r="E22" s="23" t="e">
        <f t="shared" ca="1" si="0"/>
        <v>#N/A</v>
      </c>
      <c r="F22" s="22">
        <f t="shared" ca="1" si="1"/>
        <v>0</v>
      </c>
      <c r="G22" s="21">
        <f t="shared" ca="1" si="2"/>
        <v>0</v>
      </c>
      <c r="H22" s="20" t="e">
        <f t="shared" ca="1" si="6"/>
        <v>#DIV/0!</v>
      </c>
      <c r="I22" s="19">
        <f>IFERROR(VLOOKUP(A22,[1]master_price!$F$1:$Z$999,7,FALSE),)</f>
        <v>0</v>
      </c>
      <c r="J22" s="18">
        <f>IFERROR(VLOOKUP(A22,[1]master_price!$F$1:$AF$999,14,FALSE),)</f>
        <v>0</v>
      </c>
      <c r="K22" s="17">
        <f t="shared" si="3"/>
        <v>1</v>
      </c>
      <c r="L22" s="16">
        <f t="shared" si="4"/>
        <v>1</v>
      </c>
      <c r="M22" s="15">
        <f t="shared" ca="1" si="5"/>
        <v>0</v>
      </c>
      <c r="N22" s="11"/>
      <c r="O22" s="10"/>
    </row>
    <row r="23" spans="1:15" ht="15.75" thickBot="1" x14ac:dyDescent="0.3">
      <c r="A23" s="24"/>
      <c r="B23" s="26"/>
      <c r="C23" s="25"/>
      <c r="D23" s="24"/>
      <c r="E23" s="23" t="e">
        <f t="shared" ca="1" si="0"/>
        <v>#N/A</v>
      </c>
      <c r="F23" s="22">
        <f t="shared" ca="1" si="1"/>
        <v>0</v>
      </c>
      <c r="G23" s="21">
        <f t="shared" ca="1" si="2"/>
        <v>0</v>
      </c>
      <c r="H23" s="20" t="e">
        <f t="shared" ca="1" si="6"/>
        <v>#DIV/0!</v>
      </c>
      <c r="I23" s="19">
        <f>IFERROR(VLOOKUP(A23,[1]master_price!$F$1:$Z$999,7,FALSE),)</f>
        <v>0</v>
      </c>
      <c r="J23" s="18">
        <f>IFERROR(VLOOKUP(A23,[1]master_price!$F$1:$AF$999,14,FALSE),)</f>
        <v>0</v>
      </c>
      <c r="K23" s="17">
        <f t="shared" si="3"/>
        <v>1</v>
      </c>
      <c r="L23" s="16">
        <f t="shared" si="4"/>
        <v>1</v>
      </c>
      <c r="M23" s="15">
        <f t="shared" ca="1" si="5"/>
        <v>0</v>
      </c>
      <c r="N23" s="11"/>
      <c r="O23" s="10"/>
    </row>
    <row r="24" spans="1:15" ht="15.75" thickBot="1" x14ac:dyDescent="0.3">
      <c r="F24" s="14"/>
      <c r="G24" s="14"/>
      <c r="I24" s="3" t="s">
        <v>45</v>
      </c>
      <c r="J24" s="2" t="s">
        <v>11</v>
      </c>
      <c r="L24" s="13" t="s">
        <v>10</v>
      </c>
      <c r="M24" s="12">
        <f ca="1">SUM(M4:M23)</f>
        <v>0.1</v>
      </c>
      <c r="N24" s="11"/>
      <c r="O24" s="10"/>
    </row>
    <row r="25" spans="1:15" ht="15.75" thickBot="1" x14ac:dyDescent="0.3">
      <c r="I25" s="3" t="s">
        <v>46</v>
      </c>
      <c r="J25" s="8" t="s">
        <v>9</v>
      </c>
      <c r="M25" s="57">
        <v>4.95</v>
      </c>
    </row>
    <row r="26" spans="1:15" ht="15.75" thickBot="1" x14ac:dyDescent="0.3">
      <c r="A26" s="6"/>
      <c r="I26" s="3" t="s">
        <v>47</v>
      </c>
      <c r="J26" s="8" t="s">
        <v>8</v>
      </c>
      <c r="M26" s="7">
        <f ca="1">M24/M25</f>
        <v>2.0202020202020204E-2</v>
      </c>
    </row>
    <row r="27" spans="1:15" x14ac:dyDescent="0.25">
      <c r="A27" s="6"/>
      <c r="J27" s="3"/>
      <c r="K27" s="3"/>
      <c r="L27" s="3"/>
      <c r="M27" s="3"/>
      <c r="N27" s="3"/>
    </row>
    <row r="28" spans="1:15" x14ac:dyDescent="0.25">
      <c r="A28" s="6"/>
    </row>
  </sheetData>
  <sheetProtection selectLockedCells="1"/>
  <dataConsolidate/>
  <mergeCells count="3">
    <mergeCell ref="A1:M1"/>
    <mergeCell ref="A2:D2"/>
    <mergeCell ref="F3:G3"/>
  </mergeCells>
  <conditionalFormatting sqref="G5">
    <cfRule type="expression" priority="1" stopIfTrue="1">
      <formula>$F$5</formula>
    </cfRule>
  </conditionalFormatting>
  <dataValidations count="3">
    <dataValidation type="list" allowBlank="1" showInputMessage="1" sqref="A4:A23">
      <formula1>IF(A4&lt;&gt;"",OFFSET(f_categorie,MATCH(A4&amp;"*",f_categorie,0)-1,,COUNTIF(f_categorie,A4&amp;"*"),1),f_categorie)</formula1>
    </dataValidation>
    <dataValidation type="list" allowBlank="1" showInputMessage="1" sqref="B4:B23">
      <formula1>list_format</formula1>
    </dataValidation>
    <dataValidation type="list" allowBlank="1" showInputMessage="1" showErrorMessage="1" sqref="D4:D23">
      <formula1>uniter_list</formula1>
    </dataValidation>
  </dataValidations>
  <printOptions horizontalCentered="1"/>
  <pageMargins left="0.39370078740157483" right="0.51181102362204722" top="0.43" bottom="0.39370078740157483" header="0.27559055118110237" footer="0.23622047244094491"/>
  <pageSetup scale="96" orientation="landscape" verticalDpi="300" r:id="rId1"/>
  <headerFooter alignWithMargins="0">
    <oddFooter>&amp;LImprimer le : &amp;D&amp;R&amp;"Arial,Gras"&amp;12&amp;F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ajout_recette_3">
                <anchor moveWithCells="1">
                  <from>
                    <xdr:col>14</xdr:col>
                    <xdr:colOff>209550</xdr:colOff>
                    <xdr:row>4</xdr:row>
                    <xdr:rowOff>57150</xdr:rowOff>
                  </from>
                  <to>
                    <xdr:col>16</xdr:col>
                    <xdr:colOff>485775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2">
    <pageSetUpPr fitToPage="1"/>
  </sheetPr>
  <dimension ref="A1:O28"/>
  <sheetViews>
    <sheetView showZeros="0" zoomScaleNormal="100" workbookViewId="0">
      <selection activeCell="A14" sqref="A14"/>
    </sheetView>
  </sheetViews>
  <sheetFormatPr defaultColWidth="11.42578125" defaultRowHeight="15" x14ac:dyDescent="0.25"/>
  <cols>
    <col min="1" max="1" width="26.28515625" style="1" customWidth="1"/>
    <col min="2" max="2" width="14" style="1" bestFit="1" customWidth="1"/>
    <col min="3" max="3" width="13.28515625" style="5" customWidth="1"/>
    <col min="4" max="4" width="11.42578125" style="4" customWidth="1"/>
    <col min="5" max="5" width="13.42578125" style="1" hidden="1" customWidth="1"/>
    <col min="6" max="6" width="9.42578125" style="1" customWidth="1"/>
    <col min="7" max="7" width="10" style="1" customWidth="1"/>
    <col min="8" max="8" width="9.28515625" style="1" hidden="1" customWidth="1"/>
    <col min="9" max="9" width="11.42578125" style="3"/>
    <col min="10" max="10" width="7.7109375" style="2" hidden="1" customWidth="1"/>
    <col min="11" max="11" width="4.5703125" style="1" hidden="1" customWidth="1"/>
    <col min="12" max="12" width="5.5703125" style="1" hidden="1" customWidth="1"/>
    <col min="13" max="13" width="13" style="1" customWidth="1"/>
    <col min="14" max="14" width="3.7109375" style="1" customWidth="1"/>
    <col min="15" max="16384" width="11.42578125" style="1"/>
  </cols>
  <sheetData>
    <row r="1" spans="1:14" ht="21" thickBot="1" x14ac:dyDescent="0.25">
      <c r="A1" s="70" t="s">
        <v>52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</row>
    <row r="2" spans="1:14" ht="16.5" thickBot="1" x14ac:dyDescent="0.3">
      <c r="A2" s="73" t="s">
        <v>23</v>
      </c>
      <c r="B2" s="73"/>
      <c r="C2" s="73"/>
      <c r="D2" s="74"/>
      <c r="E2" s="58"/>
      <c r="F2" s="52"/>
      <c r="G2" s="51"/>
      <c r="H2" s="50"/>
      <c r="I2" s="49"/>
      <c r="J2" s="48"/>
      <c r="K2" s="47"/>
      <c r="L2" s="46"/>
      <c r="M2" s="45"/>
    </row>
    <row r="3" spans="1:14" ht="13.5" thickBot="1" x14ac:dyDescent="0.25">
      <c r="A3" s="44" t="s">
        <v>22</v>
      </c>
      <c r="B3" s="44"/>
      <c r="C3" s="43" t="s">
        <v>21</v>
      </c>
      <c r="D3" s="42" t="s">
        <v>20</v>
      </c>
      <c r="E3" s="41" t="s">
        <v>19</v>
      </c>
      <c r="F3" s="75" t="s">
        <v>18</v>
      </c>
      <c r="G3" s="76"/>
      <c r="H3" s="40" t="s">
        <v>17</v>
      </c>
      <c r="I3" s="39" t="s">
        <v>16</v>
      </c>
      <c r="J3" s="38" t="s">
        <v>15</v>
      </c>
      <c r="K3" s="38" t="s">
        <v>14</v>
      </c>
      <c r="L3" s="37" t="s">
        <v>13</v>
      </c>
      <c r="M3" s="36" t="s">
        <v>12</v>
      </c>
    </row>
    <row r="4" spans="1:14" ht="15.75" thickBot="1" x14ac:dyDescent="0.3">
      <c r="A4" s="35" t="s">
        <v>35</v>
      </c>
      <c r="B4" s="34" t="s">
        <v>2</v>
      </c>
      <c r="C4" s="33">
        <v>1</v>
      </c>
      <c r="D4" s="30" t="s">
        <v>2</v>
      </c>
      <c r="E4" s="23" t="e">
        <f t="shared" ref="E4:E23" ca="1" si="0">CONVERT(C4,D4,F4)</f>
        <v>#N/A</v>
      </c>
      <c r="F4" s="22">
        <f t="shared" ref="F4:F23" ca="1" si="1">IFERROR(INDEX(INDIRECT($B4),MATCH($A4,DESCRIPTION,0),2),)</f>
        <v>12</v>
      </c>
      <c r="G4" s="32">
        <f t="shared" ref="G4:G23" ca="1" si="2">IFERROR(INDEX(INDIRECT($B4),MATCH($A4,DESCRIPTION,0),1),)</f>
        <v>0</v>
      </c>
      <c r="H4" s="20" t="e">
        <f ca="1">IFERROR(E4/G4,C4/G4)</f>
        <v>#DIV/0!</v>
      </c>
      <c r="I4" s="19" t="str">
        <f>IFERROR(VLOOKUP(A4,[1]master_price!$F$1:$Z$999,7,FALSE),)</f>
        <v>uniter</v>
      </c>
      <c r="J4" s="18" t="str">
        <f>IFERROR(VLOOKUP(A4,[1]master_price!$F$1:$AF$999,14,FALSE),)</f>
        <v>uniter</v>
      </c>
      <c r="K4" s="17" t="e">
        <f t="shared" ref="K4:K23" si="3">(100-J4)/100</f>
        <v>#VALUE!</v>
      </c>
      <c r="L4" s="16" t="e">
        <f t="shared" ref="L4:L23" si="4">100/(100-J4)</f>
        <v>#VALUE!</v>
      </c>
      <c r="M4" s="15">
        <f t="shared" ref="M4:M23" ca="1" si="5">IFERROR((I4*H4)/(1-J4),)</f>
        <v>0</v>
      </c>
      <c r="N4" s="28"/>
    </row>
    <row r="5" spans="1:14" ht="15.75" thickBot="1" x14ac:dyDescent="0.3">
      <c r="A5" s="30" t="s">
        <v>34</v>
      </c>
      <c r="B5" s="31" t="s">
        <v>2</v>
      </c>
      <c r="C5" s="27">
        <v>1</v>
      </c>
      <c r="D5" s="30" t="s">
        <v>2</v>
      </c>
      <c r="E5" s="23" t="e">
        <f t="shared" ca="1" si="0"/>
        <v>#N/A</v>
      </c>
      <c r="F5" s="22">
        <f t="shared" ca="1" si="1"/>
        <v>0</v>
      </c>
      <c r="G5" s="21">
        <f t="shared" ca="1" si="2"/>
        <v>0</v>
      </c>
      <c r="H5" s="20" t="e">
        <f t="shared" ref="H5:H23" ca="1" si="6">IFERROR(E5/G5,C5/G5)</f>
        <v>#DIV/0!</v>
      </c>
      <c r="I5" s="19">
        <f>IFERROR(VLOOKUP(A5,[1]master_price!$F$1:$Z$999,7,FALSE),)</f>
        <v>0</v>
      </c>
      <c r="J5" s="18">
        <f>IFERROR(VLOOKUP(A5,[1]master_price!$F$1:$AF$999,14,FALSE),)</f>
        <v>0</v>
      </c>
      <c r="K5" s="17">
        <f t="shared" si="3"/>
        <v>1</v>
      </c>
      <c r="L5" s="16">
        <f t="shared" si="4"/>
        <v>1</v>
      </c>
      <c r="M5" s="15">
        <f t="shared" ca="1" si="5"/>
        <v>0</v>
      </c>
      <c r="N5" s="28"/>
    </row>
    <row r="6" spans="1:14" ht="15.75" thickBot="1" x14ac:dyDescent="0.3">
      <c r="A6" s="24" t="s">
        <v>28</v>
      </c>
      <c r="B6" s="29" t="s">
        <v>4</v>
      </c>
      <c r="C6" s="27">
        <v>0.5</v>
      </c>
      <c r="D6" s="24" t="s">
        <v>5</v>
      </c>
      <c r="E6" s="23" t="e">
        <f t="shared" ca="1" si="0"/>
        <v>#N/A</v>
      </c>
      <c r="F6" s="22">
        <f t="shared" ca="1" si="1"/>
        <v>0</v>
      </c>
      <c r="G6" s="21">
        <f t="shared" ca="1" si="2"/>
        <v>0</v>
      </c>
      <c r="H6" s="20" t="e">
        <f t="shared" ca="1" si="6"/>
        <v>#DIV/0!</v>
      </c>
      <c r="I6" s="19">
        <f>IFERROR(VLOOKUP(A6,[1]master_price!$F$1:$Z$999,7,FALSE),)</f>
        <v>0</v>
      </c>
      <c r="J6" s="18">
        <f>IFERROR(VLOOKUP(A6,[1]master_price!$F$1:$AF$999,14,FALSE),)</f>
        <v>0</v>
      </c>
      <c r="K6" s="17">
        <f t="shared" si="3"/>
        <v>1</v>
      </c>
      <c r="L6" s="16">
        <f t="shared" si="4"/>
        <v>1</v>
      </c>
      <c r="M6" s="15">
        <f t="shared" ca="1" si="5"/>
        <v>0</v>
      </c>
      <c r="N6" s="28"/>
    </row>
    <row r="7" spans="1:14" ht="15.75" thickBot="1" x14ac:dyDescent="0.3">
      <c r="A7" s="24" t="s">
        <v>77</v>
      </c>
      <c r="B7" s="24" t="s">
        <v>2</v>
      </c>
      <c r="C7" s="27">
        <v>2</v>
      </c>
      <c r="D7" s="24" t="s">
        <v>2</v>
      </c>
      <c r="E7" s="23" t="e">
        <f t="shared" ca="1" si="0"/>
        <v>#N/A</v>
      </c>
      <c r="F7" s="22">
        <f t="shared" ca="1" si="1"/>
        <v>0</v>
      </c>
      <c r="G7" s="21">
        <f t="shared" ca="1" si="2"/>
        <v>0</v>
      </c>
      <c r="H7" s="20" t="e">
        <f t="shared" ca="1" si="6"/>
        <v>#DIV/0!</v>
      </c>
      <c r="I7" s="19">
        <f>IFERROR(VLOOKUP(A7,[1]master_price!$F$1:$Z$999,7,FALSE),)</f>
        <v>0</v>
      </c>
      <c r="J7" s="18">
        <f>IFERROR(VLOOKUP(A7,[1]master_price!$F$1:$AF$999,14,FALSE),)</f>
        <v>0</v>
      </c>
      <c r="K7" s="17">
        <f t="shared" ref="K7" si="7">(100-J7)/100</f>
        <v>1</v>
      </c>
      <c r="L7" s="16">
        <f t="shared" ref="L7" si="8">100/(100-J7)</f>
        <v>1</v>
      </c>
      <c r="M7" s="15">
        <f t="shared" ref="M7" ca="1" si="9">IFERROR((I7*H7)/(1-J7),)</f>
        <v>0</v>
      </c>
      <c r="N7" s="28"/>
    </row>
    <row r="8" spans="1:14" ht="15.75" thickBot="1" x14ac:dyDescent="0.3">
      <c r="A8" s="24" t="s">
        <v>30</v>
      </c>
      <c r="B8" s="24" t="s">
        <v>2</v>
      </c>
      <c r="C8" s="27">
        <v>2</v>
      </c>
      <c r="D8" s="24" t="s">
        <v>2</v>
      </c>
      <c r="E8" s="23" t="e">
        <f t="shared" ca="1" si="0"/>
        <v>#N/A</v>
      </c>
      <c r="F8" s="22">
        <f t="shared" ca="1" si="1"/>
        <v>0</v>
      </c>
      <c r="G8" s="21">
        <f t="shared" ca="1" si="2"/>
        <v>0</v>
      </c>
      <c r="H8" s="20" t="e">
        <f t="shared" ca="1" si="6"/>
        <v>#DIV/0!</v>
      </c>
      <c r="I8" s="19">
        <f>IFERROR(VLOOKUP(A8,[1]master_price!$F$1:$Z$999,7,FALSE),)</f>
        <v>0</v>
      </c>
      <c r="J8" s="18">
        <f>IFERROR(VLOOKUP(A8,[1]master_price!$F$1:$AF$999,14,FALSE),)</f>
        <v>0</v>
      </c>
      <c r="K8" s="17">
        <f t="shared" si="3"/>
        <v>1</v>
      </c>
      <c r="L8" s="16">
        <f t="shared" si="4"/>
        <v>1</v>
      </c>
      <c r="M8" s="15">
        <f t="shared" ca="1" si="5"/>
        <v>0</v>
      </c>
      <c r="N8" s="28"/>
    </row>
    <row r="9" spans="1:14" ht="15.75" thickBot="1" x14ac:dyDescent="0.3">
      <c r="A9" s="24"/>
      <c r="B9" s="24"/>
      <c r="C9" s="27"/>
      <c r="D9" s="24"/>
      <c r="E9" s="23" t="e">
        <f t="shared" ca="1" si="0"/>
        <v>#N/A</v>
      </c>
      <c r="F9" s="22">
        <f t="shared" ca="1" si="1"/>
        <v>0</v>
      </c>
      <c r="G9" s="21">
        <f t="shared" ca="1" si="2"/>
        <v>0</v>
      </c>
      <c r="H9" s="20" t="e">
        <f t="shared" ca="1" si="6"/>
        <v>#DIV/0!</v>
      </c>
      <c r="I9" s="19">
        <f>IFERROR(VLOOKUP(A9,[1]master_price!$F$1:$Z$999,7,FALSE),)</f>
        <v>0</v>
      </c>
      <c r="J9" s="18">
        <f>IFERROR(VLOOKUP(A9,[1]master_price!$F$1:$AF$999,14,FALSE),)</f>
        <v>0</v>
      </c>
      <c r="K9" s="17">
        <f t="shared" si="3"/>
        <v>1</v>
      </c>
      <c r="L9" s="16">
        <f t="shared" si="4"/>
        <v>1</v>
      </c>
      <c r="M9" s="15">
        <f t="shared" ca="1" si="5"/>
        <v>0</v>
      </c>
      <c r="N9" s="28"/>
    </row>
    <row r="10" spans="1:14" ht="15.75" thickBot="1" x14ac:dyDescent="0.3">
      <c r="A10" s="24" t="s">
        <v>39</v>
      </c>
      <c r="B10" s="24" t="s">
        <v>2</v>
      </c>
      <c r="C10" s="27">
        <v>1</v>
      </c>
      <c r="D10" s="24" t="s">
        <v>2</v>
      </c>
      <c r="E10" s="23" t="e">
        <f t="shared" ca="1" si="0"/>
        <v>#N/A</v>
      </c>
      <c r="F10" s="22">
        <f t="shared" ca="1" si="1"/>
        <v>350</v>
      </c>
      <c r="G10" s="21">
        <f t="shared" ca="1" si="2"/>
        <v>0</v>
      </c>
      <c r="H10" s="20" t="e">
        <f t="shared" ca="1" si="6"/>
        <v>#DIV/0!</v>
      </c>
      <c r="I10" s="19" t="str">
        <f>IFERROR(VLOOKUP(A10,[1]master_price!$F$1:$Z$999,7,FALSE),)</f>
        <v>uniter</v>
      </c>
      <c r="J10" s="18" t="str">
        <f>IFERROR(VLOOKUP(A10,[1]master_price!$F$1:$AF$999,14,FALSE),)</f>
        <v>uniter</v>
      </c>
      <c r="K10" s="17" t="e">
        <f t="shared" si="3"/>
        <v>#VALUE!</v>
      </c>
      <c r="L10" s="16" t="e">
        <f t="shared" si="4"/>
        <v>#VALUE!</v>
      </c>
      <c r="M10" s="15">
        <f t="shared" ca="1" si="5"/>
        <v>0</v>
      </c>
      <c r="N10" s="28"/>
    </row>
    <row r="11" spans="1:14" ht="15.75" thickBot="1" x14ac:dyDescent="0.3">
      <c r="A11" s="24" t="s">
        <v>38</v>
      </c>
      <c r="B11" s="24"/>
      <c r="C11" s="27"/>
      <c r="D11" s="24"/>
      <c r="E11" s="23" t="e">
        <f t="shared" ca="1" si="0"/>
        <v>#N/A</v>
      </c>
      <c r="F11" s="22">
        <f t="shared" ca="1" si="1"/>
        <v>0</v>
      </c>
      <c r="G11" s="21">
        <f t="shared" ca="1" si="2"/>
        <v>0</v>
      </c>
      <c r="H11" s="20" t="e">
        <f t="shared" ca="1" si="6"/>
        <v>#DIV/0!</v>
      </c>
      <c r="I11" s="19" t="str">
        <f>IFERROR(VLOOKUP(A11,[1]master_price!$F$1:$Z$999,7,FALSE),)</f>
        <v>kg</v>
      </c>
      <c r="J11" s="18">
        <f>IFERROR(VLOOKUP(A11,[1]master_price!$F$1:$AF$999,14,FALSE),)</f>
        <v>0</v>
      </c>
      <c r="K11" s="17">
        <f t="shared" si="3"/>
        <v>1</v>
      </c>
      <c r="L11" s="16">
        <f t="shared" si="4"/>
        <v>1</v>
      </c>
      <c r="M11" s="15">
        <v>0.1</v>
      </c>
      <c r="N11" s="28"/>
    </row>
    <row r="12" spans="1:14" ht="15.75" thickBot="1" x14ac:dyDescent="0.3">
      <c r="A12" s="24" t="s">
        <v>53</v>
      </c>
      <c r="B12" s="24" t="s">
        <v>2</v>
      </c>
      <c r="C12" s="27">
        <v>2</v>
      </c>
      <c r="D12" s="24" t="s">
        <v>2</v>
      </c>
      <c r="E12" s="23" t="e">
        <f t="shared" ca="1" si="0"/>
        <v>#N/A</v>
      </c>
      <c r="F12" s="22">
        <f t="shared" ca="1" si="1"/>
        <v>0</v>
      </c>
      <c r="G12" s="21">
        <f t="shared" ca="1" si="2"/>
        <v>0</v>
      </c>
      <c r="H12" s="20" t="e">
        <f t="shared" ca="1" si="6"/>
        <v>#DIV/0!</v>
      </c>
      <c r="I12" s="19">
        <f>IFERROR(VLOOKUP(A12,[1]master_price!$F$1:$Z$999,7,FALSE),)</f>
        <v>0</v>
      </c>
      <c r="J12" s="18">
        <f>IFERROR(VLOOKUP(A12,[1]master_price!$F$1:$AF$999,14,FALSE),)</f>
        <v>0</v>
      </c>
      <c r="K12" s="17">
        <f t="shared" si="3"/>
        <v>1</v>
      </c>
      <c r="L12" s="16">
        <f t="shared" si="4"/>
        <v>1</v>
      </c>
      <c r="M12" s="15">
        <v>0.15</v>
      </c>
      <c r="N12" s="28"/>
    </row>
    <row r="13" spans="1:14" ht="15.75" thickBot="1" x14ac:dyDescent="0.3">
      <c r="A13" s="24"/>
      <c r="B13" s="24"/>
      <c r="C13" s="27"/>
      <c r="D13" s="24"/>
      <c r="E13" s="23" t="e">
        <f t="shared" ca="1" si="0"/>
        <v>#N/A</v>
      </c>
      <c r="F13" s="22">
        <f t="shared" ca="1" si="1"/>
        <v>0</v>
      </c>
      <c r="G13" s="21">
        <f t="shared" ca="1" si="2"/>
        <v>0</v>
      </c>
      <c r="H13" s="20" t="e">
        <f t="shared" ca="1" si="6"/>
        <v>#DIV/0!</v>
      </c>
      <c r="I13" s="19">
        <f>IFERROR(VLOOKUP(A13,[1]master_price!$F$1:$Z$999,7,FALSE),)</f>
        <v>0</v>
      </c>
      <c r="J13" s="18">
        <f>IFERROR(VLOOKUP(A13,[1]master_price!$F$1:$AF$999,14,FALSE),)</f>
        <v>0</v>
      </c>
      <c r="K13" s="17">
        <f t="shared" ref="K13:K15" si="10">(100-J13)/100</f>
        <v>1</v>
      </c>
      <c r="L13" s="16">
        <f t="shared" ref="L13:L15" si="11">100/(100-J13)</f>
        <v>1</v>
      </c>
      <c r="M13" s="15">
        <f t="shared" ca="1" si="5"/>
        <v>0</v>
      </c>
      <c r="N13" s="28"/>
    </row>
    <row r="14" spans="1:14" ht="15.75" thickBot="1" x14ac:dyDescent="0.3">
      <c r="A14" s="24" t="s">
        <v>101</v>
      </c>
      <c r="B14" s="24" t="s">
        <v>4</v>
      </c>
      <c r="C14" s="27">
        <v>30</v>
      </c>
      <c r="D14" s="24" t="s">
        <v>1</v>
      </c>
      <c r="E14" s="23" t="e">
        <f t="shared" ca="1" si="0"/>
        <v>#N/A</v>
      </c>
      <c r="F14" s="22">
        <f t="shared" ca="1" si="1"/>
        <v>450</v>
      </c>
      <c r="G14" s="21">
        <f t="shared" ca="1" si="2"/>
        <v>0</v>
      </c>
      <c r="H14" s="20" t="e">
        <f t="shared" ca="1" si="6"/>
        <v>#DIV/0!</v>
      </c>
      <c r="I14" s="19" t="str">
        <f>IFERROR(VLOOKUP(A14,[1]master_price!$F$1:$Z$999,7,FALSE),)</f>
        <v>ml</v>
      </c>
      <c r="J14" s="18">
        <f>IFERROR(VLOOKUP(A14,[1]master_price!$F$1:$AF$999,14,FALSE),)</f>
        <v>0</v>
      </c>
      <c r="K14" s="17">
        <f t="shared" si="10"/>
        <v>1</v>
      </c>
      <c r="L14" s="16">
        <f t="shared" si="11"/>
        <v>1</v>
      </c>
      <c r="M14" s="15">
        <f t="shared" ca="1" si="5"/>
        <v>0</v>
      </c>
      <c r="N14" s="28"/>
    </row>
    <row r="15" spans="1:14" ht="15.75" thickBot="1" x14ac:dyDescent="0.3">
      <c r="A15" s="24"/>
      <c r="B15" s="24"/>
      <c r="C15" s="27"/>
      <c r="D15" s="24"/>
      <c r="E15" s="23" t="e">
        <f t="shared" ca="1" si="0"/>
        <v>#N/A</v>
      </c>
      <c r="F15" s="22">
        <f t="shared" ca="1" si="1"/>
        <v>0</v>
      </c>
      <c r="G15" s="21">
        <f t="shared" ca="1" si="2"/>
        <v>0</v>
      </c>
      <c r="H15" s="20" t="e">
        <f t="shared" ca="1" si="6"/>
        <v>#DIV/0!</v>
      </c>
      <c r="I15" s="19">
        <f>IFERROR(VLOOKUP(A15,[1]master_price!$F$1:$Z$999,7,FALSE),)</f>
        <v>0</v>
      </c>
      <c r="J15" s="18">
        <f>IFERROR(VLOOKUP(A15,[1]master_price!$F$1:$AF$999,14,FALSE),)</f>
        <v>0</v>
      </c>
      <c r="K15" s="17">
        <f t="shared" si="10"/>
        <v>1</v>
      </c>
      <c r="L15" s="16">
        <f t="shared" si="11"/>
        <v>1</v>
      </c>
      <c r="M15" s="15">
        <f t="shared" ca="1" si="5"/>
        <v>0</v>
      </c>
      <c r="N15" s="28"/>
    </row>
    <row r="16" spans="1:14" ht="15.75" thickBot="1" x14ac:dyDescent="0.3">
      <c r="A16" s="24"/>
      <c r="B16" s="24"/>
      <c r="C16" s="27"/>
      <c r="D16" s="24"/>
      <c r="E16" s="23" t="e">
        <f t="shared" ca="1" si="0"/>
        <v>#N/A</v>
      </c>
      <c r="F16" s="22">
        <f t="shared" ca="1" si="1"/>
        <v>0</v>
      </c>
      <c r="G16" s="21">
        <f t="shared" ca="1" si="2"/>
        <v>0</v>
      </c>
      <c r="H16" s="20" t="e">
        <f t="shared" ca="1" si="6"/>
        <v>#DIV/0!</v>
      </c>
      <c r="I16" s="19">
        <f>IFERROR(VLOOKUP(A16,[1]master_price!$F$1:$Z$999,7,FALSE),)</f>
        <v>0</v>
      </c>
      <c r="J16" s="18">
        <f>IFERROR(VLOOKUP(A16,[1]master_price!$F$1:$AF$999,14,FALSE),)</f>
        <v>0</v>
      </c>
      <c r="K16" s="17">
        <f t="shared" si="3"/>
        <v>1</v>
      </c>
      <c r="L16" s="16">
        <f t="shared" si="4"/>
        <v>1</v>
      </c>
      <c r="M16" s="15">
        <f t="shared" ca="1" si="5"/>
        <v>0</v>
      </c>
      <c r="N16" s="28"/>
    </row>
    <row r="17" spans="1:15" ht="15.75" thickBot="1" x14ac:dyDescent="0.3">
      <c r="A17" s="24"/>
      <c r="B17" s="24"/>
      <c r="C17" s="27"/>
      <c r="D17" s="24"/>
      <c r="E17" s="23" t="e">
        <f t="shared" ca="1" si="0"/>
        <v>#N/A</v>
      </c>
      <c r="F17" s="22">
        <f t="shared" ca="1" si="1"/>
        <v>0</v>
      </c>
      <c r="G17" s="21">
        <f t="shared" ca="1" si="2"/>
        <v>0</v>
      </c>
      <c r="H17" s="20" t="e">
        <f t="shared" ca="1" si="6"/>
        <v>#DIV/0!</v>
      </c>
      <c r="I17" s="19">
        <f>IFERROR(VLOOKUP(A17,[1]master_price!$F$1:$Z$999,7,FALSE),)</f>
        <v>0</v>
      </c>
      <c r="J17" s="18">
        <f>IFERROR(VLOOKUP(A17,[1]master_price!$F$1:$AF$999,14,FALSE),)</f>
        <v>0</v>
      </c>
      <c r="K17" s="17">
        <f t="shared" si="3"/>
        <v>1</v>
      </c>
      <c r="L17" s="16">
        <f t="shared" si="4"/>
        <v>1</v>
      </c>
      <c r="M17" s="15">
        <f t="shared" ca="1" si="5"/>
        <v>0</v>
      </c>
      <c r="N17" s="28"/>
    </row>
    <row r="18" spans="1:15" ht="15.75" thickBot="1" x14ac:dyDescent="0.3">
      <c r="A18" s="24" t="s">
        <v>44</v>
      </c>
      <c r="B18" s="24" t="s">
        <v>2</v>
      </c>
      <c r="C18" s="27">
        <v>1</v>
      </c>
      <c r="D18" s="24" t="s">
        <v>2</v>
      </c>
      <c r="E18" s="23" t="e">
        <f t="shared" ca="1" si="0"/>
        <v>#N/A</v>
      </c>
      <c r="F18" s="22">
        <f t="shared" ca="1" si="1"/>
        <v>0</v>
      </c>
      <c r="G18" s="21">
        <f t="shared" ca="1" si="2"/>
        <v>0</v>
      </c>
      <c r="H18" s="20" t="e">
        <f t="shared" ca="1" si="6"/>
        <v>#DIV/0!</v>
      </c>
      <c r="I18" s="19">
        <f>IFERROR(VLOOKUP(A18,[1]master_price!$F$1:$Z$999,7,FALSE),)</f>
        <v>0</v>
      </c>
      <c r="J18" s="18">
        <f>IFERROR(VLOOKUP(A18,[1]master_price!$F$1:$AF$999,14,FALSE),)</f>
        <v>0</v>
      </c>
      <c r="K18" s="17">
        <f t="shared" si="3"/>
        <v>1</v>
      </c>
      <c r="L18" s="16">
        <f t="shared" si="4"/>
        <v>1</v>
      </c>
      <c r="M18" s="15">
        <f t="shared" ca="1" si="5"/>
        <v>0</v>
      </c>
      <c r="N18" s="28"/>
    </row>
    <row r="19" spans="1:15" ht="15.75" thickBot="1" x14ac:dyDescent="0.3">
      <c r="A19" s="24" t="s">
        <v>24</v>
      </c>
      <c r="B19" s="24" t="s">
        <v>2</v>
      </c>
      <c r="C19" s="27">
        <v>1</v>
      </c>
      <c r="D19" s="24" t="s">
        <v>2</v>
      </c>
      <c r="E19" s="23" t="e">
        <f t="shared" ca="1" si="0"/>
        <v>#N/A</v>
      </c>
      <c r="F19" s="22">
        <f t="shared" ca="1" si="1"/>
        <v>0</v>
      </c>
      <c r="G19" s="21">
        <f t="shared" ca="1" si="2"/>
        <v>0</v>
      </c>
      <c r="H19" s="20" t="e">
        <f t="shared" ca="1" si="6"/>
        <v>#DIV/0!</v>
      </c>
      <c r="I19" s="19">
        <f>IFERROR(VLOOKUP(A19,[1]master_price!$F$1:$Z$999,7,FALSE),)</f>
        <v>0</v>
      </c>
      <c r="J19" s="18">
        <f>IFERROR(VLOOKUP(A19,[1]master_price!$F$1:$AF$999,14,FALSE),)</f>
        <v>0</v>
      </c>
      <c r="K19" s="17">
        <f t="shared" si="3"/>
        <v>1</v>
      </c>
      <c r="L19" s="16">
        <f t="shared" si="4"/>
        <v>1</v>
      </c>
      <c r="M19" s="15">
        <f t="shared" ca="1" si="5"/>
        <v>0</v>
      </c>
      <c r="N19" s="28"/>
    </row>
    <row r="20" spans="1:15" ht="15.75" thickBot="1" x14ac:dyDescent="0.3">
      <c r="A20" s="24"/>
      <c r="B20" s="24"/>
      <c r="C20" s="27"/>
      <c r="D20" s="24"/>
      <c r="E20" s="23" t="e">
        <f t="shared" ca="1" si="0"/>
        <v>#N/A</v>
      </c>
      <c r="F20" s="22">
        <f t="shared" ca="1" si="1"/>
        <v>0</v>
      </c>
      <c r="G20" s="21">
        <f t="shared" ca="1" si="2"/>
        <v>0</v>
      </c>
      <c r="H20" s="20" t="e">
        <f t="shared" ca="1" si="6"/>
        <v>#DIV/0!</v>
      </c>
      <c r="I20" s="19">
        <f>IFERROR(VLOOKUP(A20,[1]master_price!$F$1:$Z$999,7,FALSE),)</f>
        <v>0</v>
      </c>
      <c r="J20" s="18">
        <f>IFERROR(VLOOKUP(A20,[1]master_price!$F$1:$AF$999,14,FALSE),)</f>
        <v>0</v>
      </c>
      <c r="K20" s="17">
        <f t="shared" si="3"/>
        <v>1</v>
      </c>
      <c r="L20" s="16">
        <f t="shared" si="4"/>
        <v>1</v>
      </c>
      <c r="M20" s="15">
        <f t="shared" ca="1" si="5"/>
        <v>0</v>
      </c>
      <c r="N20" s="28"/>
    </row>
    <row r="21" spans="1:15" ht="15.75" thickBot="1" x14ac:dyDescent="0.3">
      <c r="A21" s="24"/>
      <c r="B21" s="24"/>
      <c r="C21" s="27"/>
      <c r="D21" s="24"/>
      <c r="E21" s="23" t="e">
        <f t="shared" ca="1" si="0"/>
        <v>#N/A</v>
      </c>
      <c r="F21" s="22">
        <f t="shared" ca="1" si="1"/>
        <v>0</v>
      </c>
      <c r="G21" s="21">
        <f t="shared" ca="1" si="2"/>
        <v>0</v>
      </c>
      <c r="H21" s="20" t="e">
        <f t="shared" ca="1" si="6"/>
        <v>#DIV/0!</v>
      </c>
      <c r="I21" s="19">
        <f>IFERROR(VLOOKUP(A21,[1]master_price!$F$1:$Z$999,7,FALSE),)</f>
        <v>0</v>
      </c>
      <c r="J21" s="18">
        <f>IFERROR(VLOOKUP(A21,[1]master_price!$F$1:$AF$999,14,FALSE),)</f>
        <v>0</v>
      </c>
      <c r="K21" s="17">
        <f t="shared" si="3"/>
        <v>1</v>
      </c>
      <c r="L21" s="16">
        <f t="shared" si="4"/>
        <v>1</v>
      </c>
      <c r="M21" s="15">
        <f t="shared" ca="1" si="5"/>
        <v>0</v>
      </c>
      <c r="N21" s="28"/>
    </row>
    <row r="22" spans="1:15" ht="15.75" thickBot="1" x14ac:dyDescent="0.3">
      <c r="A22" s="24"/>
      <c r="B22" s="24"/>
      <c r="C22" s="27"/>
      <c r="D22" s="24"/>
      <c r="E22" s="23" t="e">
        <f t="shared" ca="1" si="0"/>
        <v>#N/A</v>
      </c>
      <c r="F22" s="22">
        <f t="shared" ca="1" si="1"/>
        <v>0</v>
      </c>
      <c r="G22" s="21">
        <f t="shared" ca="1" si="2"/>
        <v>0</v>
      </c>
      <c r="H22" s="20" t="e">
        <f t="shared" ca="1" si="6"/>
        <v>#DIV/0!</v>
      </c>
      <c r="I22" s="19">
        <f>IFERROR(VLOOKUP(A22,[1]master_price!$F$1:$Z$999,7,FALSE),)</f>
        <v>0</v>
      </c>
      <c r="J22" s="18">
        <f>IFERROR(VLOOKUP(A22,[1]master_price!$F$1:$AF$999,14,FALSE),)</f>
        <v>0</v>
      </c>
      <c r="K22" s="17">
        <f t="shared" si="3"/>
        <v>1</v>
      </c>
      <c r="L22" s="16">
        <f t="shared" si="4"/>
        <v>1</v>
      </c>
      <c r="M22" s="15">
        <f t="shared" ca="1" si="5"/>
        <v>0</v>
      </c>
      <c r="N22" s="11"/>
      <c r="O22" s="10"/>
    </row>
    <row r="23" spans="1:15" ht="15.75" thickBot="1" x14ac:dyDescent="0.3">
      <c r="A23" s="24"/>
      <c r="B23" s="26"/>
      <c r="C23" s="25"/>
      <c r="D23" s="24"/>
      <c r="E23" s="23" t="e">
        <f t="shared" ca="1" si="0"/>
        <v>#N/A</v>
      </c>
      <c r="F23" s="22">
        <f t="shared" ca="1" si="1"/>
        <v>0</v>
      </c>
      <c r="G23" s="21">
        <f t="shared" ca="1" si="2"/>
        <v>0</v>
      </c>
      <c r="H23" s="20" t="e">
        <f t="shared" ca="1" si="6"/>
        <v>#DIV/0!</v>
      </c>
      <c r="I23" s="19">
        <f>IFERROR(VLOOKUP(A23,[1]master_price!$F$1:$Z$999,7,FALSE),)</f>
        <v>0</v>
      </c>
      <c r="J23" s="18">
        <f>IFERROR(VLOOKUP(A23,[1]master_price!$F$1:$AF$999,14,FALSE),)</f>
        <v>0</v>
      </c>
      <c r="K23" s="17">
        <f t="shared" si="3"/>
        <v>1</v>
      </c>
      <c r="L23" s="16">
        <f t="shared" si="4"/>
        <v>1</v>
      </c>
      <c r="M23" s="15">
        <f t="shared" ca="1" si="5"/>
        <v>0</v>
      </c>
      <c r="N23" s="11"/>
      <c r="O23" s="10"/>
    </row>
    <row r="24" spans="1:15" ht="15.75" thickBot="1" x14ac:dyDescent="0.3">
      <c r="F24" s="14"/>
      <c r="G24" s="14"/>
      <c r="I24" s="3" t="s">
        <v>45</v>
      </c>
      <c r="J24" s="2" t="s">
        <v>11</v>
      </c>
      <c r="L24" s="13" t="s">
        <v>10</v>
      </c>
      <c r="M24" s="12">
        <f ca="1">SUM(M4:M23)</f>
        <v>0.25</v>
      </c>
      <c r="N24" s="11"/>
      <c r="O24" s="10"/>
    </row>
    <row r="25" spans="1:15" ht="15.75" thickBot="1" x14ac:dyDescent="0.3">
      <c r="I25" s="3" t="s">
        <v>46</v>
      </c>
      <c r="J25" s="8" t="s">
        <v>9</v>
      </c>
      <c r="M25" s="57">
        <v>5.65</v>
      </c>
    </row>
    <row r="26" spans="1:15" ht="15.75" thickBot="1" x14ac:dyDescent="0.3">
      <c r="A26" s="6"/>
      <c r="I26" s="3" t="s">
        <v>47</v>
      </c>
      <c r="J26" s="8" t="s">
        <v>8</v>
      </c>
      <c r="M26" s="7">
        <f ca="1">M24/M25</f>
        <v>4.4247787610619468E-2</v>
      </c>
    </row>
    <row r="27" spans="1:15" x14ac:dyDescent="0.25">
      <c r="A27" s="6"/>
      <c r="J27" s="3"/>
      <c r="K27" s="3"/>
      <c r="L27" s="3"/>
      <c r="M27" s="3"/>
      <c r="N27" s="3"/>
    </row>
    <row r="28" spans="1:15" x14ac:dyDescent="0.25">
      <c r="A28" s="6"/>
    </row>
  </sheetData>
  <sheetProtection selectLockedCells="1"/>
  <dataConsolidate/>
  <mergeCells count="3">
    <mergeCell ref="A1:M1"/>
    <mergeCell ref="A2:D2"/>
    <mergeCell ref="F3:G3"/>
  </mergeCells>
  <conditionalFormatting sqref="G5">
    <cfRule type="expression" priority="1" stopIfTrue="1">
      <formula>$F$5</formula>
    </cfRule>
  </conditionalFormatting>
  <dataValidations count="3">
    <dataValidation type="list" allowBlank="1" showInputMessage="1" sqref="A4:A23">
      <formula1>IF(A4&lt;&gt;"",OFFSET(f_categorie,MATCH(A4&amp;"*",f_categorie,0)-1,,COUNTIF(f_categorie,A4&amp;"*"),1),f_categorie)</formula1>
    </dataValidation>
    <dataValidation type="list" allowBlank="1" showInputMessage="1" sqref="B4:B23">
      <formula1>list_format</formula1>
    </dataValidation>
    <dataValidation type="list" allowBlank="1" showInputMessage="1" showErrorMessage="1" sqref="D4:D23">
      <formula1>uniter_list</formula1>
    </dataValidation>
  </dataValidations>
  <printOptions horizontalCentered="1"/>
  <pageMargins left="0.39370078740157483" right="0.51181102362204722" top="0.43" bottom="0.39370078740157483" header="0.27559055118110237" footer="0.23622047244094491"/>
  <pageSetup scale="96" orientation="landscape" verticalDpi="300" r:id="rId1"/>
  <headerFooter alignWithMargins="0">
    <oddFooter>&amp;LImprimer le : &amp;D&amp;R&amp;"Arial,Gras"&amp;12&amp;F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ajout_recette_3">
                <anchor moveWithCells="1">
                  <from>
                    <xdr:col>14</xdr:col>
                    <xdr:colOff>209550</xdr:colOff>
                    <xdr:row>4</xdr:row>
                    <xdr:rowOff>57150</xdr:rowOff>
                  </from>
                  <to>
                    <xdr:col>16</xdr:col>
                    <xdr:colOff>485775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3">
    <pageSetUpPr fitToPage="1"/>
  </sheetPr>
  <dimension ref="A1:O28"/>
  <sheetViews>
    <sheetView showZeros="0" zoomScaleNormal="100" workbookViewId="0">
      <selection activeCell="G4" sqref="G4"/>
    </sheetView>
  </sheetViews>
  <sheetFormatPr defaultColWidth="11.42578125" defaultRowHeight="15" x14ac:dyDescent="0.25"/>
  <cols>
    <col min="1" max="1" width="26.28515625" style="1" customWidth="1"/>
    <col min="2" max="2" width="14" style="1" bestFit="1" customWidth="1"/>
    <col min="3" max="3" width="13.28515625" style="5" customWidth="1"/>
    <col min="4" max="4" width="11.42578125" style="4" customWidth="1"/>
    <col min="5" max="5" width="13.42578125" style="1" customWidth="1"/>
    <col min="6" max="6" width="9.42578125" style="1" customWidth="1"/>
    <col min="7" max="7" width="10" style="1" customWidth="1"/>
    <col min="8" max="8" width="9.28515625" style="1" customWidth="1"/>
    <col min="9" max="9" width="11.42578125" style="3"/>
    <col min="10" max="10" width="7.5703125" style="2" customWidth="1"/>
    <col min="11" max="11" width="9.85546875" style="1" bestFit="1" customWidth="1"/>
    <col min="12" max="12" width="13.140625" style="1" customWidth="1"/>
    <col min="13" max="13" width="13" style="1" customWidth="1"/>
    <col min="14" max="14" width="3.7109375" style="1" customWidth="1"/>
    <col min="15" max="16384" width="11.42578125" style="1"/>
  </cols>
  <sheetData>
    <row r="1" spans="1:14" ht="21" thickBot="1" x14ac:dyDescent="0.25">
      <c r="A1" s="70" t="s">
        <v>54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</row>
    <row r="2" spans="1:14" ht="16.5" thickBot="1" x14ac:dyDescent="0.3">
      <c r="A2" s="73" t="s">
        <v>23</v>
      </c>
      <c r="B2" s="73"/>
      <c r="C2" s="73"/>
      <c r="D2" s="74"/>
      <c r="E2" s="58"/>
      <c r="F2" s="52"/>
      <c r="G2" s="51"/>
      <c r="H2" s="50"/>
      <c r="I2" s="49"/>
      <c r="J2" s="48"/>
      <c r="K2" s="47"/>
      <c r="L2" s="46"/>
      <c r="M2" s="45"/>
    </row>
    <row r="3" spans="1:14" ht="13.5" thickBot="1" x14ac:dyDescent="0.25">
      <c r="A3" s="44" t="s">
        <v>22</v>
      </c>
      <c r="B3" s="44"/>
      <c r="C3" s="43" t="s">
        <v>21</v>
      </c>
      <c r="D3" s="42" t="s">
        <v>20</v>
      </c>
      <c r="E3" s="41" t="s">
        <v>19</v>
      </c>
      <c r="F3" s="75" t="s">
        <v>18</v>
      </c>
      <c r="G3" s="76"/>
      <c r="H3" s="40" t="s">
        <v>17</v>
      </c>
      <c r="I3" s="39" t="s">
        <v>16</v>
      </c>
      <c r="J3" s="38" t="s">
        <v>15</v>
      </c>
      <c r="K3" s="38" t="s">
        <v>14</v>
      </c>
      <c r="L3" s="37" t="s">
        <v>13</v>
      </c>
      <c r="M3" s="36" t="s">
        <v>12</v>
      </c>
    </row>
    <row r="4" spans="1:14" ht="15.75" thickBot="1" x14ac:dyDescent="0.3">
      <c r="A4" s="35" t="s">
        <v>35</v>
      </c>
      <c r="B4" s="34" t="s">
        <v>2</v>
      </c>
      <c r="C4" s="33">
        <v>1</v>
      </c>
      <c r="D4" s="30" t="s">
        <v>2</v>
      </c>
      <c r="E4" s="23" t="e">
        <f t="shared" ref="E4:E23" ca="1" si="0">CONVERT(C4,D4,F4)</f>
        <v>#N/A</v>
      </c>
      <c r="F4" s="22">
        <f ca="1">INDEX(INDIRECT($B4),MATCH($A4,DESCRIPTION,0),2)</f>
        <v>12</v>
      </c>
      <c r="G4" s="32">
        <f t="shared" ref="G4:G23" ca="1" si="1">IFERROR(INDEX(INDIRECT($B4),MATCH($A4,DESCRIPTION,0),1),)</f>
        <v>0</v>
      </c>
      <c r="H4" s="20" t="e">
        <f ca="1">IFERROR(E4/G4,C4/G4)</f>
        <v>#DIV/0!</v>
      </c>
      <c r="I4" s="19">
        <f>IFERROR(VLOOKUP(A4,[1]master_price!$F$1:$Z$999,8,FALSE),)</f>
        <v>1.59</v>
      </c>
      <c r="J4" s="18" t="str">
        <f>IFERROR(VLOOKUP(A4,[1]master_price!$F$1:$AF$999,14,FALSE),)</f>
        <v>uniter</v>
      </c>
      <c r="K4" s="17" t="e">
        <f t="shared" ref="K4:K23" si="2">(100-J4)/100</f>
        <v>#VALUE!</v>
      </c>
      <c r="L4" s="16" t="e">
        <f t="shared" ref="L4:L23" si="3">100/(100-J4)</f>
        <v>#VALUE!</v>
      </c>
      <c r="M4" s="15">
        <f t="shared" ref="M4:M23" ca="1" si="4">IFERROR((I4*H4)/(1-J4),)</f>
        <v>0</v>
      </c>
      <c r="N4" s="28"/>
    </row>
    <row r="5" spans="1:14" ht="15.75" thickBot="1" x14ac:dyDescent="0.3">
      <c r="A5" s="30" t="s">
        <v>34</v>
      </c>
      <c r="B5" s="31" t="s">
        <v>2</v>
      </c>
      <c r="C5" s="27">
        <v>2</v>
      </c>
      <c r="D5" s="30" t="s">
        <v>2</v>
      </c>
      <c r="E5" s="23" t="e">
        <f t="shared" ca="1" si="0"/>
        <v>#N/A</v>
      </c>
      <c r="F5" s="22">
        <f t="shared" ref="F5:F23" ca="1" si="5">IFERROR(INDEX(INDIRECT($B5),MATCH($A5,DESCRIPTION,0),2),)</f>
        <v>0</v>
      </c>
      <c r="G5" s="21">
        <f t="shared" ca="1" si="1"/>
        <v>0</v>
      </c>
      <c r="H5" s="20" t="e">
        <f t="shared" ref="H5:H23" ca="1" si="6">IFERROR(E5/G5,C5/G5)</f>
        <v>#DIV/0!</v>
      </c>
      <c r="I5" s="19">
        <f>IFERROR(VLOOKUP(A5,[1]master_price!$F$1:$Z$999,8,FALSE),)</f>
        <v>0</v>
      </c>
      <c r="J5" s="18">
        <f>IFERROR(VLOOKUP(A5,[1]master_price!$F$1:$AF$999,14,FALSE),)</f>
        <v>0</v>
      </c>
      <c r="K5" s="17">
        <f t="shared" si="2"/>
        <v>1</v>
      </c>
      <c r="L5" s="16">
        <f t="shared" si="3"/>
        <v>1</v>
      </c>
      <c r="M5" s="15">
        <f t="shared" ca="1" si="4"/>
        <v>0</v>
      </c>
      <c r="N5" s="28"/>
    </row>
    <row r="6" spans="1:14" ht="15.75" thickBot="1" x14ac:dyDescent="0.3">
      <c r="A6" s="24" t="s">
        <v>28</v>
      </c>
      <c r="B6" s="29" t="s">
        <v>4</v>
      </c>
      <c r="C6" s="27">
        <v>0.5</v>
      </c>
      <c r="D6" s="24" t="s">
        <v>5</v>
      </c>
      <c r="E6" s="23" t="e">
        <f t="shared" ca="1" si="0"/>
        <v>#N/A</v>
      </c>
      <c r="F6" s="22">
        <f t="shared" ca="1" si="5"/>
        <v>0</v>
      </c>
      <c r="G6" s="21">
        <f t="shared" ca="1" si="1"/>
        <v>0</v>
      </c>
      <c r="H6" s="20" t="e">
        <f t="shared" ca="1" si="6"/>
        <v>#DIV/0!</v>
      </c>
      <c r="I6" s="19">
        <f>IFERROR(VLOOKUP(A6,[1]master_price!$F$1:$Z$999,8,FALSE),)</f>
        <v>0</v>
      </c>
      <c r="J6" s="18">
        <f>IFERROR(VLOOKUP(A6,[1]master_price!$F$1:$AF$999,14,FALSE),)</f>
        <v>0</v>
      </c>
      <c r="K6" s="17">
        <f t="shared" si="2"/>
        <v>1</v>
      </c>
      <c r="L6" s="16">
        <f t="shared" si="3"/>
        <v>1</v>
      </c>
      <c r="M6" s="15">
        <f t="shared" ca="1" si="4"/>
        <v>0</v>
      </c>
      <c r="N6" s="28"/>
    </row>
    <row r="7" spans="1:14" ht="15.75" thickBot="1" x14ac:dyDescent="0.3">
      <c r="A7" s="24" t="s">
        <v>77</v>
      </c>
      <c r="B7" s="24" t="s">
        <v>2</v>
      </c>
      <c r="C7" s="27">
        <v>2</v>
      </c>
      <c r="D7" s="24" t="s">
        <v>2</v>
      </c>
      <c r="E7" s="23" t="e">
        <f t="shared" ca="1" si="0"/>
        <v>#N/A</v>
      </c>
      <c r="F7" s="22">
        <f t="shared" ca="1" si="5"/>
        <v>0</v>
      </c>
      <c r="G7" s="21">
        <f t="shared" ca="1" si="1"/>
        <v>0</v>
      </c>
      <c r="H7" s="20" t="e">
        <f t="shared" ca="1" si="6"/>
        <v>#DIV/0!</v>
      </c>
      <c r="I7" s="19">
        <f>IFERROR(VLOOKUP(A7,[1]master_price!$F$1:$Z$999,8,FALSE),)</f>
        <v>0</v>
      </c>
      <c r="J7" s="18">
        <f>IFERROR(VLOOKUP(A7,[1]master_price!$F$1:$AF$999,14,FALSE),)</f>
        <v>0</v>
      </c>
      <c r="K7" s="17">
        <f t="shared" si="2"/>
        <v>1</v>
      </c>
      <c r="L7" s="16">
        <f t="shared" si="3"/>
        <v>1</v>
      </c>
      <c r="M7" s="15">
        <f t="shared" ca="1" si="4"/>
        <v>0</v>
      </c>
      <c r="N7" s="28"/>
    </row>
    <row r="8" spans="1:14" ht="15.75" thickBot="1" x14ac:dyDescent="0.3">
      <c r="A8" s="24" t="s">
        <v>30</v>
      </c>
      <c r="B8" s="24" t="s">
        <v>2</v>
      </c>
      <c r="C8" s="27">
        <v>2</v>
      </c>
      <c r="D8" s="24" t="s">
        <v>2</v>
      </c>
      <c r="E8" s="23" t="e">
        <f t="shared" ca="1" si="0"/>
        <v>#N/A</v>
      </c>
      <c r="F8" s="22">
        <f t="shared" ca="1" si="5"/>
        <v>0</v>
      </c>
      <c r="G8" s="21">
        <f t="shared" ca="1" si="1"/>
        <v>0</v>
      </c>
      <c r="H8" s="20" t="e">
        <f t="shared" ca="1" si="6"/>
        <v>#DIV/0!</v>
      </c>
      <c r="I8" s="19">
        <f>IFERROR(VLOOKUP(A8,[1]master_price!$F$1:$Z$999,8,FALSE),)</f>
        <v>0</v>
      </c>
      <c r="J8" s="18">
        <f>IFERROR(VLOOKUP(A8,[1]master_price!$F$1:$AF$999,14,FALSE),)</f>
        <v>0</v>
      </c>
      <c r="K8" s="17">
        <f t="shared" si="2"/>
        <v>1</v>
      </c>
      <c r="L8" s="16">
        <f t="shared" si="3"/>
        <v>1</v>
      </c>
      <c r="M8" s="15">
        <f t="shared" ca="1" si="4"/>
        <v>0</v>
      </c>
      <c r="N8" s="28"/>
    </row>
    <row r="9" spans="1:14" ht="15.75" thickBot="1" x14ac:dyDescent="0.3">
      <c r="A9" s="24"/>
      <c r="B9" s="24"/>
      <c r="C9" s="27"/>
      <c r="D9" s="24"/>
      <c r="E9" s="23" t="e">
        <f t="shared" ca="1" si="0"/>
        <v>#N/A</v>
      </c>
      <c r="F9" s="22">
        <f t="shared" ca="1" si="5"/>
        <v>0</v>
      </c>
      <c r="G9" s="21">
        <f t="shared" ca="1" si="1"/>
        <v>0</v>
      </c>
      <c r="H9" s="20" t="e">
        <f t="shared" ca="1" si="6"/>
        <v>#DIV/0!</v>
      </c>
      <c r="I9" s="19">
        <f>IFERROR(VLOOKUP(A9,[1]master_price!$F$1:$Z$999,8,FALSE),)</f>
        <v>0</v>
      </c>
      <c r="J9" s="18">
        <f>IFERROR(VLOOKUP(A9,[1]master_price!$F$1:$AF$999,14,FALSE),)</f>
        <v>0</v>
      </c>
      <c r="K9" s="17">
        <f t="shared" si="2"/>
        <v>1</v>
      </c>
      <c r="L9" s="16">
        <f t="shared" si="3"/>
        <v>1</v>
      </c>
      <c r="M9" s="15">
        <f t="shared" ca="1" si="4"/>
        <v>0</v>
      </c>
      <c r="N9" s="28"/>
    </row>
    <row r="10" spans="1:14" ht="15.75" thickBot="1" x14ac:dyDescent="0.3">
      <c r="A10" s="24" t="s">
        <v>39</v>
      </c>
      <c r="B10" s="24" t="s">
        <v>2</v>
      </c>
      <c r="C10" s="27">
        <v>1</v>
      </c>
      <c r="D10" s="24" t="s">
        <v>2</v>
      </c>
      <c r="E10" s="23" t="e">
        <f t="shared" ca="1" si="0"/>
        <v>#N/A</v>
      </c>
      <c r="F10" s="22">
        <f t="shared" ca="1" si="5"/>
        <v>350</v>
      </c>
      <c r="G10" s="21">
        <f t="shared" ca="1" si="1"/>
        <v>0</v>
      </c>
      <c r="H10" s="20" t="e">
        <f t="shared" ca="1" si="6"/>
        <v>#DIV/0!</v>
      </c>
      <c r="I10" s="19">
        <f>IFERROR(VLOOKUP(A10,[1]master_price!$F$1:$Z$999,8,FALSE),)</f>
        <v>0.66410256410256407</v>
      </c>
      <c r="J10" s="18" t="str">
        <f>IFERROR(VLOOKUP(A10,[1]master_price!$F$1:$AF$999,14,FALSE),)</f>
        <v>uniter</v>
      </c>
      <c r="K10" s="17" t="e">
        <f t="shared" si="2"/>
        <v>#VALUE!</v>
      </c>
      <c r="L10" s="16" t="e">
        <f t="shared" si="3"/>
        <v>#VALUE!</v>
      </c>
      <c r="M10" s="15">
        <f t="shared" ca="1" si="4"/>
        <v>0</v>
      </c>
      <c r="N10" s="28"/>
    </row>
    <row r="11" spans="1:14" ht="15.75" thickBot="1" x14ac:dyDescent="0.3">
      <c r="A11" s="24" t="s">
        <v>38</v>
      </c>
      <c r="B11" s="56"/>
      <c r="C11" s="27"/>
      <c r="D11" s="24"/>
      <c r="E11" s="23" t="e">
        <f t="shared" ca="1" si="0"/>
        <v>#N/A</v>
      </c>
      <c r="F11" s="22">
        <f t="shared" ca="1" si="5"/>
        <v>0</v>
      </c>
      <c r="G11" s="21">
        <f t="shared" ca="1" si="1"/>
        <v>0</v>
      </c>
      <c r="H11" s="20" t="e">
        <f t="shared" ca="1" si="6"/>
        <v>#DIV/0!</v>
      </c>
      <c r="I11" s="19" t="str">
        <f>IFERROR(VLOOKUP(A11,[1]master_price!$F$1:$Z$999,7,FALSE),)</f>
        <v>kg</v>
      </c>
      <c r="J11" s="18">
        <f>IFERROR(VLOOKUP(A11,[1]master_price!$F$1:$AF$999,14,FALSE),)</f>
        <v>0</v>
      </c>
      <c r="K11" s="17">
        <f t="shared" si="2"/>
        <v>1</v>
      </c>
      <c r="L11" s="16">
        <f t="shared" si="3"/>
        <v>1</v>
      </c>
      <c r="M11" s="15">
        <v>0.05</v>
      </c>
      <c r="N11" s="28"/>
    </row>
    <row r="12" spans="1:14" ht="15.75" thickBot="1" x14ac:dyDescent="0.3">
      <c r="A12" s="24" t="s">
        <v>53</v>
      </c>
      <c r="B12" s="24" t="s">
        <v>2</v>
      </c>
      <c r="C12" s="27">
        <v>2</v>
      </c>
      <c r="D12" s="24" t="s">
        <v>2</v>
      </c>
      <c r="E12" s="23" t="e">
        <f t="shared" ca="1" si="0"/>
        <v>#N/A</v>
      </c>
      <c r="F12" s="22">
        <f t="shared" ca="1" si="5"/>
        <v>0</v>
      </c>
      <c r="G12" s="21">
        <f t="shared" ca="1" si="1"/>
        <v>0</v>
      </c>
      <c r="H12" s="20" t="e">
        <f t="shared" ca="1" si="6"/>
        <v>#DIV/0!</v>
      </c>
      <c r="I12" s="19">
        <f>IFERROR(VLOOKUP(A12,[1]master_price!$F$1:$Z$999,7,FALSE),)</f>
        <v>0</v>
      </c>
      <c r="J12" s="18">
        <f>IFERROR(VLOOKUP(A12,[1]master_price!$F$1:$AF$999,14,FALSE),)</f>
        <v>0</v>
      </c>
      <c r="K12" s="17">
        <f t="shared" si="2"/>
        <v>1</v>
      </c>
      <c r="L12" s="16">
        <f t="shared" si="3"/>
        <v>1</v>
      </c>
      <c r="M12" s="15">
        <v>0.15</v>
      </c>
      <c r="N12" s="28"/>
    </row>
    <row r="13" spans="1:14" ht="15.75" thickBot="1" x14ac:dyDescent="0.3">
      <c r="A13" s="24"/>
      <c r="B13" s="24"/>
      <c r="C13" s="27"/>
      <c r="D13" s="24"/>
      <c r="E13" s="23" t="e">
        <f t="shared" ca="1" si="0"/>
        <v>#N/A</v>
      </c>
      <c r="F13" s="22">
        <f t="shared" ca="1" si="5"/>
        <v>0</v>
      </c>
      <c r="G13" s="21">
        <f t="shared" ca="1" si="1"/>
        <v>0</v>
      </c>
      <c r="H13" s="20" t="e">
        <f t="shared" ca="1" si="6"/>
        <v>#DIV/0!</v>
      </c>
      <c r="I13" s="19">
        <f>IFERROR(VLOOKUP(A13,[1]master_price!$F$1:$Z$999,7,FALSE),)</f>
        <v>0</v>
      </c>
      <c r="J13" s="18">
        <f>IFERROR(VLOOKUP(A13,[1]master_price!$F$1:$AF$999,14,FALSE),)</f>
        <v>0</v>
      </c>
      <c r="K13" s="17">
        <f t="shared" si="2"/>
        <v>1</v>
      </c>
      <c r="L13" s="16">
        <f t="shared" si="3"/>
        <v>1</v>
      </c>
      <c r="M13" s="15">
        <f t="shared" ca="1" si="4"/>
        <v>0</v>
      </c>
      <c r="N13" s="28"/>
    </row>
    <row r="14" spans="1:14" ht="15.75" thickBot="1" x14ac:dyDescent="0.3">
      <c r="A14" s="24" t="s">
        <v>101</v>
      </c>
      <c r="B14" s="24" t="s">
        <v>4</v>
      </c>
      <c r="C14" s="27">
        <v>30</v>
      </c>
      <c r="D14" s="24" t="s">
        <v>1</v>
      </c>
      <c r="E14" s="23" t="e">
        <f t="shared" ca="1" si="0"/>
        <v>#N/A</v>
      </c>
      <c r="F14" s="22">
        <f t="shared" ca="1" si="5"/>
        <v>450</v>
      </c>
      <c r="G14" s="21">
        <f t="shared" ca="1" si="1"/>
        <v>0</v>
      </c>
      <c r="H14" s="20" t="e">
        <f t="shared" ca="1" si="6"/>
        <v>#DIV/0!</v>
      </c>
      <c r="I14" s="19" t="str">
        <f>IFERROR(VLOOKUP(A14,[1]master_price!$F$1:$Z$999,7,FALSE),)</f>
        <v>ml</v>
      </c>
      <c r="J14" s="18">
        <f>IFERROR(VLOOKUP(A14,[1]master_price!$F$1:$AF$999,14,FALSE),)</f>
        <v>0</v>
      </c>
      <c r="K14" s="17">
        <f t="shared" si="2"/>
        <v>1</v>
      </c>
      <c r="L14" s="16">
        <f t="shared" si="3"/>
        <v>1</v>
      </c>
      <c r="M14" s="15">
        <f t="shared" ca="1" si="4"/>
        <v>0</v>
      </c>
      <c r="N14" s="28"/>
    </row>
    <row r="15" spans="1:14" ht="15.75" thickBot="1" x14ac:dyDescent="0.3">
      <c r="A15" s="24" t="s">
        <v>114</v>
      </c>
      <c r="B15" s="24" t="s">
        <v>2</v>
      </c>
      <c r="C15" s="27">
        <v>400</v>
      </c>
      <c r="D15" s="24" t="s">
        <v>2</v>
      </c>
      <c r="E15" s="23" t="e">
        <f t="shared" ca="1" si="0"/>
        <v>#N/A</v>
      </c>
      <c r="F15" s="22">
        <f t="shared" ca="1" si="5"/>
        <v>0</v>
      </c>
      <c r="G15" s="21">
        <f t="shared" ca="1" si="1"/>
        <v>0</v>
      </c>
      <c r="H15" s="20" t="e">
        <f t="shared" ca="1" si="6"/>
        <v>#DIV/0!</v>
      </c>
      <c r="I15" s="19">
        <f>IFERROR(VLOOKUP(A15,[1]master_price!$F$1:$Z$999,7,FALSE),)</f>
        <v>0</v>
      </c>
      <c r="J15" s="18">
        <f>IFERROR(VLOOKUP(A15,[1]master_price!$F$1:$AF$999,14,FALSE),)</f>
        <v>0</v>
      </c>
      <c r="K15" s="17">
        <f t="shared" si="2"/>
        <v>1</v>
      </c>
      <c r="L15" s="16">
        <f t="shared" si="3"/>
        <v>1</v>
      </c>
      <c r="M15" s="15">
        <f t="shared" ca="1" si="4"/>
        <v>0</v>
      </c>
      <c r="N15" s="28"/>
    </row>
    <row r="16" spans="1:14" ht="15.75" thickBot="1" x14ac:dyDescent="0.3">
      <c r="A16" s="24"/>
      <c r="B16" s="24"/>
      <c r="C16" s="27"/>
      <c r="D16" s="24"/>
      <c r="E16" s="23" t="e">
        <f t="shared" ca="1" si="0"/>
        <v>#N/A</v>
      </c>
      <c r="F16" s="22">
        <f t="shared" ca="1" si="5"/>
        <v>0</v>
      </c>
      <c r="G16" s="21">
        <f t="shared" ca="1" si="1"/>
        <v>0</v>
      </c>
      <c r="H16" s="20" t="e">
        <f t="shared" ca="1" si="6"/>
        <v>#DIV/0!</v>
      </c>
      <c r="I16" s="19">
        <f>IFERROR(VLOOKUP(A16,[1]master_price!$F$1:$Z$999,7,FALSE),)</f>
        <v>0</v>
      </c>
      <c r="J16" s="18">
        <f>IFERROR(VLOOKUP(A16,[1]master_price!$F$1:$AF$999,14,FALSE),)</f>
        <v>0</v>
      </c>
      <c r="K16" s="17">
        <f t="shared" si="2"/>
        <v>1</v>
      </c>
      <c r="L16" s="16">
        <f t="shared" si="3"/>
        <v>1</v>
      </c>
      <c r="M16" s="15">
        <f t="shared" ca="1" si="4"/>
        <v>0</v>
      </c>
      <c r="N16" s="28"/>
    </row>
    <row r="17" spans="1:15" ht="15.75" thickBot="1" x14ac:dyDescent="0.3">
      <c r="A17" s="24"/>
      <c r="B17" s="24"/>
      <c r="C17" s="27"/>
      <c r="D17" s="24"/>
      <c r="E17" s="23" t="e">
        <f t="shared" ca="1" si="0"/>
        <v>#N/A</v>
      </c>
      <c r="F17" s="22">
        <f t="shared" ca="1" si="5"/>
        <v>0</v>
      </c>
      <c r="G17" s="21">
        <f t="shared" ca="1" si="1"/>
        <v>0</v>
      </c>
      <c r="H17" s="20" t="e">
        <f t="shared" ca="1" si="6"/>
        <v>#DIV/0!</v>
      </c>
      <c r="I17" s="19">
        <f>IFERROR(VLOOKUP(A17,[1]master_price!$F$1:$Z$999,7,FALSE),)</f>
        <v>0</v>
      </c>
      <c r="J17" s="18">
        <f>IFERROR(VLOOKUP(A17,[1]master_price!$F$1:$AF$999,14,FALSE),)</f>
        <v>0</v>
      </c>
      <c r="K17" s="17">
        <f t="shared" si="2"/>
        <v>1</v>
      </c>
      <c r="L17" s="16">
        <f t="shared" si="3"/>
        <v>1</v>
      </c>
      <c r="M17" s="15">
        <f t="shared" ca="1" si="4"/>
        <v>0</v>
      </c>
      <c r="N17" s="28"/>
    </row>
    <row r="18" spans="1:15" ht="15.75" thickBot="1" x14ac:dyDescent="0.3">
      <c r="A18" s="24" t="s">
        <v>44</v>
      </c>
      <c r="B18" s="24" t="s">
        <v>2</v>
      </c>
      <c r="C18" s="27">
        <v>1</v>
      </c>
      <c r="D18" s="24" t="s">
        <v>2</v>
      </c>
      <c r="E18" s="23" t="e">
        <f t="shared" ca="1" si="0"/>
        <v>#N/A</v>
      </c>
      <c r="F18" s="22">
        <f t="shared" ca="1" si="5"/>
        <v>0</v>
      </c>
      <c r="G18" s="21">
        <f t="shared" ca="1" si="1"/>
        <v>0</v>
      </c>
      <c r="H18" s="20" t="e">
        <f t="shared" ca="1" si="6"/>
        <v>#DIV/0!</v>
      </c>
      <c r="I18" s="19">
        <f>IFERROR(VLOOKUP(A18,[1]master_price!$F$1:$Z$999,7,FALSE),)</f>
        <v>0</v>
      </c>
      <c r="J18" s="18">
        <f>IFERROR(VLOOKUP(A18,[1]master_price!$F$1:$AF$999,14,FALSE),)</f>
        <v>0</v>
      </c>
      <c r="K18" s="17">
        <f t="shared" si="2"/>
        <v>1</v>
      </c>
      <c r="L18" s="16">
        <f t="shared" si="3"/>
        <v>1</v>
      </c>
      <c r="M18" s="15">
        <f t="shared" ca="1" si="4"/>
        <v>0</v>
      </c>
      <c r="N18" s="28"/>
    </row>
    <row r="19" spans="1:15" ht="15.75" thickBot="1" x14ac:dyDescent="0.3">
      <c r="A19" s="24" t="s">
        <v>24</v>
      </c>
      <c r="B19" s="24" t="s">
        <v>2</v>
      </c>
      <c r="C19" s="27">
        <v>1</v>
      </c>
      <c r="D19" s="24" t="s">
        <v>2</v>
      </c>
      <c r="E19" s="23" t="e">
        <f t="shared" ca="1" si="0"/>
        <v>#N/A</v>
      </c>
      <c r="F19" s="22">
        <f t="shared" ca="1" si="5"/>
        <v>0</v>
      </c>
      <c r="G19" s="21">
        <f t="shared" ca="1" si="1"/>
        <v>0</v>
      </c>
      <c r="H19" s="20" t="e">
        <f t="shared" ca="1" si="6"/>
        <v>#DIV/0!</v>
      </c>
      <c r="I19" s="19">
        <f>IFERROR(VLOOKUP(A19,[1]master_price!$F$1:$Z$999,7,FALSE),)</f>
        <v>0</v>
      </c>
      <c r="J19" s="18">
        <f>IFERROR(VLOOKUP(A19,[1]master_price!$F$1:$AF$999,14,FALSE),)</f>
        <v>0</v>
      </c>
      <c r="K19" s="17">
        <f t="shared" si="2"/>
        <v>1</v>
      </c>
      <c r="L19" s="16">
        <f t="shared" si="3"/>
        <v>1</v>
      </c>
      <c r="M19" s="15">
        <f t="shared" ca="1" si="4"/>
        <v>0</v>
      </c>
      <c r="N19" s="28"/>
    </row>
    <row r="20" spans="1:15" ht="15.75" thickBot="1" x14ac:dyDescent="0.3">
      <c r="A20" s="24"/>
      <c r="B20" s="24"/>
      <c r="C20" s="27"/>
      <c r="D20" s="24"/>
      <c r="E20" s="23" t="e">
        <f t="shared" ca="1" si="0"/>
        <v>#N/A</v>
      </c>
      <c r="F20" s="22">
        <f t="shared" ca="1" si="5"/>
        <v>0</v>
      </c>
      <c r="G20" s="21">
        <f t="shared" ca="1" si="1"/>
        <v>0</v>
      </c>
      <c r="H20" s="20" t="e">
        <f t="shared" ca="1" si="6"/>
        <v>#DIV/0!</v>
      </c>
      <c r="I20" s="19">
        <f>IFERROR(VLOOKUP(A20,[1]master_price!$F$1:$Z$999,7,FALSE),)</f>
        <v>0</v>
      </c>
      <c r="J20" s="18">
        <f>IFERROR(VLOOKUP(A20,[1]master_price!$F$1:$AF$999,14,FALSE),)</f>
        <v>0</v>
      </c>
      <c r="K20" s="17">
        <f t="shared" si="2"/>
        <v>1</v>
      </c>
      <c r="L20" s="16">
        <f t="shared" si="3"/>
        <v>1</v>
      </c>
      <c r="M20" s="15">
        <f t="shared" ca="1" si="4"/>
        <v>0</v>
      </c>
      <c r="N20" s="28"/>
    </row>
    <row r="21" spans="1:15" ht="15.75" thickBot="1" x14ac:dyDescent="0.3">
      <c r="A21" s="24"/>
      <c r="B21" s="24"/>
      <c r="C21" s="27"/>
      <c r="D21" s="24"/>
      <c r="E21" s="23" t="e">
        <f t="shared" ca="1" si="0"/>
        <v>#N/A</v>
      </c>
      <c r="F21" s="22">
        <f t="shared" ca="1" si="5"/>
        <v>0</v>
      </c>
      <c r="G21" s="21">
        <f t="shared" ca="1" si="1"/>
        <v>0</v>
      </c>
      <c r="H21" s="20" t="e">
        <f t="shared" ca="1" si="6"/>
        <v>#DIV/0!</v>
      </c>
      <c r="I21" s="19">
        <f>IFERROR(VLOOKUP(A21,[1]master_price!$F$1:$Z$999,7,FALSE),)</f>
        <v>0</v>
      </c>
      <c r="J21" s="18">
        <f>IFERROR(VLOOKUP(A21,[1]master_price!$F$1:$AF$999,14,FALSE),)</f>
        <v>0</v>
      </c>
      <c r="K21" s="17">
        <f t="shared" si="2"/>
        <v>1</v>
      </c>
      <c r="L21" s="16">
        <f t="shared" si="3"/>
        <v>1</v>
      </c>
      <c r="M21" s="15">
        <f t="shared" ca="1" si="4"/>
        <v>0</v>
      </c>
      <c r="N21" s="28"/>
    </row>
    <row r="22" spans="1:15" ht="15.75" thickBot="1" x14ac:dyDescent="0.3">
      <c r="A22" s="24"/>
      <c r="B22" s="24"/>
      <c r="C22" s="27"/>
      <c r="D22" s="24"/>
      <c r="E22" s="23" t="e">
        <f t="shared" ca="1" si="0"/>
        <v>#N/A</v>
      </c>
      <c r="F22" s="22">
        <f t="shared" ca="1" si="5"/>
        <v>0</v>
      </c>
      <c r="G22" s="21">
        <f t="shared" ca="1" si="1"/>
        <v>0</v>
      </c>
      <c r="H22" s="20" t="e">
        <f t="shared" ca="1" si="6"/>
        <v>#DIV/0!</v>
      </c>
      <c r="I22" s="19">
        <f>IFERROR(VLOOKUP(A22,[1]master_price!$F$1:$Z$999,7,FALSE),)</f>
        <v>0</v>
      </c>
      <c r="J22" s="18">
        <f>IFERROR(VLOOKUP(A22,[1]master_price!$F$1:$AF$999,14,FALSE),)</f>
        <v>0</v>
      </c>
      <c r="K22" s="17">
        <f t="shared" si="2"/>
        <v>1</v>
      </c>
      <c r="L22" s="16">
        <f t="shared" si="3"/>
        <v>1</v>
      </c>
      <c r="M22" s="15">
        <f t="shared" ca="1" si="4"/>
        <v>0</v>
      </c>
      <c r="N22" s="11"/>
      <c r="O22" s="10"/>
    </row>
    <row r="23" spans="1:15" ht="15.75" thickBot="1" x14ac:dyDescent="0.3">
      <c r="A23" s="24"/>
      <c r="B23" s="26"/>
      <c r="C23" s="25"/>
      <c r="D23" s="24"/>
      <c r="E23" s="23" t="e">
        <f t="shared" ca="1" si="0"/>
        <v>#N/A</v>
      </c>
      <c r="F23" s="22">
        <f t="shared" ca="1" si="5"/>
        <v>0</v>
      </c>
      <c r="G23" s="21">
        <f t="shared" ca="1" si="1"/>
        <v>0</v>
      </c>
      <c r="H23" s="20" t="e">
        <f t="shared" ca="1" si="6"/>
        <v>#DIV/0!</v>
      </c>
      <c r="I23" s="19">
        <f>IFERROR(VLOOKUP(A23,[1]master_price!$F$1:$Z$999,7,FALSE),)</f>
        <v>0</v>
      </c>
      <c r="J23" s="18">
        <f>IFERROR(VLOOKUP(A23,[1]master_price!$F$1:$AF$999,14,FALSE),)</f>
        <v>0</v>
      </c>
      <c r="K23" s="17">
        <f t="shared" si="2"/>
        <v>1</v>
      </c>
      <c r="L23" s="16">
        <f t="shared" si="3"/>
        <v>1</v>
      </c>
      <c r="M23" s="15">
        <f t="shared" ca="1" si="4"/>
        <v>0</v>
      </c>
      <c r="N23" s="11"/>
      <c r="O23" s="10"/>
    </row>
    <row r="24" spans="1:15" ht="15.75" thickBot="1" x14ac:dyDescent="0.3">
      <c r="F24" s="14"/>
      <c r="G24" s="14"/>
      <c r="I24" s="3" t="s">
        <v>45</v>
      </c>
      <c r="J24" s="2" t="s">
        <v>11</v>
      </c>
      <c r="L24" s="13" t="s">
        <v>10</v>
      </c>
      <c r="M24" s="12">
        <f ca="1">SUM(M4:M23)</f>
        <v>0.2</v>
      </c>
      <c r="N24" s="11"/>
      <c r="O24" s="10"/>
    </row>
    <row r="25" spans="1:15" ht="15.75" thickBot="1" x14ac:dyDescent="0.3">
      <c r="I25" s="3" t="s">
        <v>46</v>
      </c>
      <c r="J25" s="8" t="s">
        <v>9</v>
      </c>
      <c r="M25" s="57">
        <v>6.75</v>
      </c>
    </row>
    <row r="26" spans="1:15" ht="15.75" thickBot="1" x14ac:dyDescent="0.3">
      <c r="A26" s="6"/>
      <c r="I26" s="3" t="s">
        <v>47</v>
      </c>
      <c r="J26" s="8" t="s">
        <v>8</v>
      </c>
      <c r="M26" s="7">
        <f ca="1">M24/M25</f>
        <v>2.9629629629629631E-2</v>
      </c>
    </row>
    <row r="27" spans="1:15" x14ac:dyDescent="0.25">
      <c r="A27" s="6"/>
      <c r="J27" s="3"/>
      <c r="K27" s="3"/>
      <c r="L27" s="3"/>
      <c r="M27" s="3"/>
      <c r="N27" s="3"/>
    </row>
    <row r="28" spans="1:15" x14ac:dyDescent="0.25">
      <c r="A28" s="6"/>
    </row>
  </sheetData>
  <sheetProtection selectLockedCells="1"/>
  <dataConsolidate/>
  <mergeCells count="3">
    <mergeCell ref="A1:M1"/>
    <mergeCell ref="A2:D2"/>
    <mergeCell ref="F3:G3"/>
  </mergeCells>
  <conditionalFormatting sqref="G5">
    <cfRule type="expression" priority="1" stopIfTrue="1">
      <formula>$F$5</formula>
    </cfRule>
  </conditionalFormatting>
  <dataValidations disablePrompts="1" count="3">
    <dataValidation type="list" allowBlank="1" showInputMessage="1" showErrorMessage="1" sqref="D4:D23">
      <formula1>uniter_list</formula1>
    </dataValidation>
    <dataValidation type="list" allowBlank="1" showInputMessage="1" sqref="B4:B23">
      <formula1>list_format</formula1>
    </dataValidation>
    <dataValidation type="list" allowBlank="1" showInputMessage="1" sqref="A4:A23">
      <formula1>IF(A4&lt;&gt;"",OFFSET(f_categorie,MATCH(A4&amp;"*",f_categorie,0)-1,,COUNTIF(f_categorie,A4&amp;"*"),1),f_categorie)</formula1>
    </dataValidation>
  </dataValidations>
  <printOptions horizontalCentered="1"/>
  <pageMargins left="0.39370078740157483" right="0.51181102362204722" top="0.43" bottom="0.39370078740157483" header="0.27559055118110237" footer="0.23622047244094491"/>
  <pageSetup scale="96" orientation="landscape" verticalDpi="300" r:id="rId1"/>
  <headerFooter alignWithMargins="0">
    <oddFooter>&amp;LImprimer le : &amp;D&amp;R&amp;"Arial,Gras"&amp;12&amp;F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ajout_recette_3">
                <anchor moveWithCells="1">
                  <from>
                    <xdr:col>14</xdr:col>
                    <xdr:colOff>209550</xdr:colOff>
                    <xdr:row>4</xdr:row>
                    <xdr:rowOff>57150</xdr:rowOff>
                  </from>
                  <to>
                    <xdr:col>16</xdr:col>
                    <xdr:colOff>485775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27</vt:i4>
      </vt:variant>
    </vt:vector>
  </HeadingPairs>
  <TitlesOfParts>
    <vt:vector size="27" baseType="lpstr">
      <vt:lpstr>vierge</vt:lpstr>
      <vt:lpstr>Assiette VF</vt:lpstr>
      <vt:lpstr>Burger simple</vt:lpstr>
      <vt:lpstr>sauce miles-iles</vt:lpstr>
      <vt:lpstr>Poutine moitié</vt:lpstr>
      <vt:lpstr>Poutine Sauce Burger</vt:lpstr>
      <vt:lpstr>poutine</vt:lpstr>
      <vt:lpstr>FRITES SAUCE bURGER</vt:lpstr>
      <vt:lpstr>fRITES SAUCE MOITÉ</vt:lpstr>
      <vt:lpstr>FRITE SAUCE</vt:lpstr>
      <vt:lpstr>frITES DOUBLE</vt:lpstr>
      <vt:lpstr>FRITES</vt:lpstr>
      <vt:lpstr>hot-dog VF  Fromage</vt:lpstr>
      <vt:lpstr>hot-dog VF</vt:lpstr>
      <vt:lpstr>hot-dog Déso fromage</vt:lpstr>
      <vt:lpstr>hot-dog Déso</vt:lpstr>
      <vt:lpstr>hot-dog</vt:lpstr>
      <vt:lpstr>Guac</vt:lpstr>
      <vt:lpstr>Lobster Roll</vt:lpstr>
      <vt:lpstr>mini-raviolis</vt:lpstr>
      <vt:lpstr>Cheese VF</vt:lpstr>
      <vt:lpstr>Hamburger VF</vt:lpstr>
      <vt:lpstr>Burger Double</vt:lpstr>
      <vt:lpstr>Cheese Simple</vt:lpstr>
      <vt:lpstr>Cheese Double </vt:lpstr>
      <vt:lpstr>Deluxe</vt:lpstr>
      <vt:lpstr>Deluxe Double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Revolution</dc:creator>
  <cp:lastModifiedBy>Solutions DM</cp:lastModifiedBy>
  <cp:lastPrinted>2015-11-30T21:35:39Z</cp:lastPrinted>
  <dcterms:created xsi:type="dcterms:W3CDTF">2015-10-10T17:43:38Z</dcterms:created>
  <dcterms:modified xsi:type="dcterms:W3CDTF">2019-11-25T19:24:24Z</dcterms:modified>
</cp:coreProperties>
</file>