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LL 08 DESSIN\Desktop\"/>
    </mc:Choice>
  </mc:AlternateContent>
  <bookViews>
    <workbookView xWindow="0" yWindow="0" windowWidth="28800" windowHeight="12435" activeTab="2"/>
  </bookViews>
  <sheets>
    <sheet name="Sheet1" sheetId="1" r:id="rId1"/>
    <sheet name="Feasibility Report 1" sheetId="4" r:id="rId2"/>
    <sheet name="Sheet2" sheetId="2" r:id="rId3"/>
    <sheet name="Sheet3" sheetId="3" r:id="rId4"/>
  </sheets>
  <definedNames>
    <definedName name="solver_adj" localSheetId="0" hidden="1">Sheet1!$J$94</definedName>
    <definedName name="solver_adj" localSheetId="2" hidden="1">Sheet2!#REF!</definedName>
    <definedName name="solver_cvg" localSheetId="0" hidden="1">0.0001</definedName>
    <definedName name="solver_cvg" localSheetId="2" hidden="1">0.0001</definedName>
    <definedName name="solver_drv" localSheetId="0" hidden="1">1</definedName>
    <definedName name="solver_drv" localSheetId="2" hidden="1">1</definedName>
    <definedName name="solver_eng" localSheetId="0" hidden="1">1</definedName>
    <definedName name="solver_eng" localSheetId="2" hidden="1">1</definedName>
    <definedName name="solver_est" localSheetId="0" hidden="1">1</definedName>
    <definedName name="solver_est" localSheetId="2" hidden="1">1</definedName>
    <definedName name="solver_itr" localSheetId="0" hidden="1">2147483647</definedName>
    <definedName name="solver_itr" localSheetId="2" hidden="1">2147483647</definedName>
    <definedName name="solver_lhs0" localSheetId="2" hidden="1">Sheet2!#REF!</definedName>
    <definedName name="solver_lhs1" localSheetId="2" hidden="1">Sheet2!#REF!</definedName>
    <definedName name="solver_lhs2" localSheetId="2" hidden="1">Sheet2!#REF!</definedName>
    <definedName name="solver_lhs3" localSheetId="2" hidden="1">Sheet2!#REF!</definedName>
    <definedName name="solver_mip" localSheetId="0" hidden="1">2147483647</definedName>
    <definedName name="solver_mip" localSheetId="2" hidden="1">2147483647</definedName>
    <definedName name="solver_mni" localSheetId="0" hidden="1">30</definedName>
    <definedName name="solver_mni" localSheetId="2" hidden="1">30</definedName>
    <definedName name="solver_mrt" localSheetId="0" hidden="1">0.075</definedName>
    <definedName name="solver_mrt" localSheetId="2" hidden="1">0.075</definedName>
    <definedName name="solver_msl" localSheetId="0" hidden="1">2</definedName>
    <definedName name="solver_msl" localSheetId="2" hidden="1">2</definedName>
    <definedName name="solver_neg" localSheetId="0" hidden="1">1</definedName>
    <definedName name="solver_neg" localSheetId="2" hidden="1">1</definedName>
    <definedName name="solver_nod" localSheetId="0" hidden="1">2147483647</definedName>
    <definedName name="solver_nod" localSheetId="2" hidden="1">2147483647</definedName>
    <definedName name="solver_num" localSheetId="0" hidden="1">0</definedName>
    <definedName name="solver_num" localSheetId="2" hidden="1">2</definedName>
    <definedName name="solver_nwt" localSheetId="0" hidden="1">1</definedName>
    <definedName name="solver_nwt" localSheetId="2" hidden="1">1</definedName>
    <definedName name="solver_opt" localSheetId="0" hidden="1">Sheet1!$I$94</definedName>
    <definedName name="solver_opt" localSheetId="2" hidden="1">Sheet2!#REF!</definedName>
    <definedName name="solver_pre" localSheetId="0" hidden="1">0.000001</definedName>
    <definedName name="solver_pre" localSheetId="2" hidden="1">0.000001</definedName>
    <definedName name="solver_rbv" localSheetId="0" hidden="1">1</definedName>
    <definedName name="solver_rbv" localSheetId="2" hidden="1">2</definedName>
    <definedName name="solver_rel0" localSheetId="2" hidden="1">1</definedName>
    <definedName name="solver_rel1" localSheetId="2" hidden="1">1</definedName>
    <definedName name="solver_rel2" localSheetId="2" hidden="1">3</definedName>
    <definedName name="solver_rel3" localSheetId="2" hidden="1">2</definedName>
    <definedName name="solver_rhs0" localSheetId="2" hidden="1">20000</definedName>
    <definedName name="solver_rhs1" localSheetId="2" hidden="1">20000</definedName>
    <definedName name="solver_rhs2" localSheetId="2" hidden="1">10000</definedName>
    <definedName name="solver_rhs3" localSheetId="2" hidden="1">10000</definedName>
    <definedName name="solver_rlx" localSheetId="0" hidden="1">2</definedName>
    <definedName name="solver_rlx" localSheetId="2" hidden="1">1</definedName>
    <definedName name="solver_rsd" localSheetId="0" hidden="1">0</definedName>
    <definedName name="solver_rsd" localSheetId="2" hidden="1">0</definedName>
    <definedName name="solver_scl" localSheetId="0" hidden="1">1</definedName>
    <definedName name="solver_scl" localSheetId="2" hidden="1">1</definedName>
    <definedName name="solver_sho" localSheetId="0" hidden="1">2</definedName>
    <definedName name="solver_sho" localSheetId="2" hidden="1">1</definedName>
    <definedName name="solver_ssz" localSheetId="0" hidden="1">100</definedName>
    <definedName name="solver_ssz" localSheetId="2" hidden="1">100</definedName>
    <definedName name="solver_tim" localSheetId="0" hidden="1">2147483647</definedName>
    <definedName name="solver_tim" localSheetId="2" hidden="1">2147483647</definedName>
    <definedName name="solver_tol" localSheetId="0" hidden="1">0.01</definedName>
    <definedName name="solver_tol" localSheetId="2" hidden="1">0.01</definedName>
    <definedName name="solver_typ" localSheetId="0" hidden="1">3</definedName>
    <definedName name="solver_typ" localSheetId="2" hidden="1">3</definedName>
    <definedName name="solver_val" localSheetId="0" hidden="1">0</definedName>
    <definedName name="solver_val" localSheetId="2" hidden="1">0</definedName>
    <definedName name="solver_ver" localSheetId="0" hidden="1">3</definedName>
    <definedName name="solver_ver" localSheetId="2" hidden="1">3</definedName>
  </definedNames>
  <calcPr calcId="152511"/>
</workbook>
</file>

<file path=xl/calcChain.xml><?xml version="1.0" encoding="utf-8"?>
<calcChain xmlns="http://schemas.openxmlformats.org/spreadsheetml/2006/main">
  <c r="N12" i="2" l="1"/>
  <c r="N11" i="2" l="1"/>
  <c r="O24" i="1" l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23" i="1"/>
  <c r="D23" i="1"/>
  <c r="D59" i="1"/>
  <c r="H59" i="1" s="1"/>
  <c r="F59" i="1"/>
  <c r="G59" i="1"/>
  <c r="D60" i="1"/>
  <c r="H60" i="1" s="1"/>
  <c r="F60" i="1"/>
  <c r="G60" i="1"/>
  <c r="D61" i="1"/>
  <c r="H61" i="1" s="1"/>
  <c r="F61" i="1"/>
  <c r="G61" i="1"/>
  <c r="D62" i="1"/>
  <c r="H62" i="1" s="1"/>
  <c r="F62" i="1"/>
  <c r="G62" i="1"/>
  <c r="D63" i="1"/>
  <c r="H63" i="1" s="1"/>
  <c r="F63" i="1"/>
  <c r="G63" i="1"/>
  <c r="D64" i="1"/>
  <c r="H64" i="1" s="1"/>
  <c r="F64" i="1"/>
  <c r="G64" i="1"/>
  <c r="D65" i="1"/>
  <c r="H65" i="1" s="1"/>
  <c r="F65" i="1"/>
  <c r="G65" i="1"/>
  <c r="D66" i="1"/>
  <c r="H66" i="1" s="1"/>
  <c r="F66" i="1"/>
  <c r="G66" i="1"/>
  <c r="D67" i="1"/>
  <c r="H67" i="1" s="1"/>
  <c r="F67" i="1"/>
  <c r="G67" i="1"/>
  <c r="D68" i="1"/>
  <c r="H68" i="1" s="1"/>
  <c r="F68" i="1"/>
  <c r="G68" i="1"/>
  <c r="D69" i="1"/>
  <c r="H69" i="1" s="1"/>
  <c r="I69" i="1" s="1"/>
  <c r="F69" i="1"/>
  <c r="G69" i="1"/>
  <c r="D70" i="1"/>
  <c r="H70" i="1" s="1"/>
  <c r="F70" i="1"/>
  <c r="G70" i="1"/>
  <c r="D71" i="1"/>
  <c r="H71" i="1" s="1"/>
  <c r="F71" i="1"/>
  <c r="G71" i="1"/>
  <c r="D72" i="1"/>
  <c r="H72" i="1" s="1"/>
  <c r="F72" i="1"/>
  <c r="G72" i="1"/>
  <c r="D73" i="1"/>
  <c r="H73" i="1" s="1"/>
  <c r="F73" i="1"/>
  <c r="G73" i="1"/>
  <c r="D74" i="1"/>
  <c r="H74" i="1" s="1"/>
  <c r="F74" i="1"/>
  <c r="G74" i="1"/>
  <c r="D75" i="1"/>
  <c r="H75" i="1" s="1"/>
  <c r="F75" i="1"/>
  <c r="G75" i="1"/>
  <c r="D76" i="1"/>
  <c r="H76" i="1" s="1"/>
  <c r="F76" i="1"/>
  <c r="G76" i="1"/>
  <c r="D77" i="1"/>
  <c r="H77" i="1" s="1"/>
  <c r="F77" i="1"/>
  <c r="G77" i="1"/>
  <c r="D78" i="1"/>
  <c r="H78" i="1" s="1"/>
  <c r="F78" i="1"/>
  <c r="G78" i="1"/>
  <c r="D79" i="1"/>
  <c r="H79" i="1" s="1"/>
  <c r="F79" i="1"/>
  <c r="G79" i="1"/>
  <c r="D80" i="1"/>
  <c r="H80" i="1" s="1"/>
  <c r="F80" i="1"/>
  <c r="G80" i="1"/>
  <c r="D81" i="1"/>
  <c r="H81" i="1" s="1"/>
  <c r="F81" i="1"/>
  <c r="G81" i="1"/>
  <c r="D82" i="1"/>
  <c r="H82" i="1" s="1"/>
  <c r="F82" i="1"/>
  <c r="G82" i="1"/>
  <c r="D83" i="1"/>
  <c r="H83" i="1" s="1"/>
  <c r="F83" i="1"/>
  <c r="G83" i="1"/>
  <c r="D84" i="1"/>
  <c r="H84" i="1" s="1"/>
  <c r="F84" i="1"/>
  <c r="G84" i="1"/>
  <c r="D85" i="1"/>
  <c r="H85" i="1" s="1"/>
  <c r="F85" i="1"/>
  <c r="G85" i="1"/>
  <c r="D86" i="1"/>
  <c r="H86" i="1" s="1"/>
  <c r="F86" i="1"/>
  <c r="G86" i="1"/>
  <c r="D87" i="1"/>
  <c r="H87" i="1" s="1"/>
  <c r="F87" i="1"/>
  <c r="G87" i="1"/>
  <c r="D88" i="1"/>
  <c r="H88" i="1" s="1"/>
  <c r="F88" i="1"/>
  <c r="G88" i="1"/>
  <c r="D89" i="1"/>
  <c r="H89" i="1" s="1"/>
  <c r="F89" i="1"/>
  <c r="G89" i="1"/>
  <c r="D90" i="1"/>
  <c r="H90" i="1" s="1"/>
  <c r="F90" i="1"/>
  <c r="G90" i="1"/>
  <c r="D91" i="1"/>
  <c r="H91" i="1" s="1"/>
  <c r="F91" i="1"/>
  <c r="G91" i="1"/>
  <c r="D92" i="1"/>
  <c r="H92" i="1" s="1"/>
  <c r="F92" i="1"/>
  <c r="G92" i="1"/>
  <c r="D93" i="1"/>
  <c r="H93" i="1" s="1"/>
  <c r="F93" i="1"/>
  <c r="G93" i="1"/>
  <c r="D94" i="1"/>
  <c r="H94" i="1" s="1"/>
  <c r="F94" i="1"/>
  <c r="G94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D24" i="1"/>
  <c r="H24" i="1" s="1"/>
  <c r="D25" i="1"/>
  <c r="H25" i="1" s="1"/>
  <c r="D26" i="1"/>
  <c r="H26" i="1" s="1"/>
  <c r="D27" i="1"/>
  <c r="H27" i="1" s="1"/>
  <c r="D28" i="1"/>
  <c r="H28" i="1" s="1"/>
  <c r="D29" i="1"/>
  <c r="H29" i="1" s="1"/>
  <c r="D30" i="1"/>
  <c r="H30" i="1" s="1"/>
  <c r="D31" i="1"/>
  <c r="H31" i="1" s="1"/>
  <c r="D32" i="1"/>
  <c r="H32" i="1" s="1"/>
  <c r="D33" i="1"/>
  <c r="H33" i="1" s="1"/>
  <c r="D34" i="1"/>
  <c r="H34" i="1" s="1"/>
  <c r="D35" i="1"/>
  <c r="H35" i="1" s="1"/>
  <c r="D36" i="1"/>
  <c r="H36" i="1" s="1"/>
  <c r="D37" i="1"/>
  <c r="H37" i="1" s="1"/>
  <c r="D38" i="1"/>
  <c r="H38" i="1" s="1"/>
  <c r="D39" i="1"/>
  <c r="H39" i="1" s="1"/>
  <c r="D40" i="1"/>
  <c r="H40" i="1" s="1"/>
  <c r="D41" i="1"/>
  <c r="H41" i="1" s="1"/>
  <c r="D42" i="1"/>
  <c r="H42" i="1" s="1"/>
  <c r="D43" i="1"/>
  <c r="H43" i="1" s="1"/>
  <c r="D44" i="1"/>
  <c r="H44" i="1" s="1"/>
  <c r="D45" i="1"/>
  <c r="H45" i="1" s="1"/>
  <c r="D46" i="1"/>
  <c r="H46" i="1" s="1"/>
  <c r="D47" i="1"/>
  <c r="H47" i="1" s="1"/>
  <c r="D48" i="1"/>
  <c r="H48" i="1" s="1"/>
  <c r="D49" i="1"/>
  <c r="H49" i="1" s="1"/>
  <c r="D50" i="1"/>
  <c r="H50" i="1" s="1"/>
  <c r="D51" i="1"/>
  <c r="H51" i="1" s="1"/>
  <c r="D52" i="1"/>
  <c r="H52" i="1" s="1"/>
  <c r="D53" i="1"/>
  <c r="H53" i="1" s="1"/>
  <c r="D54" i="1"/>
  <c r="H54" i="1" s="1"/>
  <c r="D55" i="1"/>
  <c r="H55" i="1" s="1"/>
  <c r="D56" i="1"/>
  <c r="H56" i="1" s="1"/>
  <c r="D57" i="1"/>
  <c r="H57" i="1" s="1"/>
  <c r="D58" i="1"/>
  <c r="H58" i="1" s="1"/>
  <c r="H23" i="1"/>
  <c r="I56" i="1" l="1"/>
  <c r="I52" i="1"/>
  <c r="I48" i="1"/>
  <c r="I44" i="1"/>
  <c r="I40" i="1"/>
  <c r="I36" i="1"/>
  <c r="I32" i="1"/>
  <c r="I28" i="1"/>
  <c r="I91" i="1"/>
  <c r="I87" i="1"/>
  <c r="I83" i="1"/>
  <c r="I79" i="1"/>
  <c r="I75" i="1"/>
  <c r="I71" i="1"/>
  <c r="I66" i="1"/>
  <c r="I62" i="1"/>
  <c r="I23" i="1"/>
  <c r="I51" i="1"/>
  <c r="I47" i="1"/>
  <c r="I39" i="1"/>
  <c r="I31" i="1"/>
  <c r="I88" i="1"/>
  <c r="I80" i="1"/>
  <c r="I72" i="1"/>
  <c r="I59" i="1"/>
  <c r="I58" i="1"/>
  <c r="I54" i="1"/>
  <c r="I50" i="1"/>
  <c r="I46" i="1"/>
  <c r="I42" i="1"/>
  <c r="I38" i="1"/>
  <c r="I34" i="1"/>
  <c r="I30" i="1"/>
  <c r="I26" i="1"/>
  <c r="I93" i="1"/>
  <c r="I89" i="1"/>
  <c r="I85" i="1"/>
  <c r="I81" i="1"/>
  <c r="I77" i="1"/>
  <c r="I73" i="1"/>
  <c r="I68" i="1"/>
  <c r="I64" i="1"/>
  <c r="I60" i="1"/>
  <c r="I24" i="1"/>
  <c r="I55" i="1"/>
  <c r="I43" i="1"/>
  <c r="I35" i="1"/>
  <c r="I27" i="1"/>
  <c r="I92" i="1"/>
  <c r="I84" i="1"/>
  <c r="I76" i="1"/>
  <c r="I67" i="1"/>
  <c r="I63" i="1"/>
  <c r="I57" i="1"/>
  <c r="I53" i="1"/>
  <c r="I49" i="1"/>
  <c r="I45" i="1"/>
  <c r="I41" i="1"/>
  <c r="I37" i="1"/>
  <c r="I33" i="1"/>
  <c r="I29" i="1"/>
  <c r="I25" i="1"/>
  <c r="I94" i="1"/>
  <c r="I90" i="1"/>
  <c r="I86" i="1"/>
  <c r="I82" i="1"/>
  <c r="I78" i="1"/>
  <c r="I74" i="1"/>
  <c r="I70" i="1"/>
  <c r="I65" i="1"/>
  <c r="I61" i="1"/>
</calcChain>
</file>

<file path=xl/sharedStrings.xml><?xml version="1.0" encoding="utf-8"?>
<sst xmlns="http://schemas.openxmlformats.org/spreadsheetml/2006/main" count="72" uniqueCount="62">
  <si>
    <t>T</t>
  </si>
  <si>
    <t>F(T)</t>
  </si>
  <si>
    <t>L</t>
  </si>
  <si>
    <t>P</t>
  </si>
  <si>
    <t>F</t>
  </si>
  <si>
    <t>E</t>
  </si>
  <si>
    <t>A</t>
  </si>
  <si>
    <t>T1</t>
  </si>
  <si>
    <t>f1</t>
  </si>
  <si>
    <t>SA</t>
  </si>
  <si>
    <t>A RENTRER</t>
  </si>
  <si>
    <t xml:space="preserve">FIXE </t>
  </si>
  <si>
    <t>p x L²/(8 x f1)</t>
  </si>
  <si>
    <t>FIXE</t>
  </si>
  <si>
    <t>Determiner avec L, p et T1</t>
  </si>
  <si>
    <t>Resolution equation pour trouver T</t>
  </si>
  <si>
    <t>Utilisation du solveur excel pour que F(T)=0</t>
  </si>
  <si>
    <t>Grosse formule en rouge</t>
  </si>
  <si>
    <t>Donc solveur determine T</t>
  </si>
  <si>
    <t>T SOLVEUR EXCEL</t>
  </si>
  <si>
    <t>GRAPHIQUE</t>
  </si>
  <si>
    <t xml:space="preserve">Exemple pour f1 =&gt; 0,2 et 0,3 et L de 2,5 à 6 A VERIFIER PAR LE CHEF DE PROJET AVANT D'ALLER PLUS LOIN </t>
  </si>
  <si>
    <t xml:space="preserve">C'est bizare je ne trouve pas comme lui les meme valeurs. Peut etre qu'il a mis des valeurs bidon sur son graph (a voir) </t>
  </si>
  <si>
    <t xml:space="preserve"> </t>
  </si>
  <si>
    <t>Projet 1 : VIA FERRATA</t>
  </si>
  <si>
    <t>Dimensionnement des points d’ancrage des filins d’acier utilisés pour sécuriser les Via Ferrata</t>
  </si>
  <si>
    <t>F(T)=0</t>
  </si>
  <si>
    <t xml:space="preserve">Equation à Résoudre de la forme : </t>
  </si>
  <si>
    <t>Entrée</t>
  </si>
  <si>
    <t>Constante</t>
  </si>
  <si>
    <r>
      <t xml:space="preserve">Calcul de T1, Sa et T et </t>
    </r>
    <r>
      <rPr>
        <sz val="11"/>
        <color theme="1"/>
        <rFont val="Calibri"/>
        <family val="2"/>
      </rPr>
      <t>α</t>
    </r>
  </si>
  <si>
    <t>0,2</t>
  </si>
  <si>
    <t>Microsoft Excel 14.0 Feasibility Report</t>
  </si>
  <si>
    <t>Worksheet: [Projet.xlsm]Sheet2</t>
  </si>
  <si>
    <t>Report Created: 11/11/2015 17:43:57</t>
  </si>
  <si>
    <t>Constraints (not including Variable Bounds) Which Make the Problem Infeasible</t>
  </si>
  <si>
    <t>Cell</t>
  </si>
  <si>
    <t>Name</t>
  </si>
  <si>
    <t>Cell Value</t>
  </si>
  <si>
    <t>Formula</t>
  </si>
  <si>
    <t>Status</t>
  </si>
  <si>
    <t>Slack</t>
  </si>
  <si>
    <t>-12250000</t>
  </si>
  <si>
    <t>-5,79881656804734</t>
  </si>
  <si>
    <t>4</t>
  </si>
  <si>
    <t>7000</t>
  </si>
  <si>
    <t>0.000065</t>
  </si>
  <si>
    <t>5,60204474633241E-14</t>
  </si>
  <si>
    <t>4,73372781065089E-07</t>
  </si>
  <si>
    <t>2</t>
  </si>
  <si>
    <t>10</t>
  </si>
  <si>
    <t>1,02666666666667</t>
  </si>
  <si>
    <t>5,12727156722772E-02</t>
  </si>
  <si>
    <t>65000000000</t>
  </si>
  <si>
    <t xml:space="preserve">Lorsque je clique sur le bouton OK de l'userform 1 =&gt; RESOUE L'EQUATION AVEC LE SOLVEUR D'EXCEL  ET ME TROUVE T pour f(T) = 0 </t>
  </si>
  <si>
    <t>p</t>
  </si>
  <si>
    <t>Sa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</si>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</sst>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000000000000000000000000000000000000000000000000000000000000000000000000000"/>
    <numFmt numFmtId="169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Arial"/>
      <family val="2"/>
    </font>
    <font>
      <sz val="13"/>
      <color theme="1"/>
      <name val="Arial"/>
      <family val="2"/>
    </font>
    <font>
      <b/>
      <sz val="18"/>
      <color rgb="FFFF0000"/>
      <name val="Cambria"/>
      <family val="2"/>
      <scheme val="major"/>
    </font>
    <font>
      <b/>
      <sz val="18"/>
      <color theme="0" tint="-0.14996795556505021"/>
      <name val="Cambria"/>
      <family val="2"/>
      <scheme val="major"/>
    </font>
    <font>
      <sz val="11"/>
      <color theme="1"/>
      <name val="Calibri"/>
      <family val="2"/>
    </font>
    <font>
      <b/>
      <sz val="11"/>
      <color indexed="1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AA2279"/>
        <bgColor indexed="64"/>
      </patternFill>
    </fill>
    <fill>
      <patternFill patternType="solid">
        <fgColor theme="2" tint="-0.249977111117893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0" borderId="3" applyNumberFormat="0" applyFill="0" applyAlignment="0" applyProtection="0"/>
    <xf numFmtId="0" fontId="5" fillId="3" borderId="2">
      <alignment horizontal="center" vertical="center"/>
    </xf>
    <xf numFmtId="0" fontId="6" fillId="4" borderId="3">
      <alignment horizontal="center" vertical="center"/>
    </xf>
  </cellStyleXfs>
  <cellXfs count="24">
    <xf numFmtId="0" fontId="0" fillId="0" borderId="0" xfId="0"/>
    <xf numFmtId="2" fontId="0" fillId="0" borderId="0" xfId="0" applyNumberFormat="1"/>
    <xf numFmtId="164" fontId="0" fillId="0" borderId="0" xfId="0" applyNumberFormat="1"/>
    <xf numFmtId="0" fontId="0" fillId="2" borderId="0" xfId="0" applyFill="1"/>
    <xf numFmtId="0" fontId="3" fillId="3" borderId="0" xfId="0" applyFont="1" applyFill="1" applyAlignment="1">
      <alignment vertical="center"/>
    </xf>
    <xf numFmtId="0" fontId="0" fillId="3" borderId="0" xfId="0" applyFill="1"/>
    <xf numFmtId="0" fontId="4" fillId="3" borderId="0" xfId="0" applyFont="1" applyFill="1" applyAlignment="1">
      <alignment vertical="center"/>
    </xf>
    <xf numFmtId="0" fontId="2" fillId="3" borderId="4" xfId="2" applyFill="1" applyBorder="1" applyAlignment="1">
      <alignment horizontal="center" vertical="center" wrapText="1"/>
    </xf>
    <xf numFmtId="11" fontId="2" fillId="3" borderId="4" xfId="2" applyNumberFormat="1" applyFill="1" applyBorder="1" applyAlignment="1">
      <alignment horizontal="center" vertical="center" wrapText="1"/>
    </xf>
    <xf numFmtId="0" fontId="2" fillId="0" borderId="0" xfId="0" applyFont="1"/>
    <xf numFmtId="0" fontId="8" fillId="0" borderId="5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6" fillId="4" borderId="3" xfId="4">
      <alignment horizontal="center" vertical="center"/>
    </xf>
    <xf numFmtId="0" fontId="1" fillId="3" borderId="1" xfId="1" applyFill="1" applyAlignment="1">
      <alignment horizontal="center" vertical="center"/>
    </xf>
    <xf numFmtId="0" fontId="2" fillId="3" borderId="3" xfId="2" applyFill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/>
    </xf>
    <xf numFmtId="3" fontId="2" fillId="3" borderId="4" xfId="2" applyNumberFormat="1" applyFill="1" applyBorder="1" applyAlignment="1">
      <alignment horizontal="center" vertical="center" wrapText="1"/>
    </xf>
    <xf numFmtId="169" fontId="0" fillId="5" borderId="4" xfId="0" applyNumberFormat="1" applyFill="1" applyBorder="1"/>
    <xf numFmtId="0" fontId="0" fillId="0" borderId="0" xfId="0" applyAlignment="1">
      <alignment vertical="center" wrapText="1"/>
    </xf>
    <xf numFmtId="0" fontId="0" fillId="0" borderId="6" xfId="0" applyBorder="1" applyAlignment="1">
      <alignment horizontal="center" vertical="center" wrapText="1"/>
    </xf>
  </cellXfs>
  <cellStyles count="5">
    <cellStyle name="Normal" xfId="0" builtinId="0"/>
    <cellStyle name="Style 1" xfId="3"/>
    <cellStyle name="Style 2" xfId="4"/>
    <cellStyle name="Titre 3" xfId="1" builtinId="18"/>
    <cellStyle name="Total" xfId="2" builtinId="25"/>
  </cellStyles>
  <dxfs count="0"/>
  <tableStyles count="0" defaultTableStyle="TableStyleMedium2" defaultPivotStyle="PivotStyleLight16"/>
  <colors>
    <mruColors>
      <color rgb="FFAA22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266185476815402E-2"/>
          <c:y val="5.8380868902028767E-2"/>
          <c:w val="0.72818569553805779"/>
          <c:h val="0.80988891644574035"/>
        </c:manualLayout>
      </c:layout>
      <c:lineChart>
        <c:grouping val="standard"/>
        <c:varyColors val="0"/>
        <c:ser>
          <c:idx val="0"/>
          <c:order val="0"/>
          <c:tx>
            <c:v>0.2</c:v>
          </c:tx>
          <c:marker>
            <c:symbol val="none"/>
          </c:marker>
          <c:cat>
            <c:numRef>
              <c:f>Sheet1!$N$59:$N$94</c:f>
              <c:numCache>
                <c:formatCode>General</c:formatCode>
                <c:ptCount val="36"/>
                <c:pt idx="0">
                  <c:v>2.5</c:v>
                </c:pt>
                <c:pt idx="1">
                  <c:v>2.6</c:v>
                </c:pt>
                <c:pt idx="2">
                  <c:v>2.7</c:v>
                </c:pt>
                <c:pt idx="3">
                  <c:v>2.8</c:v>
                </c:pt>
                <c:pt idx="4">
                  <c:v>2.9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5.0999999999999996</c:v>
                </c:pt>
                <c:pt idx="27">
                  <c:v>5.2</c:v>
                </c:pt>
                <c:pt idx="28">
                  <c:v>5.3</c:v>
                </c:pt>
                <c:pt idx="29">
                  <c:v>5.4</c:v>
                </c:pt>
                <c:pt idx="30">
                  <c:v>5.5</c:v>
                </c:pt>
                <c:pt idx="31">
                  <c:v>5.6</c:v>
                </c:pt>
                <c:pt idx="32">
                  <c:v>5.7</c:v>
                </c:pt>
                <c:pt idx="33">
                  <c:v>5.8</c:v>
                </c:pt>
                <c:pt idx="34">
                  <c:v>5.9</c:v>
                </c:pt>
                <c:pt idx="35">
                  <c:v>6</c:v>
                </c:pt>
              </c:numCache>
            </c:numRef>
          </c:cat>
          <c:val>
            <c:numRef>
              <c:f>Sheet1!$O$23:$O$58</c:f>
              <c:numCache>
                <c:formatCode>General</c:formatCode>
                <c:ptCount val="36"/>
                <c:pt idx="0">
                  <c:v>4855.7238507293569</c:v>
                </c:pt>
                <c:pt idx="1">
                  <c:v>4860.2012616038983</c:v>
                </c:pt>
                <c:pt idx="2">
                  <c:v>4864.2095944834637</c:v>
                </c:pt>
                <c:pt idx="3">
                  <c:v>4867.8115604008999</c:v>
                </c:pt>
                <c:pt idx="4">
                  <c:v>4871.0598247599146</c:v>
                </c:pt>
                <c:pt idx="5">
                  <c:v>4873.9988608209233</c:v>
                </c:pt>
                <c:pt idx="6">
                  <c:v>4876.6664198174203</c:v>
                </c:pt>
                <c:pt idx="7">
                  <c:v>4879.094704855147</c:v>
                </c:pt>
                <c:pt idx="8">
                  <c:v>4881.3113142976545</c:v>
                </c:pt>
                <c:pt idx="9">
                  <c:v>4883.3400045390372</c:v>
                </c:pt>
                <c:pt idx="10">
                  <c:v>4885.2013103343679</c:v>
                </c:pt>
                <c:pt idx="11">
                  <c:v>4886.9130520865065</c:v>
                </c:pt>
                <c:pt idx="12">
                  <c:v>4888.4907528826106</c:v>
                </c:pt>
                <c:pt idx="13">
                  <c:v>4889.947983064425</c:v>
                </c:pt>
                <c:pt idx="14">
                  <c:v>4891.2966462931472</c:v>
                </c:pt>
                <c:pt idx="15">
                  <c:v>4892.5472181325849</c:v>
                </c:pt>
                <c:pt idx="16">
                  <c:v>4893.7089459037252</c:v>
                </c:pt>
                <c:pt idx="17">
                  <c:v>4894.7900167988073</c:v>
                </c:pt>
                <c:pt idx="18">
                  <c:v>4895.7976998624054</c:v>
                </c:pt>
                <c:pt idx="19">
                  <c:v>4896.7384663616676</c:v>
                </c:pt>
                <c:pt idx="20">
                  <c:v>4897.6180922099475</c:v>
                </c:pt>
                <c:pt idx="21">
                  <c:v>4898.4417454263439</c:v>
                </c:pt>
                <c:pt idx="22">
                  <c:v>4899.2140610695087</c:v>
                </c:pt>
                <c:pt idx="23">
                  <c:v>4899.9392056478073</c:v>
                </c:pt>
                <c:pt idx="24">
                  <c:v>4900.620932656173</c:v>
                </c:pt>
                <c:pt idx="25">
                  <c:v>4901.262630605007</c:v>
                </c:pt>
                <c:pt idx="26">
                  <c:v>4901.8673646759689</c:v>
                </c:pt>
                <c:pt idx="27">
                  <c:v>4902.4379129502586</c:v>
                </c:pt>
                <c:pt idx="28">
                  <c:v>4902.9767980005154</c:v>
                </c:pt>
                <c:pt idx="29">
                  <c:v>4903.4863145104537</c:v>
                </c:pt>
                <c:pt idx="30">
                  <c:v>4903.9685534817027</c:v>
                </c:pt>
                <c:pt idx="31">
                  <c:v>4904.4254235001081</c:v>
                </c:pt>
                <c:pt idx="32">
                  <c:v>4904.8586694617306</c:v>
                </c:pt>
                <c:pt idx="33">
                  <c:v>4905.269889098905</c:v>
                </c:pt>
                <c:pt idx="34">
                  <c:v>4905.6605475960268</c:v>
                </c:pt>
                <c:pt idx="35">
                  <c:v>4906.0319905431161</c:v>
                </c:pt>
              </c:numCache>
            </c:numRef>
          </c:val>
          <c:smooth val="0"/>
        </c:ser>
        <c:ser>
          <c:idx val="1"/>
          <c:order val="1"/>
          <c:tx>
            <c:v>0.3</c:v>
          </c:tx>
          <c:marker>
            <c:symbol val="none"/>
          </c:marker>
          <c:cat>
            <c:numRef>
              <c:f>Sheet1!$N$59:$N$94</c:f>
              <c:numCache>
                <c:formatCode>General</c:formatCode>
                <c:ptCount val="36"/>
                <c:pt idx="0">
                  <c:v>2.5</c:v>
                </c:pt>
                <c:pt idx="1">
                  <c:v>2.6</c:v>
                </c:pt>
                <c:pt idx="2">
                  <c:v>2.7</c:v>
                </c:pt>
                <c:pt idx="3">
                  <c:v>2.8</c:v>
                </c:pt>
                <c:pt idx="4">
                  <c:v>2.9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5.0999999999999996</c:v>
                </c:pt>
                <c:pt idx="27">
                  <c:v>5.2</c:v>
                </c:pt>
                <c:pt idx="28">
                  <c:v>5.3</c:v>
                </c:pt>
                <c:pt idx="29">
                  <c:v>5.4</c:v>
                </c:pt>
                <c:pt idx="30">
                  <c:v>5.5</c:v>
                </c:pt>
                <c:pt idx="31">
                  <c:v>5.6</c:v>
                </c:pt>
                <c:pt idx="32">
                  <c:v>5.7</c:v>
                </c:pt>
                <c:pt idx="33">
                  <c:v>5.8</c:v>
                </c:pt>
                <c:pt idx="34">
                  <c:v>5.9</c:v>
                </c:pt>
                <c:pt idx="35">
                  <c:v>6</c:v>
                </c:pt>
              </c:numCache>
            </c:numRef>
          </c:cat>
          <c:val>
            <c:numRef>
              <c:f>Sheet1!$O$59:$O$94</c:f>
              <c:numCache>
                <c:formatCode>General</c:formatCode>
                <c:ptCount val="36"/>
                <c:pt idx="0">
                  <c:v>4784.715580347427</c:v>
                </c:pt>
                <c:pt idx="1">
                  <c:v>4794.0184890988121</c:v>
                </c:pt>
                <c:pt idx="2">
                  <c:v>4802.3945939510022</c:v>
                </c:pt>
                <c:pt idx="3">
                  <c:v>4809.9602767553461</c:v>
                </c:pt>
                <c:pt idx="4">
                  <c:v>4816.8146464479441</c:v>
                </c:pt>
                <c:pt idx="5">
                  <c:v>4823.0424446273746</c:v>
                </c:pt>
                <c:pt idx="6">
                  <c:v>4828.7164140780369</c:v>
                </c:pt>
                <c:pt idx="7">
                  <c:v>4833.8992364885398</c:v>
                </c:pt>
                <c:pt idx="8">
                  <c:v>4838.6451237008941</c:v>
                </c:pt>
                <c:pt idx="9">
                  <c:v>4843.001129470721</c:v>
                </c:pt>
                <c:pt idx="10">
                  <c:v>4847.0082350150933</c:v>
                </c:pt>
                <c:pt idx="11">
                  <c:v>4850.7022508244418</c:v>
                </c:pt>
                <c:pt idx="12">
                  <c:v>4854.1145686905602</c:v>
                </c:pt>
                <c:pt idx="13">
                  <c:v>4857.2727911820275</c:v>
                </c:pt>
                <c:pt idx="14">
                  <c:v>4860.2012604695701</c:v>
                </c:pt>
                <c:pt idx="15">
                  <c:v>4862.9215041884345</c:v>
                </c:pt>
                <c:pt idx="16">
                  <c:v>4865.4526126639166</c:v>
                </c:pt>
                <c:pt idx="17">
                  <c:v>4867.811559148905</c:v>
                </c:pt>
                <c:pt idx="18">
                  <c:v>4870.0134725782918</c:v>
                </c:pt>
                <c:pt idx="19">
                  <c:v>4872.0718706227563</c:v>
                </c:pt>
                <c:pt idx="20">
                  <c:v>4873.9988594381575</c:v>
                </c:pt>
                <c:pt idx="21">
                  <c:v>4875.8053053816147</c:v>
                </c:pt>
                <c:pt idx="22">
                  <c:v>4877.5009830596637</c:v>
                </c:pt>
                <c:pt idx="23">
                  <c:v>4879.0947033285984</c:v>
                </c:pt>
                <c:pt idx="24">
                  <c:v>4880.59442426233</c:v>
                </c:pt>
                <c:pt idx="25">
                  <c:v>4882.007347610609</c:v>
                </c:pt>
                <c:pt idx="26">
                  <c:v>4883.3400028555952</c:v>
                </c:pt>
                <c:pt idx="27">
                  <c:v>4884.5983206447536</c:v>
                </c:pt>
                <c:pt idx="28">
                  <c:v>4885.7876970946663</c:v>
                </c:pt>
                <c:pt idx="29">
                  <c:v>4886.9130502334228</c:v>
                </c:pt>
                <c:pt idx="30">
                  <c:v>4887.9788696508094</c:v>
                </c:pt>
                <c:pt idx="31">
                  <c:v>4888.9892602717937</c:v>
                </c:pt>
                <c:pt idx="32">
                  <c:v>4889.9479810285293</c:v>
                </c:pt>
                <c:pt idx="33">
                  <c:v>4890.8584790955529</c:v>
                </c:pt>
                <c:pt idx="34">
                  <c:v>4891.7239224647792</c:v>
                </c:pt>
                <c:pt idx="35">
                  <c:v>4892.5472159007695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4733696"/>
        <c:axId val="354739576"/>
      </c:lineChart>
      <c:catAx>
        <c:axId val="354733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354739576"/>
        <c:crosses val="autoZero"/>
        <c:auto val="1"/>
        <c:lblAlgn val="ctr"/>
        <c:lblOffset val="100"/>
        <c:noMultiLvlLbl val="0"/>
      </c:catAx>
      <c:valAx>
        <c:axId val="354739576"/>
        <c:scaling>
          <c:orientation val="minMax"/>
          <c:min val="478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547336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604630</xdr:colOff>
      <xdr:row>0</xdr:row>
      <xdr:rowOff>36442</xdr:rowOff>
    </xdr:from>
    <xdr:to>
      <xdr:col>10</xdr:col>
      <xdr:colOff>571499</xdr:colOff>
      <xdr:row>12</xdr:row>
      <xdr:rowOff>165651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1047749</xdr:colOff>
      <xdr:row>5</xdr:row>
      <xdr:rowOff>92529</xdr:rowOff>
    </xdr:from>
    <xdr:to>
      <xdr:col>8</xdr:col>
      <xdr:colOff>107496</xdr:colOff>
      <xdr:row>7</xdr:row>
      <xdr:rowOff>140155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1357" t="9092" r="892" b="9079"/>
        <a:stretch/>
      </xdr:blipFill>
      <xdr:spPr>
        <a:xfrm>
          <a:off x="9974035" y="1317172"/>
          <a:ext cx="4107997" cy="428626"/>
        </a:xfrm>
        <a:prstGeom prst="rect">
          <a:avLst/>
        </a:prstGeom>
        <a:ln w="127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oneCellAnchor>
    <xdr:from>
      <xdr:col>7</xdr:col>
      <xdr:colOff>1245475</xdr:colOff>
      <xdr:row>3</xdr:row>
      <xdr:rowOff>63522</xdr:rowOff>
    </xdr:from>
    <xdr:ext cx="4635532" cy="315407"/>
    <mc:AlternateContent xmlns:mc="http://schemas.openxmlformats.org/markup-compatibility/2006">
      <mc:Choice xmlns:a14="http://schemas.microsoft.com/office/drawing/2010/main" Requires="a14">
        <xdr:sp macro="" textlink="">
          <xdr:nvSpPr>
            <xdr:cNvPr id="3" name="TextBox 2"/>
            <xdr:cNvSpPr txBox="1"/>
          </xdr:nvSpPr>
          <xdr:spPr>
            <a:xfrm>
              <a:off x="13641582" y="907165"/>
              <a:ext cx="4635532" cy="315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fr-FR" sz="1400" b="0" i="1">
                      <a:latin typeface="Cambria Math"/>
                    </a:rPr>
                    <m:t>𝑎</m:t>
                  </m:r>
                  <m:sSup>
                    <m:sSupPr>
                      <m:ctrlPr>
                        <a:rPr lang="fr-FR" sz="1400" i="1">
                          <a:latin typeface="Cambria Math" panose="02040503050406030204" pitchFamily="18" charset="0"/>
                        </a:rPr>
                      </m:ctrlPr>
                    </m:sSupPr>
                    <m:e>
                      <m:r>
                        <a:rPr lang="fr-FR" sz="1400" b="0" i="1">
                          <a:latin typeface="Cambria Math"/>
                        </a:rPr>
                        <m:t>𝑡</m:t>
                      </m:r>
                    </m:e>
                    <m:sup>
                      <m:r>
                        <a:rPr lang="fr-FR" sz="1400" b="0" i="1">
                          <a:latin typeface="Cambria Math"/>
                        </a:rPr>
                        <m:t>4</m:t>
                      </m:r>
                    </m:sup>
                  </m:sSup>
                </m:oMath>
              </a14:m>
              <a:r>
                <a:rPr lang="fr-FR" sz="1400"/>
                <a:t>+</a:t>
              </a:r>
              <a14:m>
                <m:oMath xmlns:m="http://schemas.openxmlformats.org/officeDocument/2006/math">
                  <m:r>
                    <m:rPr>
                      <m:sty m:val="p"/>
                    </m:rPr>
                    <a:rPr lang="fr-FR" sz="1400" b="0" i="0">
                      <a:solidFill>
                        <a:schemeClr val="tx1"/>
                      </a:solidFill>
                      <a:effectLst/>
                      <a:latin typeface="Cambria Math"/>
                      <a:ea typeface="+mn-ea"/>
                      <a:cs typeface="+mn-cs"/>
                    </a:rPr>
                    <m:t>b</m:t>
                  </m:r>
                  <m:sSup>
                    <m:sSupPr>
                      <m:ctrlPr>
                        <a:rPr lang="fr-FR" sz="14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pPr>
                    <m:e>
                      <m:r>
                        <a:rPr lang="fr-F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𝑡</m:t>
                      </m:r>
                    </m:e>
                    <m:sup>
                      <m:r>
                        <a:rPr lang="fr-FR" sz="14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3</m:t>
                      </m:r>
                    </m:sup>
                  </m:sSup>
                </m:oMath>
              </a14:m>
              <a:r>
                <a:rPr lang="fr-FR" sz="1400"/>
                <a:t>+c</a:t>
              </a:r>
              <a14:m>
                <m:oMath xmlns:m="http://schemas.openxmlformats.org/officeDocument/2006/math">
                  <m:sSup>
                    <m:sSupPr>
                      <m:ctrlPr>
                        <a:rPr lang="fr-FR" sz="140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sSupPr>
                    <m:e>
                      <m:r>
                        <a:rPr lang="fr-FR" sz="1400" b="0" i="1">
                          <a:solidFill>
                            <a:schemeClr val="tx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𝑡</m:t>
                      </m:r>
                    </m:e>
                    <m:sup>
                      <m:r>
                        <a:rPr lang="fr-FR" sz="1400" b="0" i="1">
                          <a:solidFill>
                            <a:schemeClr val="tx1"/>
                          </a:solidFill>
                          <a:effectLst/>
                          <a:latin typeface="Cambria Math"/>
                          <a:ea typeface="+mn-ea"/>
                          <a:cs typeface="+mn-cs"/>
                        </a:rPr>
                        <m:t>2</m:t>
                      </m:r>
                    </m:sup>
                  </m:sSup>
                </m:oMath>
              </a14:m>
              <a:r>
                <a:rPr lang="fr-FR" sz="1400"/>
                <a:t>+dt+e = 0</a:t>
              </a:r>
            </a:p>
          </xdr:txBody>
        </xdr:sp>
      </mc:Choice>
      <mc:Fallback>
        <xdr:sp macro="" textlink="">
          <xdr:nvSpPr>
            <xdr:cNvPr id="3" name="TextBox 2"/>
            <xdr:cNvSpPr txBox="1"/>
          </xdr:nvSpPr>
          <xdr:spPr>
            <a:xfrm>
              <a:off x="13641582" y="907165"/>
              <a:ext cx="4635532" cy="31540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spAutoFit/>
            </a:bodyPr>
            <a:lstStyle/>
            <a:p>
              <a:r>
                <a:rPr lang="fr-FR" sz="1400" b="0" i="0">
                  <a:latin typeface="Cambria Math"/>
                </a:rPr>
                <a:t>𝑎𝑡</a:t>
              </a:r>
              <a:r>
                <a:rPr lang="fr-FR" sz="1400" b="0" i="0">
                  <a:latin typeface="Cambria Math" panose="02040503050406030204" pitchFamily="18" charset="0"/>
                </a:rPr>
                <a:t>^</a:t>
              </a:r>
              <a:r>
                <a:rPr lang="fr-FR" sz="1400" b="0" i="0">
                  <a:latin typeface="Cambria Math"/>
                </a:rPr>
                <a:t>4</a:t>
              </a:r>
              <a:r>
                <a:rPr lang="fr-FR" sz="1400"/>
                <a:t>+</a:t>
              </a:r>
              <a:r>
                <a:rPr lang="fr-FR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b</a:t>
              </a:r>
              <a:r>
                <a:rPr lang="fr-F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𝑡^</a:t>
              </a:r>
              <a:r>
                <a:rPr lang="fr-FR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3</a:t>
              </a:r>
              <a:r>
                <a:rPr lang="fr-FR" sz="1400"/>
                <a:t>+c</a:t>
              </a:r>
              <a:r>
                <a:rPr lang="fr-FR" sz="14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𝑡^</a:t>
              </a:r>
              <a:r>
                <a:rPr lang="fr-FR" sz="1400" b="0" i="0">
                  <a:solidFill>
                    <a:schemeClr val="tx1"/>
                  </a:solidFill>
                  <a:effectLst/>
                  <a:latin typeface="Cambria Math"/>
                  <a:ea typeface="+mn-ea"/>
                  <a:cs typeface="+mn-cs"/>
                </a:rPr>
                <a:t>2</a:t>
              </a:r>
              <a:r>
                <a:rPr lang="fr-FR" sz="1400"/>
                <a:t>+dt+e = 0</a:t>
              </a:r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2533650</xdr:colOff>
          <xdr:row>15</xdr:row>
          <xdr:rowOff>9525</xdr:rowOff>
        </xdr:from>
        <xdr:to>
          <xdr:col>6</xdr:col>
          <xdr:colOff>952500</xdr:colOff>
          <xdr:row>20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O94"/>
  <sheetViews>
    <sheetView topLeftCell="A7" zoomScale="115" zoomScaleNormal="115" workbookViewId="0">
      <selection activeCell="A22" sqref="A22:J23"/>
    </sheetView>
  </sheetViews>
  <sheetFormatPr baseColWidth="10" defaultColWidth="9.140625" defaultRowHeight="15" x14ac:dyDescent="0.25"/>
  <cols>
    <col min="1" max="1" width="11" customWidth="1"/>
    <col min="2" max="2" width="10.7109375" bestFit="1" customWidth="1"/>
    <col min="3" max="3" width="13.85546875" customWidth="1"/>
    <col min="4" max="4" width="13.140625" bestFit="1" customWidth="1"/>
    <col min="6" max="6" width="11.140625" bestFit="1" customWidth="1"/>
    <col min="7" max="7" width="13.140625" bestFit="1" customWidth="1"/>
    <col min="8" max="8" width="23.85546875" customWidth="1"/>
    <col min="9" max="9" width="15.140625" customWidth="1"/>
    <col min="10" max="10" width="37.85546875" customWidth="1"/>
  </cols>
  <sheetData>
    <row r="3" spans="1:10" x14ac:dyDescent="0.25">
      <c r="C3" s="2"/>
    </row>
    <row r="15" spans="1:10" x14ac:dyDescent="0.25">
      <c r="A15" s="12" t="s">
        <v>21</v>
      </c>
      <c r="B15" s="12"/>
      <c r="C15" s="12"/>
      <c r="D15" s="12"/>
      <c r="E15" s="12"/>
      <c r="F15" s="12"/>
      <c r="G15" s="12"/>
      <c r="H15" s="12"/>
      <c r="I15" s="12"/>
      <c r="J15" s="12"/>
    </row>
    <row r="16" spans="1:10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</row>
    <row r="17" spans="1:15" x14ac:dyDescent="0.25">
      <c r="A17" s="11" t="s">
        <v>22</v>
      </c>
      <c r="B17" s="11"/>
      <c r="C17" s="11"/>
      <c r="D17" s="11"/>
      <c r="E17" s="11"/>
      <c r="F17" s="11"/>
      <c r="G17" s="11"/>
      <c r="H17" s="11"/>
      <c r="I17" s="11"/>
      <c r="J17" s="11"/>
    </row>
    <row r="18" spans="1:15" x14ac:dyDescent="0.25">
      <c r="I18" s="11" t="s">
        <v>15</v>
      </c>
      <c r="J18" s="11"/>
    </row>
    <row r="19" spans="1:15" x14ac:dyDescent="0.25">
      <c r="I19" s="11" t="s">
        <v>16</v>
      </c>
      <c r="J19" s="11"/>
    </row>
    <row r="20" spans="1:15" x14ac:dyDescent="0.25">
      <c r="I20" s="13" t="s">
        <v>17</v>
      </c>
      <c r="J20" s="14" t="s">
        <v>18</v>
      </c>
    </row>
    <row r="21" spans="1:15" x14ac:dyDescent="0.25">
      <c r="A21" t="s">
        <v>10</v>
      </c>
      <c r="B21" t="s">
        <v>10</v>
      </c>
      <c r="C21" t="s">
        <v>11</v>
      </c>
      <c r="D21" t="s">
        <v>12</v>
      </c>
      <c r="E21" s="11" t="s">
        <v>13</v>
      </c>
      <c r="F21" s="11"/>
      <c r="G21" s="11"/>
      <c r="H21" t="s">
        <v>14</v>
      </c>
      <c r="I21" s="13"/>
      <c r="J21" s="14"/>
      <c r="M21" s="11" t="s">
        <v>20</v>
      </c>
      <c r="N21" s="11"/>
      <c r="O21" s="11"/>
    </row>
    <row r="22" spans="1:15" x14ac:dyDescent="0.25">
      <c r="A22" t="s">
        <v>8</v>
      </c>
      <c r="B22" t="s">
        <v>2</v>
      </c>
      <c r="C22" t="s">
        <v>3</v>
      </c>
      <c r="D22" t="s">
        <v>7</v>
      </c>
      <c r="E22" s="3" t="s">
        <v>4</v>
      </c>
      <c r="F22" s="3" t="s">
        <v>5</v>
      </c>
      <c r="G22" s="3" t="s">
        <v>6</v>
      </c>
      <c r="H22" s="3" t="s">
        <v>9</v>
      </c>
      <c r="I22" s="3" t="s">
        <v>1</v>
      </c>
      <c r="J22" s="3" t="s">
        <v>19</v>
      </c>
      <c r="M22" t="s">
        <v>8</v>
      </c>
      <c r="N22" t="s">
        <v>2</v>
      </c>
      <c r="O22" s="3" t="s">
        <v>0</v>
      </c>
    </row>
    <row r="23" spans="1:15" x14ac:dyDescent="0.25">
      <c r="A23">
        <v>0.2</v>
      </c>
      <c r="B23">
        <v>2.5</v>
      </c>
      <c r="C23">
        <v>4</v>
      </c>
      <c r="D23">
        <f>(C23*B23^2)/(8*A23)</f>
        <v>15.625</v>
      </c>
      <c r="E23" s="3">
        <v>7000</v>
      </c>
      <c r="F23" s="3">
        <f t="shared" ref="F23:F86" si="0">6.5^10</f>
        <v>134627433.44628906</v>
      </c>
      <c r="G23" s="3">
        <f t="shared" ref="G23:G86" si="1">6.5^-5</f>
        <v>8.6185303789729404E-5</v>
      </c>
      <c r="H23">
        <f t="shared" ref="H23" si="2">(B23)/(2)+(((C23^2)*(B23^3))/(48*D23^2))</f>
        <v>1.2713333333333334</v>
      </c>
      <c r="I23" s="1">
        <f t="shared" ref="I23:I58" si="3">(J23^(2))-((E23^2)/(4*(1-(((B23)/(2*H23*(1+(J23/(F23*G23)))))^2))))</f>
        <v>-1.1935830116271973E-5</v>
      </c>
      <c r="J23">
        <v>4855.7238507293569</v>
      </c>
      <c r="M23">
        <v>0.2</v>
      </c>
      <c r="N23">
        <v>2.5</v>
      </c>
      <c r="O23">
        <f>J23</f>
        <v>4855.7238507293569</v>
      </c>
    </row>
    <row r="24" spans="1:15" x14ac:dyDescent="0.25">
      <c r="A24">
        <v>0.2</v>
      </c>
      <c r="B24">
        <v>2.6</v>
      </c>
      <c r="C24">
        <v>4</v>
      </c>
      <c r="D24">
        <f t="shared" ref="D24:D58" si="4">(C24*B24^2)/(8*A24)</f>
        <v>16.900000000000002</v>
      </c>
      <c r="E24" s="3">
        <v>7000</v>
      </c>
      <c r="F24" s="3">
        <f t="shared" si="0"/>
        <v>134627433.44628906</v>
      </c>
      <c r="G24" s="3">
        <f t="shared" si="1"/>
        <v>8.6185303789729404E-5</v>
      </c>
      <c r="H24">
        <f>(B24)/(2)+(((C24^2)*(B24^3))/(48*D24^2))</f>
        <v>1.3205128205128205</v>
      </c>
      <c r="I24" s="1">
        <f t="shared" si="3"/>
        <v>-1.9971281290054321E-5</v>
      </c>
      <c r="J24">
        <v>4860.2012616038983</v>
      </c>
      <c r="M24">
        <v>0.2</v>
      </c>
      <c r="N24">
        <v>2.6</v>
      </c>
      <c r="O24">
        <f t="shared" ref="O24:O87" si="5">J24</f>
        <v>4860.2012616038983</v>
      </c>
    </row>
    <row r="25" spans="1:15" x14ac:dyDescent="0.25">
      <c r="A25">
        <v>0.2</v>
      </c>
      <c r="B25">
        <v>2.7</v>
      </c>
      <c r="C25">
        <v>4</v>
      </c>
      <c r="D25">
        <f t="shared" si="4"/>
        <v>18.225000000000001</v>
      </c>
      <c r="E25" s="3">
        <v>7000</v>
      </c>
      <c r="F25" s="3">
        <f t="shared" si="0"/>
        <v>134627433.44628906</v>
      </c>
      <c r="G25" s="3">
        <f t="shared" si="1"/>
        <v>8.6185303789729404E-5</v>
      </c>
      <c r="H25">
        <f t="shared" ref="H25:H58" si="6">(B25)/(2)+(((C25^2)*(B25^3))/(48*D25^2))</f>
        <v>1.3697530864197531</v>
      </c>
      <c r="I25" s="1">
        <f t="shared" si="3"/>
        <v>-3.0796974897384644E-5</v>
      </c>
      <c r="J25">
        <v>4864.2095944834637</v>
      </c>
      <c r="M25">
        <v>0.2</v>
      </c>
      <c r="N25">
        <v>2.7</v>
      </c>
      <c r="O25">
        <f t="shared" si="5"/>
        <v>4864.2095944834637</v>
      </c>
    </row>
    <row r="26" spans="1:15" x14ac:dyDescent="0.25">
      <c r="A26">
        <v>0.2</v>
      </c>
      <c r="B26">
        <v>2.8</v>
      </c>
      <c r="C26">
        <v>4</v>
      </c>
      <c r="D26">
        <f t="shared" si="4"/>
        <v>19.599999999999998</v>
      </c>
      <c r="E26" s="3">
        <v>7000</v>
      </c>
      <c r="F26" s="3">
        <f t="shared" si="0"/>
        <v>134627433.44628906</v>
      </c>
      <c r="G26" s="3">
        <f t="shared" si="1"/>
        <v>8.6185303789729404E-5</v>
      </c>
      <c r="H26">
        <f t="shared" si="6"/>
        <v>1.4190476190476189</v>
      </c>
      <c r="I26" s="1">
        <f t="shared" si="3"/>
        <v>-4.4785439968109131E-5</v>
      </c>
      <c r="J26">
        <v>4867.8115604008999</v>
      </c>
      <c r="M26">
        <v>0.2</v>
      </c>
      <c r="N26">
        <v>2.8</v>
      </c>
      <c r="O26">
        <f t="shared" si="5"/>
        <v>4867.8115604008999</v>
      </c>
    </row>
    <row r="27" spans="1:15" x14ac:dyDescent="0.25">
      <c r="A27">
        <v>0.2</v>
      </c>
      <c r="B27">
        <v>2.9</v>
      </c>
      <c r="C27">
        <v>4</v>
      </c>
      <c r="D27">
        <f t="shared" si="4"/>
        <v>21.024999999999999</v>
      </c>
      <c r="E27" s="3">
        <v>7000</v>
      </c>
      <c r="F27" s="3">
        <f t="shared" si="0"/>
        <v>134627433.44628906</v>
      </c>
      <c r="G27" s="3">
        <f t="shared" si="1"/>
        <v>8.6185303789729404E-5</v>
      </c>
      <c r="H27">
        <f t="shared" si="6"/>
        <v>1.4683908045977012</v>
      </c>
      <c r="I27" s="1">
        <f t="shared" si="3"/>
        <v>-6.2216073274612427E-5</v>
      </c>
      <c r="J27">
        <v>4871.0598247599146</v>
      </c>
      <c r="M27">
        <v>0.2</v>
      </c>
      <c r="N27">
        <v>2.9</v>
      </c>
      <c r="O27">
        <f t="shared" si="5"/>
        <v>4871.0598247599146</v>
      </c>
    </row>
    <row r="28" spans="1:15" x14ac:dyDescent="0.25">
      <c r="A28">
        <v>0.2</v>
      </c>
      <c r="B28">
        <v>3</v>
      </c>
      <c r="C28">
        <v>4</v>
      </c>
      <c r="D28">
        <f t="shared" si="4"/>
        <v>22.5</v>
      </c>
      <c r="E28" s="3">
        <v>7000</v>
      </c>
      <c r="F28" s="3">
        <f t="shared" si="0"/>
        <v>134627433.44628906</v>
      </c>
      <c r="G28" s="3">
        <f t="shared" si="1"/>
        <v>8.6185303789729404E-5</v>
      </c>
      <c r="H28">
        <f t="shared" si="6"/>
        <v>1.5177777777777777</v>
      </c>
      <c r="I28" s="1">
        <f t="shared" si="3"/>
        <v>-8.3487480878829956E-5</v>
      </c>
      <c r="J28">
        <v>4873.9988608209233</v>
      </c>
      <c r="M28">
        <v>0.2</v>
      </c>
      <c r="N28">
        <v>3</v>
      </c>
      <c r="O28">
        <f t="shared" si="5"/>
        <v>4873.9988608209233</v>
      </c>
    </row>
    <row r="29" spans="1:15" x14ac:dyDescent="0.25">
      <c r="A29">
        <v>0.2</v>
      </c>
      <c r="B29">
        <v>3.1</v>
      </c>
      <c r="C29">
        <v>4</v>
      </c>
      <c r="D29">
        <f t="shared" si="4"/>
        <v>24.025000000000002</v>
      </c>
      <c r="E29" s="3">
        <v>7000</v>
      </c>
      <c r="F29" s="3">
        <f t="shared" si="0"/>
        <v>134627433.44628906</v>
      </c>
      <c r="G29" s="3">
        <f t="shared" si="1"/>
        <v>8.6185303789729404E-5</v>
      </c>
      <c r="H29">
        <f t="shared" si="6"/>
        <v>1.5672043010752688</v>
      </c>
      <c r="I29" s="1">
        <f t="shared" si="3"/>
        <v>-1.0885298252105713E-4</v>
      </c>
      <c r="J29">
        <v>4876.6664198174203</v>
      </c>
      <c r="M29">
        <v>0.2</v>
      </c>
      <c r="N29">
        <v>3.1</v>
      </c>
      <c r="O29">
        <f t="shared" si="5"/>
        <v>4876.6664198174203</v>
      </c>
    </row>
    <row r="30" spans="1:15" x14ac:dyDescent="0.25">
      <c r="A30">
        <v>0.2</v>
      </c>
      <c r="B30">
        <v>3.2</v>
      </c>
      <c r="C30">
        <v>4</v>
      </c>
      <c r="D30">
        <f t="shared" si="4"/>
        <v>25.600000000000005</v>
      </c>
      <c r="E30" s="3">
        <v>7000</v>
      </c>
      <c r="F30" s="3">
        <f t="shared" si="0"/>
        <v>134627433.44628906</v>
      </c>
      <c r="G30" s="3">
        <f t="shared" si="1"/>
        <v>8.6185303789729404E-5</v>
      </c>
      <c r="H30">
        <f t="shared" si="6"/>
        <v>1.6166666666666667</v>
      </c>
      <c r="I30" s="1">
        <f t="shared" si="3"/>
        <v>-1.3872608542442322E-4</v>
      </c>
      <c r="J30">
        <v>4879.094704855147</v>
      </c>
      <c r="M30">
        <v>0.2</v>
      </c>
      <c r="N30">
        <v>3.2</v>
      </c>
      <c r="O30">
        <f t="shared" si="5"/>
        <v>4879.094704855147</v>
      </c>
    </row>
    <row r="31" spans="1:15" x14ac:dyDescent="0.25">
      <c r="A31">
        <v>0.2</v>
      </c>
      <c r="B31">
        <v>3.3</v>
      </c>
      <c r="C31">
        <v>4</v>
      </c>
      <c r="D31">
        <f t="shared" si="4"/>
        <v>27.224999999999994</v>
      </c>
      <c r="E31" s="3">
        <v>7000</v>
      </c>
      <c r="F31" s="3">
        <f t="shared" si="0"/>
        <v>134627433.44628906</v>
      </c>
      <c r="G31" s="3">
        <f t="shared" si="1"/>
        <v>8.6185303789729404E-5</v>
      </c>
      <c r="H31">
        <f t="shared" si="6"/>
        <v>1.6661616161616162</v>
      </c>
      <c r="I31" s="1">
        <f t="shared" si="3"/>
        <v>-1.7327815294265747E-4</v>
      </c>
      <c r="J31">
        <v>4881.3113142976545</v>
      </c>
      <c r="M31">
        <v>0.2</v>
      </c>
      <c r="N31">
        <v>3.3</v>
      </c>
      <c r="O31">
        <f t="shared" si="5"/>
        <v>4881.3113142976545</v>
      </c>
    </row>
    <row r="32" spans="1:15" x14ac:dyDescent="0.25">
      <c r="A32">
        <v>0.2</v>
      </c>
      <c r="B32">
        <v>3.4</v>
      </c>
      <c r="C32">
        <v>4</v>
      </c>
      <c r="D32">
        <f t="shared" si="4"/>
        <v>28.899999999999995</v>
      </c>
      <c r="E32" s="3">
        <v>7000</v>
      </c>
      <c r="F32" s="3">
        <f t="shared" si="0"/>
        <v>134627433.44628906</v>
      </c>
      <c r="G32" s="3">
        <f t="shared" si="1"/>
        <v>8.6185303789729404E-5</v>
      </c>
      <c r="H32">
        <f t="shared" si="6"/>
        <v>1.7156862745098038</v>
      </c>
      <c r="I32" s="1">
        <f t="shared" si="3"/>
        <v>-2.1300092339515686E-4</v>
      </c>
      <c r="J32">
        <v>4883.3400045390372</v>
      </c>
      <c r="M32">
        <v>0.2</v>
      </c>
      <c r="N32">
        <v>3.4</v>
      </c>
      <c r="O32">
        <f t="shared" si="5"/>
        <v>4883.3400045390372</v>
      </c>
    </row>
    <row r="33" spans="1:15" x14ac:dyDescent="0.25">
      <c r="A33">
        <v>0.2</v>
      </c>
      <c r="B33">
        <v>3.5</v>
      </c>
      <c r="C33">
        <v>4</v>
      </c>
      <c r="D33">
        <f t="shared" si="4"/>
        <v>30.625</v>
      </c>
      <c r="E33" s="3">
        <v>7000</v>
      </c>
      <c r="F33" s="3">
        <f t="shared" si="0"/>
        <v>134627433.44628906</v>
      </c>
      <c r="G33" s="3">
        <f t="shared" si="1"/>
        <v>8.6185303789729404E-5</v>
      </c>
      <c r="H33">
        <f t="shared" si="6"/>
        <v>1.7652380952380953</v>
      </c>
      <c r="I33" s="1">
        <f t="shared" si="3"/>
        <v>-2.5803223252296448E-4</v>
      </c>
      <c r="J33">
        <v>4885.2013103343679</v>
      </c>
      <c r="M33">
        <v>0.2</v>
      </c>
      <c r="N33">
        <v>3.5</v>
      </c>
      <c r="O33">
        <f t="shared" si="5"/>
        <v>4885.2013103343679</v>
      </c>
    </row>
    <row r="34" spans="1:15" x14ac:dyDescent="0.25">
      <c r="A34">
        <v>0.2</v>
      </c>
      <c r="B34">
        <v>3.6</v>
      </c>
      <c r="C34">
        <v>4</v>
      </c>
      <c r="D34">
        <f t="shared" si="4"/>
        <v>32.4</v>
      </c>
      <c r="E34" s="3">
        <v>7000</v>
      </c>
      <c r="F34" s="3">
        <f t="shared" si="0"/>
        <v>134627433.44628906</v>
      </c>
      <c r="G34" s="3">
        <f t="shared" si="1"/>
        <v>8.6185303789729404E-5</v>
      </c>
      <c r="H34">
        <f t="shared" si="6"/>
        <v>1.8148148148148149</v>
      </c>
      <c r="I34" s="1">
        <f t="shared" si="3"/>
        <v>-3.088042140007019E-4</v>
      </c>
      <c r="J34">
        <v>4886.9130520865065</v>
      </c>
      <c r="M34">
        <v>0.2</v>
      </c>
      <c r="N34">
        <v>3.6</v>
      </c>
      <c r="O34">
        <f t="shared" si="5"/>
        <v>4886.9130520865065</v>
      </c>
    </row>
    <row r="35" spans="1:15" x14ac:dyDescent="0.25">
      <c r="A35">
        <v>0.2</v>
      </c>
      <c r="B35">
        <v>3.7</v>
      </c>
      <c r="C35">
        <v>4</v>
      </c>
      <c r="D35">
        <f t="shared" si="4"/>
        <v>34.225000000000001</v>
      </c>
      <c r="E35" s="3">
        <v>7000</v>
      </c>
      <c r="F35" s="3">
        <f t="shared" si="0"/>
        <v>134627433.44628906</v>
      </c>
      <c r="G35" s="3">
        <f t="shared" si="1"/>
        <v>8.6185303789729404E-5</v>
      </c>
      <c r="H35">
        <f t="shared" si="6"/>
        <v>1.8644144144144146</v>
      </c>
      <c r="I35" s="1">
        <f t="shared" si="3"/>
        <v>-3.6564096808433533E-4</v>
      </c>
      <c r="J35">
        <v>4888.4907528826106</v>
      </c>
      <c r="M35">
        <v>0.2</v>
      </c>
      <c r="N35">
        <v>3.7</v>
      </c>
      <c r="O35">
        <f t="shared" si="5"/>
        <v>4888.4907528826106</v>
      </c>
    </row>
    <row r="36" spans="1:15" x14ac:dyDescent="0.25">
      <c r="A36">
        <v>0.2</v>
      </c>
      <c r="B36">
        <v>3.8</v>
      </c>
      <c r="C36">
        <v>4</v>
      </c>
      <c r="D36">
        <f t="shared" si="4"/>
        <v>36.099999999999994</v>
      </c>
      <c r="E36" s="3">
        <v>7000</v>
      </c>
      <c r="F36" s="3">
        <f t="shared" si="0"/>
        <v>134627433.44628906</v>
      </c>
      <c r="G36" s="3">
        <f t="shared" si="1"/>
        <v>8.6185303789729404E-5</v>
      </c>
      <c r="H36">
        <f t="shared" si="6"/>
        <v>1.9140350877192982</v>
      </c>
      <c r="I36" s="1">
        <f t="shared" si="3"/>
        <v>-4.286840558052063E-4</v>
      </c>
      <c r="J36">
        <v>4889.947983064425</v>
      </c>
      <c r="M36">
        <v>0.2</v>
      </c>
      <c r="N36">
        <v>3.8</v>
      </c>
      <c r="O36">
        <f t="shared" si="5"/>
        <v>4889.947983064425</v>
      </c>
    </row>
    <row r="37" spans="1:15" x14ac:dyDescent="0.25">
      <c r="A37">
        <v>0.2</v>
      </c>
      <c r="B37">
        <v>3.9</v>
      </c>
      <c r="C37">
        <v>4</v>
      </c>
      <c r="D37">
        <f t="shared" si="4"/>
        <v>38.024999999999999</v>
      </c>
      <c r="E37" s="3">
        <v>7000</v>
      </c>
      <c r="F37" s="3">
        <f t="shared" si="0"/>
        <v>134627433.44628906</v>
      </c>
      <c r="G37" s="3">
        <f t="shared" si="1"/>
        <v>8.6185303789729404E-5</v>
      </c>
      <c r="H37">
        <f t="shared" si="6"/>
        <v>1.9636752136752136</v>
      </c>
      <c r="I37" s="1">
        <f t="shared" si="3"/>
        <v>-4.9842521548271179E-4</v>
      </c>
      <c r="J37">
        <v>4891.2966462931472</v>
      </c>
      <c r="M37">
        <v>0.2</v>
      </c>
      <c r="N37">
        <v>3.9</v>
      </c>
      <c r="O37">
        <f t="shared" si="5"/>
        <v>4891.2966462931472</v>
      </c>
    </row>
    <row r="38" spans="1:15" x14ac:dyDescent="0.25">
      <c r="A38">
        <v>0.2</v>
      </c>
      <c r="B38">
        <v>4</v>
      </c>
      <c r="C38">
        <v>4</v>
      </c>
      <c r="D38">
        <f t="shared" si="4"/>
        <v>40</v>
      </c>
      <c r="E38" s="3">
        <v>7000</v>
      </c>
      <c r="F38" s="3">
        <f t="shared" si="0"/>
        <v>134627433.44628906</v>
      </c>
      <c r="G38" s="3">
        <f t="shared" si="1"/>
        <v>8.6185303789729404E-5</v>
      </c>
      <c r="H38">
        <f t="shared" si="6"/>
        <v>2.0133333333333332</v>
      </c>
      <c r="I38" s="1">
        <f t="shared" si="3"/>
        <v>-5.7511031627655029E-4</v>
      </c>
      <c r="J38">
        <v>4892.5472181325849</v>
      </c>
      <c r="M38">
        <v>0.2</v>
      </c>
      <c r="N38">
        <v>4</v>
      </c>
      <c r="O38">
        <f t="shared" si="5"/>
        <v>4892.5472181325849</v>
      </c>
    </row>
    <row r="39" spans="1:15" x14ac:dyDescent="0.25">
      <c r="A39">
        <v>0.2</v>
      </c>
      <c r="B39">
        <v>4.0999999999999996</v>
      </c>
      <c r="C39">
        <v>4</v>
      </c>
      <c r="D39">
        <f t="shared" si="4"/>
        <v>42.024999999999991</v>
      </c>
      <c r="E39" s="3">
        <v>7000</v>
      </c>
      <c r="F39" s="3">
        <f t="shared" si="0"/>
        <v>134627433.44628906</v>
      </c>
      <c r="G39" s="3">
        <f t="shared" si="1"/>
        <v>8.6185303789729404E-5</v>
      </c>
      <c r="H39">
        <f t="shared" si="6"/>
        <v>2.0630081300813008</v>
      </c>
      <c r="I39" s="1">
        <f t="shared" si="3"/>
        <v>-6.5904483199119568E-4</v>
      </c>
      <c r="J39">
        <v>4893.7089459037252</v>
      </c>
      <c r="M39">
        <v>0.2</v>
      </c>
      <c r="N39">
        <v>4.0999999999999996</v>
      </c>
      <c r="O39">
        <f t="shared" si="5"/>
        <v>4893.7089459037252</v>
      </c>
    </row>
    <row r="40" spans="1:15" x14ac:dyDescent="0.25">
      <c r="A40">
        <v>0.2</v>
      </c>
      <c r="B40">
        <v>4.2</v>
      </c>
      <c r="C40">
        <v>4</v>
      </c>
      <c r="D40">
        <f t="shared" si="4"/>
        <v>44.1</v>
      </c>
      <c r="E40" s="3">
        <v>7000</v>
      </c>
      <c r="F40" s="3">
        <f t="shared" si="0"/>
        <v>134627433.44628906</v>
      </c>
      <c r="G40" s="3">
        <f t="shared" si="1"/>
        <v>8.6185303789729404E-5</v>
      </c>
      <c r="H40">
        <f t="shared" si="6"/>
        <v>2.1126984126984127</v>
      </c>
      <c r="I40" s="1">
        <f t="shared" si="3"/>
        <v>-7.5050070881843567E-4</v>
      </c>
      <c r="J40">
        <v>4894.7900167988073</v>
      </c>
      <c r="M40">
        <v>0.2</v>
      </c>
      <c r="N40">
        <v>4.2</v>
      </c>
      <c r="O40">
        <f t="shared" si="5"/>
        <v>4894.7900167988073</v>
      </c>
    </row>
    <row r="41" spans="1:15" x14ac:dyDescent="0.25">
      <c r="A41">
        <v>0.2</v>
      </c>
      <c r="B41">
        <v>4.3</v>
      </c>
      <c r="C41">
        <v>4</v>
      </c>
      <c r="D41">
        <f t="shared" si="4"/>
        <v>46.224999999999994</v>
      </c>
      <c r="E41" s="3">
        <v>7000</v>
      </c>
      <c r="F41" s="3">
        <f t="shared" si="0"/>
        <v>134627433.44628906</v>
      </c>
      <c r="G41" s="3">
        <f t="shared" si="1"/>
        <v>8.6185303789729404E-5</v>
      </c>
      <c r="H41">
        <f t="shared" si="6"/>
        <v>2.1624031007751938</v>
      </c>
      <c r="I41" s="1">
        <f t="shared" si="3"/>
        <v>-8.4972381591796875E-4</v>
      </c>
      <c r="J41">
        <v>4895.7976998624054</v>
      </c>
      <c r="M41">
        <v>0.2</v>
      </c>
      <c r="N41">
        <v>4.3</v>
      </c>
      <c r="O41">
        <f t="shared" si="5"/>
        <v>4895.7976998624054</v>
      </c>
    </row>
    <row r="42" spans="1:15" x14ac:dyDescent="0.25">
      <c r="A42">
        <v>0.2</v>
      </c>
      <c r="B42">
        <v>4.4000000000000004</v>
      </c>
      <c r="C42">
        <v>4</v>
      </c>
      <c r="D42">
        <f t="shared" si="4"/>
        <v>48.400000000000006</v>
      </c>
      <c r="E42" s="3">
        <v>7000</v>
      </c>
      <c r="F42" s="3">
        <f t="shared" si="0"/>
        <v>134627433.44628906</v>
      </c>
      <c r="G42" s="3">
        <f t="shared" si="1"/>
        <v>8.6185303789729404E-5</v>
      </c>
      <c r="H42">
        <f t="shared" si="6"/>
        <v>2.2121212121212124</v>
      </c>
      <c r="I42" s="1">
        <f t="shared" si="3"/>
        <v>-9.5719844102859497E-4</v>
      </c>
      <c r="J42">
        <v>4896.7384663616676</v>
      </c>
      <c r="M42">
        <v>0.2</v>
      </c>
      <c r="N42">
        <v>4.4000000000000004</v>
      </c>
      <c r="O42">
        <f t="shared" si="5"/>
        <v>4896.7384663616676</v>
      </c>
    </row>
    <row r="43" spans="1:15" x14ac:dyDescent="0.25">
      <c r="A43">
        <v>0.2</v>
      </c>
      <c r="B43">
        <v>4.5</v>
      </c>
      <c r="C43">
        <v>4</v>
      </c>
      <c r="D43">
        <f t="shared" si="4"/>
        <v>50.625</v>
      </c>
      <c r="E43" s="3">
        <v>7000</v>
      </c>
      <c r="F43" s="3">
        <f t="shared" si="0"/>
        <v>134627433.44628906</v>
      </c>
      <c r="G43" s="3">
        <f t="shared" si="1"/>
        <v>8.6185303789729404E-5</v>
      </c>
      <c r="H43">
        <f t="shared" si="6"/>
        <v>2.2618518518518518</v>
      </c>
      <c r="I43" s="1">
        <f t="shared" si="3"/>
        <v>-1.0732673108577728E-3</v>
      </c>
      <c r="J43">
        <v>4897.6180922099475</v>
      </c>
      <c r="M43">
        <v>0.2</v>
      </c>
      <c r="N43">
        <v>4.5</v>
      </c>
      <c r="O43">
        <f t="shared" si="5"/>
        <v>4897.6180922099475</v>
      </c>
    </row>
    <row r="44" spans="1:15" x14ac:dyDescent="0.25">
      <c r="A44">
        <v>0.2</v>
      </c>
      <c r="B44">
        <v>4.5999999999999996</v>
      </c>
      <c r="C44">
        <v>4</v>
      </c>
      <c r="D44">
        <f t="shared" si="4"/>
        <v>52.899999999999991</v>
      </c>
      <c r="E44" s="3">
        <v>7000</v>
      </c>
      <c r="F44" s="3">
        <f t="shared" si="0"/>
        <v>134627433.44628906</v>
      </c>
      <c r="G44" s="3">
        <f t="shared" si="1"/>
        <v>8.6185303789729404E-5</v>
      </c>
      <c r="H44">
        <f t="shared" si="6"/>
        <v>2.3115942028985503</v>
      </c>
      <c r="I44" s="1">
        <f t="shared" si="3"/>
        <v>-1.1979080736637115E-3</v>
      </c>
      <c r="J44">
        <v>4898.4417454263439</v>
      </c>
      <c r="M44">
        <v>0.2</v>
      </c>
      <c r="N44">
        <v>4.5999999999999996</v>
      </c>
      <c r="O44">
        <f t="shared" si="5"/>
        <v>4898.4417454263439</v>
      </c>
    </row>
    <row r="45" spans="1:15" x14ac:dyDescent="0.25">
      <c r="A45">
        <v>0.2</v>
      </c>
      <c r="B45">
        <v>4.7</v>
      </c>
      <c r="C45">
        <v>4</v>
      </c>
      <c r="D45">
        <f t="shared" si="4"/>
        <v>55.225000000000009</v>
      </c>
      <c r="E45" s="3">
        <v>7000</v>
      </c>
      <c r="F45" s="3">
        <f t="shared" si="0"/>
        <v>134627433.44628906</v>
      </c>
      <c r="G45" s="3">
        <f t="shared" si="1"/>
        <v>8.6185303789729404E-5</v>
      </c>
      <c r="H45">
        <f t="shared" si="6"/>
        <v>2.3613475177304966</v>
      </c>
      <c r="I45" s="1">
        <f t="shared" si="3"/>
        <v>-1.3314634561538696E-3</v>
      </c>
      <c r="J45">
        <v>4899.2140610695087</v>
      </c>
      <c r="M45">
        <v>0.2</v>
      </c>
      <c r="N45">
        <v>4.7</v>
      </c>
      <c r="O45">
        <f t="shared" si="5"/>
        <v>4899.2140610695087</v>
      </c>
    </row>
    <row r="46" spans="1:15" x14ac:dyDescent="0.25">
      <c r="A46">
        <v>0.2</v>
      </c>
      <c r="B46">
        <v>4.8</v>
      </c>
      <c r="C46">
        <v>4</v>
      </c>
      <c r="D46">
        <f t="shared" si="4"/>
        <v>57.599999999999994</v>
      </c>
      <c r="E46" s="3">
        <v>7000</v>
      </c>
      <c r="F46" s="3">
        <f t="shared" si="0"/>
        <v>134627433.44628906</v>
      </c>
      <c r="G46" s="3">
        <f t="shared" si="1"/>
        <v>8.6185303789729404E-5</v>
      </c>
      <c r="H46">
        <f t="shared" si="6"/>
        <v>2.411111111111111</v>
      </c>
      <c r="I46" s="1">
        <f t="shared" si="3"/>
        <v>-1.4747455716133118E-3</v>
      </c>
      <c r="J46">
        <v>4899.9392056478073</v>
      </c>
      <c r="M46">
        <v>0.2</v>
      </c>
      <c r="N46">
        <v>4.8</v>
      </c>
      <c r="O46">
        <f t="shared" si="5"/>
        <v>4899.9392056478073</v>
      </c>
    </row>
    <row r="47" spans="1:15" x14ac:dyDescent="0.25">
      <c r="A47">
        <v>0.2</v>
      </c>
      <c r="B47">
        <v>4.9000000000000004</v>
      </c>
      <c r="C47">
        <v>4</v>
      </c>
      <c r="D47">
        <f t="shared" si="4"/>
        <v>60.025000000000013</v>
      </c>
      <c r="E47" s="3">
        <v>7000</v>
      </c>
      <c r="F47" s="3">
        <f t="shared" si="0"/>
        <v>134627433.44628906</v>
      </c>
      <c r="G47" s="3">
        <f t="shared" si="1"/>
        <v>8.6185303789729404E-5</v>
      </c>
      <c r="H47">
        <f t="shared" si="6"/>
        <v>2.4608843537414966</v>
      </c>
      <c r="I47" s="1">
        <f t="shared" si="3"/>
        <v>-1.6274787485599518E-3</v>
      </c>
      <c r="J47">
        <v>4900.620932656173</v>
      </c>
      <c r="M47">
        <v>0.2</v>
      </c>
      <c r="N47">
        <v>4.9000000000000004</v>
      </c>
      <c r="O47">
        <f t="shared" si="5"/>
        <v>4900.620932656173</v>
      </c>
    </row>
    <row r="48" spans="1:15" x14ac:dyDescent="0.25">
      <c r="A48">
        <v>0.2</v>
      </c>
      <c r="B48">
        <v>5</v>
      </c>
      <c r="C48">
        <v>4</v>
      </c>
      <c r="D48">
        <f t="shared" si="4"/>
        <v>62.5</v>
      </c>
      <c r="E48" s="3">
        <v>7000</v>
      </c>
      <c r="F48" s="3">
        <f t="shared" si="0"/>
        <v>134627433.44628906</v>
      </c>
      <c r="G48" s="3">
        <f t="shared" si="1"/>
        <v>8.6185303789729404E-5</v>
      </c>
      <c r="H48">
        <f t="shared" si="6"/>
        <v>2.5106666666666668</v>
      </c>
      <c r="I48" s="1">
        <f t="shared" si="3"/>
        <v>-1.7900280654430389E-3</v>
      </c>
      <c r="J48">
        <v>4901.262630605007</v>
      </c>
      <c r="M48">
        <v>0.2</v>
      </c>
      <c r="N48">
        <v>5</v>
      </c>
      <c r="O48">
        <f t="shared" si="5"/>
        <v>4901.262630605007</v>
      </c>
    </row>
    <row r="49" spans="1:15" x14ac:dyDescent="0.25">
      <c r="A49">
        <v>0.2</v>
      </c>
      <c r="B49">
        <v>5.0999999999999996</v>
      </c>
      <c r="C49">
        <v>4</v>
      </c>
      <c r="D49">
        <f t="shared" si="4"/>
        <v>65.024999999999991</v>
      </c>
      <c r="E49" s="3">
        <v>7000</v>
      </c>
      <c r="F49" s="3">
        <f t="shared" si="0"/>
        <v>134627433.44628906</v>
      </c>
      <c r="G49" s="3">
        <f t="shared" si="1"/>
        <v>8.6185303789729404E-5</v>
      </c>
      <c r="H49">
        <f t="shared" si="6"/>
        <v>2.5604575163398691</v>
      </c>
      <c r="I49" s="1">
        <f t="shared" si="3"/>
        <v>-1.9629932940006256E-3</v>
      </c>
      <c r="J49">
        <v>4901.8673646759689</v>
      </c>
      <c r="M49">
        <v>0.2</v>
      </c>
      <c r="N49">
        <v>5.0999999999999996</v>
      </c>
      <c r="O49">
        <f t="shared" si="5"/>
        <v>4901.8673646759689</v>
      </c>
    </row>
    <row r="50" spans="1:15" x14ac:dyDescent="0.25">
      <c r="A50">
        <v>0.2</v>
      </c>
      <c r="B50">
        <v>5.2</v>
      </c>
      <c r="C50">
        <v>4</v>
      </c>
      <c r="D50">
        <f t="shared" si="4"/>
        <v>67.600000000000009</v>
      </c>
      <c r="E50" s="3">
        <v>7000</v>
      </c>
      <c r="F50" s="3">
        <f t="shared" si="0"/>
        <v>134627433.44628906</v>
      </c>
      <c r="G50" s="3">
        <f t="shared" si="1"/>
        <v>8.6185303789729404E-5</v>
      </c>
      <c r="H50">
        <f t="shared" si="6"/>
        <v>2.6102564102564103</v>
      </c>
      <c r="I50" s="1">
        <f t="shared" si="3"/>
        <v>-2.146504819393158E-3</v>
      </c>
      <c r="J50">
        <v>4902.4379129502586</v>
      </c>
      <c r="M50">
        <v>0.2</v>
      </c>
      <c r="N50">
        <v>5.2</v>
      </c>
      <c r="O50">
        <f t="shared" si="5"/>
        <v>4902.4379129502586</v>
      </c>
    </row>
    <row r="51" spans="1:15" x14ac:dyDescent="0.25">
      <c r="A51">
        <v>0.2</v>
      </c>
      <c r="B51">
        <v>5.3</v>
      </c>
      <c r="C51">
        <v>4</v>
      </c>
      <c r="D51">
        <f t="shared" si="4"/>
        <v>70.224999999999994</v>
      </c>
      <c r="E51" s="3">
        <v>7000</v>
      </c>
      <c r="F51" s="3">
        <f t="shared" si="0"/>
        <v>134627433.44628906</v>
      </c>
      <c r="G51" s="3">
        <f t="shared" si="1"/>
        <v>8.6185303789729404E-5</v>
      </c>
      <c r="H51">
        <f t="shared" si="6"/>
        <v>2.6600628930817609</v>
      </c>
      <c r="I51" s="1">
        <f t="shared" si="3"/>
        <v>-2.3405551910400391E-3</v>
      </c>
      <c r="J51">
        <v>4902.9767980005154</v>
      </c>
      <c r="M51">
        <v>0.2</v>
      </c>
      <c r="N51">
        <v>5.3</v>
      </c>
      <c r="O51">
        <f t="shared" si="5"/>
        <v>4902.9767980005154</v>
      </c>
    </row>
    <row r="52" spans="1:15" x14ac:dyDescent="0.25">
      <c r="A52">
        <v>0.2</v>
      </c>
      <c r="B52">
        <v>5.4</v>
      </c>
      <c r="C52">
        <v>4</v>
      </c>
      <c r="D52">
        <f t="shared" si="4"/>
        <v>72.900000000000006</v>
      </c>
      <c r="E52" s="3">
        <v>7000</v>
      </c>
      <c r="F52" s="3">
        <f t="shared" si="0"/>
        <v>134627433.44628906</v>
      </c>
      <c r="G52" s="3">
        <f t="shared" si="1"/>
        <v>8.6185303789729404E-5</v>
      </c>
      <c r="H52">
        <f t="shared" si="6"/>
        <v>2.7098765432098766</v>
      </c>
      <c r="I52" s="1">
        <f t="shared" si="3"/>
        <v>-2.5457665324211121E-3</v>
      </c>
      <c r="J52">
        <v>4903.4863145104537</v>
      </c>
      <c r="M52">
        <v>0.2</v>
      </c>
      <c r="N52">
        <v>5.4</v>
      </c>
      <c r="O52">
        <f t="shared" si="5"/>
        <v>4903.4863145104537</v>
      </c>
    </row>
    <row r="53" spans="1:15" x14ac:dyDescent="0.25">
      <c r="A53">
        <v>0.2</v>
      </c>
      <c r="B53">
        <v>5.5</v>
      </c>
      <c r="C53">
        <v>4</v>
      </c>
      <c r="D53">
        <f t="shared" si="4"/>
        <v>75.625</v>
      </c>
      <c r="E53" s="3">
        <v>7000</v>
      </c>
      <c r="F53" s="3">
        <f t="shared" si="0"/>
        <v>134627433.44628906</v>
      </c>
      <c r="G53" s="3">
        <f t="shared" si="1"/>
        <v>8.6185303789729404E-5</v>
      </c>
      <c r="H53">
        <f t="shared" si="6"/>
        <v>2.7596969696969698</v>
      </c>
      <c r="I53" s="1">
        <f t="shared" si="3"/>
        <v>-2.762623131275177E-3</v>
      </c>
      <c r="J53">
        <v>4903.9685534817027</v>
      </c>
      <c r="M53">
        <v>0.2</v>
      </c>
      <c r="N53">
        <v>5.5</v>
      </c>
      <c r="O53">
        <f t="shared" si="5"/>
        <v>4903.9685534817027</v>
      </c>
    </row>
    <row r="54" spans="1:15" x14ac:dyDescent="0.25">
      <c r="A54">
        <v>0.2</v>
      </c>
      <c r="B54">
        <v>5.6</v>
      </c>
      <c r="C54">
        <v>4</v>
      </c>
      <c r="D54">
        <f t="shared" si="4"/>
        <v>78.399999999999991</v>
      </c>
      <c r="E54" s="3">
        <v>7000</v>
      </c>
      <c r="F54" s="3">
        <f t="shared" si="0"/>
        <v>134627433.44628906</v>
      </c>
      <c r="G54" s="3">
        <f t="shared" si="1"/>
        <v>8.6185303789729404E-5</v>
      </c>
      <c r="H54">
        <f t="shared" si="6"/>
        <v>2.8095238095238093</v>
      </c>
      <c r="I54" s="1">
        <f t="shared" si="3"/>
        <v>-2.9910914599895477E-3</v>
      </c>
      <c r="J54">
        <v>4904.4254235001081</v>
      </c>
      <c r="M54">
        <v>0.2</v>
      </c>
      <c r="N54">
        <v>5.6</v>
      </c>
      <c r="O54">
        <f t="shared" si="5"/>
        <v>4904.4254235001081</v>
      </c>
    </row>
    <row r="55" spans="1:15" x14ac:dyDescent="0.25">
      <c r="A55">
        <v>0.2</v>
      </c>
      <c r="B55">
        <v>5.7</v>
      </c>
      <c r="C55">
        <v>4</v>
      </c>
      <c r="D55">
        <f t="shared" si="4"/>
        <v>81.224999999999994</v>
      </c>
      <c r="E55" s="3">
        <v>7000</v>
      </c>
      <c r="F55" s="3">
        <f t="shared" si="0"/>
        <v>134627433.44628906</v>
      </c>
      <c r="G55" s="3">
        <f t="shared" si="1"/>
        <v>8.6185303789729404E-5</v>
      </c>
      <c r="H55">
        <f t="shared" si="6"/>
        <v>2.8593567251461991</v>
      </c>
      <c r="I55" s="1">
        <f t="shared" si="3"/>
        <v>-3.231395035982132E-3</v>
      </c>
      <c r="J55">
        <v>4904.8586694617306</v>
      </c>
      <c r="M55">
        <v>0.2</v>
      </c>
      <c r="N55">
        <v>5.7</v>
      </c>
      <c r="O55">
        <f t="shared" si="5"/>
        <v>4904.8586694617306</v>
      </c>
    </row>
    <row r="56" spans="1:15" x14ac:dyDescent="0.25">
      <c r="A56">
        <v>0.2</v>
      </c>
      <c r="B56">
        <v>5.8</v>
      </c>
      <c r="C56">
        <v>4</v>
      </c>
      <c r="D56">
        <f t="shared" si="4"/>
        <v>84.1</v>
      </c>
      <c r="E56" s="3">
        <v>7000</v>
      </c>
      <c r="F56" s="3">
        <f t="shared" si="0"/>
        <v>134627433.44628906</v>
      </c>
      <c r="G56" s="3">
        <f t="shared" si="1"/>
        <v>8.6185303789729404E-5</v>
      </c>
      <c r="H56">
        <f t="shared" si="6"/>
        <v>2.9091954022988507</v>
      </c>
      <c r="I56" s="1">
        <f t="shared" si="3"/>
        <v>-3.4836940467357635E-3</v>
      </c>
      <c r="J56">
        <v>4905.269889098905</v>
      </c>
      <c r="M56">
        <v>0.2</v>
      </c>
      <c r="N56">
        <v>5.8</v>
      </c>
      <c r="O56">
        <f t="shared" si="5"/>
        <v>4905.269889098905</v>
      </c>
    </row>
    <row r="57" spans="1:15" x14ac:dyDescent="0.25">
      <c r="A57">
        <v>0.2</v>
      </c>
      <c r="B57">
        <v>5.9</v>
      </c>
      <c r="C57">
        <v>4</v>
      </c>
      <c r="D57">
        <f t="shared" si="4"/>
        <v>87.025000000000006</v>
      </c>
      <c r="E57" s="3">
        <v>7000</v>
      </c>
      <c r="F57" s="3">
        <f t="shared" si="0"/>
        <v>134627433.44628906</v>
      </c>
      <c r="G57" s="3">
        <f t="shared" si="1"/>
        <v>8.6185303789729404E-5</v>
      </c>
      <c r="H57">
        <f t="shared" si="6"/>
        <v>2.9590395480225991</v>
      </c>
      <c r="I57" s="1">
        <f t="shared" si="3"/>
        <v>-3.7489272654056549E-3</v>
      </c>
      <c r="J57">
        <v>4905.6605475960268</v>
      </c>
      <c r="M57">
        <v>0.2</v>
      </c>
      <c r="N57">
        <v>5.9</v>
      </c>
      <c r="O57">
        <f t="shared" si="5"/>
        <v>4905.6605475960268</v>
      </c>
    </row>
    <row r="58" spans="1:15" x14ac:dyDescent="0.25">
      <c r="A58">
        <v>0.2</v>
      </c>
      <c r="B58">
        <v>6</v>
      </c>
      <c r="C58">
        <v>4</v>
      </c>
      <c r="D58">
        <f t="shared" si="4"/>
        <v>90</v>
      </c>
      <c r="E58" s="3">
        <v>7000</v>
      </c>
      <c r="F58" s="3">
        <f t="shared" si="0"/>
        <v>134627433.44628906</v>
      </c>
      <c r="G58" s="3">
        <f t="shared" si="1"/>
        <v>8.6185303789729404E-5</v>
      </c>
      <c r="H58">
        <f t="shared" si="6"/>
        <v>3.0088888888888889</v>
      </c>
      <c r="I58" s="1">
        <f t="shared" si="3"/>
        <v>-4.0266029536724091E-3</v>
      </c>
      <c r="J58">
        <v>4906.0319905431161</v>
      </c>
      <c r="M58">
        <v>0.2</v>
      </c>
      <c r="N58">
        <v>6</v>
      </c>
      <c r="O58">
        <f t="shared" si="5"/>
        <v>4906.0319905431161</v>
      </c>
    </row>
    <row r="59" spans="1:15" x14ac:dyDescent="0.25">
      <c r="A59">
        <v>0.3</v>
      </c>
      <c r="B59">
        <v>2.5</v>
      </c>
      <c r="C59">
        <v>4</v>
      </c>
      <c r="D59">
        <f t="shared" ref="D59:D94" si="7">(C59*B59^2)/(8*A59)</f>
        <v>10.416666666666668</v>
      </c>
      <c r="E59" s="3">
        <v>7000</v>
      </c>
      <c r="F59" s="3">
        <f t="shared" si="0"/>
        <v>134627433.44628906</v>
      </c>
      <c r="G59" s="3">
        <f t="shared" si="1"/>
        <v>8.6185303789729404E-5</v>
      </c>
      <c r="H59">
        <f t="shared" ref="H59:H94" si="8">(B59)/(2)+(((C59^2)*(B59^3))/(48*D59^2))</f>
        <v>1.298</v>
      </c>
      <c r="I59" s="1">
        <f t="shared" ref="I59:I94" si="9">(J59^(2))-((E59^2)/(4*(1-(((B59)/(2*H59*(1+(J59/(F59*G59)))))^2))))</f>
        <v>-9.3759000301361084E-3</v>
      </c>
      <c r="J59">
        <v>4784.715580347427</v>
      </c>
      <c r="M59">
        <v>0.3</v>
      </c>
      <c r="N59">
        <v>2.5</v>
      </c>
      <c r="O59">
        <f t="shared" si="5"/>
        <v>4784.715580347427</v>
      </c>
    </row>
    <row r="60" spans="1:15" x14ac:dyDescent="0.25">
      <c r="A60">
        <v>0.3</v>
      </c>
      <c r="B60">
        <v>2.6</v>
      </c>
      <c r="C60">
        <v>4</v>
      </c>
      <c r="D60">
        <f t="shared" si="7"/>
        <v>11.266666666666667</v>
      </c>
      <c r="E60" s="3">
        <v>7000</v>
      </c>
      <c r="F60" s="3">
        <f t="shared" si="0"/>
        <v>134627433.44628906</v>
      </c>
      <c r="G60" s="3">
        <f t="shared" si="1"/>
        <v>8.6185303789729404E-5</v>
      </c>
      <c r="H60">
        <f t="shared" si="8"/>
        <v>1.3461538461538463</v>
      </c>
      <c r="I60" s="1">
        <f t="shared" si="9"/>
        <v>-9.561195969581604E-3</v>
      </c>
      <c r="J60">
        <v>4794.0184890988121</v>
      </c>
      <c r="M60">
        <v>0.3</v>
      </c>
      <c r="N60">
        <v>2.6</v>
      </c>
      <c r="O60">
        <f t="shared" si="5"/>
        <v>4794.0184890988121</v>
      </c>
    </row>
    <row r="61" spans="1:15" x14ac:dyDescent="0.25">
      <c r="A61">
        <v>0.3</v>
      </c>
      <c r="B61">
        <v>2.7</v>
      </c>
      <c r="C61">
        <v>4</v>
      </c>
      <c r="D61">
        <f t="shared" si="7"/>
        <v>12.150000000000002</v>
      </c>
      <c r="E61" s="3">
        <v>7000</v>
      </c>
      <c r="F61" s="3">
        <f t="shared" si="0"/>
        <v>134627433.44628906</v>
      </c>
      <c r="G61" s="3">
        <f t="shared" si="1"/>
        <v>8.6185303789729404E-5</v>
      </c>
      <c r="H61">
        <f t="shared" si="8"/>
        <v>1.3944444444444446</v>
      </c>
      <c r="I61" s="1">
        <f t="shared" si="9"/>
        <v>-9.7736641764640808E-3</v>
      </c>
      <c r="J61">
        <v>4802.3945939510022</v>
      </c>
      <c r="M61">
        <v>0.3</v>
      </c>
      <c r="N61">
        <v>2.7</v>
      </c>
      <c r="O61">
        <f t="shared" si="5"/>
        <v>4802.3945939510022</v>
      </c>
    </row>
    <row r="62" spans="1:15" x14ac:dyDescent="0.25">
      <c r="A62">
        <v>0.3</v>
      </c>
      <c r="B62">
        <v>2.8</v>
      </c>
      <c r="C62">
        <v>4</v>
      </c>
      <c r="D62">
        <f t="shared" si="7"/>
        <v>13.066666666666665</v>
      </c>
      <c r="E62" s="3">
        <v>7000</v>
      </c>
      <c r="F62" s="3">
        <f t="shared" si="0"/>
        <v>134627433.44628906</v>
      </c>
      <c r="G62" s="3">
        <f t="shared" si="1"/>
        <v>8.6185303789729404E-5</v>
      </c>
      <c r="H62">
        <f t="shared" si="8"/>
        <v>1.4428571428571428</v>
      </c>
      <c r="I62" s="1">
        <f t="shared" si="9"/>
        <v>-1.0010674595832825E-2</v>
      </c>
      <c r="J62">
        <v>4809.9602767553461</v>
      </c>
      <c r="M62">
        <v>0.3</v>
      </c>
      <c r="N62">
        <v>2.8</v>
      </c>
      <c r="O62">
        <f t="shared" si="5"/>
        <v>4809.9602767553461</v>
      </c>
    </row>
    <row r="63" spans="1:15" x14ac:dyDescent="0.25">
      <c r="A63">
        <v>0.3</v>
      </c>
      <c r="B63">
        <v>2.9</v>
      </c>
      <c r="C63">
        <v>4</v>
      </c>
      <c r="D63">
        <f t="shared" si="7"/>
        <v>14.016666666666667</v>
      </c>
      <c r="E63" s="3">
        <v>7000</v>
      </c>
      <c r="F63" s="3">
        <f t="shared" si="0"/>
        <v>134627433.44628906</v>
      </c>
      <c r="G63" s="3">
        <f t="shared" si="1"/>
        <v>8.6185303789729404E-5</v>
      </c>
      <c r="H63">
        <f t="shared" si="8"/>
        <v>1.4913793103448276</v>
      </c>
      <c r="I63" s="1">
        <f t="shared" si="9"/>
        <v>-1.0272037237882614E-2</v>
      </c>
      <c r="J63">
        <v>4816.8146464479441</v>
      </c>
      <c r="M63">
        <v>0.3</v>
      </c>
      <c r="N63">
        <v>2.9</v>
      </c>
      <c r="O63">
        <f t="shared" si="5"/>
        <v>4816.8146464479441</v>
      </c>
    </row>
    <row r="64" spans="1:15" x14ac:dyDescent="0.25">
      <c r="A64">
        <v>0.3</v>
      </c>
      <c r="B64">
        <v>3</v>
      </c>
      <c r="C64">
        <v>4</v>
      </c>
      <c r="D64">
        <f t="shared" si="7"/>
        <v>15</v>
      </c>
      <c r="E64" s="3">
        <v>7000</v>
      </c>
      <c r="F64" s="3">
        <f t="shared" si="0"/>
        <v>134627433.44628906</v>
      </c>
      <c r="G64" s="3">
        <f t="shared" si="1"/>
        <v>8.6185303789729404E-5</v>
      </c>
      <c r="H64">
        <f t="shared" si="8"/>
        <v>1.54</v>
      </c>
      <c r="I64" s="1">
        <f t="shared" si="9"/>
        <v>-1.055629551410675E-2</v>
      </c>
      <c r="J64">
        <v>4823.0424446273746</v>
      </c>
      <c r="M64">
        <v>0.3</v>
      </c>
      <c r="N64">
        <v>3</v>
      </c>
      <c r="O64">
        <f t="shared" si="5"/>
        <v>4823.0424446273746</v>
      </c>
    </row>
    <row r="65" spans="1:15" x14ac:dyDescent="0.25">
      <c r="A65">
        <v>0.3</v>
      </c>
      <c r="B65">
        <v>3.1</v>
      </c>
      <c r="C65">
        <v>4</v>
      </c>
      <c r="D65">
        <f t="shared" si="7"/>
        <v>16.016666666666669</v>
      </c>
      <c r="E65" s="3">
        <v>7000</v>
      </c>
      <c r="F65" s="3">
        <f t="shared" si="0"/>
        <v>134627433.44628906</v>
      </c>
      <c r="G65" s="3">
        <f t="shared" si="1"/>
        <v>8.6185303789729404E-5</v>
      </c>
      <c r="H65">
        <f t="shared" si="8"/>
        <v>1.588709677419355</v>
      </c>
      <c r="I65" s="1">
        <f t="shared" si="9"/>
        <v>-1.0863177478313446E-2</v>
      </c>
      <c r="J65">
        <v>4828.7164140780369</v>
      </c>
      <c r="M65">
        <v>0.3</v>
      </c>
      <c r="N65">
        <v>3.1</v>
      </c>
      <c r="O65">
        <f t="shared" si="5"/>
        <v>4828.7164140780369</v>
      </c>
    </row>
    <row r="66" spans="1:15" x14ac:dyDescent="0.25">
      <c r="A66">
        <v>0.3</v>
      </c>
      <c r="B66">
        <v>3.2</v>
      </c>
      <c r="C66">
        <v>4</v>
      </c>
      <c r="D66">
        <f t="shared" si="7"/>
        <v>17.06666666666667</v>
      </c>
      <c r="E66" s="3">
        <v>7000</v>
      </c>
      <c r="F66" s="3">
        <f t="shared" si="0"/>
        <v>134627433.44628906</v>
      </c>
      <c r="G66" s="3">
        <f t="shared" si="1"/>
        <v>8.6185303789729404E-5</v>
      </c>
      <c r="H66">
        <f t="shared" si="8"/>
        <v>1.6375000000000002</v>
      </c>
      <c r="I66" s="1">
        <f t="shared" si="9"/>
        <v>-1.119178906083107E-2</v>
      </c>
      <c r="J66">
        <v>4833.8992364885398</v>
      </c>
      <c r="M66">
        <v>0.3</v>
      </c>
      <c r="N66">
        <v>3.2</v>
      </c>
      <c r="O66">
        <f t="shared" si="5"/>
        <v>4833.8992364885398</v>
      </c>
    </row>
    <row r="67" spans="1:15" x14ac:dyDescent="0.25">
      <c r="A67">
        <v>0.3</v>
      </c>
      <c r="B67">
        <v>3.3</v>
      </c>
      <c r="C67">
        <v>4</v>
      </c>
      <c r="D67">
        <f t="shared" si="7"/>
        <v>18.149999999999999</v>
      </c>
      <c r="E67" s="3">
        <v>7000</v>
      </c>
      <c r="F67" s="3">
        <f t="shared" si="0"/>
        <v>134627433.44628906</v>
      </c>
      <c r="G67" s="3">
        <f t="shared" si="1"/>
        <v>8.6185303789729404E-5</v>
      </c>
      <c r="H67">
        <f t="shared" si="8"/>
        <v>1.6863636363636363</v>
      </c>
      <c r="I67" s="1">
        <f t="shared" si="9"/>
        <v>-1.1542018502950668E-2</v>
      </c>
      <c r="J67">
        <v>4838.6451237008941</v>
      </c>
      <c r="M67">
        <v>0.3</v>
      </c>
      <c r="N67">
        <v>3.3</v>
      </c>
      <c r="O67">
        <f t="shared" si="5"/>
        <v>4838.6451237008941</v>
      </c>
    </row>
    <row r="68" spans="1:15" x14ac:dyDescent="0.25">
      <c r="A68">
        <v>0.3</v>
      </c>
      <c r="B68">
        <v>3.4</v>
      </c>
      <c r="C68">
        <v>4</v>
      </c>
      <c r="D68">
        <f t="shared" si="7"/>
        <v>19.266666666666666</v>
      </c>
      <c r="E68" s="3">
        <v>7000</v>
      </c>
      <c r="F68" s="3">
        <f t="shared" si="0"/>
        <v>134627433.44628906</v>
      </c>
      <c r="G68" s="3">
        <f t="shared" si="1"/>
        <v>8.6185303789729404E-5</v>
      </c>
      <c r="H68">
        <f t="shared" si="8"/>
        <v>1.7352941176470589</v>
      </c>
      <c r="I68" s="1">
        <f t="shared" si="9"/>
        <v>-1.1911898851394653E-2</v>
      </c>
      <c r="J68">
        <v>4843.001129470721</v>
      </c>
      <c r="M68">
        <v>0.3</v>
      </c>
      <c r="N68">
        <v>3.4</v>
      </c>
      <c r="O68">
        <f t="shared" si="5"/>
        <v>4843.001129470721</v>
      </c>
    </row>
    <row r="69" spans="1:15" x14ac:dyDescent="0.25">
      <c r="A69">
        <v>0.3</v>
      </c>
      <c r="B69">
        <v>3.5</v>
      </c>
      <c r="C69">
        <v>4</v>
      </c>
      <c r="D69">
        <f t="shared" si="7"/>
        <v>20.416666666666668</v>
      </c>
      <c r="E69" s="3">
        <v>7000</v>
      </c>
      <c r="F69" s="3">
        <f t="shared" si="0"/>
        <v>134627433.44628906</v>
      </c>
      <c r="G69" s="3">
        <f t="shared" si="1"/>
        <v>8.6185303789729404E-5</v>
      </c>
      <c r="H69">
        <f t="shared" si="8"/>
        <v>1.7842857142857143</v>
      </c>
      <c r="I69" s="1">
        <f t="shared" si="9"/>
        <v>-1.230364665389061E-2</v>
      </c>
      <c r="J69">
        <v>4847.0082350150933</v>
      </c>
      <c r="M69">
        <v>0.3</v>
      </c>
      <c r="N69">
        <v>3.5</v>
      </c>
      <c r="O69">
        <f t="shared" si="5"/>
        <v>4847.0082350150933</v>
      </c>
    </row>
    <row r="70" spans="1:15" x14ac:dyDescent="0.25">
      <c r="A70">
        <v>0.3</v>
      </c>
      <c r="B70">
        <v>3.6</v>
      </c>
      <c r="C70">
        <v>4</v>
      </c>
      <c r="D70">
        <f t="shared" si="7"/>
        <v>21.6</v>
      </c>
      <c r="E70" s="3">
        <v>7000</v>
      </c>
      <c r="F70" s="3">
        <f t="shared" si="0"/>
        <v>134627433.44628906</v>
      </c>
      <c r="G70" s="3">
        <f t="shared" si="1"/>
        <v>8.6185303789729404E-5</v>
      </c>
      <c r="H70">
        <f t="shared" si="8"/>
        <v>1.8333333333333335</v>
      </c>
      <c r="I70" s="1">
        <f t="shared" si="9"/>
        <v>-1.2714143842458725E-2</v>
      </c>
      <c r="J70">
        <v>4850.7022508244418</v>
      </c>
      <c r="M70">
        <v>0.3</v>
      </c>
      <c r="N70">
        <v>3.6</v>
      </c>
      <c r="O70">
        <f t="shared" si="5"/>
        <v>4850.7022508244418</v>
      </c>
    </row>
    <row r="71" spans="1:15" x14ac:dyDescent="0.25">
      <c r="A71">
        <v>0.3</v>
      </c>
      <c r="B71">
        <v>3.7</v>
      </c>
      <c r="C71">
        <v>4</v>
      </c>
      <c r="D71">
        <f t="shared" si="7"/>
        <v>22.81666666666667</v>
      </c>
      <c r="E71" s="3">
        <v>7000</v>
      </c>
      <c r="F71" s="3">
        <f t="shared" si="0"/>
        <v>134627433.44628906</v>
      </c>
      <c r="G71" s="3">
        <f t="shared" si="1"/>
        <v>8.6185303789729404E-5</v>
      </c>
      <c r="H71">
        <f t="shared" si="8"/>
        <v>1.8824324324324324</v>
      </c>
      <c r="I71" s="1">
        <f t="shared" si="9"/>
        <v>-1.3146013021469116E-2</v>
      </c>
      <c r="J71">
        <v>4854.1145686905602</v>
      </c>
      <c r="M71">
        <v>0.3</v>
      </c>
      <c r="N71">
        <v>3.7</v>
      </c>
      <c r="O71">
        <f t="shared" si="5"/>
        <v>4854.1145686905602</v>
      </c>
    </row>
    <row r="72" spans="1:15" x14ac:dyDescent="0.25">
      <c r="A72">
        <v>0.3</v>
      </c>
      <c r="B72">
        <v>3.8</v>
      </c>
      <c r="C72">
        <v>4</v>
      </c>
      <c r="D72">
        <f t="shared" si="7"/>
        <v>24.066666666666666</v>
      </c>
      <c r="E72" s="3">
        <v>7000</v>
      </c>
      <c r="F72" s="3">
        <f t="shared" si="0"/>
        <v>134627433.44628906</v>
      </c>
      <c r="G72" s="3">
        <f t="shared" si="1"/>
        <v>8.6185303789729404E-5</v>
      </c>
      <c r="H72">
        <f t="shared" si="8"/>
        <v>1.9315789473684211</v>
      </c>
      <c r="I72" s="1">
        <f t="shared" si="9"/>
        <v>-1.359698548913002E-2</v>
      </c>
      <c r="J72">
        <v>4857.2727911820275</v>
      </c>
      <c r="M72">
        <v>0.3</v>
      </c>
      <c r="N72">
        <v>3.8</v>
      </c>
      <c r="O72">
        <f t="shared" si="5"/>
        <v>4857.2727911820275</v>
      </c>
    </row>
    <row r="73" spans="1:15" x14ac:dyDescent="0.25">
      <c r="A73">
        <v>0.3</v>
      </c>
      <c r="B73">
        <v>3.9</v>
      </c>
      <c r="C73">
        <v>4</v>
      </c>
      <c r="D73">
        <f t="shared" si="7"/>
        <v>25.349999999999998</v>
      </c>
      <c r="E73" s="3">
        <v>7000</v>
      </c>
      <c r="F73" s="3">
        <f t="shared" si="0"/>
        <v>134627433.44628906</v>
      </c>
      <c r="G73" s="3">
        <f t="shared" si="1"/>
        <v>8.6185303789729404E-5</v>
      </c>
      <c r="H73">
        <f t="shared" si="8"/>
        <v>1.9807692307692308</v>
      </c>
      <c r="I73" s="1">
        <f t="shared" si="9"/>
        <v>-1.4067783951759338E-2</v>
      </c>
      <c r="J73">
        <v>4860.2012604695701</v>
      </c>
      <c r="M73">
        <v>0.3</v>
      </c>
      <c r="N73">
        <v>3.9</v>
      </c>
      <c r="O73">
        <f t="shared" si="5"/>
        <v>4860.2012604695701</v>
      </c>
    </row>
    <row r="74" spans="1:15" x14ac:dyDescent="0.25">
      <c r="A74">
        <v>0.3</v>
      </c>
      <c r="B74">
        <v>4</v>
      </c>
      <c r="C74">
        <v>4</v>
      </c>
      <c r="D74">
        <f t="shared" si="7"/>
        <v>26.666666666666668</v>
      </c>
      <c r="E74" s="3">
        <v>7000</v>
      </c>
      <c r="F74" s="3">
        <f t="shared" si="0"/>
        <v>134627433.44628906</v>
      </c>
      <c r="G74" s="3">
        <f t="shared" si="1"/>
        <v>8.6185303789729404E-5</v>
      </c>
      <c r="H74">
        <f t="shared" si="8"/>
        <v>2.0299999999999998</v>
      </c>
      <c r="I74" s="1">
        <f t="shared" si="9"/>
        <v>-1.4558728784322739E-2</v>
      </c>
      <c r="J74">
        <v>4862.9215041884345</v>
      </c>
      <c r="M74">
        <v>0.3</v>
      </c>
      <c r="N74">
        <v>4</v>
      </c>
      <c r="O74">
        <f t="shared" si="5"/>
        <v>4862.9215041884345</v>
      </c>
    </row>
    <row r="75" spans="1:15" x14ac:dyDescent="0.25">
      <c r="A75">
        <v>0.3</v>
      </c>
      <c r="B75">
        <v>4.0999999999999996</v>
      </c>
      <c r="C75">
        <v>4</v>
      </c>
      <c r="D75">
        <f t="shared" si="7"/>
        <v>28.016666666666666</v>
      </c>
      <c r="E75" s="3">
        <v>7000</v>
      </c>
      <c r="F75" s="3">
        <f t="shared" si="0"/>
        <v>134627433.44628906</v>
      </c>
      <c r="G75" s="3">
        <f t="shared" si="1"/>
        <v>8.6185303789729404E-5</v>
      </c>
      <c r="H75">
        <f t="shared" si="8"/>
        <v>2.0792682926829267</v>
      </c>
      <c r="I75" s="1">
        <f t="shared" si="9"/>
        <v>-1.5069421380758286E-2</v>
      </c>
      <c r="J75">
        <v>4865.4526126639166</v>
      </c>
      <c r="M75">
        <v>0.3</v>
      </c>
      <c r="N75">
        <v>4.0999999999999996</v>
      </c>
      <c r="O75">
        <f t="shared" si="5"/>
        <v>4865.4526126639166</v>
      </c>
    </row>
    <row r="76" spans="1:15" x14ac:dyDescent="0.25">
      <c r="A76">
        <v>0.3</v>
      </c>
      <c r="B76">
        <v>4.2</v>
      </c>
      <c r="C76">
        <v>4</v>
      </c>
      <c r="D76">
        <f t="shared" si="7"/>
        <v>29.400000000000002</v>
      </c>
      <c r="E76" s="3">
        <v>7000</v>
      </c>
      <c r="F76" s="3">
        <f t="shared" si="0"/>
        <v>134627433.44628906</v>
      </c>
      <c r="G76" s="3">
        <f t="shared" si="1"/>
        <v>8.6185303789729404E-5</v>
      </c>
      <c r="H76">
        <f t="shared" si="8"/>
        <v>2.1285714285714286</v>
      </c>
      <c r="I76" s="1">
        <f t="shared" si="9"/>
        <v>-1.5599541366100311E-2</v>
      </c>
      <c r="J76">
        <v>4867.811559148905</v>
      </c>
      <c r="M76">
        <v>0.3</v>
      </c>
      <c r="N76">
        <v>4.2</v>
      </c>
      <c r="O76">
        <f t="shared" si="5"/>
        <v>4867.811559148905</v>
      </c>
    </row>
    <row r="77" spans="1:15" x14ac:dyDescent="0.25">
      <c r="A77">
        <v>0.3</v>
      </c>
      <c r="B77">
        <v>4.3</v>
      </c>
      <c r="C77">
        <v>4</v>
      </c>
      <c r="D77">
        <f t="shared" si="7"/>
        <v>30.816666666666666</v>
      </c>
      <c r="E77" s="3">
        <v>7000</v>
      </c>
      <c r="F77" s="3">
        <f t="shared" si="0"/>
        <v>134627433.44628906</v>
      </c>
      <c r="G77" s="3">
        <f t="shared" si="1"/>
        <v>8.6185303789729404E-5</v>
      </c>
      <c r="H77">
        <f t="shared" si="8"/>
        <v>2.1779069767441861</v>
      </c>
      <c r="I77" s="1">
        <f t="shared" si="9"/>
        <v>-1.614871621131897E-2</v>
      </c>
      <c r="J77">
        <v>4870.0134725782918</v>
      </c>
      <c r="M77">
        <v>0.3</v>
      </c>
      <c r="N77">
        <v>4.3</v>
      </c>
      <c r="O77">
        <f t="shared" si="5"/>
        <v>4870.0134725782918</v>
      </c>
    </row>
    <row r="78" spans="1:15" x14ac:dyDescent="0.25">
      <c r="A78">
        <v>0.3</v>
      </c>
      <c r="B78">
        <v>4.4000000000000004</v>
      </c>
      <c r="C78">
        <v>4</v>
      </c>
      <c r="D78">
        <f t="shared" si="7"/>
        <v>32.266666666666673</v>
      </c>
      <c r="E78" s="3">
        <v>7000</v>
      </c>
      <c r="F78" s="3">
        <f t="shared" si="0"/>
        <v>134627433.44628906</v>
      </c>
      <c r="G78" s="3">
        <f t="shared" si="1"/>
        <v>8.6185303789729404E-5</v>
      </c>
      <c r="H78">
        <f t="shared" si="8"/>
        <v>2.2272727272727275</v>
      </c>
      <c r="I78" s="1">
        <f t="shared" si="9"/>
        <v>-1.6719013452529907E-2</v>
      </c>
      <c r="J78">
        <v>4872.0718706227563</v>
      </c>
      <c r="M78">
        <v>0.3</v>
      </c>
      <c r="N78">
        <v>4.4000000000000004</v>
      </c>
      <c r="O78">
        <f t="shared" si="5"/>
        <v>4872.0718706227563</v>
      </c>
    </row>
    <row r="79" spans="1:15" x14ac:dyDescent="0.25">
      <c r="A79">
        <v>0.3</v>
      </c>
      <c r="B79">
        <v>4.5</v>
      </c>
      <c r="C79">
        <v>4</v>
      </c>
      <c r="D79">
        <f t="shared" si="7"/>
        <v>33.75</v>
      </c>
      <c r="E79" s="3">
        <v>7000</v>
      </c>
      <c r="F79" s="3">
        <f t="shared" si="0"/>
        <v>134627433.44628906</v>
      </c>
      <c r="G79" s="3">
        <f t="shared" si="1"/>
        <v>8.6185303789729404E-5</v>
      </c>
      <c r="H79">
        <f t="shared" si="8"/>
        <v>2.2766666666666668</v>
      </c>
      <c r="I79" s="1">
        <f t="shared" si="9"/>
        <v>-1.7307721078395844E-2</v>
      </c>
      <c r="J79">
        <v>4873.9988594381575</v>
      </c>
      <c r="M79">
        <v>0.3</v>
      </c>
      <c r="N79">
        <v>4.5</v>
      </c>
      <c r="O79">
        <f t="shared" si="5"/>
        <v>4873.9988594381575</v>
      </c>
    </row>
    <row r="80" spans="1:15" x14ac:dyDescent="0.25">
      <c r="A80">
        <v>0.3</v>
      </c>
      <c r="B80">
        <v>4.5999999999999996</v>
      </c>
      <c r="C80">
        <v>4</v>
      </c>
      <c r="D80">
        <f t="shared" si="7"/>
        <v>35.266666666666666</v>
      </c>
      <c r="E80" s="3">
        <v>7000</v>
      </c>
      <c r="F80" s="3">
        <f t="shared" si="0"/>
        <v>134627433.44628906</v>
      </c>
      <c r="G80" s="3">
        <f t="shared" si="1"/>
        <v>8.6185303789729404E-5</v>
      </c>
      <c r="H80">
        <f t="shared" si="8"/>
        <v>2.3260869565217388</v>
      </c>
      <c r="I80" s="1">
        <f t="shared" si="9"/>
        <v>-1.7916746437549591E-2</v>
      </c>
      <c r="J80">
        <v>4875.8053053816147</v>
      </c>
      <c r="M80">
        <v>0.3</v>
      </c>
      <c r="N80">
        <v>4.5999999999999996</v>
      </c>
      <c r="O80">
        <f t="shared" si="5"/>
        <v>4875.8053053816147</v>
      </c>
    </row>
    <row r="81" spans="1:15" x14ac:dyDescent="0.25">
      <c r="A81">
        <v>0.3</v>
      </c>
      <c r="B81">
        <v>4.7</v>
      </c>
      <c r="C81">
        <v>4</v>
      </c>
      <c r="D81">
        <f t="shared" si="7"/>
        <v>36.816666666666677</v>
      </c>
      <c r="E81" s="3">
        <v>7000</v>
      </c>
      <c r="F81" s="3">
        <f t="shared" si="0"/>
        <v>134627433.44628906</v>
      </c>
      <c r="G81" s="3">
        <f t="shared" si="1"/>
        <v>8.6185303789729404E-5</v>
      </c>
      <c r="H81">
        <f t="shared" si="8"/>
        <v>2.3755319148936169</v>
      </c>
      <c r="I81" s="1">
        <f t="shared" si="9"/>
        <v>-1.8546756356954575E-2</v>
      </c>
      <c r="J81">
        <v>4877.5009830596637</v>
      </c>
      <c r="M81">
        <v>0.3</v>
      </c>
      <c r="N81">
        <v>4.7</v>
      </c>
      <c r="O81">
        <f t="shared" si="5"/>
        <v>4877.5009830596637</v>
      </c>
    </row>
    <row r="82" spans="1:15" x14ac:dyDescent="0.25">
      <c r="A82">
        <v>0.3</v>
      </c>
      <c r="B82">
        <v>4.8</v>
      </c>
      <c r="C82">
        <v>4</v>
      </c>
      <c r="D82">
        <f t="shared" si="7"/>
        <v>38.4</v>
      </c>
      <c r="E82" s="3">
        <v>7000</v>
      </c>
      <c r="F82" s="3">
        <f t="shared" si="0"/>
        <v>134627433.44628906</v>
      </c>
      <c r="G82" s="3">
        <f t="shared" si="1"/>
        <v>8.6185303789729404E-5</v>
      </c>
      <c r="H82">
        <f t="shared" si="8"/>
        <v>2.4249999999999998</v>
      </c>
      <c r="I82" s="1">
        <f t="shared" si="9"/>
        <v>-1.9194792956113815E-2</v>
      </c>
      <c r="J82">
        <v>4879.0947033285984</v>
      </c>
      <c r="M82">
        <v>0.3</v>
      </c>
      <c r="N82">
        <v>4.8</v>
      </c>
      <c r="O82">
        <f t="shared" si="5"/>
        <v>4879.0947033285984</v>
      </c>
    </row>
    <row r="83" spans="1:15" x14ac:dyDescent="0.25">
      <c r="A83">
        <v>0.3</v>
      </c>
      <c r="B83">
        <v>4.9000000000000004</v>
      </c>
      <c r="C83">
        <v>4</v>
      </c>
      <c r="D83">
        <f t="shared" si="7"/>
        <v>40.01666666666668</v>
      </c>
      <c r="E83" s="3">
        <v>7000</v>
      </c>
      <c r="F83" s="3">
        <f t="shared" si="0"/>
        <v>134627433.44628906</v>
      </c>
      <c r="G83" s="3">
        <f t="shared" si="1"/>
        <v>8.6185303789729404E-5</v>
      </c>
      <c r="H83">
        <f t="shared" si="8"/>
        <v>2.4744897959183674</v>
      </c>
      <c r="I83" s="1">
        <f t="shared" si="9"/>
        <v>-1.98650062084198E-2</v>
      </c>
      <c r="J83">
        <v>4880.59442426233</v>
      </c>
      <c r="M83">
        <v>0.3</v>
      </c>
      <c r="N83">
        <v>4.9000000000000004</v>
      </c>
      <c r="O83">
        <f t="shared" si="5"/>
        <v>4880.59442426233</v>
      </c>
    </row>
    <row r="84" spans="1:15" x14ac:dyDescent="0.25">
      <c r="A84">
        <v>0.3</v>
      </c>
      <c r="B84">
        <v>5</v>
      </c>
      <c r="C84">
        <v>4</v>
      </c>
      <c r="D84">
        <f t="shared" si="7"/>
        <v>41.666666666666671</v>
      </c>
      <c r="E84" s="3">
        <v>7000</v>
      </c>
      <c r="F84" s="3">
        <f t="shared" si="0"/>
        <v>134627433.44628906</v>
      </c>
      <c r="G84" s="3">
        <f t="shared" si="1"/>
        <v>8.6185303789729404E-5</v>
      </c>
      <c r="H84">
        <f t="shared" si="8"/>
        <v>2.524</v>
      </c>
      <c r="I84" s="1">
        <f t="shared" si="9"/>
        <v>-2.0555038005113602E-2</v>
      </c>
      <c r="J84">
        <v>4882.007347610609</v>
      </c>
      <c r="M84">
        <v>0.3</v>
      </c>
      <c r="N84">
        <v>5</v>
      </c>
      <c r="O84">
        <f t="shared" si="5"/>
        <v>4882.007347610609</v>
      </c>
    </row>
    <row r="85" spans="1:15" x14ac:dyDescent="0.25">
      <c r="A85">
        <v>0.3</v>
      </c>
      <c r="B85">
        <v>5.0999999999999996</v>
      </c>
      <c r="C85">
        <v>4</v>
      </c>
      <c r="D85">
        <f t="shared" si="7"/>
        <v>43.35</v>
      </c>
      <c r="E85" s="3">
        <v>7000</v>
      </c>
      <c r="F85" s="3">
        <f t="shared" si="0"/>
        <v>134627433.44628906</v>
      </c>
      <c r="G85" s="3">
        <f t="shared" si="1"/>
        <v>8.6185303789729404E-5</v>
      </c>
      <c r="H85">
        <f t="shared" si="8"/>
        <v>2.5735294117647056</v>
      </c>
      <c r="I85" s="1">
        <f t="shared" si="9"/>
        <v>-2.1265167742967606E-2</v>
      </c>
      <c r="J85">
        <v>4883.3400028555952</v>
      </c>
      <c r="M85">
        <v>0.3</v>
      </c>
      <c r="N85">
        <v>5.0999999999999996</v>
      </c>
      <c r="O85">
        <f t="shared" si="5"/>
        <v>4883.3400028555952</v>
      </c>
    </row>
    <row r="86" spans="1:15" x14ac:dyDescent="0.25">
      <c r="A86">
        <v>0.3</v>
      </c>
      <c r="B86">
        <v>5.2</v>
      </c>
      <c r="C86">
        <v>4</v>
      </c>
      <c r="D86">
        <f t="shared" si="7"/>
        <v>45.06666666666667</v>
      </c>
      <c r="E86" s="3">
        <v>7000</v>
      </c>
      <c r="F86" s="3">
        <f t="shared" si="0"/>
        <v>134627433.44628906</v>
      </c>
      <c r="G86" s="3">
        <f t="shared" si="1"/>
        <v>8.6185303789729404E-5</v>
      </c>
      <c r="H86">
        <f t="shared" si="8"/>
        <v>2.6230769230769231</v>
      </c>
      <c r="I86" s="1">
        <f t="shared" si="9"/>
        <v>-2.1994151175022125E-2</v>
      </c>
      <c r="J86">
        <v>4884.5983206447536</v>
      </c>
      <c r="M86">
        <v>0.3</v>
      </c>
      <c r="N86">
        <v>5.2</v>
      </c>
      <c r="O86">
        <f t="shared" si="5"/>
        <v>4884.5983206447536</v>
      </c>
    </row>
    <row r="87" spans="1:15" x14ac:dyDescent="0.25">
      <c r="A87">
        <v>0.3</v>
      </c>
      <c r="B87">
        <v>5.3</v>
      </c>
      <c r="C87">
        <v>4</v>
      </c>
      <c r="D87">
        <f t="shared" si="7"/>
        <v>46.81666666666667</v>
      </c>
      <c r="E87" s="3">
        <v>7000</v>
      </c>
      <c r="F87" s="3">
        <f t="shared" ref="F87:F94" si="10">6.5^10</f>
        <v>134627433.44628906</v>
      </c>
      <c r="G87" s="3">
        <f t="shared" ref="G87:G94" si="11">6.5^-5</f>
        <v>8.6185303789729404E-5</v>
      </c>
      <c r="H87">
        <f t="shared" si="8"/>
        <v>2.6726415094339622</v>
      </c>
      <c r="I87" s="1">
        <f t="shared" si="9"/>
        <v>-2.2745948284864426E-2</v>
      </c>
      <c r="J87">
        <v>4885.7876970946663</v>
      </c>
      <c r="M87">
        <v>0.3</v>
      </c>
      <c r="N87">
        <v>5.3</v>
      </c>
      <c r="O87">
        <f t="shared" si="5"/>
        <v>4885.7876970946663</v>
      </c>
    </row>
    <row r="88" spans="1:15" x14ac:dyDescent="0.25">
      <c r="A88">
        <v>0.3</v>
      </c>
      <c r="B88">
        <v>5.4</v>
      </c>
      <c r="C88">
        <v>4</v>
      </c>
      <c r="D88">
        <f t="shared" si="7"/>
        <v>48.600000000000009</v>
      </c>
      <c r="E88" s="3">
        <v>7000</v>
      </c>
      <c r="F88" s="3">
        <f t="shared" si="10"/>
        <v>134627433.44628906</v>
      </c>
      <c r="G88" s="3">
        <f t="shared" si="11"/>
        <v>8.6185303789729404E-5</v>
      </c>
      <c r="H88">
        <f t="shared" si="8"/>
        <v>2.7222222222222223</v>
      </c>
      <c r="I88" s="1">
        <f t="shared" si="9"/>
        <v>-2.3517277091741562E-2</v>
      </c>
      <c r="J88">
        <v>4886.9130502334228</v>
      </c>
      <c r="M88">
        <v>0.3</v>
      </c>
      <c r="N88">
        <v>5.4</v>
      </c>
      <c r="O88">
        <f t="shared" ref="O88:O94" si="12">J88</f>
        <v>4886.9130502334228</v>
      </c>
    </row>
    <row r="89" spans="1:15" x14ac:dyDescent="0.25">
      <c r="A89">
        <v>0.3</v>
      </c>
      <c r="B89">
        <v>5.5</v>
      </c>
      <c r="C89">
        <v>4</v>
      </c>
      <c r="D89">
        <f t="shared" si="7"/>
        <v>50.416666666666671</v>
      </c>
      <c r="E89" s="3">
        <v>7000</v>
      </c>
      <c r="F89" s="3">
        <f t="shared" si="10"/>
        <v>134627433.44628906</v>
      </c>
      <c r="G89" s="3">
        <f t="shared" si="11"/>
        <v>8.6185303789729404E-5</v>
      </c>
      <c r="H89">
        <f t="shared" si="8"/>
        <v>2.771818181818182</v>
      </c>
      <c r="I89" s="1">
        <f t="shared" si="9"/>
        <v>-2.4309996515512466E-2</v>
      </c>
      <c r="J89">
        <v>4887.9788696508094</v>
      </c>
      <c r="M89">
        <v>0.3</v>
      </c>
      <c r="N89">
        <v>5.5</v>
      </c>
      <c r="O89">
        <f t="shared" si="12"/>
        <v>4887.9788696508094</v>
      </c>
    </row>
    <row r="90" spans="1:15" x14ac:dyDescent="0.25">
      <c r="A90">
        <v>0.3</v>
      </c>
      <c r="B90">
        <v>5.6</v>
      </c>
      <c r="C90">
        <v>4</v>
      </c>
      <c r="D90">
        <f t="shared" si="7"/>
        <v>52.266666666666659</v>
      </c>
      <c r="E90" s="3">
        <v>7000</v>
      </c>
      <c r="F90" s="3">
        <f t="shared" si="10"/>
        <v>134627433.44628906</v>
      </c>
      <c r="G90" s="3">
        <f t="shared" si="11"/>
        <v>8.6185303789729404E-5</v>
      </c>
      <c r="H90">
        <f t="shared" si="8"/>
        <v>2.8214285714285712</v>
      </c>
      <c r="I90" s="1">
        <f t="shared" si="9"/>
        <v>-2.5124341249465942E-2</v>
      </c>
      <c r="J90">
        <v>4888.9892602717937</v>
      </c>
      <c r="M90">
        <v>0.3</v>
      </c>
      <c r="N90">
        <v>5.6</v>
      </c>
      <c r="O90">
        <f t="shared" si="12"/>
        <v>4888.9892602717937</v>
      </c>
    </row>
    <row r="91" spans="1:15" x14ac:dyDescent="0.25">
      <c r="A91">
        <v>0.3</v>
      </c>
      <c r="B91">
        <v>5.7</v>
      </c>
      <c r="C91">
        <v>4</v>
      </c>
      <c r="D91">
        <f t="shared" si="7"/>
        <v>54.150000000000006</v>
      </c>
      <c r="E91" s="3">
        <v>7000</v>
      </c>
      <c r="F91" s="3">
        <f t="shared" si="10"/>
        <v>134627433.44628906</v>
      </c>
      <c r="G91" s="3">
        <f t="shared" si="11"/>
        <v>8.6185303789729404E-5</v>
      </c>
      <c r="H91">
        <f t="shared" si="8"/>
        <v>2.8710526315789475</v>
      </c>
      <c r="I91" s="1">
        <f t="shared" si="9"/>
        <v>-2.5959327816963196E-2</v>
      </c>
      <c r="J91">
        <v>4889.9479810285293</v>
      </c>
      <c r="M91">
        <v>0.3</v>
      </c>
      <c r="N91">
        <v>5.7</v>
      </c>
      <c r="O91">
        <f t="shared" si="12"/>
        <v>4889.9479810285293</v>
      </c>
    </row>
    <row r="92" spans="1:15" x14ac:dyDescent="0.25">
      <c r="A92">
        <v>0.3</v>
      </c>
      <c r="B92">
        <v>5.8</v>
      </c>
      <c r="C92">
        <v>4</v>
      </c>
      <c r="D92">
        <f t="shared" si="7"/>
        <v>56.06666666666667</v>
      </c>
      <c r="E92" s="3">
        <v>7000</v>
      </c>
      <c r="F92" s="3">
        <f t="shared" si="10"/>
        <v>134627433.44628906</v>
      </c>
      <c r="G92" s="3">
        <f t="shared" si="11"/>
        <v>8.6185303789729404E-5</v>
      </c>
      <c r="H92">
        <f t="shared" si="8"/>
        <v>2.9206896551724135</v>
      </c>
      <c r="I92" s="1">
        <f t="shared" si="9"/>
        <v>-2.6816021651029587E-2</v>
      </c>
      <c r="J92">
        <v>4890.8584790955529</v>
      </c>
      <c r="M92">
        <v>0.3</v>
      </c>
      <c r="N92">
        <v>5.8</v>
      </c>
      <c r="O92">
        <f t="shared" si="12"/>
        <v>4890.8584790955529</v>
      </c>
    </row>
    <row r="93" spans="1:15" x14ac:dyDescent="0.25">
      <c r="A93">
        <v>0.3</v>
      </c>
      <c r="B93">
        <v>5.9</v>
      </c>
      <c r="C93">
        <v>4</v>
      </c>
      <c r="D93">
        <f t="shared" si="7"/>
        <v>58.016666666666673</v>
      </c>
      <c r="E93" s="3">
        <v>7000</v>
      </c>
      <c r="F93" s="3">
        <f t="shared" si="10"/>
        <v>134627433.44628906</v>
      </c>
      <c r="G93" s="3">
        <f t="shared" si="11"/>
        <v>8.6185303789729404E-5</v>
      </c>
      <c r="H93">
        <f t="shared" si="8"/>
        <v>2.9703389830508478</v>
      </c>
      <c r="I93" s="1">
        <f t="shared" si="9"/>
        <v>0</v>
      </c>
      <c r="J93">
        <v>4891.7239224647792</v>
      </c>
      <c r="M93">
        <v>0.3</v>
      </c>
      <c r="N93">
        <v>5.9</v>
      </c>
      <c r="O93">
        <f t="shared" si="12"/>
        <v>4891.7239224647792</v>
      </c>
    </row>
    <row r="94" spans="1:15" x14ac:dyDescent="0.25">
      <c r="A94">
        <v>0.3</v>
      </c>
      <c r="B94">
        <v>6</v>
      </c>
      <c r="C94">
        <v>4</v>
      </c>
      <c r="D94">
        <f t="shared" si="7"/>
        <v>60</v>
      </c>
      <c r="E94" s="3">
        <v>7000</v>
      </c>
      <c r="F94" s="3">
        <f t="shared" si="10"/>
        <v>134627433.44628906</v>
      </c>
      <c r="G94" s="3">
        <f t="shared" si="11"/>
        <v>8.6185303789729404E-5</v>
      </c>
      <c r="H94">
        <f t="shared" si="8"/>
        <v>3.02</v>
      </c>
      <c r="I94" s="1">
        <f t="shared" si="9"/>
        <v>-2.8593253344297409E-2</v>
      </c>
      <c r="J94">
        <v>4892.5472159007695</v>
      </c>
      <c r="M94">
        <v>0.3</v>
      </c>
      <c r="N94">
        <v>6</v>
      </c>
      <c r="O94">
        <f t="shared" si="12"/>
        <v>4892.5472159007695</v>
      </c>
    </row>
  </sheetData>
  <mergeCells count="8">
    <mergeCell ref="E21:G21"/>
    <mergeCell ref="I18:J18"/>
    <mergeCell ref="I19:J19"/>
    <mergeCell ref="M21:O21"/>
    <mergeCell ref="A15:J16"/>
    <mergeCell ref="A17:J17"/>
    <mergeCell ref="I20:I21"/>
    <mergeCell ref="J20:J2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7"/>
  <sheetViews>
    <sheetView showGridLines="0" workbookViewId="0">
      <selection activeCell="C41" sqref="C41"/>
    </sheetView>
  </sheetViews>
  <sheetFormatPr baseColWidth="10" defaultColWidth="9.140625" defaultRowHeight="15" x14ac:dyDescent="0.25"/>
  <cols>
    <col min="1" max="1" width="2.28515625" customWidth="1"/>
    <col min="2" max="2" width="4.42578125" customWidth="1"/>
    <col min="3" max="3" width="6.28515625" customWidth="1"/>
    <col min="4" max="4" width="10" bestFit="1" customWidth="1"/>
    <col min="5" max="5" width="8.28515625" customWidth="1"/>
    <col min="6" max="6" width="6.42578125" customWidth="1"/>
    <col min="7" max="7" width="5.42578125" customWidth="1"/>
  </cols>
  <sheetData>
    <row r="1" spans="1:7" x14ac:dyDescent="0.25">
      <c r="A1" s="9" t="s">
        <v>32</v>
      </c>
    </row>
    <row r="2" spans="1:7" x14ac:dyDescent="0.25">
      <c r="A2" s="9" t="s">
        <v>33</v>
      </c>
    </row>
    <row r="3" spans="1:7" x14ac:dyDescent="0.25">
      <c r="A3" s="9" t="s">
        <v>34</v>
      </c>
    </row>
    <row r="6" spans="1:7" ht="15.75" thickBot="1" x14ac:dyDescent="0.3">
      <c r="A6" t="s">
        <v>35</v>
      </c>
    </row>
    <row r="7" spans="1:7" ht="15.75" thickBot="1" x14ac:dyDescent="0.3">
      <c r="B7" s="10" t="s">
        <v>36</v>
      </c>
      <c r="C7" s="10" t="s">
        <v>37</v>
      </c>
      <c r="D7" s="10" t="s">
        <v>38</v>
      </c>
      <c r="E7" s="10" t="s">
        <v>39</v>
      </c>
      <c r="F7" s="10" t="s">
        <v>40</v>
      </c>
      <c r="G7" s="10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19"/>
  <sheetViews>
    <sheetView tabSelected="1" zoomScale="70" zoomScaleNormal="70" workbookViewId="0">
      <selection activeCell="G35" sqref="G35"/>
    </sheetView>
  </sheetViews>
  <sheetFormatPr baseColWidth="10" defaultColWidth="9.140625" defaultRowHeight="15" x14ac:dyDescent="0.25"/>
  <cols>
    <col min="1" max="2" width="22.5703125" customWidth="1"/>
    <col min="3" max="3" width="19.5703125" customWidth="1"/>
    <col min="4" max="4" width="21.7109375" customWidth="1"/>
    <col min="5" max="5" width="47.28515625" customWidth="1"/>
    <col min="6" max="6" width="23.7109375" customWidth="1"/>
    <col min="7" max="7" width="28.28515625" customWidth="1"/>
    <col min="8" max="8" width="23.7109375" customWidth="1"/>
    <col min="9" max="9" width="22.42578125" customWidth="1"/>
    <col min="10" max="10" width="15.140625" bestFit="1" customWidth="1"/>
    <col min="11" max="11" width="16.42578125" customWidth="1"/>
    <col min="12" max="12" width="40.85546875" bestFit="1" customWidth="1"/>
    <col min="13" max="13" width="18.140625" bestFit="1" customWidth="1"/>
    <col min="14" max="14" width="26.28515625" customWidth="1"/>
    <col min="15" max="15" width="20.5703125" customWidth="1"/>
    <col min="18" max="18" width="0" hidden="1" customWidth="1"/>
    <col min="19" max="19" width="11.42578125" hidden="1" customWidth="1"/>
  </cols>
  <sheetData>
    <row r="1" spans="1:15" ht="43.5" customHeight="1" thickBot="1" x14ac:dyDescent="0.3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</row>
    <row r="2" spans="1:15" ht="7.5" customHeight="1" thickTop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ht="15" customHeight="1" thickBot="1" x14ac:dyDescent="0.3">
      <c r="A3" s="16" t="s">
        <v>25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</row>
    <row r="4" spans="1:15" ht="10.5" customHeight="1" x14ac:dyDescent="0.25">
      <c r="A4" s="6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9.5" customHeight="1" thickBot="1" x14ac:dyDescent="0.3">
      <c r="A5" s="6"/>
      <c r="B5" s="17" t="s">
        <v>27</v>
      </c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5"/>
    </row>
    <row r="6" spans="1:15" ht="15" customHeight="1" thickTop="1" x14ac:dyDescent="0.25">
      <c r="A6" s="6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14" t="s">
        <v>54</v>
      </c>
      <c r="O6" s="14"/>
    </row>
    <row r="7" spans="1:15" ht="15" customHeight="1" x14ac:dyDescent="0.25">
      <c r="A7" s="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14"/>
      <c r="O7" s="14"/>
    </row>
    <row r="8" spans="1:15" ht="15" customHeight="1" x14ac:dyDescent="0.25">
      <c r="A8" s="6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23"/>
      <c r="O8" s="23"/>
    </row>
    <row r="9" spans="1:15" ht="15" customHeight="1" x14ac:dyDescent="0.25">
      <c r="A9" s="18" t="s">
        <v>28</v>
      </c>
      <c r="B9" s="18"/>
      <c r="C9" s="19" t="s">
        <v>29</v>
      </c>
      <c r="D9" s="19"/>
      <c r="E9" s="19"/>
      <c r="F9" s="19"/>
      <c r="G9" s="19" t="s">
        <v>30</v>
      </c>
      <c r="H9" s="19"/>
      <c r="I9" s="19"/>
      <c r="J9" s="19"/>
      <c r="K9" s="19"/>
      <c r="L9" s="19"/>
      <c r="M9" s="19"/>
      <c r="N9" s="19"/>
      <c r="O9" s="19"/>
    </row>
    <row r="10" spans="1:15" ht="42.75" customHeight="1" x14ac:dyDescent="0.25">
      <c r="A10" s="7" t="s">
        <v>8</v>
      </c>
      <c r="B10" s="7" t="s">
        <v>2</v>
      </c>
      <c r="C10" s="7" t="s">
        <v>55</v>
      </c>
      <c r="D10" s="7" t="s">
        <v>4</v>
      </c>
      <c r="E10" s="7" t="s">
        <v>5</v>
      </c>
      <c r="F10" s="7" t="s">
        <v>6</v>
      </c>
      <c r="G10" s="20" t="s">
        <v>7</v>
      </c>
      <c r="H10" s="20" t="s">
        <v>56</v>
      </c>
      <c r="I10" s="8" t="s">
        <v>57</v>
      </c>
      <c r="J10" s="8" t="s">
        <v>58</v>
      </c>
      <c r="K10" s="8" t="s">
        <v>59</v>
      </c>
      <c r="L10" s="20" t="s">
        <v>60</v>
      </c>
      <c r="M10" s="7" t="s">
        <v>61</v>
      </c>
      <c r="N10" s="7" t="s">
        <v>26</v>
      </c>
      <c r="O10" s="7" t="s">
        <v>19</v>
      </c>
    </row>
    <row r="11" spans="1:15" hidden="1" x14ac:dyDescent="0.25">
      <c r="A11" s="21" t="s">
        <v>23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>
        <f>I11*O11^4+J11*O11^3+K11*O11^2+L11*O11+M11</f>
        <v>0</v>
      </c>
      <c r="O11" s="21"/>
    </row>
    <row r="12" spans="1:15" x14ac:dyDescent="0.25">
      <c r="A12" s="21" t="s">
        <v>31</v>
      </c>
      <c r="B12" s="21" t="s">
        <v>49</v>
      </c>
      <c r="C12" s="21" t="s">
        <v>44</v>
      </c>
      <c r="D12" s="21" t="s">
        <v>45</v>
      </c>
      <c r="E12" s="21" t="s">
        <v>53</v>
      </c>
      <c r="F12" s="21" t="s">
        <v>46</v>
      </c>
      <c r="G12" s="21" t="s">
        <v>50</v>
      </c>
      <c r="H12" s="21" t="s">
        <v>51</v>
      </c>
      <c r="I12" s="21" t="s">
        <v>47</v>
      </c>
      <c r="J12" s="21" t="s">
        <v>48</v>
      </c>
      <c r="K12" s="21" t="s">
        <v>52</v>
      </c>
      <c r="L12" s="21" t="s">
        <v>43</v>
      </c>
      <c r="M12" s="21" t="s">
        <v>42</v>
      </c>
      <c r="N12" s="21">
        <f>I12*O12^4+J12*O12^3+K12*O12^2+L12*O12+M12</f>
        <v>-12250000</v>
      </c>
      <c r="O12" s="21"/>
    </row>
    <row r="17" spans="14:15" ht="15" customHeight="1" x14ac:dyDescent="0.25">
      <c r="O17" s="22"/>
    </row>
    <row r="18" spans="14:15" x14ac:dyDescent="0.25">
      <c r="N18" s="22"/>
      <c r="O18" s="22"/>
    </row>
    <row r="19" spans="14:15" x14ac:dyDescent="0.25">
      <c r="N19" s="22"/>
      <c r="O19" s="22"/>
    </row>
  </sheetData>
  <dataConsolidate/>
  <mergeCells count="7">
    <mergeCell ref="N6:O8"/>
    <mergeCell ref="A1:O1"/>
    <mergeCell ref="A3:O3"/>
    <mergeCell ref="B5:N5"/>
    <mergeCell ref="A9:B9"/>
    <mergeCell ref="C9:F9"/>
    <mergeCell ref="G9:O9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Macro10">
                <anchor moveWithCells="1" sizeWithCells="1">
                  <from>
                    <xdr:col>4</xdr:col>
                    <xdr:colOff>2533650</xdr:colOff>
                    <xdr:row>15</xdr:row>
                    <xdr:rowOff>9525</xdr:rowOff>
                  </from>
                  <to>
                    <xdr:col>6</xdr:col>
                    <xdr:colOff>952500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J17" sqref="J17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Feasibility Report 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perret</dc:creator>
  <cp:lastModifiedBy>DELL 08 DESSIN</cp:lastModifiedBy>
  <dcterms:created xsi:type="dcterms:W3CDTF">2015-11-04T17:53:32Z</dcterms:created>
  <dcterms:modified xsi:type="dcterms:W3CDTF">2015-11-12T14:25:30Z</dcterms:modified>
</cp:coreProperties>
</file>