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bookViews>
    <workbookView xWindow="0" yWindow="120" windowWidth="19440" windowHeight="7635"/>
  </bookViews>
  <sheets>
    <sheet name="2015" sheetId="1" r:id="rId1"/>
    <sheet name="Codes absence" sheetId="2" r:id="rId2"/>
    <sheet name="Feuille de prestations" sheetId="3" r:id="rId3"/>
    <sheet name="Blanco" sheetId="6" r:id="rId4"/>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2" i="1" l="1"/>
  <c r="G23" i="1" l="1"/>
  <c r="G24" i="1"/>
  <c r="O58" i="6" l="1"/>
  <c r="N58" i="6"/>
  <c r="M58" i="6"/>
  <c r="L58" i="6"/>
  <c r="P57" i="6"/>
  <c r="O57" i="6"/>
  <c r="N57" i="6"/>
  <c r="M57" i="6"/>
  <c r="Q57" i="6" s="1"/>
  <c r="L57" i="6"/>
  <c r="O56" i="6"/>
  <c r="N56" i="6"/>
  <c r="M56" i="6"/>
  <c r="L56" i="6"/>
  <c r="P55" i="6"/>
  <c r="O55" i="6"/>
  <c r="N55" i="6"/>
  <c r="M55" i="6"/>
  <c r="Q55" i="6" s="1"/>
  <c r="L55" i="6"/>
  <c r="O54" i="6"/>
  <c r="N54" i="6"/>
  <c r="M54" i="6"/>
  <c r="L54" i="6"/>
  <c r="P53" i="6"/>
  <c r="O53" i="6"/>
  <c r="N53" i="6"/>
  <c r="M53" i="6"/>
  <c r="Q53" i="6" s="1"/>
  <c r="L53" i="6"/>
  <c r="N52" i="6"/>
  <c r="M52" i="6"/>
  <c r="L52" i="6"/>
  <c r="P51" i="6"/>
  <c r="O51" i="6"/>
  <c r="N51" i="6"/>
  <c r="M51" i="6"/>
  <c r="Q51" i="6" s="1"/>
  <c r="L51" i="6"/>
  <c r="O50" i="6"/>
  <c r="N50" i="6"/>
  <c r="M50" i="6"/>
  <c r="L50" i="6"/>
  <c r="P49" i="6"/>
  <c r="O49" i="6"/>
  <c r="N49" i="6"/>
  <c r="M49" i="6"/>
  <c r="Q49" i="6" s="1"/>
  <c r="L49" i="6"/>
  <c r="O48" i="6"/>
  <c r="N48" i="6"/>
  <c r="M48" i="6"/>
  <c r="L48" i="6"/>
  <c r="P47" i="6"/>
  <c r="O47" i="6"/>
  <c r="N47" i="6"/>
  <c r="M47" i="6"/>
  <c r="Q47" i="6" s="1"/>
  <c r="L47" i="6"/>
  <c r="O46" i="6"/>
  <c r="N46" i="6"/>
  <c r="M46" i="6"/>
  <c r="L46" i="6"/>
  <c r="P45" i="6"/>
  <c r="O45" i="6"/>
  <c r="N45" i="6"/>
  <c r="M45" i="6"/>
  <c r="Q45" i="6" s="1"/>
  <c r="L45" i="6"/>
  <c r="P44" i="6"/>
  <c r="O44" i="6"/>
  <c r="N44" i="6"/>
  <c r="M44" i="6"/>
  <c r="Q44" i="6" s="1"/>
  <c r="L44" i="6"/>
  <c r="P43" i="6"/>
  <c r="O43" i="6"/>
  <c r="N43" i="6"/>
  <c r="M43" i="6"/>
  <c r="Q43" i="6" s="1"/>
  <c r="L43" i="6"/>
  <c r="O42" i="6"/>
  <c r="N42" i="6"/>
  <c r="M42" i="6"/>
  <c r="L42" i="6"/>
  <c r="P41" i="6"/>
  <c r="O41" i="6"/>
  <c r="N41" i="6"/>
  <c r="M41" i="6"/>
  <c r="Q41" i="6" s="1"/>
  <c r="L41" i="6"/>
  <c r="O40" i="6"/>
  <c r="N40" i="6"/>
  <c r="M40" i="6"/>
  <c r="L40" i="6"/>
  <c r="P39" i="6"/>
  <c r="O39" i="6"/>
  <c r="N39" i="6"/>
  <c r="M39" i="6"/>
  <c r="Q39" i="6" s="1"/>
  <c r="L39" i="6"/>
  <c r="P38" i="6"/>
  <c r="O38" i="6"/>
  <c r="N38" i="6"/>
  <c r="M38" i="6"/>
  <c r="Q38" i="6" s="1"/>
  <c r="L38" i="6"/>
  <c r="P37" i="6"/>
  <c r="O37" i="6"/>
  <c r="N37" i="6"/>
  <c r="M37" i="6"/>
  <c r="Q37" i="6" s="1"/>
  <c r="L37" i="6"/>
  <c r="O36" i="6"/>
  <c r="N36" i="6"/>
  <c r="M36" i="6"/>
  <c r="L36" i="6"/>
  <c r="P35" i="6"/>
  <c r="O35" i="6"/>
  <c r="N35" i="6"/>
  <c r="M35" i="6"/>
  <c r="Q35" i="6" s="1"/>
  <c r="L35" i="6"/>
  <c r="O34" i="6"/>
  <c r="N34" i="6"/>
  <c r="M34" i="6"/>
  <c r="L34" i="6"/>
  <c r="P33" i="6"/>
  <c r="O33" i="6"/>
  <c r="N33" i="6"/>
  <c r="M33" i="6"/>
  <c r="Q33" i="6" s="1"/>
  <c r="L33" i="6"/>
  <c r="P32" i="6"/>
  <c r="O32" i="6"/>
  <c r="N32" i="6"/>
  <c r="M32" i="6"/>
  <c r="Q32" i="6" s="1"/>
  <c r="L32" i="6"/>
  <c r="P31" i="6"/>
  <c r="O31" i="6"/>
  <c r="N31" i="6"/>
  <c r="M31" i="6"/>
  <c r="Q31" i="6" s="1"/>
  <c r="L31" i="6"/>
  <c r="O30" i="6"/>
  <c r="N30" i="6"/>
  <c r="M30" i="6"/>
  <c r="L30" i="6"/>
  <c r="P29" i="6"/>
  <c r="O29" i="6"/>
  <c r="N29" i="6"/>
  <c r="M29" i="6"/>
  <c r="Q29" i="6" s="1"/>
  <c r="L29" i="6"/>
  <c r="P28" i="6"/>
  <c r="O28" i="6"/>
  <c r="N28" i="6"/>
  <c r="M28" i="6"/>
  <c r="L28" i="6"/>
  <c r="P27" i="6"/>
  <c r="O27" i="6"/>
  <c r="N27" i="6"/>
  <c r="M27" i="6"/>
  <c r="Q27" i="6" s="1"/>
  <c r="L27" i="6"/>
  <c r="O26" i="6"/>
  <c r="N26" i="6"/>
  <c r="M26" i="6"/>
  <c r="L26" i="6"/>
  <c r="G371" i="6"/>
  <c r="I371" i="6" s="1"/>
  <c r="I370" i="6"/>
  <c r="G370" i="6"/>
  <c r="G367" i="6"/>
  <c r="I367" i="6" s="1"/>
  <c r="G366" i="6"/>
  <c r="I366" i="6" s="1"/>
  <c r="I365" i="6"/>
  <c r="G365" i="6"/>
  <c r="G364" i="6"/>
  <c r="I364" i="6" s="1"/>
  <c r="I363" i="6"/>
  <c r="G363" i="6"/>
  <c r="I360" i="6"/>
  <c r="G360" i="6"/>
  <c r="G359" i="6"/>
  <c r="I359" i="6" s="1"/>
  <c r="I358" i="6"/>
  <c r="G358" i="6"/>
  <c r="G357" i="6"/>
  <c r="I357" i="6" s="1"/>
  <c r="I356" i="6"/>
  <c r="G356" i="6"/>
  <c r="I353" i="6"/>
  <c r="G353" i="6"/>
  <c r="P56" i="6" s="1"/>
  <c r="Q56" i="6" s="1"/>
  <c r="G352" i="6"/>
  <c r="I352" i="6" s="1"/>
  <c r="I351" i="6"/>
  <c r="G351" i="6"/>
  <c r="G350" i="6"/>
  <c r="I350" i="6" s="1"/>
  <c r="I349" i="6"/>
  <c r="G349" i="6"/>
  <c r="I346" i="6"/>
  <c r="G346" i="6"/>
  <c r="G345" i="6"/>
  <c r="I345" i="6" s="1"/>
  <c r="I344" i="6"/>
  <c r="G344" i="6"/>
  <c r="G343" i="6"/>
  <c r="I343" i="6" s="1"/>
  <c r="I342" i="6"/>
  <c r="G342" i="6"/>
  <c r="G339" i="6"/>
  <c r="P54" i="6" s="1"/>
  <c r="Q54" i="6" s="1"/>
  <c r="G338" i="6"/>
  <c r="I338" i="6" s="1"/>
  <c r="I337" i="6"/>
  <c r="G337" i="6"/>
  <c r="G336" i="6"/>
  <c r="I336" i="6" s="1"/>
  <c r="I335" i="6"/>
  <c r="G335" i="6"/>
  <c r="I332" i="6"/>
  <c r="G332" i="6"/>
  <c r="G331" i="6"/>
  <c r="I331" i="6" s="1"/>
  <c r="I330" i="6"/>
  <c r="G330" i="6"/>
  <c r="G329" i="6"/>
  <c r="I329" i="6" s="1"/>
  <c r="I328" i="6"/>
  <c r="G328" i="6"/>
  <c r="G325" i="6"/>
  <c r="P52" i="6" s="1"/>
  <c r="G324" i="6"/>
  <c r="I324" i="6" s="1"/>
  <c r="I323" i="6"/>
  <c r="G323" i="6"/>
  <c r="G322" i="6"/>
  <c r="I322" i="6" s="1"/>
  <c r="I321" i="6"/>
  <c r="G321" i="6"/>
  <c r="I318" i="6"/>
  <c r="G318" i="6"/>
  <c r="G317" i="6"/>
  <c r="I317" i="6" s="1"/>
  <c r="I316" i="6"/>
  <c r="G316" i="6"/>
  <c r="G315" i="6"/>
  <c r="I315" i="6" s="1"/>
  <c r="I314" i="6"/>
  <c r="G314" i="6"/>
  <c r="G311" i="6"/>
  <c r="P50" i="6" s="1"/>
  <c r="G310" i="6"/>
  <c r="I310" i="6" s="1"/>
  <c r="I309" i="6"/>
  <c r="G309" i="6"/>
  <c r="G308" i="6"/>
  <c r="I308" i="6" s="1"/>
  <c r="G307" i="6"/>
  <c r="I307" i="6" s="1"/>
  <c r="I304" i="6"/>
  <c r="G304" i="6"/>
  <c r="G303" i="6"/>
  <c r="I303" i="6" s="1"/>
  <c r="I302" i="6"/>
  <c r="G302" i="6"/>
  <c r="G301" i="6"/>
  <c r="I301" i="6" s="1"/>
  <c r="G300" i="6"/>
  <c r="I300" i="6" s="1"/>
  <c r="I305" i="6" s="1"/>
  <c r="G297" i="6"/>
  <c r="I297" i="6" s="1"/>
  <c r="G296" i="6"/>
  <c r="I296" i="6" s="1"/>
  <c r="G295" i="6"/>
  <c r="I295" i="6" s="1"/>
  <c r="G294" i="6"/>
  <c r="I294" i="6" s="1"/>
  <c r="G293" i="6"/>
  <c r="I293" i="6" s="1"/>
  <c r="I298" i="6" s="1"/>
  <c r="G290" i="6"/>
  <c r="I290" i="6" s="1"/>
  <c r="G289" i="6"/>
  <c r="I289" i="6" s="1"/>
  <c r="G288" i="6"/>
  <c r="I288" i="6" s="1"/>
  <c r="G287" i="6"/>
  <c r="I287" i="6" s="1"/>
  <c r="G286" i="6"/>
  <c r="I286" i="6" s="1"/>
  <c r="G283" i="6"/>
  <c r="I283" i="6" s="1"/>
  <c r="G282" i="6"/>
  <c r="I282" i="6" s="1"/>
  <c r="G281" i="6"/>
  <c r="I281" i="6" s="1"/>
  <c r="G280" i="6"/>
  <c r="I280" i="6" s="1"/>
  <c r="G279" i="6"/>
  <c r="I279" i="6" s="1"/>
  <c r="G276" i="6"/>
  <c r="I276" i="6" s="1"/>
  <c r="G275" i="6"/>
  <c r="I275" i="6" s="1"/>
  <c r="G274" i="6"/>
  <c r="I274" i="6" s="1"/>
  <c r="G273" i="6"/>
  <c r="I273" i="6" s="1"/>
  <c r="G272" i="6"/>
  <c r="I272" i="6" s="1"/>
  <c r="G269" i="6"/>
  <c r="I269" i="6" s="1"/>
  <c r="G268" i="6"/>
  <c r="I268" i="6" s="1"/>
  <c r="G267" i="6"/>
  <c r="I267" i="6" s="1"/>
  <c r="G266" i="6"/>
  <c r="I266" i="6" s="1"/>
  <c r="G265" i="6"/>
  <c r="I265" i="6" s="1"/>
  <c r="I270" i="6" s="1"/>
  <c r="G262" i="6"/>
  <c r="I262" i="6" s="1"/>
  <c r="G261" i="6"/>
  <c r="I261" i="6" s="1"/>
  <c r="G260" i="6"/>
  <c r="I260" i="6" s="1"/>
  <c r="G259" i="6"/>
  <c r="I259" i="6" s="1"/>
  <c r="G258" i="6"/>
  <c r="I258" i="6" s="1"/>
  <c r="G255" i="6"/>
  <c r="I255" i="6" s="1"/>
  <c r="G254" i="6"/>
  <c r="I254" i="6" s="1"/>
  <c r="G253" i="6"/>
  <c r="I253" i="6" s="1"/>
  <c r="G252" i="6"/>
  <c r="I252" i="6" s="1"/>
  <c r="G251" i="6"/>
  <c r="I251" i="6" s="1"/>
  <c r="I256" i="6" s="1"/>
  <c r="G248" i="6"/>
  <c r="I248" i="6" s="1"/>
  <c r="G247" i="6"/>
  <c r="I247" i="6" s="1"/>
  <c r="G246" i="6"/>
  <c r="I246" i="6" s="1"/>
  <c r="G245" i="6"/>
  <c r="I245" i="6" s="1"/>
  <c r="G244" i="6"/>
  <c r="I244" i="6" s="1"/>
  <c r="G241" i="6"/>
  <c r="I241" i="6" s="1"/>
  <c r="G240" i="6"/>
  <c r="I240" i="6" s="1"/>
  <c r="G239" i="6"/>
  <c r="I239" i="6" s="1"/>
  <c r="G238" i="6"/>
  <c r="I238" i="6" s="1"/>
  <c r="G237" i="6"/>
  <c r="I237" i="6" s="1"/>
  <c r="G234" i="6"/>
  <c r="I234" i="6" s="1"/>
  <c r="G233" i="6"/>
  <c r="I233" i="6" s="1"/>
  <c r="G232" i="6"/>
  <c r="I232" i="6" s="1"/>
  <c r="G231" i="6"/>
  <c r="I231" i="6" s="1"/>
  <c r="G230" i="6"/>
  <c r="I230" i="6" s="1"/>
  <c r="G227" i="6"/>
  <c r="I227" i="6" s="1"/>
  <c r="G226" i="6"/>
  <c r="I226" i="6" s="1"/>
  <c r="G225" i="6"/>
  <c r="I225" i="6" s="1"/>
  <c r="G224" i="6"/>
  <c r="I224" i="6" s="1"/>
  <c r="G223" i="6"/>
  <c r="I223" i="6" s="1"/>
  <c r="I228" i="6" s="1"/>
  <c r="G220" i="6"/>
  <c r="I220" i="6" s="1"/>
  <c r="G219" i="6"/>
  <c r="I219" i="6" s="1"/>
  <c r="G218" i="6"/>
  <c r="I218" i="6" s="1"/>
  <c r="G217" i="6"/>
  <c r="I217" i="6" s="1"/>
  <c r="G216" i="6"/>
  <c r="I216" i="6" s="1"/>
  <c r="G213" i="6"/>
  <c r="I213" i="6" s="1"/>
  <c r="G212" i="6"/>
  <c r="I212" i="6" s="1"/>
  <c r="G211" i="6"/>
  <c r="I211" i="6" s="1"/>
  <c r="G210" i="6"/>
  <c r="I210" i="6" s="1"/>
  <c r="G209" i="6"/>
  <c r="I209" i="6" s="1"/>
  <c r="I214" i="6" s="1"/>
  <c r="G206" i="6"/>
  <c r="I206" i="6" s="1"/>
  <c r="G205" i="6"/>
  <c r="I205" i="6" s="1"/>
  <c r="G204" i="6"/>
  <c r="I204" i="6" s="1"/>
  <c r="G203" i="6"/>
  <c r="I203" i="6" s="1"/>
  <c r="G202" i="6"/>
  <c r="I202" i="6" s="1"/>
  <c r="G199" i="6"/>
  <c r="I199" i="6" s="1"/>
  <c r="G198" i="6"/>
  <c r="I198" i="6" s="1"/>
  <c r="G197" i="6"/>
  <c r="I197" i="6" s="1"/>
  <c r="G196" i="6"/>
  <c r="I196" i="6" s="1"/>
  <c r="G195" i="6"/>
  <c r="I195" i="6" s="1"/>
  <c r="G192" i="6"/>
  <c r="I192" i="6" s="1"/>
  <c r="G191" i="6"/>
  <c r="I191" i="6" s="1"/>
  <c r="G190" i="6"/>
  <c r="I190" i="6" s="1"/>
  <c r="G189" i="6"/>
  <c r="I189" i="6" s="1"/>
  <c r="G188" i="6"/>
  <c r="I188" i="6" s="1"/>
  <c r="G185" i="6"/>
  <c r="I185" i="6" s="1"/>
  <c r="G184" i="6"/>
  <c r="I184" i="6" s="1"/>
  <c r="G183" i="6"/>
  <c r="I183" i="6" s="1"/>
  <c r="G182" i="6"/>
  <c r="I182" i="6" s="1"/>
  <c r="G181" i="6"/>
  <c r="I181" i="6" s="1"/>
  <c r="I186" i="6" s="1"/>
  <c r="G178" i="6"/>
  <c r="I178" i="6" s="1"/>
  <c r="G177" i="6"/>
  <c r="I177" i="6" s="1"/>
  <c r="G176" i="6"/>
  <c r="I176" i="6" s="1"/>
  <c r="G175" i="6"/>
  <c r="I175" i="6" s="1"/>
  <c r="G174" i="6"/>
  <c r="I174" i="6" s="1"/>
  <c r="G171" i="6"/>
  <c r="I171" i="6" s="1"/>
  <c r="G170" i="6"/>
  <c r="I170" i="6" s="1"/>
  <c r="G169" i="6"/>
  <c r="I169" i="6" s="1"/>
  <c r="I168" i="6"/>
  <c r="G168" i="6"/>
  <c r="G167" i="6"/>
  <c r="I167" i="6" s="1"/>
  <c r="I172" i="6" s="1"/>
  <c r="G164" i="6"/>
  <c r="I164" i="6" s="1"/>
  <c r="G163" i="6"/>
  <c r="I163" i="6" s="1"/>
  <c r="G162" i="6"/>
  <c r="I162" i="6" s="1"/>
  <c r="G161" i="6"/>
  <c r="I161" i="6" s="1"/>
  <c r="G160" i="6"/>
  <c r="I160" i="6" s="1"/>
  <c r="G157" i="6"/>
  <c r="I157" i="6" s="1"/>
  <c r="I156" i="6"/>
  <c r="G156" i="6"/>
  <c r="G155" i="6"/>
  <c r="I155" i="6" s="1"/>
  <c r="G154" i="6"/>
  <c r="I154" i="6" s="1"/>
  <c r="G153" i="6"/>
  <c r="I153" i="6" s="1"/>
  <c r="G150" i="6"/>
  <c r="I150" i="6" s="1"/>
  <c r="I149" i="6"/>
  <c r="G149" i="6"/>
  <c r="G148" i="6"/>
  <c r="I148" i="6" s="1"/>
  <c r="I147" i="6"/>
  <c r="G147" i="6"/>
  <c r="G146" i="6"/>
  <c r="I146" i="6" s="1"/>
  <c r="I151" i="6" s="1"/>
  <c r="G143" i="6"/>
  <c r="I143" i="6" s="1"/>
  <c r="G142" i="6"/>
  <c r="I142" i="6" s="1"/>
  <c r="G141" i="6"/>
  <c r="I141" i="6" s="1"/>
  <c r="I140" i="6"/>
  <c r="G140" i="6"/>
  <c r="G139" i="6"/>
  <c r="I139" i="6" s="1"/>
  <c r="I144" i="6" s="1"/>
  <c r="G136" i="6"/>
  <c r="I136" i="6" s="1"/>
  <c r="G135" i="6"/>
  <c r="I135" i="6" s="1"/>
  <c r="G134" i="6"/>
  <c r="I134" i="6" s="1"/>
  <c r="G133" i="6"/>
  <c r="I133" i="6" s="1"/>
  <c r="G132" i="6"/>
  <c r="I132" i="6" s="1"/>
  <c r="G129" i="6"/>
  <c r="I129" i="6" s="1"/>
  <c r="I128" i="6"/>
  <c r="G128" i="6"/>
  <c r="G127" i="6"/>
  <c r="I127" i="6" s="1"/>
  <c r="G126" i="6"/>
  <c r="I126" i="6" s="1"/>
  <c r="G125" i="6"/>
  <c r="I125" i="6" s="1"/>
  <c r="G122" i="6"/>
  <c r="I122" i="6" s="1"/>
  <c r="I121" i="6"/>
  <c r="G121" i="6"/>
  <c r="G120" i="6"/>
  <c r="I120" i="6" s="1"/>
  <c r="I119" i="6"/>
  <c r="G119" i="6"/>
  <c r="G118" i="6"/>
  <c r="I118" i="6" s="1"/>
  <c r="I123" i="6" s="1"/>
  <c r="G115" i="6"/>
  <c r="I115" i="6" s="1"/>
  <c r="G114" i="6"/>
  <c r="I114" i="6" s="1"/>
  <c r="G113" i="6"/>
  <c r="I113" i="6" s="1"/>
  <c r="I112" i="6"/>
  <c r="G112" i="6"/>
  <c r="G111" i="6"/>
  <c r="I111" i="6" s="1"/>
  <c r="I116" i="6" s="1"/>
  <c r="G108" i="6"/>
  <c r="I108" i="6" s="1"/>
  <c r="G107" i="6"/>
  <c r="I107" i="6" s="1"/>
  <c r="G106" i="6"/>
  <c r="I106" i="6" s="1"/>
  <c r="G105" i="6"/>
  <c r="I105" i="6" s="1"/>
  <c r="I104" i="6"/>
  <c r="G104" i="6"/>
  <c r="G109" i="6" s="1"/>
  <c r="I101" i="6"/>
  <c r="G101" i="6"/>
  <c r="P20" i="6" s="1"/>
  <c r="G100" i="6"/>
  <c r="I100" i="6" s="1"/>
  <c r="I99" i="6"/>
  <c r="G99" i="6"/>
  <c r="G98" i="6"/>
  <c r="G102" i="6" s="1"/>
  <c r="I97" i="6"/>
  <c r="G97" i="6"/>
  <c r="L20" i="6" s="1"/>
  <c r="I94" i="6"/>
  <c r="G94" i="6"/>
  <c r="P19" i="6" s="1"/>
  <c r="G93" i="6"/>
  <c r="I93" i="6" s="1"/>
  <c r="I92" i="6"/>
  <c r="G92" i="6"/>
  <c r="G91" i="6"/>
  <c r="G95" i="6" s="1"/>
  <c r="I90" i="6"/>
  <c r="G90" i="6"/>
  <c r="L19" i="6" s="1"/>
  <c r="Q19" i="6" s="1"/>
  <c r="I87" i="6"/>
  <c r="G87" i="6"/>
  <c r="G86" i="6"/>
  <c r="I86" i="6" s="1"/>
  <c r="I85" i="6"/>
  <c r="G85" i="6"/>
  <c r="N18" i="6" s="1"/>
  <c r="G84" i="6"/>
  <c r="G83" i="6"/>
  <c r="L18" i="6" s="1"/>
  <c r="I80" i="6"/>
  <c r="G80" i="6"/>
  <c r="G79" i="6"/>
  <c r="I79" i="6" s="1"/>
  <c r="I78" i="6"/>
  <c r="G78" i="6"/>
  <c r="N17" i="6" s="1"/>
  <c r="G77" i="6"/>
  <c r="I77" i="6" s="1"/>
  <c r="I76" i="6"/>
  <c r="G76" i="6"/>
  <c r="I73" i="6"/>
  <c r="G73" i="6"/>
  <c r="G72" i="6"/>
  <c r="I72" i="6" s="1"/>
  <c r="I71" i="6"/>
  <c r="G71" i="6"/>
  <c r="N16" i="6" s="1"/>
  <c r="G70" i="6"/>
  <c r="I70" i="6" s="1"/>
  <c r="I69" i="6"/>
  <c r="G69" i="6"/>
  <c r="I66" i="6"/>
  <c r="G66" i="6"/>
  <c r="G65" i="6"/>
  <c r="I65" i="6" s="1"/>
  <c r="I64" i="6"/>
  <c r="G64" i="6"/>
  <c r="N15" i="6" s="1"/>
  <c r="G63" i="6"/>
  <c r="G67" i="6" s="1"/>
  <c r="I62" i="6"/>
  <c r="G62" i="6"/>
  <c r="I59" i="6"/>
  <c r="G59" i="6"/>
  <c r="G58" i="6"/>
  <c r="I58" i="6" s="1"/>
  <c r="G57" i="6"/>
  <c r="I57" i="6" s="1"/>
  <c r="I56" i="6"/>
  <c r="G56" i="6"/>
  <c r="G55" i="6"/>
  <c r="I55" i="6" s="1"/>
  <c r="G52" i="6"/>
  <c r="I52" i="6" s="1"/>
  <c r="G51" i="6"/>
  <c r="I51" i="6" s="1"/>
  <c r="I50" i="6"/>
  <c r="G50" i="6"/>
  <c r="I49" i="6"/>
  <c r="G49" i="6"/>
  <c r="G48" i="6"/>
  <c r="G53" i="6" s="1"/>
  <c r="G45" i="6"/>
  <c r="G46" i="6" s="1"/>
  <c r="G44" i="6"/>
  <c r="I44" i="6" s="1"/>
  <c r="G43" i="6"/>
  <c r="I43" i="6" s="1"/>
  <c r="I42" i="6"/>
  <c r="G42" i="6"/>
  <c r="I41" i="6"/>
  <c r="G41" i="6"/>
  <c r="G38" i="6"/>
  <c r="P11" i="6" s="1"/>
  <c r="G37" i="6"/>
  <c r="I37" i="6" s="1"/>
  <c r="I36" i="6"/>
  <c r="G36" i="6"/>
  <c r="I35" i="6"/>
  <c r="G35" i="6"/>
  <c r="G34" i="6"/>
  <c r="G31" i="6"/>
  <c r="I31" i="6" s="1"/>
  <c r="I30" i="6"/>
  <c r="G30" i="6"/>
  <c r="I29" i="6"/>
  <c r="G29" i="6"/>
  <c r="G28" i="6"/>
  <c r="I28" i="6" s="1"/>
  <c r="G27" i="6"/>
  <c r="I27" i="6" s="1"/>
  <c r="P25" i="6"/>
  <c r="O25" i="6"/>
  <c r="N25" i="6"/>
  <c r="M25" i="6"/>
  <c r="O24" i="6"/>
  <c r="N24" i="6"/>
  <c r="M24" i="6"/>
  <c r="L24" i="6"/>
  <c r="G24" i="6"/>
  <c r="O23" i="6"/>
  <c r="N23" i="6"/>
  <c r="M23" i="6"/>
  <c r="L23" i="6"/>
  <c r="G23" i="6"/>
  <c r="I23" i="6" s="1"/>
  <c r="P22" i="6"/>
  <c r="O22" i="6"/>
  <c r="N22" i="6"/>
  <c r="M22" i="6"/>
  <c r="G22" i="6"/>
  <c r="I22" i="6" s="1"/>
  <c r="P21" i="6"/>
  <c r="O21" i="6"/>
  <c r="N21" i="6"/>
  <c r="M21" i="6"/>
  <c r="Q21" i="6" s="1"/>
  <c r="L21" i="6"/>
  <c r="G21" i="6"/>
  <c r="I21" i="6" s="1"/>
  <c r="O20" i="6"/>
  <c r="N20" i="6"/>
  <c r="M20" i="6"/>
  <c r="G20" i="6"/>
  <c r="O19" i="6"/>
  <c r="N19" i="6"/>
  <c r="M19" i="6"/>
  <c r="P18" i="6"/>
  <c r="O18" i="6"/>
  <c r="M18" i="6"/>
  <c r="P17" i="6"/>
  <c r="O17" i="6"/>
  <c r="M17" i="6"/>
  <c r="L17" i="6"/>
  <c r="I17" i="6"/>
  <c r="G17" i="6"/>
  <c r="P16" i="6"/>
  <c r="O16" i="6"/>
  <c r="M16" i="6"/>
  <c r="L16" i="6"/>
  <c r="I16" i="6"/>
  <c r="G16" i="6"/>
  <c r="P15" i="6"/>
  <c r="O15" i="6"/>
  <c r="M15" i="6"/>
  <c r="L15" i="6"/>
  <c r="I15" i="6"/>
  <c r="G15" i="6"/>
  <c r="P14" i="6"/>
  <c r="O14" i="6"/>
  <c r="M14" i="6"/>
  <c r="L14" i="6"/>
  <c r="I14" i="6"/>
  <c r="G14" i="6"/>
  <c r="P13" i="6"/>
  <c r="O13" i="6"/>
  <c r="N13" i="6"/>
  <c r="M13" i="6"/>
  <c r="L13" i="6"/>
  <c r="Q13" i="6" s="1"/>
  <c r="I13" i="6"/>
  <c r="I18" i="6" s="1"/>
  <c r="G13" i="6"/>
  <c r="G18" i="6" s="1"/>
  <c r="P12" i="6"/>
  <c r="O12" i="6"/>
  <c r="M12" i="6"/>
  <c r="L12" i="6"/>
  <c r="O11" i="6"/>
  <c r="N11" i="6"/>
  <c r="M11" i="6"/>
  <c r="O10" i="6"/>
  <c r="N10" i="6"/>
  <c r="I10" i="6"/>
  <c r="G10" i="6"/>
  <c r="P7" i="6" s="1"/>
  <c r="O9" i="6"/>
  <c r="N9" i="6"/>
  <c r="I9" i="6"/>
  <c r="G9" i="6"/>
  <c r="P8" i="6"/>
  <c r="O8" i="6"/>
  <c r="N8" i="6"/>
  <c r="M8" i="6"/>
  <c r="Q8" i="6" s="1"/>
  <c r="L8" i="6"/>
  <c r="I8" i="6"/>
  <c r="G8" i="6"/>
  <c r="O7" i="6"/>
  <c r="N7" i="6"/>
  <c r="I7" i="6"/>
  <c r="G7" i="6"/>
  <c r="G11" i="6" s="1"/>
  <c r="I6" i="6"/>
  <c r="I11" i="6" s="1"/>
  <c r="G6" i="6"/>
  <c r="L7" i="6" s="1"/>
  <c r="I83" i="6" l="1"/>
  <c r="G88" i="6"/>
  <c r="P26" i="6"/>
  <c r="Q26" i="6"/>
  <c r="Q28" i="6"/>
  <c r="P30" i="6"/>
  <c r="Q30" i="6"/>
  <c r="I200" i="6"/>
  <c r="P34" i="6"/>
  <c r="Q34" i="6"/>
  <c r="P36" i="6"/>
  <c r="Q36" i="6"/>
  <c r="I242" i="6"/>
  <c r="P40" i="6"/>
  <c r="Q40" i="6"/>
  <c r="P42" i="6"/>
  <c r="Q42" i="6"/>
  <c r="P46" i="6"/>
  <c r="Q46" i="6"/>
  <c r="P48" i="6"/>
  <c r="Q48" i="6" s="1"/>
  <c r="I311" i="6"/>
  <c r="I312" i="6"/>
  <c r="Q50" i="6"/>
  <c r="I325" i="6"/>
  <c r="O52" i="6"/>
  <c r="Q52" i="6" s="1"/>
  <c r="I339" i="6"/>
  <c r="I340" i="6" s="1"/>
  <c r="P58" i="6"/>
  <c r="Q58" i="6" s="1"/>
  <c r="G39" i="6"/>
  <c r="L11" i="6"/>
  <c r="Q11" i="6" s="1"/>
  <c r="I34" i="6"/>
  <c r="I39" i="6" s="1"/>
  <c r="M7" i="6"/>
  <c r="Q7" i="6" s="1"/>
  <c r="M10" i="6"/>
  <c r="Q15" i="6"/>
  <c r="Q17" i="6"/>
  <c r="I32" i="6"/>
  <c r="G32" i="6"/>
  <c r="I130" i="6"/>
  <c r="I158" i="6"/>
  <c r="Q18" i="6"/>
  <c r="I24" i="6"/>
  <c r="P9" i="6"/>
  <c r="Q20" i="6"/>
  <c r="I20" i="6"/>
  <c r="I25" i="6" s="1"/>
  <c r="L9" i="6"/>
  <c r="M9" i="6"/>
  <c r="Q16" i="6"/>
  <c r="G25" i="6"/>
  <c r="H43" i="6" s="1"/>
  <c r="I46" i="6"/>
  <c r="I60" i="6"/>
  <c r="I74" i="6"/>
  <c r="I81" i="6"/>
  <c r="I109" i="6"/>
  <c r="I137" i="6"/>
  <c r="I165" i="6"/>
  <c r="I38" i="6"/>
  <c r="H45" i="6"/>
  <c r="I48" i="6"/>
  <c r="I53" i="6" s="1"/>
  <c r="G60" i="6"/>
  <c r="G74" i="6"/>
  <c r="G81" i="6"/>
  <c r="L10" i="6"/>
  <c r="Q10" i="6" s="1"/>
  <c r="P10" i="6"/>
  <c r="N12" i="6"/>
  <c r="Q12" i="6" s="1"/>
  <c r="N14" i="6"/>
  <c r="Q14" i="6" s="1"/>
  <c r="L22" i="6"/>
  <c r="Q22" i="6" s="1"/>
  <c r="P23" i="6"/>
  <c r="Q23" i="6" s="1"/>
  <c r="P24" i="6"/>
  <c r="Q24" i="6" s="1"/>
  <c r="L25" i="6"/>
  <c r="Q25" i="6" s="1"/>
  <c r="I45" i="6"/>
  <c r="I63" i="6"/>
  <c r="I67" i="6" s="1"/>
  <c r="I84" i="6"/>
  <c r="I88" i="6" s="1"/>
  <c r="I91" i="6"/>
  <c r="I95" i="6" s="1"/>
  <c r="I98" i="6"/>
  <c r="I102" i="6" s="1"/>
  <c r="G130" i="6"/>
  <c r="G158" i="6"/>
  <c r="I179" i="6"/>
  <c r="I193" i="6"/>
  <c r="I207" i="6"/>
  <c r="I221" i="6"/>
  <c r="I235" i="6"/>
  <c r="I249" i="6"/>
  <c r="I263" i="6"/>
  <c r="I284" i="6"/>
  <c r="G137" i="6"/>
  <c r="G165" i="6"/>
  <c r="G179" i="6"/>
  <c r="G193" i="6"/>
  <c r="G207" i="6"/>
  <c r="G221" i="6"/>
  <c r="G235" i="6"/>
  <c r="G249" i="6"/>
  <c r="G263" i="6"/>
  <c r="I291" i="6"/>
  <c r="G116" i="6"/>
  <c r="G144" i="6"/>
  <c r="G172" i="6"/>
  <c r="G123" i="6"/>
  <c r="G151" i="6"/>
  <c r="G186" i="6"/>
  <c r="G200" i="6"/>
  <c r="G214" i="6"/>
  <c r="G228" i="6"/>
  <c r="G242" i="6"/>
  <c r="G256" i="6"/>
  <c r="I277" i="6"/>
  <c r="I319" i="6"/>
  <c r="I326" i="6"/>
  <c r="I333" i="6"/>
  <c r="I347" i="6"/>
  <c r="I354" i="6"/>
  <c r="I361" i="6"/>
  <c r="I368" i="6"/>
  <c r="G270" i="6"/>
  <c r="G277" i="6"/>
  <c r="G284" i="6"/>
  <c r="G291" i="6"/>
  <c r="G298" i="6"/>
  <c r="G305" i="6"/>
  <c r="G312" i="6"/>
  <c r="G319" i="6"/>
  <c r="G326" i="6"/>
  <c r="G333" i="6"/>
  <c r="G340" i="6"/>
  <c r="G347" i="6"/>
  <c r="G354" i="6"/>
  <c r="G361" i="6"/>
  <c r="G368" i="6"/>
  <c r="L7" i="1"/>
  <c r="P24" i="1"/>
  <c r="Q24" i="1" s="1"/>
  <c r="O24" i="1"/>
  <c r="N24" i="1"/>
  <c r="M24" i="1"/>
  <c r="P23" i="1"/>
  <c r="O23" i="1"/>
  <c r="Q23" i="1" s="1"/>
  <c r="N23" i="1"/>
  <c r="M23" i="1"/>
  <c r="P22" i="1"/>
  <c r="O22" i="1"/>
  <c r="Q22" i="1" s="1"/>
  <c r="N22" i="1"/>
  <c r="M22" i="1"/>
  <c r="P21" i="1"/>
  <c r="O21" i="1"/>
  <c r="Q21" i="1" s="1"/>
  <c r="N21" i="1"/>
  <c r="M21" i="1"/>
  <c r="P20" i="1"/>
  <c r="Q20" i="1" s="1"/>
  <c r="O20" i="1"/>
  <c r="N20" i="1"/>
  <c r="M20" i="1"/>
  <c r="P19" i="1"/>
  <c r="O19" i="1"/>
  <c r="Q19" i="1" s="1"/>
  <c r="N19" i="1"/>
  <c r="M19" i="1"/>
  <c r="P18" i="1"/>
  <c r="Q18" i="1" s="1"/>
  <c r="O18" i="1"/>
  <c r="N18" i="1"/>
  <c r="M18" i="1"/>
  <c r="P17" i="1"/>
  <c r="O17" i="1"/>
  <c r="Q17" i="1" s="1"/>
  <c r="N17" i="1"/>
  <c r="M17" i="1"/>
  <c r="P16" i="1"/>
  <c r="Q16" i="1" s="1"/>
  <c r="O16" i="1"/>
  <c r="N16" i="1"/>
  <c r="M16" i="1"/>
  <c r="P15" i="1"/>
  <c r="O15" i="1"/>
  <c r="Q15" i="1" s="1"/>
  <c r="N15" i="1"/>
  <c r="M15" i="1"/>
  <c r="P14" i="1"/>
  <c r="O14" i="1"/>
  <c r="N14" i="1"/>
  <c r="M14" i="1"/>
  <c r="P13" i="1"/>
  <c r="Q13" i="1" s="1"/>
  <c r="O13" i="1"/>
  <c r="N13" i="1"/>
  <c r="M13" i="1"/>
  <c r="P12" i="1"/>
  <c r="O12" i="1"/>
  <c r="N12" i="1"/>
  <c r="M12" i="1"/>
  <c r="P11" i="1"/>
  <c r="O11" i="1"/>
  <c r="N11" i="1"/>
  <c r="M11" i="1"/>
  <c r="L11" i="1"/>
  <c r="P10" i="1"/>
  <c r="Q10" i="1" s="1"/>
  <c r="O10" i="1"/>
  <c r="N10" i="1"/>
  <c r="M10" i="1"/>
  <c r="Q9" i="1"/>
  <c r="Q14" i="1"/>
  <c r="Q9" i="6" l="1"/>
  <c r="Q12" i="1"/>
  <c r="Q11" i="1"/>
  <c r="L10" i="1" l="1"/>
  <c r="M7" i="1"/>
  <c r="L24" i="1"/>
  <c r="L23" i="1"/>
  <c r="L22" i="1"/>
  <c r="L21" i="1"/>
  <c r="L20" i="1"/>
  <c r="L19" i="1"/>
  <c r="L18" i="1"/>
  <c r="L17" i="1"/>
  <c r="L14" i="1"/>
  <c r="L15" i="1"/>
  <c r="L16" i="1"/>
  <c r="L13" i="1"/>
  <c r="L12" i="1"/>
  <c r="P9" i="1"/>
  <c r="O9" i="1"/>
  <c r="N9" i="1"/>
  <c r="M9" i="1"/>
  <c r="L9" i="1"/>
  <c r="L8" i="1"/>
  <c r="D7" i="3"/>
  <c r="D9" i="3" s="1"/>
  <c r="C7" i="3"/>
  <c r="C9" i="3" s="1"/>
  <c r="B7" i="3"/>
  <c r="H135" i="1" l="1"/>
  <c r="H104" i="1"/>
  <c r="H74" i="1"/>
  <c r="G7" i="1"/>
  <c r="G10" i="1" l="1"/>
  <c r="I10" i="1" s="1"/>
  <c r="G9" i="1"/>
  <c r="I9" i="1" s="1"/>
  <c r="G8" i="1"/>
  <c r="I8" i="1" s="1"/>
  <c r="I7" i="1"/>
  <c r="G6" i="1"/>
  <c r="I6" i="1" s="1"/>
  <c r="G55" i="1"/>
  <c r="I55" i="1" s="1"/>
  <c r="G56" i="1"/>
  <c r="I56" i="1" s="1"/>
  <c r="G57" i="1"/>
  <c r="I57" i="1" s="1"/>
  <c r="G58" i="1"/>
  <c r="I58" i="1" s="1"/>
  <c r="G59" i="1"/>
  <c r="I59" i="1" s="1"/>
  <c r="I60" i="1" l="1"/>
  <c r="I11" i="1"/>
  <c r="G11" i="1"/>
  <c r="G76" i="1"/>
  <c r="I76" i="1" s="1"/>
  <c r="G77" i="1"/>
  <c r="I77" i="1" s="1"/>
  <c r="G78" i="1"/>
  <c r="I78" i="1" s="1"/>
  <c r="G79" i="1"/>
  <c r="I79" i="1" s="1"/>
  <c r="G80" i="1"/>
  <c r="I80" i="1" s="1"/>
  <c r="G83" i="1"/>
  <c r="I83" i="1" s="1"/>
  <c r="G84" i="1"/>
  <c r="I84" i="1" s="1"/>
  <c r="G85" i="1"/>
  <c r="I85" i="1" s="1"/>
  <c r="G86" i="1"/>
  <c r="I86" i="1" s="1"/>
  <c r="G87" i="1"/>
  <c r="I87" i="1" s="1"/>
  <c r="G90" i="1"/>
  <c r="I90" i="1" s="1"/>
  <c r="G91" i="1"/>
  <c r="I91" i="1" s="1"/>
  <c r="G92" i="1"/>
  <c r="I92" i="1" s="1"/>
  <c r="G93" i="1"/>
  <c r="I93" i="1" s="1"/>
  <c r="G94" i="1"/>
  <c r="I94" i="1" s="1"/>
  <c r="G97" i="1"/>
  <c r="I97" i="1" s="1"/>
  <c r="G98" i="1"/>
  <c r="I98" i="1" s="1"/>
  <c r="G99" i="1"/>
  <c r="I99" i="1" s="1"/>
  <c r="G100" i="1"/>
  <c r="I100" i="1" s="1"/>
  <c r="G101" i="1"/>
  <c r="I101" i="1" s="1"/>
  <c r="G104" i="1"/>
  <c r="I104" i="1" s="1"/>
  <c r="G105" i="1"/>
  <c r="I105" i="1" s="1"/>
  <c r="G106" i="1"/>
  <c r="I106" i="1" s="1"/>
  <c r="G107" i="1"/>
  <c r="I107" i="1" s="1"/>
  <c r="G108" i="1"/>
  <c r="I108" i="1" s="1"/>
  <c r="G111" i="1"/>
  <c r="I111" i="1" s="1"/>
  <c r="G112" i="1"/>
  <c r="I112" i="1" s="1"/>
  <c r="G113" i="1"/>
  <c r="I113" i="1" s="1"/>
  <c r="G114" i="1"/>
  <c r="I114" i="1" s="1"/>
  <c r="G115" i="1"/>
  <c r="I115" i="1" s="1"/>
  <c r="G118" i="1"/>
  <c r="I118" i="1" s="1"/>
  <c r="G119" i="1"/>
  <c r="I119" i="1" s="1"/>
  <c r="G120" i="1"/>
  <c r="I120" i="1" s="1"/>
  <c r="G121" i="1"/>
  <c r="I121" i="1" s="1"/>
  <c r="G122" i="1"/>
  <c r="I122" i="1" s="1"/>
  <c r="G125" i="1"/>
  <c r="I125" i="1" s="1"/>
  <c r="G126" i="1"/>
  <c r="I126" i="1" s="1"/>
  <c r="G127" i="1"/>
  <c r="I127" i="1" s="1"/>
  <c r="G128" i="1"/>
  <c r="I128" i="1" s="1"/>
  <c r="G129" i="1"/>
  <c r="I129" i="1" s="1"/>
  <c r="G132" i="1"/>
  <c r="I132" i="1" s="1"/>
  <c r="G133" i="1"/>
  <c r="I133" i="1" s="1"/>
  <c r="G134" i="1"/>
  <c r="I134" i="1" s="1"/>
  <c r="G135" i="1"/>
  <c r="I135" i="1" s="1"/>
  <c r="G136" i="1"/>
  <c r="I136" i="1" s="1"/>
  <c r="G73" i="1"/>
  <c r="I73" i="1" s="1"/>
  <c r="G72" i="1"/>
  <c r="I72" i="1" s="1"/>
  <c r="G71" i="1"/>
  <c r="I71" i="1" s="1"/>
  <c r="G70" i="1"/>
  <c r="I70" i="1" s="1"/>
  <c r="G69" i="1"/>
  <c r="I69" i="1" s="1"/>
  <c r="G66" i="1"/>
  <c r="I66" i="1" s="1"/>
  <c r="G65" i="1"/>
  <c r="I65" i="1" s="1"/>
  <c r="G64" i="1"/>
  <c r="I64" i="1" s="1"/>
  <c r="G63" i="1"/>
  <c r="I63" i="1" s="1"/>
  <c r="G62" i="1"/>
  <c r="I62" i="1" s="1"/>
  <c r="G48" i="1"/>
  <c r="I48" i="1" s="1"/>
  <c r="I53" i="1" s="1"/>
  <c r="G49" i="1"/>
  <c r="I49" i="1" s="1"/>
  <c r="G50" i="1"/>
  <c r="I50" i="1" s="1"/>
  <c r="G51" i="1"/>
  <c r="I51" i="1" s="1"/>
  <c r="G52" i="1"/>
  <c r="I52" i="1" s="1"/>
  <c r="G45" i="1"/>
  <c r="I45" i="1" s="1"/>
  <c r="G44" i="1"/>
  <c r="I44" i="1" s="1"/>
  <c r="G43" i="1"/>
  <c r="I43" i="1" s="1"/>
  <c r="G42" i="1"/>
  <c r="I42" i="1" s="1"/>
  <c r="G41" i="1"/>
  <c r="I41" i="1" s="1"/>
  <c r="G38" i="1"/>
  <c r="I38" i="1" s="1"/>
  <c r="G37" i="1"/>
  <c r="I37" i="1" s="1"/>
  <c r="G36" i="1"/>
  <c r="I36" i="1" s="1"/>
  <c r="G35" i="1"/>
  <c r="I35" i="1" s="1"/>
  <c r="G34" i="1"/>
  <c r="I34" i="1" s="1"/>
  <c r="G28" i="1"/>
  <c r="I28" i="1" s="1"/>
  <c r="G29" i="1"/>
  <c r="I29" i="1" s="1"/>
  <c r="G30" i="1"/>
  <c r="I30" i="1" s="1"/>
  <c r="G31" i="1"/>
  <c r="I31" i="1" s="1"/>
  <c r="G27" i="1"/>
  <c r="I27" i="1" s="1"/>
  <c r="G21" i="1"/>
  <c r="G22" i="1"/>
  <c r="G20" i="1"/>
  <c r="G14" i="1"/>
  <c r="I14" i="1" s="1"/>
  <c r="G15" i="1"/>
  <c r="N7" i="1" s="1"/>
  <c r="G16" i="1"/>
  <c r="G17" i="1"/>
  <c r="G13" i="1"/>
  <c r="I13" i="1" s="1"/>
  <c r="I17" i="1" l="1"/>
  <c r="P7" i="1"/>
  <c r="I23" i="1"/>
  <c r="O8" i="1"/>
  <c r="I22" i="1"/>
  <c r="N8" i="1"/>
  <c r="I21" i="1"/>
  <c r="M8" i="1"/>
  <c r="I24" i="1"/>
  <c r="I25" i="1" s="1"/>
  <c r="P8" i="1"/>
  <c r="I16" i="1"/>
  <c r="O7" i="1"/>
  <c r="I15" i="1"/>
  <c r="I39" i="1"/>
  <c r="I74" i="1"/>
  <c r="I46" i="1"/>
  <c r="I137" i="1"/>
  <c r="I109" i="1"/>
  <c r="I81" i="1"/>
  <c r="I130" i="1"/>
  <c r="I102" i="1"/>
  <c r="I67" i="1"/>
  <c r="I123" i="1"/>
  <c r="I95" i="1"/>
  <c r="I116" i="1"/>
  <c r="I88" i="1"/>
  <c r="G116" i="1"/>
  <c r="G130" i="1"/>
  <c r="G109" i="1"/>
  <c r="G102" i="1"/>
  <c r="G123" i="1"/>
  <c r="G88" i="1"/>
  <c r="G81" i="1"/>
  <c r="G67" i="1"/>
  <c r="G137" i="1"/>
  <c r="G74" i="1"/>
  <c r="G95" i="1"/>
  <c r="G18" i="1"/>
  <c r="G32" i="1"/>
  <c r="G25" i="1"/>
  <c r="H43" i="1" s="1"/>
  <c r="G60" i="1"/>
  <c r="G46" i="1"/>
  <c r="G39" i="1"/>
  <c r="G53" i="1"/>
  <c r="F7" i="3" l="1"/>
  <c r="F9" i="3" s="1"/>
  <c r="Q8" i="1"/>
  <c r="I18" i="1"/>
  <c r="E7" i="3"/>
  <c r="E9" i="3" s="1"/>
  <c r="Q7" i="1"/>
  <c r="G7" i="3" s="1"/>
  <c r="G9" i="3" l="1"/>
</calcChain>
</file>

<file path=xl/sharedStrings.xml><?xml version="1.0" encoding="utf-8"?>
<sst xmlns="http://schemas.openxmlformats.org/spreadsheetml/2006/main" count="141" uniqueCount="46">
  <si>
    <t>Arrivée</t>
  </si>
  <si>
    <t>Sortie</t>
  </si>
  <si>
    <t>Pause midi</t>
  </si>
  <si>
    <t>Total jour</t>
  </si>
  <si>
    <t>Date</t>
  </si>
  <si>
    <t>Total heures prestées:</t>
  </si>
  <si>
    <t>Vac. Jour</t>
  </si>
  <si>
    <t>Vac. AM</t>
  </si>
  <si>
    <t>Vac. PM</t>
  </si>
  <si>
    <t>Maladie</t>
  </si>
  <si>
    <t>Férié</t>
  </si>
  <si>
    <t>Codes absence</t>
  </si>
  <si>
    <t>Code absence</t>
  </si>
  <si>
    <t>Total mois</t>
  </si>
  <si>
    <t>Surplus</t>
  </si>
  <si>
    <t>Horaire régulier</t>
  </si>
  <si>
    <t>Feuille de temps - Paie</t>
  </si>
  <si>
    <t>Nom:</t>
  </si>
  <si>
    <t>Fanny Conserière</t>
  </si>
  <si>
    <t>Adjointe administrative</t>
  </si>
  <si>
    <t>Fonction:</t>
  </si>
  <si>
    <t>Heures prestées</t>
  </si>
  <si>
    <t>Lundi</t>
  </si>
  <si>
    <t>Mardi</t>
  </si>
  <si>
    <t>Mercredi</t>
  </si>
  <si>
    <t>Jeudi</t>
  </si>
  <si>
    <t>Vendredi</t>
  </si>
  <si>
    <t>Total</t>
  </si>
  <si>
    <t>Préparé par (employé):</t>
  </si>
  <si>
    <t>Approuvé par (contremaître):</t>
  </si>
  <si>
    <t>Semaine # :</t>
  </si>
  <si>
    <t>Mélanie Turgeon</t>
  </si>
  <si>
    <t>Notes</t>
  </si>
  <si>
    <t>Semaine</t>
  </si>
  <si>
    <t>Heures prestées Fanny Conserière - 2016</t>
  </si>
  <si>
    <t>Vacances</t>
  </si>
  <si>
    <t>mardi</t>
  </si>
  <si>
    <t>mercredi</t>
  </si>
  <si>
    <t>jeudi</t>
  </si>
  <si>
    <t>vendredi</t>
  </si>
  <si>
    <t>total</t>
  </si>
  <si>
    <t>Sem</t>
  </si>
  <si>
    <t>Résumé pour feuille de prestations</t>
  </si>
  <si>
    <t>Heures en banque</t>
  </si>
  <si>
    <t xml:space="preserve">Heures en banque
pour la semaine </t>
  </si>
  <si>
    <t>Heures prestées  - 2015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</si>
</sst>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h]:mm"/>
  </numFmts>
  <fonts count="11" x14ac:knownFonts="1">
    <font>
      <sz val="11"/>
      <color theme="1"/>
      <name val="Calibri"/>
      <family val="2"/>
      <scheme val="minor"/>
    </font>
    <font>
      <b/>
      <sz val="11"/>
      <color theme="0"/>
      <name val="Calibri"/>
      <family val="2"/>
      <scheme val="minor"/>
    </font>
    <font>
      <b/>
      <sz val="11"/>
      <color theme="1"/>
      <name val="Calibri"/>
      <family val="2"/>
      <scheme val="minor"/>
    </font>
    <font>
      <b/>
      <sz val="11"/>
      <color theme="0" tint="-0.499984740745262"/>
      <name val="Calibri"/>
      <family val="2"/>
      <scheme val="minor"/>
    </font>
    <font>
      <sz val="16"/>
      <color theme="1"/>
      <name val="Calibri"/>
      <family val="2"/>
      <scheme val="minor"/>
    </font>
    <font>
      <u/>
      <sz val="22"/>
      <color theme="1"/>
      <name val="Calibri"/>
      <family val="2"/>
      <scheme val="minor"/>
    </font>
    <font>
      <b/>
      <sz val="18"/>
      <color theme="1"/>
      <name val="Calibri"/>
      <family val="2"/>
      <scheme val="minor"/>
    </font>
    <font>
      <b/>
      <sz val="14"/>
      <color theme="1"/>
      <name val="Calibri"/>
      <family val="2"/>
      <scheme val="minor"/>
    </font>
    <font>
      <sz val="14"/>
      <color theme="1"/>
      <name val="Calibri"/>
      <family val="2"/>
      <scheme val="minor"/>
    </font>
    <font>
      <i/>
      <sz val="16"/>
      <color theme="1"/>
      <name val="Calibri"/>
      <family val="2"/>
      <scheme val="minor"/>
    </font>
    <font>
      <b/>
      <i/>
      <sz val="16"/>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4">
    <xf numFmtId="0" fontId="0" fillId="0" borderId="0" xfId="0"/>
    <xf numFmtId="16" fontId="0" fillId="0" borderId="0" xfId="0" applyNumberFormat="1" applyAlignment="1">
      <alignment horizontal="center" vertical="center"/>
    </xf>
    <xf numFmtId="164" fontId="0" fillId="0" borderId="0" xfId="0" applyNumberFormat="1" applyAlignment="1">
      <alignment horizontal="center" vertical="center"/>
    </xf>
    <xf numFmtId="164" fontId="3" fillId="0" borderId="0" xfId="0" applyNumberFormat="1"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center" wrapText="1"/>
    </xf>
    <xf numFmtId="164" fontId="2" fillId="0" borderId="0" xfId="0" applyNumberFormat="1" applyFont="1" applyAlignment="1">
      <alignment horizontal="center" vertical="center"/>
    </xf>
    <xf numFmtId="16" fontId="0" fillId="2" borderId="0" xfId="0" applyNumberFormat="1" applyFill="1" applyAlignment="1">
      <alignment horizontal="center" vertical="center"/>
    </xf>
    <xf numFmtId="164" fontId="0" fillId="2" borderId="0" xfId="0" applyNumberFormat="1" applyFill="1" applyAlignment="1">
      <alignment horizontal="center" vertical="center"/>
    </xf>
    <xf numFmtId="164" fontId="3" fillId="2" borderId="0" xfId="0" applyNumberFormat="1" applyFont="1" applyFill="1" applyAlignment="1">
      <alignment horizontal="center" vertical="center"/>
    </xf>
    <xf numFmtId="20" fontId="0" fillId="0" borderId="0" xfId="0" applyNumberFormat="1" applyAlignment="1">
      <alignment horizontal="center" vertical="center"/>
    </xf>
    <xf numFmtId="20" fontId="2" fillId="0" borderId="0" xfId="0" applyNumberFormat="1" applyFont="1" applyAlignment="1">
      <alignment horizontal="center" vertical="center"/>
    </xf>
    <xf numFmtId="20" fontId="0" fillId="2" borderId="0" xfId="0" applyNumberFormat="1" applyFill="1" applyAlignment="1">
      <alignment horizontal="center" vertical="center"/>
    </xf>
    <xf numFmtId="20" fontId="0" fillId="0" borderId="0" xfId="0" applyNumberFormat="1"/>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4" fillId="0" borderId="1" xfId="0" applyFont="1" applyBorder="1" applyAlignment="1">
      <alignment horizontal="center" vertical="center"/>
    </xf>
    <xf numFmtId="1" fontId="0" fillId="0" borderId="0" xfId="0" applyNumberFormat="1" applyAlignment="1">
      <alignment horizontal="center" vertical="center"/>
    </xf>
    <xf numFmtId="1" fontId="6" fillId="0" borderId="0" xfId="0" applyNumberFormat="1" applyFont="1"/>
    <xf numFmtId="1" fontId="0" fillId="0" borderId="0" xfId="0" applyNumberFormat="1"/>
    <xf numFmtId="1" fontId="0" fillId="2" borderId="0" xfId="0" applyNumberFormat="1" applyFill="1" applyAlignment="1">
      <alignment horizontal="center" vertical="center"/>
    </xf>
    <xf numFmtId="16" fontId="0" fillId="3" borderId="0" xfId="0" applyNumberFormat="1" applyFill="1" applyAlignment="1">
      <alignment horizontal="center" vertical="center"/>
    </xf>
    <xf numFmtId="1" fontId="7" fillId="0" borderId="0" xfId="0" applyNumberFormat="1" applyFont="1" applyAlignment="1">
      <alignment horizontal="center" vertical="center"/>
    </xf>
    <xf numFmtId="1" fontId="7" fillId="3" borderId="0" xfId="0" applyNumberFormat="1" applyFont="1" applyFill="1" applyAlignment="1">
      <alignment horizontal="center" vertical="center"/>
    </xf>
    <xf numFmtId="164" fontId="4" fillId="0" borderId="1" xfId="0" applyNumberFormat="1" applyFont="1" applyBorder="1" applyAlignment="1">
      <alignment horizontal="center" vertical="center"/>
    </xf>
    <xf numFmtId="164" fontId="0" fillId="0" borderId="0" xfId="0" applyNumberFormat="1"/>
    <xf numFmtId="0" fontId="0" fillId="0" borderId="0" xfId="0" applyAlignment="1">
      <alignment horizontal="center" vertical="center" wrapText="1"/>
    </xf>
    <xf numFmtId="0" fontId="7" fillId="0" borderId="0" xfId="0" applyFont="1" applyAlignment="1">
      <alignment horizontal="center"/>
    </xf>
    <xf numFmtId="0" fontId="0" fillId="0" borderId="0" xfId="0" applyAlignment="1">
      <alignment horizontal="center"/>
    </xf>
    <xf numFmtId="0" fontId="2" fillId="0" borderId="0" xfId="0" applyFont="1" applyAlignment="1">
      <alignment horizontal="center"/>
    </xf>
    <xf numFmtId="164" fontId="0" fillId="0" borderId="0" xfId="0" applyNumberFormat="1" applyAlignment="1">
      <alignment horizontal="center"/>
    </xf>
    <xf numFmtId="0" fontId="2" fillId="0" borderId="5" xfId="0" applyFont="1" applyBorder="1" applyAlignment="1">
      <alignment horizontal="center" vertical="center"/>
    </xf>
    <xf numFmtId="0" fontId="5" fillId="0" borderId="0" xfId="0" applyFont="1" applyAlignment="1">
      <alignment horizontal="center"/>
    </xf>
    <xf numFmtId="0" fontId="8" fillId="0" borderId="2"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164" fontId="9"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164" fontId="2" fillId="0" borderId="0" xfId="0" applyNumberFormat="1" applyFont="1" applyAlignment="1">
      <alignment horizontal="left" vertical="center"/>
    </xf>
    <xf numFmtId="20" fontId="0" fillId="4" borderId="1" xfId="0" applyNumberFormat="1" applyFill="1" applyBorder="1"/>
  </cellXfs>
  <cellStyles count="1">
    <cellStyle name="Normal" xfId="0" builtinId="0"/>
  </cellStyles>
  <dxfs count="30">
    <dxf>
      <numFmt numFmtId="25"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numFmt numFmtId="165" formatCode="dd/mmm"/>
      <alignment horizontal="center" vertical="center" textRotation="0" wrapText="0" indent="0" justifyLastLine="0" shrinkToFit="0" readingOrder="0"/>
    </dxf>
    <dxf>
      <numFmt numFmtId="165" formatCode="dd/mmm"/>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25"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justifyLastLine="0" shrinkToFit="0" readingOrder="0"/>
    </dxf>
    <dxf>
      <font>
        <b/>
        <i val="0"/>
        <strike val="0"/>
        <condense val="0"/>
        <extend val="0"/>
        <outline val="0"/>
        <shadow val="0"/>
        <u val="none"/>
        <vertAlign val="baseline"/>
        <sz val="11"/>
        <color theme="0" tint="-0.499984740745262"/>
        <name val="Calibri"/>
        <scheme val="minor"/>
      </font>
      <numFmt numFmtId="164"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numFmt numFmtId="164" formatCode="[hh]:mm"/>
      <alignment horizontal="center" vertical="center" textRotation="0" wrapText="0" indent="0" justifyLastLine="0" shrinkToFit="0" readingOrder="0"/>
    </dxf>
    <dxf>
      <numFmt numFmtId="165" formatCode="dd/mmm"/>
      <alignment horizontal="center" vertical="center" textRotation="0" wrapText="0" indent="0" justifyLastLine="0" shrinkToFit="0" readingOrder="0"/>
    </dxf>
    <dxf>
      <numFmt numFmtId="165" formatCode="dd/mmm"/>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10</xdr:col>
      <xdr:colOff>123048</xdr:colOff>
      <xdr:row>22</xdr:row>
      <xdr:rowOff>113786</xdr:rowOff>
    </xdr:to>
    <xdr:pic>
      <xdr:nvPicPr>
        <xdr:cNvPr id="2" name="Image 1"/>
        <xdr:cNvPicPr>
          <a:picLocks noChangeAspect="1"/>
        </xdr:cNvPicPr>
      </xdr:nvPicPr>
      <xdr:blipFill>
        <a:blip xmlns:r="http://schemas.openxmlformats.org/officeDocument/2006/relationships" r:embed="rId1"/>
        <a:stretch>
          <a:fillRect/>
        </a:stretch>
      </xdr:blipFill>
      <xdr:spPr>
        <a:xfrm>
          <a:off x="1524000" y="190500"/>
          <a:ext cx="6219048" cy="4114286"/>
        </a:xfrm>
        <a:prstGeom prst="rect">
          <a:avLst/>
        </a:prstGeom>
      </xdr:spPr>
    </xdr:pic>
    <xdr:clientData/>
  </xdr:twoCellAnchor>
</xdr:wsDr>
</file>

<file path=xl/tables/table1.xml><?xml version="1.0" encoding="utf-8"?>
<table xmlns="http://schemas.openxmlformats.org/spreadsheetml/2006/main" id="1" name="Tableau1" displayName="Tableau1" ref="A5:I139" totalsRowShown="0" headerRowDxfId="25" dataDxfId="24">
  <autoFilter ref="A5:I139"/>
  <tableColumns count="9">
    <tableColumn id="9" name="Semaine" dataDxfId="23"/>
    <tableColumn id="1" name="Date" dataDxfId="22"/>
    <tableColumn id="6" name="Code absence" dataDxfId="21"/>
    <tableColumn id="2" name="Arrivée" dataDxfId="20"/>
    <tableColumn id="3" name="Sortie" dataDxfId="19"/>
    <tableColumn id="4" name="Pause midi" dataDxfId="18"/>
    <tableColumn id="7" name="Total jour" dataDxfId="17"/>
    <tableColumn id="5" name="Total mois" dataDxfId="16"/>
    <tableColumn id="8" name="Surplus" dataDxfId="15">
      <calculatedColumnFormula>Tableau1[[#This Row],[Arrivée]]-Tableau1[[#This Row],[Total jour]]</calculatedColumnFormula>
    </tableColumn>
  </tableColumns>
  <tableStyleInfo name="TableStyleMedium13" showFirstColumn="0" showLastColumn="0" showRowStripes="1" showColumnStripes="0"/>
</table>
</file>

<file path=xl/tables/table2.xml><?xml version="1.0" encoding="utf-8"?>
<table xmlns="http://schemas.openxmlformats.org/spreadsheetml/2006/main" id="4" name="Tableau135" displayName="Tableau135" ref="A5:I371" totalsRowShown="0" headerRowDxfId="10" dataDxfId="9">
  <autoFilter ref="A5:I371"/>
  <tableColumns count="9">
    <tableColumn id="9" name="Semaine" dataDxfId="8"/>
    <tableColumn id="1" name="Date" dataDxfId="7"/>
    <tableColumn id="6" name="Code absence" dataDxfId="6"/>
    <tableColumn id="2" name="Arrivée" dataDxfId="5"/>
    <tableColumn id="3" name="Sortie" dataDxfId="4"/>
    <tableColumn id="4" name="Pause midi" dataDxfId="3"/>
    <tableColumn id="7" name="Total jour" dataDxfId="2"/>
    <tableColumn id="5" name="Total mois" dataDxfId="1"/>
    <tableColumn id="8" name="Surplus" dataDxfId="0">
      <calculatedColumnFormula>Tableau135[[#This Row],[Arrivée]]-Tableau135[[#This Row],[Total jour]]</calculatedColumnFormula>
    </tableColumn>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2"/>
  <sheetViews>
    <sheetView tabSelected="1" workbookViewId="0">
      <selection activeCell="G1" sqref="G1"/>
    </sheetView>
  </sheetViews>
  <sheetFormatPr baseColWidth="10" defaultRowHeight="15" x14ac:dyDescent="0.25"/>
  <cols>
    <col min="1" max="1" width="9.140625" style="22" customWidth="1"/>
    <col min="2" max="2" width="12.85546875" customWidth="1"/>
    <col min="4" max="4" width="12.85546875" customWidth="1"/>
    <col min="5" max="5" width="13.5703125" customWidth="1"/>
    <col min="6" max="7" width="12.85546875" customWidth="1"/>
    <col min="8" max="8" width="9.5703125" customWidth="1"/>
    <col min="10" max="10" width="3.5703125" customWidth="1"/>
    <col min="11" max="11" width="6.42578125" customWidth="1"/>
    <col min="12" max="15" width="8.5703125" customWidth="1"/>
    <col min="16" max="17" width="9.42578125" customWidth="1"/>
  </cols>
  <sheetData>
    <row r="1" spans="1:17" ht="23.25" x14ac:dyDescent="0.35">
      <c r="A1" s="21" t="s">
        <v>45</v>
      </c>
    </row>
    <row r="3" spans="1:17" x14ac:dyDescent="0.25">
      <c r="A3" s="22" t="s">
        <v>15</v>
      </c>
      <c r="C3" s="14">
        <v>0.33333333333333331</v>
      </c>
      <c r="D3" s="14">
        <v>0.70833333333333337</v>
      </c>
      <c r="F3" t="s">
        <v>43</v>
      </c>
      <c r="H3" s="43"/>
    </row>
    <row r="4" spans="1:17" ht="24" customHeight="1" x14ac:dyDescent="0.25"/>
    <row r="5" spans="1:17" ht="30" x14ac:dyDescent="0.25">
      <c r="A5" s="20" t="s">
        <v>33</v>
      </c>
      <c r="B5" s="4" t="s">
        <v>4</v>
      </c>
      <c r="C5" s="6" t="s">
        <v>12</v>
      </c>
      <c r="D5" s="4" t="s">
        <v>0</v>
      </c>
      <c r="E5" s="4" t="s">
        <v>1</v>
      </c>
      <c r="F5" s="5" t="s">
        <v>2</v>
      </c>
      <c r="G5" s="4" t="s">
        <v>3</v>
      </c>
      <c r="H5" s="29" t="s">
        <v>13</v>
      </c>
      <c r="I5" s="4" t="s">
        <v>14</v>
      </c>
      <c r="J5" s="4"/>
      <c r="K5" s="34" t="s">
        <v>42</v>
      </c>
      <c r="L5" s="34"/>
      <c r="M5" s="34"/>
      <c r="N5" s="34"/>
      <c r="O5" s="34"/>
      <c r="P5" s="34"/>
      <c r="Q5" s="34"/>
    </row>
    <row r="6" spans="1:17" ht="18.75" x14ac:dyDescent="0.25">
      <c r="A6" s="25">
        <v>35</v>
      </c>
      <c r="B6" s="1">
        <v>40778</v>
      </c>
      <c r="C6" s="1"/>
      <c r="D6" s="2">
        <v>0</v>
      </c>
      <c r="E6" s="2">
        <v>0</v>
      </c>
      <c r="F6" s="3">
        <v>0</v>
      </c>
      <c r="G6" s="2">
        <f>Tableau1[[#This Row],[Sortie]]-Tableau1[[#This Row],[Arrivée]]-Tableau1[[#This Row],[Pause midi]]</f>
        <v>0</v>
      </c>
      <c r="H6" s="2"/>
      <c r="I6" s="11" t="str">
        <f t="shared" ref="I6:I8" si="0">IF(G6&gt;D6,"-","")&amp;TEXT(ABS(G6-D6),"hh:mm")</f>
        <v>00:00</v>
      </c>
      <c r="J6" s="4"/>
      <c r="K6" t="s">
        <v>41</v>
      </c>
      <c r="L6" s="31" t="s">
        <v>22</v>
      </c>
      <c r="M6" s="31" t="s">
        <v>36</v>
      </c>
      <c r="N6" s="31" t="s">
        <v>37</v>
      </c>
      <c r="O6" s="31" t="s">
        <v>38</v>
      </c>
      <c r="P6" s="31" t="s">
        <v>39</v>
      </c>
      <c r="Q6" s="32" t="s">
        <v>40</v>
      </c>
    </row>
    <row r="7" spans="1:17" ht="18.75" x14ac:dyDescent="0.25">
      <c r="A7" s="25"/>
      <c r="B7" s="1">
        <v>40779</v>
      </c>
      <c r="C7" s="1"/>
      <c r="D7" s="2">
        <v>0</v>
      </c>
      <c r="E7" s="2">
        <v>0</v>
      </c>
      <c r="F7" s="3">
        <v>0</v>
      </c>
      <c r="G7" s="2">
        <f>Tableau1[[#This Row],[Sortie]]-Tableau1[[#This Row],[Arrivée]]-Tableau1[[#This Row],[Pause midi]]</f>
        <v>0</v>
      </c>
      <c r="H7" s="2"/>
      <c r="I7" s="11" t="str">
        <f t="shared" si="0"/>
        <v>00:00</v>
      </c>
      <c r="J7" s="4"/>
      <c r="K7" s="31">
        <v>36</v>
      </c>
      <c r="L7" s="33">
        <f>G13</f>
        <v>0.36458333333333337</v>
      </c>
      <c r="M7" s="33">
        <f>G14</f>
        <v>0.36458333333333337</v>
      </c>
      <c r="N7" s="33">
        <f>G15</f>
        <v>0.35416666666666669</v>
      </c>
      <c r="O7" s="33">
        <f>G16</f>
        <v>0.35416666666666669</v>
      </c>
      <c r="P7" s="33">
        <f>G17</f>
        <v>0.36458333333333337</v>
      </c>
      <c r="Q7" s="33">
        <f>SUM(L7:P7)</f>
        <v>1.8020833333333335</v>
      </c>
    </row>
    <row r="8" spans="1:17" ht="18.75" x14ac:dyDescent="0.25">
      <c r="A8" s="25"/>
      <c r="B8" s="1">
        <v>40780</v>
      </c>
      <c r="C8" s="1"/>
      <c r="D8" s="2">
        <v>0.33333333333333331</v>
      </c>
      <c r="E8" s="2">
        <v>0.70833333333333337</v>
      </c>
      <c r="F8" s="3">
        <v>4.1666666666666664E-2</v>
      </c>
      <c r="G8" s="2">
        <f>Tableau1[[#This Row],[Sortie]]-Tableau1[[#This Row],[Arrivée]]-Tableau1[[#This Row],[Pause midi]]</f>
        <v>0.33333333333333337</v>
      </c>
      <c r="H8" s="2"/>
      <c r="I8" s="11" t="str">
        <f t="shared" si="0"/>
        <v>00:00</v>
      </c>
      <c r="J8" s="4"/>
      <c r="K8" s="31">
        <v>37</v>
      </c>
      <c r="L8" s="33">
        <f>G20</f>
        <v>0</v>
      </c>
      <c r="M8" s="33">
        <f>G21</f>
        <v>0</v>
      </c>
      <c r="N8" s="33">
        <f>G22</f>
        <v>0.36458333333333337</v>
      </c>
      <c r="O8" s="33">
        <f>G23</f>
        <v>0.37500000000000006</v>
      </c>
      <c r="P8" s="33">
        <f>G24</f>
        <v>0.37500000000000006</v>
      </c>
      <c r="Q8" s="33">
        <f>SUM(L8:P8)</f>
        <v>1.1145833333333335</v>
      </c>
    </row>
    <row r="9" spans="1:17" ht="18.75" x14ac:dyDescent="0.25">
      <c r="A9" s="25"/>
      <c r="B9" s="1">
        <v>40781</v>
      </c>
      <c r="C9" s="1"/>
      <c r="D9" s="2">
        <v>0.33333333333333331</v>
      </c>
      <c r="E9" s="2">
        <v>0.70833333333333337</v>
      </c>
      <c r="F9" s="3">
        <v>4.1666666666666664E-2</v>
      </c>
      <c r="G9" s="2">
        <f>Tableau1[[#This Row],[Sortie]]-Tableau1[[#This Row],[Arrivée]]-Tableau1[[#This Row],[Pause midi]]</f>
        <v>0.33333333333333337</v>
      </c>
      <c r="H9" s="2"/>
      <c r="I9" s="11">
        <f>Tableau1[[#This Row],[Total jour]]-$C$3</f>
        <v>0</v>
      </c>
      <c r="J9" s="4"/>
      <c r="K9" s="31">
        <v>38</v>
      </c>
      <c r="L9" s="33">
        <f>G27</f>
        <v>0</v>
      </c>
      <c r="M9" s="33">
        <f>G28</f>
        <v>0</v>
      </c>
      <c r="N9" s="33">
        <f>G29</f>
        <v>0</v>
      </c>
      <c r="O9" s="33">
        <f>G30</f>
        <v>0</v>
      </c>
      <c r="P9" s="33">
        <f>G31</f>
        <v>0</v>
      </c>
      <c r="Q9" s="33">
        <f t="shared" ref="Q9:Q24" si="1">SUM(L9:P9)</f>
        <v>0</v>
      </c>
    </row>
    <row r="10" spans="1:17" ht="18.75" x14ac:dyDescent="0.25">
      <c r="A10" s="25"/>
      <c r="B10" s="1">
        <v>40782</v>
      </c>
      <c r="C10" s="1"/>
      <c r="D10" s="2">
        <v>0.33333333333333331</v>
      </c>
      <c r="E10" s="2">
        <v>0.70833333333333337</v>
      </c>
      <c r="F10" s="3">
        <v>4.1666666666666664E-2</v>
      </c>
      <c r="G10" s="2">
        <f>Tableau1[[#This Row],[Sortie]]-Tableau1[[#This Row],[Arrivée]]-Tableau1[[#This Row],[Pause midi]]</f>
        <v>0.33333333333333337</v>
      </c>
      <c r="H10" s="2"/>
      <c r="I10" s="11">
        <f>Tableau1[[#This Row],[Total jour]]-$C$3</f>
        <v>0</v>
      </c>
      <c r="J10" s="4"/>
      <c r="K10" s="31">
        <v>39</v>
      </c>
      <c r="L10" s="33">
        <f>G34</f>
        <v>0</v>
      </c>
      <c r="M10" s="33">
        <f>G35</f>
        <v>0</v>
      </c>
      <c r="N10" s="33">
        <f>G36</f>
        <v>0</v>
      </c>
      <c r="O10" s="33">
        <f>G37</f>
        <v>0</v>
      </c>
      <c r="P10" s="33">
        <f>G38</f>
        <v>0</v>
      </c>
      <c r="Q10" s="33">
        <f t="shared" si="1"/>
        <v>0</v>
      </c>
    </row>
    <row r="11" spans="1:17" ht="18.75" x14ac:dyDescent="0.25">
      <c r="A11" s="26"/>
      <c r="B11" s="24">
        <v>40783</v>
      </c>
      <c r="C11" s="4"/>
      <c r="D11" s="2"/>
      <c r="E11" s="42" t="s">
        <v>5</v>
      </c>
      <c r="F11" s="7"/>
      <c r="G11" s="7">
        <f>SUBTOTAL(109,G6:G10)</f>
        <v>1</v>
      </c>
      <c r="H11" s="7"/>
      <c r="I11" s="12">
        <f>SUBTOTAL(109,I6:I10)</f>
        <v>0</v>
      </c>
      <c r="J11" s="4"/>
      <c r="K11" s="31">
        <v>40</v>
      </c>
      <c r="L11" s="33">
        <f>G41</f>
        <v>0</v>
      </c>
      <c r="M11" s="33">
        <f>G42</f>
        <v>0</v>
      </c>
      <c r="N11" s="33">
        <f>G43</f>
        <v>0</v>
      </c>
      <c r="O11" s="33">
        <f>G44</f>
        <v>0</v>
      </c>
      <c r="P11" s="33">
        <f>G45</f>
        <v>0</v>
      </c>
      <c r="Q11" s="33">
        <f t="shared" si="1"/>
        <v>0</v>
      </c>
    </row>
    <row r="12" spans="1:17" ht="18.75" x14ac:dyDescent="0.25">
      <c r="A12" s="26"/>
      <c r="B12" s="24">
        <v>40784</v>
      </c>
      <c r="C12" s="8"/>
      <c r="D12" s="9"/>
      <c r="E12" s="9"/>
      <c r="F12" s="10"/>
      <c r="G12" s="9"/>
      <c r="H12" s="9"/>
      <c r="I12" s="13"/>
      <c r="J12" s="4"/>
      <c r="K12" s="31">
        <v>41</v>
      </c>
      <c r="L12" s="33">
        <f>G48</f>
        <v>0</v>
      </c>
      <c r="M12" s="33">
        <f>G49</f>
        <v>0</v>
      </c>
      <c r="N12" s="33">
        <f>G50</f>
        <v>0</v>
      </c>
      <c r="O12" s="33">
        <f>G51</f>
        <v>0</v>
      </c>
      <c r="P12" s="33">
        <f>G52</f>
        <v>0</v>
      </c>
      <c r="Q12" s="33">
        <f t="shared" si="1"/>
        <v>0</v>
      </c>
    </row>
    <row r="13" spans="1:17" ht="18.75" x14ac:dyDescent="0.25">
      <c r="A13" s="25">
        <v>36</v>
      </c>
      <c r="B13" s="1">
        <v>40785</v>
      </c>
      <c r="C13" s="1"/>
      <c r="D13" s="2">
        <v>0.32291666666666669</v>
      </c>
      <c r="E13" s="2">
        <v>0.70833333333333337</v>
      </c>
      <c r="F13" s="3">
        <v>2.0833333333333332E-2</v>
      </c>
      <c r="G13" s="2">
        <f>Tableau1[[#This Row],[Sortie]]-Tableau1[[#This Row],[Arrivée]]-Tableau1[[#This Row],[Pause midi]]</f>
        <v>0.36458333333333337</v>
      </c>
      <c r="H13" s="2"/>
      <c r="I13" s="11">
        <f>Tableau1[[#This Row],[Total jour]]-$C$3</f>
        <v>3.1250000000000056E-2</v>
      </c>
      <c r="J13" s="2"/>
      <c r="K13" s="31">
        <v>42</v>
      </c>
      <c r="L13" s="33">
        <f>G55</f>
        <v>0</v>
      </c>
      <c r="M13" s="33">
        <f>G56</f>
        <v>0</v>
      </c>
      <c r="N13" s="33">
        <f>G57</f>
        <v>0</v>
      </c>
      <c r="O13" s="33">
        <f>G58</f>
        <v>0</v>
      </c>
      <c r="P13" s="33">
        <f>G59</f>
        <v>0</v>
      </c>
      <c r="Q13" s="33">
        <f t="shared" si="1"/>
        <v>0</v>
      </c>
    </row>
    <row r="14" spans="1:17" ht="18.75" x14ac:dyDescent="0.25">
      <c r="A14" s="25"/>
      <c r="B14" s="1">
        <v>40786</v>
      </c>
      <c r="C14" s="1"/>
      <c r="D14" s="2">
        <v>0.32291666666666669</v>
      </c>
      <c r="E14" s="2">
        <v>0.70833333333333337</v>
      </c>
      <c r="F14" s="3">
        <v>2.0833333333333332E-2</v>
      </c>
      <c r="G14" s="2">
        <f>Tableau1[[#This Row],[Sortie]]-Tableau1[[#This Row],[Arrivée]]-Tableau1[[#This Row],[Pause midi]]</f>
        <v>0.36458333333333337</v>
      </c>
      <c r="H14" s="2"/>
      <c r="I14" s="11">
        <f>Tableau1[[#This Row],[Total jour]]-$C$3</f>
        <v>3.1250000000000056E-2</v>
      </c>
      <c r="J14" s="2"/>
      <c r="K14" s="31">
        <v>43</v>
      </c>
      <c r="L14" s="33">
        <f>G62</f>
        <v>0</v>
      </c>
      <c r="M14" s="33">
        <f>G63</f>
        <v>0</v>
      </c>
      <c r="N14" s="33">
        <f>G64</f>
        <v>0</v>
      </c>
      <c r="O14" s="33">
        <f>G65</f>
        <v>0</v>
      </c>
      <c r="P14" s="33">
        <f>G66</f>
        <v>0</v>
      </c>
      <c r="Q14" s="33">
        <f t="shared" si="1"/>
        <v>0</v>
      </c>
    </row>
    <row r="15" spans="1:17" ht="18.75" x14ac:dyDescent="0.25">
      <c r="A15" s="25"/>
      <c r="B15" s="1">
        <v>40787</v>
      </c>
      <c r="C15" s="1"/>
      <c r="D15" s="2">
        <v>0.32291666666666669</v>
      </c>
      <c r="E15" s="2">
        <v>0.70833333333333337</v>
      </c>
      <c r="F15" s="3">
        <v>3.125E-2</v>
      </c>
      <c r="G15" s="2">
        <f>Tableau1[[#This Row],[Sortie]]-Tableau1[[#This Row],[Arrivée]]-Tableau1[[#This Row],[Pause midi]]</f>
        <v>0.35416666666666669</v>
      </c>
      <c r="H15" s="2"/>
      <c r="I15" s="11">
        <f>Tableau1[[#This Row],[Total jour]]-$C$3</f>
        <v>2.083333333333337E-2</v>
      </c>
      <c r="J15" s="2"/>
      <c r="K15" s="31">
        <v>44</v>
      </c>
      <c r="L15" s="33">
        <f>G69</f>
        <v>0</v>
      </c>
      <c r="M15" s="33">
        <f>G70</f>
        <v>0</v>
      </c>
      <c r="N15" s="33">
        <f>G71</f>
        <v>0</v>
      </c>
      <c r="O15" s="33">
        <f>G72</f>
        <v>0</v>
      </c>
      <c r="P15" s="33">
        <f>G73</f>
        <v>0</v>
      </c>
      <c r="Q15" s="33">
        <f t="shared" si="1"/>
        <v>0</v>
      </c>
    </row>
    <row r="16" spans="1:17" ht="18.75" x14ac:dyDescent="0.25">
      <c r="A16" s="25"/>
      <c r="B16" s="1">
        <v>40788</v>
      </c>
      <c r="C16" s="1"/>
      <c r="D16" s="2">
        <v>0.32291666666666669</v>
      </c>
      <c r="E16" s="2">
        <v>0.70833333333333337</v>
      </c>
      <c r="F16" s="3">
        <v>3.125E-2</v>
      </c>
      <c r="G16" s="2">
        <f>Tableau1[[#This Row],[Sortie]]-Tableau1[[#This Row],[Arrivée]]-Tableau1[[#This Row],[Pause midi]]</f>
        <v>0.35416666666666669</v>
      </c>
      <c r="H16" s="2"/>
      <c r="I16" s="11">
        <f>Tableau1[[#This Row],[Total jour]]-$C$3</f>
        <v>2.083333333333337E-2</v>
      </c>
      <c r="J16" s="2"/>
      <c r="K16" s="31">
        <v>45</v>
      </c>
      <c r="L16" s="33">
        <f>G76</f>
        <v>0</v>
      </c>
      <c r="M16" s="33">
        <f>G77</f>
        <v>0</v>
      </c>
      <c r="N16" s="33">
        <f>G78</f>
        <v>0</v>
      </c>
      <c r="O16" s="33">
        <f>G79</f>
        <v>0</v>
      </c>
      <c r="P16" s="33">
        <f>G80</f>
        <v>0</v>
      </c>
      <c r="Q16" s="33">
        <f t="shared" si="1"/>
        <v>0</v>
      </c>
    </row>
    <row r="17" spans="1:17" ht="18.75" x14ac:dyDescent="0.25">
      <c r="A17" s="25"/>
      <c r="B17" s="1">
        <v>40789</v>
      </c>
      <c r="C17" s="1"/>
      <c r="D17" s="2">
        <v>0.32291666666666669</v>
      </c>
      <c r="E17" s="2">
        <v>0.70833333333333337</v>
      </c>
      <c r="F17" s="3">
        <v>2.0833333333333332E-2</v>
      </c>
      <c r="G17" s="2">
        <f>Tableau1[[#This Row],[Sortie]]-Tableau1[[#This Row],[Arrivée]]-Tableau1[[#This Row],[Pause midi]]</f>
        <v>0.36458333333333337</v>
      </c>
      <c r="H17" s="2"/>
      <c r="I17" s="11">
        <f>Tableau1[[#This Row],[Total jour]]-$C$3</f>
        <v>3.1250000000000056E-2</v>
      </c>
      <c r="J17" s="2"/>
      <c r="K17" s="31">
        <v>46</v>
      </c>
      <c r="L17" s="33">
        <f>G83</f>
        <v>0</v>
      </c>
      <c r="M17" s="33">
        <f>G84</f>
        <v>0</v>
      </c>
      <c r="N17" s="33">
        <f>G85</f>
        <v>0</v>
      </c>
      <c r="O17" s="33">
        <f>G86</f>
        <v>0</v>
      </c>
      <c r="P17" s="33">
        <f>G87</f>
        <v>0</v>
      </c>
      <c r="Q17" s="33">
        <f t="shared" si="1"/>
        <v>0</v>
      </c>
    </row>
    <row r="18" spans="1:17" ht="18.75" x14ac:dyDescent="0.25">
      <c r="A18" s="26"/>
      <c r="B18" s="24">
        <v>40790</v>
      </c>
      <c r="C18" s="4"/>
      <c r="D18" s="2"/>
      <c r="E18" s="42" t="s">
        <v>5</v>
      </c>
      <c r="F18" s="7"/>
      <c r="G18" s="7">
        <f>SUBTOTAL(109,G13:G17)</f>
        <v>1.8020833333333335</v>
      </c>
      <c r="H18" s="7"/>
      <c r="I18" s="12">
        <f>SUBTOTAL(109,I13:I17)</f>
        <v>0.13541666666666691</v>
      </c>
      <c r="J18" s="7"/>
      <c r="K18" s="31">
        <v>47</v>
      </c>
      <c r="L18" s="33">
        <f>G90</f>
        <v>0</v>
      </c>
      <c r="M18" s="33">
        <f>G91</f>
        <v>0</v>
      </c>
      <c r="N18" s="33">
        <f>G92</f>
        <v>0</v>
      </c>
      <c r="O18" s="33">
        <f>G93</f>
        <v>0</v>
      </c>
      <c r="P18" s="33">
        <f>G94</f>
        <v>0</v>
      </c>
      <c r="Q18" s="33">
        <f t="shared" si="1"/>
        <v>0</v>
      </c>
    </row>
    <row r="19" spans="1:17" ht="18.75" x14ac:dyDescent="0.25">
      <c r="A19" s="26"/>
      <c r="B19" s="24">
        <v>40791</v>
      </c>
      <c r="C19" s="8"/>
      <c r="D19" s="9"/>
      <c r="E19" s="9"/>
      <c r="F19" s="10"/>
      <c r="G19" s="9"/>
      <c r="H19" s="9"/>
      <c r="I19" s="13"/>
      <c r="J19" s="2"/>
      <c r="K19" s="31">
        <v>48</v>
      </c>
      <c r="L19" s="33">
        <f>G97</f>
        <v>0</v>
      </c>
      <c r="M19" s="33">
        <f>G98</f>
        <v>0</v>
      </c>
      <c r="N19" s="33">
        <f>G99</f>
        <v>0</v>
      </c>
      <c r="O19" s="33">
        <f>G100</f>
        <v>0</v>
      </c>
      <c r="P19" s="33">
        <f>G101</f>
        <v>0</v>
      </c>
      <c r="Q19" s="33">
        <f t="shared" si="1"/>
        <v>0</v>
      </c>
    </row>
    <row r="20" spans="1:17" ht="18.75" x14ac:dyDescent="0.25">
      <c r="A20" s="25">
        <v>37</v>
      </c>
      <c r="B20" s="1">
        <v>40792</v>
      </c>
      <c r="C20" s="1" t="s">
        <v>10</v>
      </c>
      <c r="D20" s="2">
        <v>0</v>
      </c>
      <c r="E20" s="2">
        <v>0</v>
      </c>
      <c r="F20" s="3">
        <v>0</v>
      </c>
      <c r="G20" s="2">
        <f>Tableau1[[#This Row],[Sortie]]-Tableau1[[#This Row],[Arrivée]]-Tableau1[[#This Row],[Pause midi]]</f>
        <v>0</v>
      </c>
      <c r="H20" s="2"/>
      <c r="I20" s="11">
        <v>0</v>
      </c>
      <c r="J20" s="2"/>
      <c r="K20" s="31">
        <v>49</v>
      </c>
      <c r="L20" s="33">
        <f>G104</f>
        <v>0</v>
      </c>
      <c r="M20" s="33">
        <f>G105</f>
        <v>0</v>
      </c>
      <c r="N20" s="33">
        <f>G106</f>
        <v>0</v>
      </c>
      <c r="O20" s="33">
        <f>G107</f>
        <v>0</v>
      </c>
      <c r="P20" s="33">
        <f>G108</f>
        <v>0</v>
      </c>
      <c r="Q20" s="33">
        <f t="shared" si="1"/>
        <v>0</v>
      </c>
    </row>
    <row r="21" spans="1:17" ht="18.75" x14ac:dyDescent="0.25">
      <c r="A21" s="25"/>
      <c r="B21" s="1">
        <v>40793</v>
      </c>
      <c r="C21" s="1" t="s">
        <v>9</v>
      </c>
      <c r="D21" s="2">
        <v>0</v>
      </c>
      <c r="E21" s="2">
        <v>0</v>
      </c>
      <c r="F21" s="3">
        <v>0</v>
      </c>
      <c r="G21" s="2">
        <f>Tableau1[[#This Row],[Sortie]]-Tableau1[[#This Row],[Arrivée]]-Tableau1[[#This Row],[Pause midi]]</f>
        <v>0</v>
      </c>
      <c r="H21" s="2"/>
      <c r="I21" s="11">
        <f>Tableau1[[#This Row],[Total jour]]-$C$3</f>
        <v>-0.33333333333333331</v>
      </c>
      <c r="J21" s="2"/>
      <c r="K21" s="31">
        <v>50</v>
      </c>
      <c r="L21" s="33">
        <f>G111</f>
        <v>0</v>
      </c>
      <c r="M21" s="33">
        <f>G112</f>
        <v>0</v>
      </c>
      <c r="N21" s="33">
        <f>G113</f>
        <v>0</v>
      </c>
      <c r="O21" s="33">
        <f>G114</f>
        <v>0</v>
      </c>
      <c r="P21" s="33">
        <f>G115</f>
        <v>0</v>
      </c>
      <c r="Q21" s="33">
        <f t="shared" si="1"/>
        <v>0</v>
      </c>
    </row>
    <row r="22" spans="1:17" ht="18.75" x14ac:dyDescent="0.25">
      <c r="A22" s="25"/>
      <c r="B22" s="1">
        <v>40794</v>
      </c>
      <c r="C22" s="1"/>
      <c r="D22" s="2">
        <v>0.32291666666666669</v>
      </c>
      <c r="E22" s="2">
        <v>0.70833333333333337</v>
      </c>
      <c r="F22" s="3">
        <v>2.0833333333333332E-2</v>
      </c>
      <c r="G22" s="2">
        <f>Tableau1[[#This Row],[Sortie]]-Tableau1[[#This Row],[Arrivée]]-Tableau1[[#This Row],[Pause midi]]</f>
        <v>0.36458333333333337</v>
      </c>
      <c r="H22" s="2"/>
      <c r="I22" s="11">
        <f>Tableau1[[#This Row],[Total jour]]-$C$3</f>
        <v>3.1250000000000056E-2</v>
      </c>
      <c r="J22" s="2"/>
      <c r="K22" s="31">
        <v>51</v>
      </c>
      <c r="L22" s="33">
        <f>G118</f>
        <v>0</v>
      </c>
      <c r="M22" s="33">
        <f>G119</f>
        <v>0</v>
      </c>
      <c r="N22" s="33">
        <f>G120</f>
        <v>0</v>
      </c>
      <c r="O22" s="33">
        <f>G121</f>
        <v>0</v>
      </c>
      <c r="P22" s="33">
        <f>G122</f>
        <v>0</v>
      </c>
      <c r="Q22" s="33">
        <f t="shared" si="1"/>
        <v>0</v>
      </c>
    </row>
    <row r="23" spans="1:17" ht="18.75" x14ac:dyDescent="0.25">
      <c r="A23" s="25"/>
      <c r="B23" s="1">
        <v>40795</v>
      </c>
      <c r="C23" s="1"/>
      <c r="D23" s="2">
        <v>0.3125</v>
      </c>
      <c r="E23" s="2">
        <v>0.70833333333333337</v>
      </c>
      <c r="F23" s="3">
        <v>2.0833333333333332E-2</v>
      </c>
      <c r="G23" s="2">
        <f>Tableau1[[#This Row],[Sortie]]-Tableau1[[#This Row],[Arrivée]]-Tableau1[[#This Row],[Pause midi]]</f>
        <v>0.37500000000000006</v>
      </c>
      <c r="H23" s="2"/>
      <c r="I23" s="11">
        <f>Tableau1[[#This Row],[Total jour]]-$C$3</f>
        <v>4.1666666666666741E-2</v>
      </c>
      <c r="J23" s="2"/>
      <c r="K23" s="31">
        <v>52</v>
      </c>
      <c r="L23" s="33">
        <f>G125</f>
        <v>0</v>
      </c>
      <c r="M23" s="33">
        <f>G126</f>
        <v>0</v>
      </c>
      <c r="N23" s="33">
        <f>G127</f>
        <v>0</v>
      </c>
      <c r="O23" s="33">
        <f>G128</f>
        <v>0</v>
      </c>
      <c r="P23" s="33">
        <f>G129</f>
        <v>0</v>
      </c>
      <c r="Q23" s="33">
        <f t="shared" si="1"/>
        <v>0</v>
      </c>
    </row>
    <row r="24" spans="1:17" ht="18.75" x14ac:dyDescent="0.25">
      <c r="A24" s="25"/>
      <c r="B24" s="1">
        <v>40796</v>
      </c>
      <c r="C24" s="1"/>
      <c r="D24" s="2">
        <v>0.3125</v>
      </c>
      <c r="E24" s="2">
        <v>0.70833333333333337</v>
      </c>
      <c r="F24" s="3">
        <v>2.0833333333333332E-2</v>
      </c>
      <c r="G24" s="2">
        <f>Tableau1[[#This Row],[Sortie]]-Tableau1[[#This Row],[Arrivée]]-Tableau1[[#This Row],[Pause midi]]</f>
        <v>0.37500000000000006</v>
      </c>
      <c r="H24" s="2"/>
      <c r="I24" s="11">
        <f>Tableau1[[#This Row],[Total jour]]-$C$3</f>
        <v>4.1666666666666741E-2</v>
      </c>
      <c r="J24" s="2"/>
      <c r="K24" s="31">
        <v>53</v>
      </c>
      <c r="L24" s="33">
        <f>G132</f>
        <v>0</v>
      </c>
      <c r="M24" s="33">
        <f>G133</f>
        <v>0</v>
      </c>
      <c r="N24" s="33">
        <f>G134</f>
        <v>0</v>
      </c>
      <c r="O24" s="33">
        <f>G135</f>
        <v>0</v>
      </c>
      <c r="P24" s="33">
        <f>G136</f>
        <v>0</v>
      </c>
      <c r="Q24" s="33">
        <f t="shared" si="1"/>
        <v>0</v>
      </c>
    </row>
    <row r="25" spans="1:17" ht="18.75" x14ac:dyDescent="0.25">
      <c r="A25" s="26"/>
      <c r="B25" s="24">
        <v>40797</v>
      </c>
      <c r="C25" s="4"/>
      <c r="D25" s="2"/>
      <c r="E25" s="42" t="s">
        <v>5</v>
      </c>
      <c r="F25" s="7"/>
      <c r="G25" s="7">
        <f>SUBTOTAL(109,G20:G24)</f>
        <v>1.1145833333333335</v>
      </c>
      <c r="H25" s="7"/>
      <c r="I25" s="12">
        <f>SUBTOTAL(109,I20:I24)</f>
        <v>-0.21874999999999978</v>
      </c>
      <c r="J25" s="7"/>
      <c r="L25" s="28"/>
      <c r="M25" s="28"/>
      <c r="N25" s="28"/>
      <c r="O25" s="28"/>
      <c r="P25" s="28"/>
    </row>
    <row r="26" spans="1:17" ht="18.75" x14ac:dyDescent="0.25">
      <c r="A26" s="26"/>
      <c r="B26" s="24">
        <v>40798</v>
      </c>
      <c r="C26" s="8"/>
      <c r="D26" s="9"/>
      <c r="E26" s="9"/>
      <c r="F26" s="10"/>
      <c r="G26" s="9"/>
      <c r="H26" s="9"/>
      <c r="I26" s="13"/>
      <c r="J26" s="2"/>
      <c r="L26" s="28"/>
      <c r="M26" s="28"/>
      <c r="N26" s="28"/>
      <c r="O26" s="28"/>
      <c r="P26" s="28"/>
    </row>
    <row r="27" spans="1:17" ht="18.75" x14ac:dyDescent="0.25">
      <c r="A27" s="25">
        <v>38</v>
      </c>
      <c r="B27" s="1">
        <v>40799</v>
      </c>
      <c r="C27" s="1"/>
      <c r="D27" s="2"/>
      <c r="E27" s="2"/>
      <c r="F27" s="3"/>
      <c r="G27" s="2">
        <f>Tableau1[[#This Row],[Sortie]]-Tableau1[[#This Row],[Arrivée]]-Tableau1[[#This Row],[Pause midi]]</f>
        <v>0</v>
      </c>
      <c r="H27" s="2"/>
      <c r="I27" s="11">
        <f>Tableau1[[#This Row],[Total jour]]-$C$3</f>
        <v>-0.33333333333333331</v>
      </c>
      <c r="J27" s="2"/>
      <c r="L27" s="28"/>
      <c r="M27" s="28"/>
      <c r="N27" s="28"/>
      <c r="O27" s="28"/>
      <c r="P27" s="28"/>
    </row>
    <row r="28" spans="1:17" ht="18.75" x14ac:dyDescent="0.25">
      <c r="A28" s="25"/>
      <c r="B28" s="1">
        <v>40800</v>
      </c>
      <c r="C28" s="1"/>
      <c r="D28" s="2"/>
      <c r="E28" s="2"/>
      <c r="F28" s="3"/>
      <c r="G28" s="2">
        <f>Tableau1[[#This Row],[Sortie]]-Tableau1[[#This Row],[Arrivée]]-Tableau1[[#This Row],[Pause midi]]</f>
        <v>0</v>
      </c>
      <c r="H28" s="2"/>
      <c r="I28" s="11">
        <f>Tableau1[[#This Row],[Total jour]]-$C$3</f>
        <v>-0.33333333333333331</v>
      </c>
      <c r="J28" s="2"/>
      <c r="L28" s="28"/>
      <c r="M28" s="28"/>
      <c r="N28" s="28"/>
      <c r="O28" s="28"/>
      <c r="P28" s="28"/>
    </row>
    <row r="29" spans="1:17" ht="18.75" x14ac:dyDescent="0.25">
      <c r="A29" s="25"/>
      <c r="B29" s="1">
        <v>40801</v>
      </c>
      <c r="C29" s="1"/>
      <c r="D29" s="2"/>
      <c r="E29" s="2"/>
      <c r="F29" s="3"/>
      <c r="G29" s="2">
        <f>Tableau1[[#This Row],[Sortie]]-Tableau1[[#This Row],[Arrivée]]-Tableau1[[#This Row],[Pause midi]]</f>
        <v>0</v>
      </c>
      <c r="H29" s="2"/>
      <c r="I29" s="11">
        <f>Tableau1[[#This Row],[Total jour]]-$C$3</f>
        <v>-0.33333333333333331</v>
      </c>
      <c r="J29" s="2"/>
      <c r="L29" s="28"/>
      <c r="M29" s="28"/>
      <c r="N29" s="28"/>
      <c r="O29" s="28"/>
      <c r="P29" s="28"/>
    </row>
    <row r="30" spans="1:17" ht="18.75" x14ac:dyDescent="0.25">
      <c r="A30" s="25"/>
      <c r="B30" s="1">
        <v>40802</v>
      </c>
      <c r="C30" s="1"/>
      <c r="D30" s="2"/>
      <c r="E30" s="2"/>
      <c r="F30" s="3"/>
      <c r="G30" s="2">
        <f>Tableau1[[#This Row],[Sortie]]-Tableau1[[#This Row],[Arrivée]]-Tableau1[[#This Row],[Pause midi]]</f>
        <v>0</v>
      </c>
      <c r="H30" s="2"/>
      <c r="I30" s="11">
        <f>Tableau1[[#This Row],[Total jour]]-$C$3</f>
        <v>-0.33333333333333331</v>
      </c>
      <c r="J30" s="2"/>
      <c r="L30" s="28"/>
      <c r="M30" s="28"/>
      <c r="N30" s="28"/>
      <c r="O30" s="28"/>
      <c r="P30" s="28"/>
    </row>
    <row r="31" spans="1:17" ht="18.75" x14ac:dyDescent="0.25">
      <c r="A31" s="25"/>
      <c r="B31" s="1">
        <v>40803</v>
      </c>
      <c r="C31" s="1"/>
      <c r="D31" s="2"/>
      <c r="E31" s="2"/>
      <c r="F31" s="3"/>
      <c r="G31" s="2">
        <f>Tableau1[[#This Row],[Sortie]]-Tableau1[[#This Row],[Arrivée]]-Tableau1[[#This Row],[Pause midi]]</f>
        <v>0</v>
      </c>
      <c r="H31" s="2"/>
      <c r="I31" s="11">
        <f>Tableau1[[#This Row],[Total jour]]-$C$3</f>
        <v>-0.33333333333333331</v>
      </c>
      <c r="J31" s="2"/>
      <c r="L31" s="28"/>
      <c r="M31" s="28"/>
      <c r="N31" s="28"/>
      <c r="O31" s="28"/>
      <c r="P31" s="28"/>
    </row>
    <row r="32" spans="1:17" ht="18.75" x14ac:dyDescent="0.25">
      <c r="A32" s="26"/>
      <c r="B32" s="24">
        <v>40804</v>
      </c>
      <c r="C32" s="4"/>
      <c r="D32" s="2"/>
      <c r="E32" s="42" t="s">
        <v>5</v>
      </c>
      <c r="F32" s="7"/>
      <c r="G32" s="7">
        <f>SUBTOTAL(109,G27:G31)</f>
        <v>0</v>
      </c>
      <c r="H32" s="7"/>
      <c r="I32" s="12">
        <f>SUBTOTAL(109,I27:I31)</f>
        <v>-1.6666666666666665</v>
      </c>
      <c r="J32" s="7"/>
      <c r="L32" s="28"/>
      <c r="M32" s="28"/>
      <c r="N32" s="28"/>
      <c r="O32" s="28"/>
      <c r="P32" s="28"/>
    </row>
    <row r="33" spans="1:16" ht="18.75" x14ac:dyDescent="0.25">
      <c r="A33" s="26"/>
      <c r="B33" s="24">
        <v>40805</v>
      </c>
      <c r="C33" s="8"/>
      <c r="D33" s="9"/>
      <c r="E33" s="9"/>
      <c r="F33" s="10"/>
      <c r="G33" s="9"/>
      <c r="H33" s="9"/>
      <c r="I33" s="13"/>
      <c r="J33" s="2"/>
      <c r="L33" s="28"/>
      <c r="M33" s="28"/>
      <c r="N33" s="28"/>
      <c r="O33" s="28"/>
      <c r="P33" s="28"/>
    </row>
    <row r="34" spans="1:16" ht="18.75" x14ac:dyDescent="0.25">
      <c r="A34" s="25">
        <v>39</v>
      </c>
      <c r="B34" s="1">
        <v>40806</v>
      </c>
      <c r="C34" s="1"/>
      <c r="D34" s="2"/>
      <c r="E34" s="2"/>
      <c r="F34" s="3"/>
      <c r="G34" s="2">
        <f>Tableau1[[#This Row],[Sortie]]-Tableau1[[#This Row],[Arrivée]]-Tableau1[[#This Row],[Pause midi]]</f>
        <v>0</v>
      </c>
      <c r="H34" s="2"/>
      <c r="I34" s="11">
        <f>Tableau1[[#This Row],[Total jour]]-$C$3</f>
        <v>-0.33333333333333331</v>
      </c>
      <c r="J34" s="2"/>
      <c r="L34" s="28"/>
      <c r="M34" s="28"/>
      <c r="N34" s="28"/>
      <c r="O34" s="28"/>
      <c r="P34" s="28"/>
    </row>
    <row r="35" spans="1:16" ht="18.75" x14ac:dyDescent="0.25">
      <c r="A35" s="25"/>
      <c r="B35" s="1">
        <v>40807</v>
      </c>
      <c r="C35" s="1"/>
      <c r="D35" s="2"/>
      <c r="E35" s="2"/>
      <c r="F35" s="3"/>
      <c r="G35" s="2">
        <f>Tableau1[[#This Row],[Sortie]]-Tableau1[[#This Row],[Arrivée]]-Tableau1[[#This Row],[Pause midi]]</f>
        <v>0</v>
      </c>
      <c r="H35" s="2"/>
      <c r="I35" s="11">
        <f>Tableau1[[#This Row],[Total jour]]-$C$3</f>
        <v>-0.33333333333333331</v>
      </c>
      <c r="J35" s="2"/>
      <c r="L35" s="28"/>
      <c r="M35" s="28"/>
      <c r="N35" s="28"/>
      <c r="O35" s="28"/>
      <c r="P35" s="28"/>
    </row>
    <row r="36" spans="1:16" ht="18.75" x14ac:dyDescent="0.25">
      <c r="A36" s="25"/>
      <c r="B36" s="1">
        <v>40808</v>
      </c>
      <c r="C36" s="1"/>
      <c r="D36" s="2"/>
      <c r="E36" s="2"/>
      <c r="F36" s="3"/>
      <c r="G36" s="2">
        <f>Tableau1[[#This Row],[Sortie]]-Tableau1[[#This Row],[Arrivée]]-Tableau1[[#This Row],[Pause midi]]</f>
        <v>0</v>
      </c>
      <c r="H36" s="2"/>
      <c r="I36" s="11">
        <f>Tableau1[[#This Row],[Total jour]]-$C$3</f>
        <v>-0.33333333333333331</v>
      </c>
      <c r="J36" s="2"/>
      <c r="L36" s="28"/>
      <c r="M36" s="28"/>
      <c r="N36" s="28"/>
      <c r="O36" s="28"/>
      <c r="P36" s="28"/>
    </row>
    <row r="37" spans="1:16" ht="18.75" x14ac:dyDescent="0.25">
      <c r="A37" s="25"/>
      <c r="B37" s="1">
        <v>40809</v>
      </c>
      <c r="C37" s="1"/>
      <c r="D37" s="2"/>
      <c r="E37" s="2"/>
      <c r="F37" s="3"/>
      <c r="G37" s="2">
        <f>Tableau1[[#This Row],[Sortie]]-Tableau1[[#This Row],[Arrivée]]-Tableau1[[#This Row],[Pause midi]]</f>
        <v>0</v>
      </c>
      <c r="H37" s="2"/>
      <c r="I37" s="11">
        <f>Tableau1[[#This Row],[Total jour]]-$C$3</f>
        <v>-0.33333333333333331</v>
      </c>
      <c r="J37" s="2"/>
      <c r="L37" s="28"/>
      <c r="M37" s="28"/>
      <c r="N37" s="28"/>
      <c r="O37" s="28"/>
      <c r="P37" s="28"/>
    </row>
    <row r="38" spans="1:16" ht="18.75" x14ac:dyDescent="0.25">
      <c r="A38" s="25"/>
      <c r="B38" s="1">
        <v>40810</v>
      </c>
      <c r="C38" s="1"/>
      <c r="D38" s="2"/>
      <c r="E38" s="2"/>
      <c r="F38" s="3"/>
      <c r="G38" s="2">
        <f>Tableau1[[#This Row],[Sortie]]-Tableau1[[#This Row],[Arrivée]]-Tableau1[[#This Row],[Pause midi]]</f>
        <v>0</v>
      </c>
      <c r="H38" s="2"/>
      <c r="I38" s="11">
        <f>Tableau1[[#This Row],[Total jour]]-$C$3</f>
        <v>-0.33333333333333331</v>
      </c>
      <c r="J38" s="2"/>
      <c r="L38" s="28"/>
      <c r="M38" s="28"/>
      <c r="N38" s="28"/>
      <c r="O38" s="28"/>
      <c r="P38" s="28"/>
    </row>
    <row r="39" spans="1:16" ht="18.75" x14ac:dyDescent="0.25">
      <c r="A39" s="26"/>
      <c r="B39" s="24">
        <v>40811</v>
      </c>
      <c r="C39" s="4"/>
      <c r="D39" s="7"/>
      <c r="E39" s="42" t="s">
        <v>5</v>
      </c>
      <c r="F39" s="7"/>
      <c r="G39" s="7">
        <f>SUBTOTAL(109,G34:G38)</f>
        <v>0</v>
      </c>
      <c r="H39" s="7"/>
      <c r="I39" s="12">
        <f>SUBTOTAL(109,I34:I38)</f>
        <v>-1.6666666666666665</v>
      </c>
      <c r="J39" s="7"/>
      <c r="L39" s="28"/>
      <c r="M39" s="28"/>
      <c r="N39" s="28"/>
      <c r="O39" s="28"/>
      <c r="P39" s="28"/>
    </row>
    <row r="40" spans="1:16" ht="18.75" x14ac:dyDescent="0.25">
      <c r="A40" s="26"/>
      <c r="B40" s="24">
        <v>40812</v>
      </c>
      <c r="C40" s="8"/>
      <c r="D40" s="9"/>
      <c r="E40" s="9"/>
      <c r="F40" s="10"/>
      <c r="G40" s="9"/>
      <c r="H40" s="9"/>
      <c r="I40" s="13"/>
      <c r="J40" s="2"/>
      <c r="L40" s="28"/>
      <c r="M40" s="28"/>
      <c r="N40" s="28"/>
      <c r="O40" s="28"/>
      <c r="P40" s="28"/>
    </row>
    <row r="41" spans="1:16" ht="18.75" x14ac:dyDescent="0.25">
      <c r="A41" s="25">
        <v>40</v>
      </c>
      <c r="B41" s="1">
        <v>40813</v>
      </c>
      <c r="C41" s="1"/>
      <c r="D41" s="2"/>
      <c r="E41" s="2"/>
      <c r="F41" s="3"/>
      <c r="G41" s="2">
        <f>Tableau1[[#This Row],[Sortie]]-Tableau1[[#This Row],[Arrivée]]-Tableau1[[#This Row],[Pause midi]]</f>
        <v>0</v>
      </c>
      <c r="H41" s="2"/>
      <c r="I41" s="11">
        <f>Tableau1[[#This Row],[Total jour]]-$C$3</f>
        <v>-0.33333333333333331</v>
      </c>
      <c r="J41" s="2"/>
      <c r="L41" s="28"/>
      <c r="M41" s="28"/>
      <c r="N41" s="28"/>
      <c r="O41" s="28"/>
      <c r="P41" s="28"/>
    </row>
    <row r="42" spans="1:16" ht="18.75" x14ac:dyDescent="0.25">
      <c r="A42" s="25"/>
      <c r="B42" s="1">
        <v>40814</v>
      </c>
      <c r="C42" s="1"/>
      <c r="D42" s="2"/>
      <c r="E42" s="2"/>
      <c r="F42" s="3"/>
      <c r="G42" s="2">
        <f>Tableau1[[#This Row],[Sortie]]-Tableau1[[#This Row],[Arrivée]]-Tableau1[[#This Row],[Pause midi]]</f>
        <v>0</v>
      </c>
      <c r="H42" s="2"/>
      <c r="I42" s="11">
        <f>Tableau1[[#This Row],[Total jour]]-$C$3</f>
        <v>-0.33333333333333331</v>
      </c>
      <c r="J42" s="2"/>
      <c r="L42" s="28"/>
      <c r="M42" s="28"/>
      <c r="N42" s="28"/>
      <c r="O42" s="28"/>
      <c r="P42" s="28"/>
    </row>
    <row r="43" spans="1:16" ht="18.75" x14ac:dyDescent="0.25">
      <c r="A43" s="25"/>
      <c r="B43" s="1">
        <v>40815</v>
      </c>
      <c r="C43" s="1"/>
      <c r="D43" s="2"/>
      <c r="E43" s="2"/>
      <c r="F43" s="3"/>
      <c r="G43" s="2">
        <f>Tableau1[[#This Row],[Sortie]]-Tableau1[[#This Row],[Arrivée]]-Tableau1[[#This Row],[Pause midi]]</f>
        <v>0</v>
      </c>
      <c r="H43" s="2">
        <f>G14+G15+G16+G17+G25+G32+G39+G41+G42+G43</f>
        <v>2.5520833333333335</v>
      </c>
      <c r="I43" s="11">
        <f>Tableau1[[#This Row],[Total jour]]-$C$3</f>
        <v>-0.33333333333333331</v>
      </c>
      <c r="J43" s="2"/>
      <c r="L43" s="28"/>
      <c r="M43" s="28"/>
      <c r="N43" s="28"/>
      <c r="O43" s="28"/>
      <c r="P43" s="28"/>
    </row>
    <row r="44" spans="1:16" ht="18.75" x14ac:dyDescent="0.25">
      <c r="A44" s="25"/>
      <c r="B44" s="1">
        <v>40816</v>
      </c>
      <c r="C44" s="1"/>
      <c r="D44" s="2"/>
      <c r="E44" s="2"/>
      <c r="F44" s="3"/>
      <c r="G44" s="2">
        <f>Tableau1[[#This Row],[Sortie]]-Tableau1[[#This Row],[Arrivée]]-Tableau1[[#This Row],[Pause midi]]</f>
        <v>0</v>
      </c>
      <c r="H44" s="2"/>
      <c r="I44" s="11">
        <f>Tableau1[[#This Row],[Total jour]]-$C$3</f>
        <v>-0.33333333333333331</v>
      </c>
      <c r="J44" s="2"/>
      <c r="L44" s="28"/>
      <c r="M44" s="28"/>
      <c r="N44" s="28"/>
      <c r="O44" s="28"/>
      <c r="P44" s="28"/>
    </row>
    <row r="45" spans="1:16" ht="18.75" x14ac:dyDescent="0.25">
      <c r="A45" s="25"/>
      <c r="B45" s="1">
        <v>40817</v>
      </c>
      <c r="C45" s="1"/>
      <c r="D45" s="2"/>
      <c r="E45" s="2"/>
      <c r="F45" s="3"/>
      <c r="G45" s="2">
        <f>Tableau1[[#This Row],[Sortie]]-Tableau1[[#This Row],[Arrivée]]-Tableau1[[#This Row],[Pause midi]]</f>
        <v>0</v>
      </c>
      <c r="H45" s="2"/>
      <c r="I45" s="11">
        <f>Tableau1[[#This Row],[Total jour]]-$C$3</f>
        <v>-0.33333333333333331</v>
      </c>
      <c r="J45" s="2"/>
      <c r="L45" s="28"/>
      <c r="M45" s="28"/>
      <c r="N45" s="28"/>
      <c r="O45" s="28"/>
      <c r="P45" s="28"/>
    </row>
    <row r="46" spans="1:16" ht="18.75" x14ac:dyDescent="0.25">
      <c r="A46" s="26"/>
      <c r="B46" s="24">
        <v>40818</v>
      </c>
      <c r="C46" s="4"/>
      <c r="D46" s="7"/>
      <c r="E46" s="42" t="s">
        <v>5</v>
      </c>
      <c r="F46" s="7"/>
      <c r="G46" s="7">
        <f>SUBTOTAL(109,G41:G45)</f>
        <v>0</v>
      </c>
      <c r="H46" s="7"/>
      <c r="I46" s="12">
        <f>SUBTOTAL(109,I41:I45)</f>
        <v>-1.6666666666666665</v>
      </c>
      <c r="J46" s="7"/>
      <c r="L46" s="28"/>
      <c r="M46" s="28"/>
      <c r="N46" s="28"/>
      <c r="O46" s="28"/>
      <c r="P46" s="28"/>
    </row>
    <row r="47" spans="1:16" ht="18.75" x14ac:dyDescent="0.25">
      <c r="A47" s="26"/>
      <c r="B47" s="24">
        <v>40819</v>
      </c>
      <c r="C47" s="8"/>
      <c r="D47" s="9"/>
      <c r="E47" s="9"/>
      <c r="F47" s="10"/>
      <c r="G47" s="9"/>
      <c r="H47" s="9"/>
      <c r="I47" s="13"/>
      <c r="J47" s="7"/>
      <c r="L47" s="28"/>
      <c r="M47" s="28"/>
      <c r="N47" s="28"/>
      <c r="O47" s="28"/>
      <c r="P47" s="28"/>
    </row>
    <row r="48" spans="1:16" ht="18.75" x14ac:dyDescent="0.25">
      <c r="A48" s="25">
        <v>41</v>
      </c>
      <c r="B48" s="1">
        <v>40820</v>
      </c>
      <c r="C48" s="1"/>
      <c r="D48" s="2"/>
      <c r="E48" s="2"/>
      <c r="F48" s="3"/>
      <c r="G48" s="2">
        <f>Tableau1[[#This Row],[Sortie]]-Tableau1[[#This Row],[Arrivée]]-Tableau1[[#This Row],[Pause midi]]</f>
        <v>0</v>
      </c>
      <c r="H48" s="2"/>
      <c r="I48" s="11">
        <f>Tableau1[[#This Row],[Total jour]]-$C$3</f>
        <v>-0.33333333333333331</v>
      </c>
      <c r="J48" s="2"/>
      <c r="L48" s="28"/>
      <c r="M48" s="28"/>
      <c r="N48" s="28"/>
      <c r="O48" s="28"/>
      <c r="P48" s="28"/>
    </row>
    <row r="49" spans="1:16" ht="18.75" x14ac:dyDescent="0.25">
      <c r="A49" s="25"/>
      <c r="B49" s="1">
        <v>40821</v>
      </c>
      <c r="C49" s="1"/>
      <c r="D49" s="2"/>
      <c r="E49" s="2"/>
      <c r="F49" s="3"/>
      <c r="G49" s="2">
        <f>Tableau1[[#This Row],[Sortie]]-Tableau1[[#This Row],[Arrivée]]-Tableau1[[#This Row],[Pause midi]]</f>
        <v>0</v>
      </c>
      <c r="H49" s="2"/>
      <c r="I49" s="11">
        <f>Tableau1[[#This Row],[Total jour]]-$C$3</f>
        <v>-0.33333333333333331</v>
      </c>
      <c r="J49" s="2"/>
      <c r="L49" s="28"/>
      <c r="M49" s="28"/>
      <c r="N49" s="28"/>
      <c r="O49" s="28"/>
      <c r="P49" s="28"/>
    </row>
    <row r="50" spans="1:16" ht="18.75" x14ac:dyDescent="0.25">
      <c r="A50" s="25"/>
      <c r="B50" s="1">
        <v>40822</v>
      </c>
      <c r="C50" s="1"/>
      <c r="D50" s="2"/>
      <c r="E50" s="2"/>
      <c r="F50" s="3"/>
      <c r="G50" s="2">
        <f>Tableau1[[#This Row],[Sortie]]-Tableau1[[#This Row],[Arrivée]]-Tableau1[[#This Row],[Pause midi]]</f>
        <v>0</v>
      </c>
      <c r="H50" s="2"/>
      <c r="I50" s="11">
        <f>Tableau1[[#This Row],[Total jour]]-$C$3</f>
        <v>-0.33333333333333331</v>
      </c>
      <c r="J50" s="2"/>
      <c r="L50" s="28"/>
      <c r="M50" s="28"/>
      <c r="N50" s="28"/>
      <c r="O50" s="28"/>
      <c r="P50" s="28"/>
    </row>
    <row r="51" spans="1:16" ht="18.75" x14ac:dyDescent="0.25">
      <c r="A51" s="25"/>
      <c r="B51" s="1">
        <v>40823</v>
      </c>
      <c r="C51" s="1"/>
      <c r="D51" s="2"/>
      <c r="E51" s="2"/>
      <c r="F51" s="3"/>
      <c r="G51" s="2">
        <f>Tableau1[[#This Row],[Sortie]]-Tableau1[[#This Row],[Arrivée]]-Tableau1[[#This Row],[Pause midi]]</f>
        <v>0</v>
      </c>
      <c r="H51" s="2"/>
      <c r="I51" s="11">
        <f>Tableau1[[#This Row],[Total jour]]-$C$3</f>
        <v>-0.33333333333333331</v>
      </c>
      <c r="J51" s="2"/>
      <c r="L51" s="28"/>
      <c r="M51" s="28"/>
      <c r="N51" s="28"/>
      <c r="O51" s="28"/>
      <c r="P51" s="28"/>
    </row>
    <row r="52" spans="1:16" ht="18.75" x14ac:dyDescent="0.25">
      <c r="A52" s="25"/>
      <c r="B52" s="1">
        <v>40824</v>
      </c>
      <c r="C52" s="1"/>
      <c r="D52" s="2"/>
      <c r="E52" s="2"/>
      <c r="F52" s="3"/>
      <c r="G52" s="2">
        <f>Tableau1[[#This Row],[Sortie]]-Tableau1[[#This Row],[Arrivée]]-Tableau1[[#This Row],[Pause midi]]</f>
        <v>0</v>
      </c>
      <c r="H52" s="2"/>
      <c r="I52" s="11">
        <f>Tableau1[[#This Row],[Total jour]]-$C$3</f>
        <v>-0.33333333333333331</v>
      </c>
      <c r="J52" s="2"/>
      <c r="L52" s="28"/>
      <c r="M52" s="28"/>
      <c r="N52" s="28"/>
      <c r="O52" s="28"/>
      <c r="P52" s="28"/>
    </row>
    <row r="53" spans="1:16" ht="18.75" x14ac:dyDescent="0.25">
      <c r="A53" s="26"/>
      <c r="B53" s="24">
        <v>40825</v>
      </c>
      <c r="C53" s="4"/>
      <c r="D53" s="2"/>
      <c r="E53" s="42" t="s">
        <v>5</v>
      </c>
      <c r="F53" s="7"/>
      <c r="G53" s="7">
        <f t="shared" ref="G53" si="2">SUBTOTAL(109,G48:G52)</f>
        <v>0</v>
      </c>
      <c r="H53" s="7"/>
      <c r="I53" s="12">
        <f>SUBTOTAL(109,I48:I52)</f>
        <v>-1.6666666666666665</v>
      </c>
      <c r="J53" s="2"/>
      <c r="L53" s="28"/>
      <c r="M53" s="28"/>
      <c r="N53" s="28"/>
      <c r="O53" s="28"/>
      <c r="P53" s="28"/>
    </row>
    <row r="54" spans="1:16" ht="18.75" x14ac:dyDescent="0.25">
      <c r="A54" s="26"/>
      <c r="B54" s="24">
        <v>40826</v>
      </c>
      <c r="C54" s="8"/>
      <c r="D54" s="9"/>
      <c r="E54" s="9"/>
      <c r="F54" s="10"/>
      <c r="G54" s="9"/>
      <c r="H54" s="9"/>
      <c r="I54" s="13"/>
      <c r="J54" s="2"/>
      <c r="L54" s="28"/>
      <c r="M54" s="28"/>
      <c r="N54" s="28"/>
      <c r="O54" s="28"/>
      <c r="P54" s="28"/>
    </row>
    <row r="55" spans="1:16" ht="18.75" x14ac:dyDescent="0.25">
      <c r="A55" s="25">
        <v>42</v>
      </c>
      <c r="B55" s="1">
        <v>40827</v>
      </c>
      <c r="C55" s="1" t="s">
        <v>10</v>
      </c>
      <c r="D55" s="2">
        <v>0</v>
      </c>
      <c r="E55" s="2">
        <v>0</v>
      </c>
      <c r="F55" s="3">
        <v>0</v>
      </c>
      <c r="G55" s="2">
        <f>Tableau1[[#This Row],[Sortie]]-Tableau1[[#This Row],[Arrivée]]-Tableau1[[#This Row],[Pause midi]]</f>
        <v>0</v>
      </c>
      <c r="H55" s="2"/>
      <c r="I55" s="11">
        <f>Tableau1[[#This Row],[Total jour]]-$C$3</f>
        <v>-0.33333333333333331</v>
      </c>
      <c r="J55" s="2"/>
      <c r="L55" s="28"/>
      <c r="M55" s="28"/>
      <c r="N55" s="28"/>
      <c r="O55" s="28"/>
      <c r="P55" s="28"/>
    </row>
    <row r="56" spans="1:16" ht="18.75" x14ac:dyDescent="0.25">
      <c r="A56" s="25"/>
      <c r="B56" s="1">
        <v>40828</v>
      </c>
      <c r="C56" s="1"/>
      <c r="D56" s="2"/>
      <c r="E56" s="2"/>
      <c r="F56" s="3"/>
      <c r="G56" s="2">
        <f>Tableau1[[#This Row],[Sortie]]-Tableau1[[#This Row],[Arrivée]]-Tableau1[[#This Row],[Pause midi]]</f>
        <v>0</v>
      </c>
      <c r="H56" s="2"/>
      <c r="I56" s="11">
        <f>Tableau1[[#This Row],[Total jour]]-$C$3</f>
        <v>-0.33333333333333331</v>
      </c>
      <c r="J56" s="2"/>
      <c r="L56" s="28"/>
      <c r="M56" s="28"/>
      <c r="N56" s="28"/>
      <c r="O56" s="28"/>
      <c r="P56" s="28"/>
    </row>
    <row r="57" spans="1:16" ht="18.75" x14ac:dyDescent="0.25">
      <c r="A57" s="25"/>
      <c r="B57" s="1">
        <v>40829</v>
      </c>
      <c r="C57" s="1"/>
      <c r="D57" s="2"/>
      <c r="E57" s="2"/>
      <c r="F57" s="3"/>
      <c r="G57" s="2">
        <f>Tableau1[[#This Row],[Sortie]]-Tableau1[[#This Row],[Arrivée]]-Tableau1[[#This Row],[Pause midi]]</f>
        <v>0</v>
      </c>
      <c r="H57" s="2"/>
      <c r="I57" s="11">
        <f>Tableau1[[#This Row],[Total jour]]-$C$3</f>
        <v>-0.33333333333333331</v>
      </c>
      <c r="J57" s="2"/>
      <c r="L57" s="28"/>
      <c r="M57" s="28"/>
      <c r="N57" s="28"/>
      <c r="O57" s="28"/>
      <c r="P57" s="28"/>
    </row>
    <row r="58" spans="1:16" ht="18.75" x14ac:dyDescent="0.25">
      <c r="A58" s="25"/>
      <c r="B58" s="1">
        <v>40830</v>
      </c>
      <c r="C58" s="1"/>
      <c r="D58" s="2"/>
      <c r="E58" s="2"/>
      <c r="F58" s="3"/>
      <c r="G58" s="2">
        <f>Tableau1[[#This Row],[Sortie]]-Tableau1[[#This Row],[Arrivée]]-Tableau1[[#This Row],[Pause midi]]</f>
        <v>0</v>
      </c>
      <c r="H58" s="2"/>
      <c r="I58" s="11">
        <f>Tableau1[[#This Row],[Total jour]]-$C$3</f>
        <v>-0.33333333333333331</v>
      </c>
      <c r="J58" s="2"/>
      <c r="L58" s="28"/>
      <c r="M58" s="28"/>
      <c r="N58" s="28"/>
      <c r="O58" s="28"/>
      <c r="P58" s="28"/>
    </row>
    <row r="59" spans="1:16" ht="18.75" x14ac:dyDescent="0.25">
      <c r="A59" s="25"/>
      <c r="B59" s="1">
        <v>40831</v>
      </c>
      <c r="C59" s="1"/>
      <c r="D59" s="2"/>
      <c r="E59" s="2"/>
      <c r="F59" s="3"/>
      <c r="G59" s="2">
        <f>Tableau1[[#This Row],[Sortie]]-Tableau1[[#This Row],[Arrivée]]-Tableau1[[#This Row],[Pause midi]]</f>
        <v>0</v>
      </c>
      <c r="H59" s="2"/>
      <c r="I59" s="11">
        <f>Tableau1[[#This Row],[Total jour]]-$C$3</f>
        <v>-0.33333333333333331</v>
      </c>
      <c r="J59" s="2"/>
      <c r="L59" s="28"/>
      <c r="M59" s="28"/>
      <c r="N59" s="28"/>
      <c r="O59" s="28"/>
      <c r="P59" s="28"/>
    </row>
    <row r="60" spans="1:16" ht="18.75" x14ac:dyDescent="0.25">
      <c r="A60" s="26"/>
      <c r="B60" s="24">
        <v>40832</v>
      </c>
      <c r="C60" s="4"/>
      <c r="D60" s="7"/>
      <c r="E60" s="42" t="s">
        <v>5</v>
      </c>
      <c r="F60" s="7"/>
      <c r="G60" s="7">
        <f t="shared" ref="G60" si="3">SUBTOTAL(109,G55:G59)</f>
        <v>0</v>
      </c>
      <c r="H60" s="7"/>
      <c r="I60" s="12">
        <f>SUBTOTAL(109,I55:I59)</f>
        <v>-1.6666666666666665</v>
      </c>
      <c r="J60" s="2"/>
      <c r="L60" s="28"/>
      <c r="M60" s="28"/>
      <c r="N60" s="28"/>
      <c r="O60" s="28"/>
      <c r="P60" s="28"/>
    </row>
    <row r="61" spans="1:16" ht="18.75" x14ac:dyDescent="0.25">
      <c r="A61" s="26"/>
      <c r="B61" s="24">
        <v>40833</v>
      </c>
      <c r="C61" s="8"/>
      <c r="D61" s="9"/>
      <c r="E61" s="9"/>
      <c r="F61" s="10"/>
      <c r="G61" s="9"/>
      <c r="H61" s="9"/>
      <c r="I61" s="13"/>
      <c r="J61" s="2"/>
      <c r="L61" s="28"/>
      <c r="M61" s="28"/>
      <c r="N61" s="28"/>
      <c r="O61" s="28"/>
      <c r="P61" s="28"/>
    </row>
    <row r="62" spans="1:16" ht="18.75" x14ac:dyDescent="0.25">
      <c r="A62" s="25">
        <v>43</v>
      </c>
      <c r="B62" s="1">
        <v>40834</v>
      </c>
      <c r="C62" s="1"/>
      <c r="D62" s="2"/>
      <c r="E62" s="2"/>
      <c r="F62" s="3"/>
      <c r="G62" s="2">
        <f>Tableau1[[#This Row],[Sortie]]-Tableau1[[#This Row],[Arrivée]]-Tableau1[[#This Row],[Pause midi]]</f>
        <v>0</v>
      </c>
      <c r="H62" s="2"/>
      <c r="I62" s="11">
        <f>Tableau1[[#This Row],[Total jour]]-$C$3</f>
        <v>-0.33333333333333331</v>
      </c>
      <c r="J62" s="2"/>
      <c r="L62" s="28"/>
      <c r="M62" s="28"/>
      <c r="N62" s="28"/>
      <c r="O62" s="28"/>
      <c r="P62" s="28"/>
    </row>
    <row r="63" spans="1:16" ht="18.75" x14ac:dyDescent="0.25">
      <c r="A63" s="25"/>
      <c r="B63" s="1">
        <v>40835</v>
      </c>
      <c r="C63" s="1"/>
      <c r="D63" s="2"/>
      <c r="E63" s="2"/>
      <c r="F63" s="3"/>
      <c r="G63" s="2">
        <f>Tableau1[[#This Row],[Sortie]]-Tableau1[[#This Row],[Arrivée]]-Tableau1[[#This Row],[Pause midi]]</f>
        <v>0</v>
      </c>
      <c r="H63" s="2"/>
      <c r="I63" s="11">
        <f>Tableau1[[#This Row],[Total jour]]-$C$3</f>
        <v>-0.33333333333333331</v>
      </c>
      <c r="J63" s="2"/>
      <c r="L63" s="28"/>
      <c r="M63" s="28"/>
      <c r="N63" s="28"/>
      <c r="O63" s="28"/>
      <c r="P63" s="28"/>
    </row>
    <row r="64" spans="1:16" ht="18.75" x14ac:dyDescent="0.25">
      <c r="A64" s="25"/>
      <c r="B64" s="1">
        <v>40836</v>
      </c>
      <c r="C64" s="1"/>
      <c r="D64" s="2"/>
      <c r="E64" s="2"/>
      <c r="F64" s="3"/>
      <c r="G64" s="2">
        <f>Tableau1[[#This Row],[Sortie]]-Tableau1[[#This Row],[Arrivée]]-Tableau1[[#This Row],[Pause midi]]</f>
        <v>0</v>
      </c>
      <c r="H64" s="2"/>
      <c r="I64" s="11">
        <f>Tableau1[[#This Row],[Total jour]]-$C$3</f>
        <v>-0.33333333333333331</v>
      </c>
      <c r="J64" s="2"/>
      <c r="L64" s="28"/>
      <c r="M64" s="28"/>
      <c r="N64" s="28"/>
      <c r="O64" s="28"/>
      <c r="P64" s="28"/>
    </row>
    <row r="65" spans="1:16" ht="18.75" x14ac:dyDescent="0.25">
      <c r="A65" s="25"/>
      <c r="B65" s="1">
        <v>40837</v>
      </c>
      <c r="C65" s="1"/>
      <c r="D65" s="2"/>
      <c r="E65" s="2"/>
      <c r="F65" s="3"/>
      <c r="G65" s="2">
        <f>Tableau1[[#This Row],[Sortie]]-Tableau1[[#This Row],[Arrivée]]-Tableau1[[#This Row],[Pause midi]]</f>
        <v>0</v>
      </c>
      <c r="H65" s="2"/>
      <c r="I65" s="11">
        <f>Tableau1[[#This Row],[Total jour]]-$C$3</f>
        <v>-0.33333333333333331</v>
      </c>
      <c r="J65" s="2"/>
      <c r="L65" s="28"/>
      <c r="M65" s="28"/>
      <c r="N65" s="28"/>
      <c r="O65" s="28"/>
      <c r="P65" s="28"/>
    </row>
    <row r="66" spans="1:16" ht="18.75" x14ac:dyDescent="0.25">
      <c r="A66" s="25"/>
      <c r="B66" s="1">
        <v>40838</v>
      </c>
      <c r="C66" s="1"/>
      <c r="D66" s="2"/>
      <c r="E66" s="2"/>
      <c r="F66" s="3"/>
      <c r="G66" s="2">
        <f>Tableau1[[#This Row],[Sortie]]-Tableau1[[#This Row],[Arrivée]]-Tableau1[[#This Row],[Pause midi]]</f>
        <v>0</v>
      </c>
      <c r="H66" s="2"/>
      <c r="I66" s="11">
        <f>Tableau1[[#This Row],[Total jour]]-$C$3</f>
        <v>-0.33333333333333331</v>
      </c>
      <c r="J66" s="2"/>
      <c r="L66" s="28"/>
      <c r="M66" s="28"/>
      <c r="N66" s="28"/>
      <c r="O66" s="28"/>
      <c r="P66" s="28"/>
    </row>
    <row r="67" spans="1:16" ht="18.75" x14ac:dyDescent="0.25">
      <c r="A67" s="26"/>
      <c r="B67" s="24">
        <v>40839</v>
      </c>
      <c r="C67" s="4"/>
      <c r="D67" s="7"/>
      <c r="E67" s="42" t="s">
        <v>5</v>
      </c>
      <c r="F67" s="7"/>
      <c r="G67" s="7">
        <f t="shared" ref="G67" si="4">SUBTOTAL(109,G62:G66)</f>
        <v>0</v>
      </c>
      <c r="H67" s="7"/>
      <c r="I67" s="12">
        <f>SUBTOTAL(109,I62:I66)</f>
        <v>-1.6666666666666665</v>
      </c>
      <c r="J67" s="2"/>
      <c r="L67" s="28"/>
      <c r="M67" s="28"/>
      <c r="N67" s="28"/>
      <c r="O67" s="28"/>
      <c r="P67" s="28"/>
    </row>
    <row r="68" spans="1:16" ht="18.75" x14ac:dyDescent="0.25">
      <c r="A68" s="26"/>
      <c r="B68" s="24">
        <v>40840</v>
      </c>
      <c r="C68" s="8"/>
      <c r="D68" s="9"/>
      <c r="E68" s="9"/>
      <c r="F68" s="10"/>
      <c r="G68" s="9"/>
      <c r="H68" s="9"/>
      <c r="I68" s="13"/>
      <c r="J68" s="2"/>
      <c r="L68" s="28"/>
      <c r="M68" s="28"/>
      <c r="N68" s="28"/>
      <c r="O68" s="28"/>
      <c r="P68" s="28"/>
    </row>
    <row r="69" spans="1:16" ht="18.75" x14ac:dyDescent="0.25">
      <c r="A69" s="25">
        <v>44</v>
      </c>
      <c r="B69" s="1">
        <v>40841</v>
      </c>
      <c r="C69" s="1"/>
      <c r="D69" s="2"/>
      <c r="E69" s="2"/>
      <c r="F69" s="3"/>
      <c r="G69" s="2">
        <f>Tableau1[[#This Row],[Sortie]]-Tableau1[[#This Row],[Arrivée]]-Tableau1[[#This Row],[Pause midi]]</f>
        <v>0</v>
      </c>
      <c r="H69" s="2"/>
      <c r="I69" s="11">
        <f>Tableau1[[#This Row],[Total jour]]-$C$3</f>
        <v>-0.33333333333333331</v>
      </c>
      <c r="J69" s="2"/>
      <c r="L69" s="28"/>
      <c r="M69" s="28"/>
      <c r="N69" s="28"/>
      <c r="O69" s="28"/>
      <c r="P69" s="28"/>
    </row>
    <row r="70" spans="1:16" ht="18.75" x14ac:dyDescent="0.25">
      <c r="A70" s="25"/>
      <c r="B70" s="1">
        <v>40842</v>
      </c>
      <c r="C70" s="1"/>
      <c r="D70" s="2"/>
      <c r="E70" s="2"/>
      <c r="F70" s="3"/>
      <c r="G70" s="2">
        <f>Tableau1[[#This Row],[Sortie]]-Tableau1[[#This Row],[Arrivée]]-Tableau1[[#This Row],[Pause midi]]</f>
        <v>0</v>
      </c>
      <c r="H70" s="2"/>
      <c r="I70" s="11">
        <f>Tableau1[[#This Row],[Total jour]]-$C$3</f>
        <v>-0.33333333333333331</v>
      </c>
      <c r="J70" s="2"/>
      <c r="L70" s="28"/>
      <c r="M70" s="28"/>
      <c r="N70" s="28"/>
      <c r="O70" s="28"/>
      <c r="P70" s="28"/>
    </row>
    <row r="71" spans="1:16" ht="18.75" x14ac:dyDescent="0.25">
      <c r="A71" s="25"/>
      <c r="B71" s="1">
        <v>40843</v>
      </c>
      <c r="C71" s="1"/>
      <c r="D71" s="2"/>
      <c r="E71" s="2"/>
      <c r="F71" s="3"/>
      <c r="G71" s="2">
        <f>Tableau1[[#This Row],[Sortie]]-Tableau1[[#This Row],[Arrivée]]-Tableau1[[#This Row],[Pause midi]]</f>
        <v>0</v>
      </c>
      <c r="H71" s="2"/>
      <c r="I71" s="11">
        <f>Tableau1[[#This Row],[Total jour]]-$C$3</f>
        <v>-0.33333333333333331</v>
      </c>
      <c r="J71" s="2"/>
      <c r="L71" s="28"/>
      <c r="M71" s="28"/>
      <c r="N71" s="28"/>
      <c r="O71" s="28"/>
      <c r="P71" s="28"/>
    </row>
    <row r="72" spans="1:16" ht="18.75" x14ac:dyDescent="0.25">
      <c r="A72" s="25"/>
      <c r="B72" s="1">
        <v>40844</v>
      </c>
      <c r="C72" s="1"/>
      <c r="D72" s="2"/>
      <c r="E72" s="2"/>
      <c r="F72" s="3"/>
      <c r="G72" s="2">
        <f>Tableau1[[#This Row],[Sortie]]-Tableau1[[#This Row],[Arrivée]]-Tableau1[[#This Row],[Pause midi]]</f>
        <v>0</v>
      </c>
      <c r="H72" s="2"/>
      <c r="I72" s="11">
        <f>Tableau1[[#This Row],[Total jour]]-$C$3</f>
        <v>-0.33333333333333331</v>
      </c>
      <c r="J72" s="2"/>
      <c r="L72" s="28"/>
      <c r="M72" s="28"/>
      <c r="N72" s="28"/>
      <c r="O72" s="28"/>
      <c r="P72" s="28"/>
    </row>
    <row r="73" spans="1:16" ht="18.75" x14ac:dyDescent="0.25">
      <c r="A73" s="25"/>
      <c r="B73" s="1">
        <v>40845</v>
      </c>
      <c r="C73" s="1"/>
      <c r="D73" s="2"/>
      <c r="E73" s="2"/>
      <c r="F73" s="3"/>
      <c r="G73" s="2">
        <f>Tableau1[[#This Row],[Sortie]]-Tableau1[[#This Row],[Arrivée]]-Tableau1[[#This Row],[Pause midi]]</f>
        <v>0</v>
      </c>
      <c r="H73" s="2"/>
      <c r="I73" s="11">
        <f>Tableau1[[#This Row],[Total jour]]-$C$3</f>
        <v>-0.33333333333333331</v>
      </c>
      <c r="J73" s="2"/>
      <c r="L73" s="28"/>
      <c r="M73" s="28"/>
      <c r="N73" s="28"/>
      <c r="O73" s="28"/>
      <c r="P73" s="28"/>
    </row>
    <row r="74" spans="1:16" ht="18.75" x14ac:dyDescent="0.25">
      <c r="A74" s="26"/>
      <c r="B74" s="24">
        <v>40846</v>
      </c>
      <c r="C74" s="4"/>
      <c r="D74" s="7"/>
      <c r="E74" s="42" t="s">
        <v>5</v>
      </c>
      <c r="F74" s="7"/>
      <c r="G74" s="7">
        <f t="shared" ref="G74" si="5">SUBTOTAL(109,G69:G73)</f>
        <v>0</v>
      </c>
      <c r="H74" s="7">
        <f>G44+G45+G53+G60+G67+G74</f>
        <v>0</v>
      </c>
      <c r="I74" s="12">
        <f>SUBTOTAL(109,I69:I73)</f>
        <v>-1.6666666666666665</v>
      </c>
      <c r="J74" s="2"/>
      <c r="L74" s="28"/>
      <c r="M74" s="28"/>
      <c r="N74" s="28"/>
      <c r="O74" s="28"/>
      <c r="P74" s="28"/>
    </row>
    <row r="75" spans="1:16" ht="18.75" x14ac:dyDescent="0.25">
      <c r="A75" s="26"/>
      <c r="B75" s="24">
        <v>40847</v>
      </c>
      <c r="C75" s="8"/>
      <c r="D75" s="9"/>
      <c r="E75" s="9"/>
      <c r="F75" s="10"/>
      <c r="G75" s="9"/>
      <c r="H75" s="9"/>
      <c r="I75" s="13"/>
      <c r="J75" s="2"/>
      <c r="L75" s="28"/>
      <c r="M75" s="28"/>
      <c r="N75" s="28"/>
      <c r="O75" s="28"/>
      <c r="P75" s="28"/>
    </row>
    <row r="76" spans="1:16" ht="18.75" x14ac:dyDescent="0.25">
      <c r="A76" s="25">
        <v>45</v>
      </c>
      <c r="B76" s="1">
        <v>40848</v>
      </c>
      <c r="C76" s="1"/>
      <c r="D76" s="2"/>
      <c r="E76" s="2"/>
      <c r="F76" s="3"/>
      <c r="G76" s="2">
        <f>Tableau1[[#This Row],[Sortie]]-Tableau1[[#This Row],[Arrivée]]-Tableau1[[#This Row],[Pause midi]]</f>
        <v>0</v>
      </c>
      <c r="H76" s="2"/>
      <c r="I76" s="11">
        <f>Tableau1[[#This Row],[Total jour]]-$C$3</f>
        <v>-0.33333333333333331</v>
      </c>
      <c r="J76" s="2"/>
      <c r="L76" s="28"/>
      <c r="M76" s="28"/>
      <c r="N76" s="28"/>
      <c r="O76" s="28"/>
      <c r="P76" s="28"/>
    </row>
    <row r="77" spans="1:16" ht="18.75" x14ac:dyDescent="0.25">
      <c r="A77" s="25"/>
      <c r="B77" s="1">
        <v>40849</v>
      </c>
      <c r="C77" s="1"/>
      <c r="D77" s="2"/>
      <c r="E77" s="2"/>
      <c r="F77" s="3"/>
      <c r="G77" s="2">
        <f>Tableau1[[#This Row],[Sortie]]-Tableau1[[#This Row],[Arrivée]]-Tableau1[[#This Row],[Pause midi]]</f>
        <v>0</v>
      </c>
      <c r="H77" s="2"/>
      <c r="I77" s="11">
        <f>Tableau1[[#This Row],[Total jour]]-$C$3</f>
        <v>-0.33333333333333331</v>
      </c>
      <c r="J77" s="2"/>
      <c r="L77" s="28"/>
      <c r="M77" s="28"/>
      <c r="N77" s="28"/>
      <c r="O77" s="28"/>
      <c r="P77" s="28"/>
    </row>
    <row r="78" spans="1:16" ht="18.75" x14ac:dyDescent="0.25">
      <c r="A78" s="25"/>
      <c r="B78" s="1">
        <v>40850</v>
      </c>
      <c r="C78" s="1"/>
      <c r="D78" s="2"/>
      <c r="E78" s="2"/>
      <c r="F78" s="3"/>
      <c r="G78" s="2">
        <f>Tableau1[[#This Row],[Sortie]]-Tableau1[[#This Row],[Arrivée]]-Tableau1[[#This Row],[Pause midi]]</f>
        <v>0</v>
      </c>
      <c r="H78" s="2"/>
      <c r="I78" s="11">
        <f>Tableau1[[#This Row],[Total jour]]-$C$3</f>
        <v>-0.33333333333333331</v>
      </c>
      <c r="J78" s="2"/>
      <c r="L78" s="28"/>
      <c r="M78" s="28"/>
      <c r="N78" s="28"/>
      <c r="O78" s="28"/>
      <c r="P78" s="28"/>
    </row>
    <row r="79" spans="1:16" ht="18.75" x14ac:dyDescent="0.25">
      <c r="A79" s="25"/>
      <c r="B79" s="1">
        <v>40851</v>
      </c>
      <c r="C79" s="1"/>
      <c r="D79" s="2"/>
      <c r="E79" s="2"/>
      <c r="F79" s="3"/>
      <c r="G79" s="2">
        <f>Tableau1[[#This Row],[Sortie]]-Tableau1[[#This Row],[Arrivée]]-Tableau1[[#This Row],[Pause midi]]</f>
        <v>0</v>
      </c>
      <c r="H79" s="2"/>
      <c r="I79" s="11">
        <f>Tableau1[[#This Row],[Total jour]]-$C$3</f>
        <v>-0.33333333333333331</v>
      </c>
      <c r="L79" s="28"/>
      <c r="M79" s="28"/>
      <c r="N79" s="28"/>
      <c r="O79" s="28"/>
      <c r="P79" s="28"/>
    </row>
    <row r="80" spans="1:16" ht="18.75" x14ac:dyDescent="0.25">
      <c r="A80" s="25"/>
      <c r="B80" s="1">
        <v>40852</v>
      </c>
      <c r="C80" s="1"/>
      <c r="D80" s="2"/>
      <c r="E80" s="2"/>
      <c r="F80" s="3"/>
      <c r="G80" s="2">
        <f>Tableau1[[#This Row],[Sortie]]-Tableau1[[#This Row],[Arrivée]]-Tableau1[[#This Row],[Pause midi]]</f>
        <v>0</v>
      </c>
      <c r="H80" s="2"/>
      <c r="I80" s="11">
        <f>Tableau1[[#This Row],[Total jour]]-$C$3</f>
        <v>-0.33333333333333331</v>
      </c>
      <c r="L80" s="28"/>
      <c r="M80" s="28"/>
      <c r="N80" s="28"/>
      <c r="O80" s="28"/>
      <c r="P80" s="28"/>
    </row>
    <row r="81" spans="1:16" ht="18.75" x14ac:dyDescent="0.25">
      <c r="A81" s="26"/>
      <c r="B81" s="24">
        <v>40853</v>
      </c>
      <c r="C81" s="4"/>
      <c r="D81" s="7"/>
      <c r="E81" s="42" t="s">
        <v>5</v>
      </c>
      <c r="F81" s="7"/>
      <c r="G81" s="7">
        <f t="shared" ref="G81" si="6">SUBTOTAL(109,G76:G80)</f>
        <v>0</v>
      </c>
      <c r="H81" s="7"/>
      <c r="I81" s="12">
        <f>SUBTOTAL(109,I76:I80)</f>
        <v>-1.6666666666666665</v>
      </c>
      <c r="L81" s="28"/>
      <c r="M81" s="28"/>
      <c r="N81" s="28"/>
      <c r="O81" s="28"/>
      <c r="P81" s="28"/>
    </row>
    <row r="82" spans="1:16" ht="18.75" x14ac:dyDescent="0.25">
      <c r="A82" s="26"/>
      <c r="B82" s="24">
        <v>40854</v>
      </c>
      <c r="C82" s="8"/>
      <c r="D82" s="9"/>
      <c r="E82" s="9"/>
      <c r="F82" s="10"/>
      <c r="G82" s="9"/>
      <c r="H82" s="9"/>
      <c r="I82" s="13"/>
      <c r="L82" s="28"/>
      <c r="M82" s="28"/>
      <c r="N82" s="28"/>
      <c r="O82" s="28"/>
      <c r="P82" s="28"/>
    </row>
    <row r="83" spans="1:16" ht="18.75" x14ac:dyDescent="0.25">
      <c r="A83" s="25">
        <v>46</v>
      </c>
      <c r="B83" s="1">
        <v>40855</v>
      </c>
      <c r="C83" s="1" t="s">
        <v>10</v>
      </c>
      <c r="D83" s="2">
        <v>0</v>
      </c>
      <c r="E83" s="2">
        <v>0</v>
      </c>
      <c r="F83" s="3">
        <v>0</v>
      </c>
      <c r="G83" s="2">
        <f>Tableau1[[#This Row],[Sortie]]-Tableau1[[#This Row],[Arrivée]]-Tableau1[[#This Row],[Pause midi]]</f>
        <v>0</v>
      </c>
      <c r="H83" s="2"/>
      <c r="I83" s="11">
        <f>Tableau1[[#This Row],[Total jour]]-$C$3</f>
        <v>-0.33333333333333331</v>
      </c>
      <c r="L83" s="28"/>
      <c r="M83" s="28"/>
      <c r="N83" s="28"/>
      <c r="O83" s="28"/>
      <c r="P83" s="28"/>
    </row>
    <row r="84" spans="1:16" ht="18.75" x14ac:dyDescent="0.25">
      <c r="A84" s="25"/>
      <c r="B84" s="1">
        <v>40856</v>
      </c>
      <c r="C84" s="1"/>
      <c r="D84" s="2"/>
      <c r="E84" s="2"/>
      <c r="F84" s="3"/>
      <c r="G84" s="2">
        <f>Tableau1[[#This Row],[Sortie]]-Tableau1[[#This Row],[Arrivée]]-Tableau1[[#This Row],[Pause midi]]</f>
        <v>0</v>
      </c>
      <c r="H84" s="2"/>
      <c r="I84" s="11">
        <f>Tableau1[[#This Row],[Total jour]]-$C$3</f>
        <v>-0.33333333333333331</v>
      </c>
      <c r="L84" s="28"/>
      <c r="M84" s="28"/>
      <c r="N84" s="28"/>
      <c r="O84" s="28"/>
      <c r="P84" s="28"/>
    </row>
    <row r="85" spans="1:16" ht="18.75" x14ac:dyDescent="0.25">
      <c r="A85" s="25"/>
      <c r="B85" s="1">
        <v>40857</v>
      </c>
      <c r="C85" s="1"/>
      <c r="D85" s="2"/>
      <c r="E85" s="2"/>
      <c r="F85" s="3"/>
      <c r="G85" s="2">
        <f>Tableau1[[#This Row],[Sortie]]-Tableau1[[#This Row],[Arrivée]]-Tableau1[[#This Row],[Pause midi]]</f>
        <v>0</v>
      </c>
      <c r="H85" s="2"/>
      <c r="I85" s="11">
        <f>Tableau1[[#This Row],[Total jour]]-$C$3</f>
        <v>-0.33333333333333331</v>
      </c>
      <c r="L85" s="28"/>
      <c r="M85" s="28"/>
      <c r="N85" s="28"/>
      <c r="O85" s="28"/>
      <c r="P85" s="28"/>
    </row>
    <row r="86" spans="1:16" ht="18.75" x14ac:dyDescent="0.25">
      <c r="A86" s="25"/>
      <c r="B86" s="1">
        <v>40858</v>
      </c>
      <c r="C86" s="1"/>
      <c r="D86" s="2"/>
      <c r="E86" s="2"/>
      <c r="F86" s="3"/>
      <c r="G86" s="2">
        <f>Tableau1[[#This Row],[Sortie]]-Tableau1[[#This Row],[Arrivée]]-Tableau1[[#This Row],[Pause midi]]</f>
        <v>0</v>
      </c>
      <c r="H86" s="2"/>
      <c r="I86" s="11">
        <f>Tableau1[[#This Row],[Total jour]]-$C$3</f>
        <v>-0.33333333333333331</v>
      </c>
      <c r="L86" s="28"/>
      <c r="M86" s="28"/>
      <c r="N86" s="28"/>
      <c r="O86" s="28"/>
      <c r="P86" s="28"/>
    </row>
    <row r="87" spans="1:16" ht="18.75" x14ac:dyDescent="0.25">
      <c r="A87" s="25"/>
      <c r="B87" s="1">
        <v>40859</v>
      </c>
      <c r="C87" s="1"/>
      <c r="D87" s="2"/>
      <c r="E87" s="2"/>
      <c r="F87" s="3"/>
      <c r="G87" s="2">
        <f>Tableau1[[#This Row],[Sortie]]-Tableau1[[#This Row],[Arrivée]]-Tableau1[[#This Row],[Pause midi]]</f>
        <v>0</v>
      </c>
      <c r="H87" s="2"/>
      <c r="I87" s="11">
        <f>Tableau1[[#This Row],[Total jour]]-$C$3</f>
        <v>-0.33333333333333331</v>
      </c>
      <c r="L87" s="28"/>
      <c r="M87" s="28"/>
      <c r="N87" s="28"/>
      <c r="O87" s="28"/>
      <c r="P87" s="28"/>
    </row>
    <row r="88" spans="1:16" ht="18.75" x14ac:dyDescent="0.25">
      <c r="A88" s="26"/>
      <c r="B88" s="24">
        <v>40860</v>
      </c>
      <c r="C88" s="4"/>
      <c r="D88" s="7"/>
      <c r="E88" s="42" t="s">
        <v>5</v>
      </c>
      <c r="F88" s="7"/>
      <c r="G88" s="7">
        <f t="shared" ref="G88" si="7">SUBTOTAL(109,G83:G87)</f>
        <v>0</v>
      </c>
      <c r="H88" s="7"/>
      <c r="I88" s="12">
        <f>SUBTOTAL(109,I83:I87)</f>
        <v>-1.6666666666666665</v>
      </c>
      <c r="L88" s="28"/>
      <c r="M88" s="28"/>
      <c r="N88" s="28"/>
      <c r="O88" s="28"/>
      <c r="P88" s="28"/>
    </row>
    <row r="89" spans="1:16" ht="18.75" x14ac:dyDescent="0.25">
      <c r="A89" s="26"/>
      <c r="B89" s="24">
        <v>40861</v>
      </c>
      <c r="C89" s="8"/>
      <c r="D89" s="9"/>
      <c r="E89" s="9"/>
      <c r="F89" s="10"/>
      <c r="G89" s="9"/>
      <c r="H89" s="9"/>
      <c r="I89" s="13"/>
      <c r="L89" s="28"/>
      <c r="M89" s="28"/>
      <c r="N89" s="28"/>
      <c r="O89" s="28"/>
      <c r="P89" s="28"/>
    </row>
    <row r="90" spans="1:16" ht="18.75" x14ac:dyDescent="0.25">
      <c r="A90" s="25">
        <v>47</v>
      </c>
      <c r="B90" s="1">
        <v>40862</v>
      </c>
      <c r="C90" s="1"/>
      <c r="D90" s="2"/>
      <c r="E90" s="2"/>
      <c r="F90" s="3"/>
      <c r="G90" s="2">
        <f>Tableau1[[#This Row],[Sortie]]-Tableau1[[#This Row],[Arrivée]]-Tableau1[[#This Row],[Pause midi]]</f>
        <v>0</v>
      </c>
      <c r="H90" s="2"/>
      <c r="I90" s="11">
        <f>Tableau1[[#This Row],[Total jour]]-$C$3</f>
        <v>-0.33333333333333331</v>
      </c>
      <c r="L90" s="28"/>
      <c r="M90" s="28"/>
      <c r="N90" s="28"/>
      <c r="O90" s="28"/>
      <c r="P90" s="28"/>
    </row>
    <row r="91" spans="1:16" ht="18.75" x14ac:dyDescent="0.25">
      <c r="A91" s="25"/>
      <c r="B91" s="1">
        <v>40863</v>
      </c>
      <c r="C91" s="1"/>
      <c r="D91" s="2"/>
      <c r="E91" s="2"/>
      <c r="F91" s="3"/>
      <c r="G91" s="2">
        <f>Tableau1[[#This Row],[Sortie]]-Tableau1[[#This Row],[Arrivée]]-Tableau1[[#This Row],[Pause midi]]</f>
        <v>0</v>
      </c>
      <c r="H91" s="2"/>
      <c r="I91" s="11">
        <f>Tableau1[[#This Row],[Total jour]]-$C$3</f>
        <v>-0.33333333333333331</v>
      </c>
      <c r="L91" s="28"/>
      <c r="M91" s="28"/>
      <c r="N91" s="28"/>
      <c r="O91" s="28"/>
      <c r="P91" s="28"/>
    </row>
    <row r="92" spans="1:16" ht="18.75" x14ac:dyDescent="0.25">
      <c r="A92" s="25"/>
      <c r="B92" s="1">
        <v>40864</v>
      </c>
      <c r="C92" s="1"/>
      <c r="D92" s="2"/>
      <c r="E92" s="2"/>
      <c r="F92" s="3"/>
      <c r="G92" s="2">
        <f>Tableau1[[#This Row],[Sortie]]-Tableau1[[#This Row],[Arrivée]]-Tableau1[[#This Row],[Pause midi]]</f>
        <v>0</v>
      </c>
      <c r="H92" s="2"/>
      <c r="I92" s="11">
        <f>Tableau1[[#This Row],[Total jour]]-$C$3</f>
        <v>-0.33333333333333331</v>
      </c>
      <c r="L92" s="28"/>
      <c r="M92" s="28"/>
      <c r="N92" s="28"/>
      <c r="O92" s="28"/>
      <c r="P92" s="28"/>
    </row>
    <row r="93" spans="1:16" ht="18.75" x14ac:dyDescent="0.25">
      <c r="A93" s="25"/>
      <c r="B93" s="1">
        <v>40865</v>
      </c>
      <c r="C93" s="1"/>
      <c r="D93" s="2"/>
      <c r="E93" s="2"/>
      <c r="F93" s="3"/>
      <c r="G93" s="2">
        <f>Tableau1[[#This Row],[Sortie]]-Tableau1[[#This Row],[Arrivée]]-Tableau1[[#This Row],[Pause midi]]</f>
        <v>0</v>
      </c>
      <c r="H93" s="2"/>
      <c r="I93" s="11">
        <f>Tableau1[[#This Row],[Total jour]]-$C$3</f>
        <v>-0.33333333333333331</v>
      </c>
      <c r="L93" s="28"/>
      <c r="M93" s="28"/>
      <c r="N93" s="28"/>
      <c r="O93" s="28"/>
      <c r="P93" s="28"/>
    </row>
    <row r="94" spans="1:16" ht="18.75" x14ac:dyDescent="0.25">
      <c r="A94" s="25"/>
      <c r="B94" s="1">
        <v>40866</v>
      </c>
      <c r="C94" s="1"/>
      <c r="D94" s="2"/>
      <c r="E94" s="2"/>
      <c r="F94" s="3"/>
      <c r="G94" s="2">
        <f>Tableau1[[#This Row],[Sortie]]-Tableau1[[#This Row],[Arrivée]]-Tableau1[[#This Row],[Pause midi]]</f>
        <v>0</v>
      </c>
      <c r="H94" s="2"/>
      <c r="I94" s="11">
        <f>Tableau1[[#This Row],[Total jour]]-$C$3</f>
        <v>-0.33333333333333331</v>
      </c>
      <c r="L94" s="28"/>
      <c r="M94" s="28"/>
      <c r="N94" s="28"/>
      <c r="O94" s="28"/>
      <c r="P94" s="28"/>
    </row>
    <row r="95" spans="1:16" ht="18.75" x14ac:dyDescent="0.25">
      <c r="A95" s="26"/>
      <c r="B95" s="24">
        <v>40867</v>
      </c>
      <c r="C95" s="4"/>
      <c r="D95" s="7"/>
      <c r="E95" s="42" t="s">
        <v>5</v>
      </c>
      <c r="F95" s="7"/>
      <c r="G95" s="7">
        <f t="shared" ref="G95" si="8">SUBTOTAL(109,G90:G94)</f>
        <v>0</v>
      </c>
      <c r="H95" s="7"/>
      <c r="I95" s="12">
        <f>SUBTOTAL(109,I90:I94)</f>
        <v>-1.6666666666666665</v>
      </c>
      <c r="L95" s="28"/>
      <c r="M95" s="28"/>
      <c r="N95" s="28"/>
      <c r="O95" s="28"/>
      <c r="P95" s="28"/>
    </row>
    <row r="96" spans="1:16" ht="18.75" x14ac:dyDescent="0.25">
      <c r="A96" s="26"/>
      <c r="B96" s="24">
        <v>40868</v>
      </c>
      <c r="C96" s="8"/>
      <c r="D96" s="9"/>
      <c r="E96" s="9"/>
      <c r="F96" s="10"/>
      <c r="G96" s="9"/>
      <c r="H96" s="9"/>
      <c r="I96" s="13"/>
      <c r="L96" s="28"/>
      <c r="M96" s="28"/>
      <c r="N96" s="28"/>
      <c r="O96" s="28"/>
      <c r="P96" s="28"/>
    </row>
    <row r="97" spans="1:16" ht="18.75" x14ac:dyDescent="0.25">
      <c r="A97" s="25">
        <v>48</v>
      </c>
      <c r="B97" s="1">
        <v>40869</v>
      </c>
      <c r="C97" s="1"/>
      <c r="D97" s="2"/>
      <c r="E97" s="2"/>
      <c r="F97" s="3"/>
      <c r="G97" s="2">
        <f>Tableau1[[#This Row],[Sortie]]-Tableau1[[#This Row],[Arrivée]]-Tableau1[[#This Row],[Pause midi]]</f>
        <v>0</v>
      </c>
      <c r="H97" s="2"/>
      <c r="I97" s="11">
        <f>Tableau1[[#This Row],[Total jour]]-$C$3</f>
        <v>-0.33333333333333331</v>
      </c>
      <c r="L97" s="28"/>
      <c r="M97" s="28"/>
      <c r="N97" s="28"/>
      <c r="O97" s="28"/>
      <c r="P97" s="28"/>
    </row>
    <row r="98" spans="1:16" ht="18.75" x14ac:dyDescent="0.25">
      <c r="A98" s="25"/>
      <c r="B98" s="1">
        <v>40870</v>
      </c>
      <c r="C98" s="1"/>
      <c r="D98" s="2"/>
      <c r="E98" s="2"/>
      <c r="F98" s="3"/>
      <c r="G98" s="2">
        <f>Tableau1[[#This Row],[Sortie]]-Tableau1[[#This Row],[Arrivée]]-Tableau1[[#This Row],[Pause midi]]</f>
        <v>0</v>
      </c>
      <c r="H98" s="2"/>
      <c r="I98" s="11">
        <f>Tableau1[[#This Row],[Total jour]]-$C$3</f>
        <v>-0.33333333333333331</v>
      </c>
      <c r="L98" s="28"/>
      <c r="M98" s="28"/>
      <c r="N98" s="28"/>
      <c r="O98" s="28"/>
      <c r="P98" s="28"/>
    </row>
    <row r="99" spans="1:16" ht="18.75" x14ac:dyDescent="0.25">
      <c r="A99" s="25"/>
      <c r="B99" s="1">
        <v>40871</v>
      </c>
      <c r="C99" s="1"/>
      <c r="D99" s="2"/>
      <c r="E99" s="2"/>
      <c r="F99" s="3"/>
      <c r="G99" s="2">
        <f>Tableau1[[#This Row],[Sortie]]-Tableau1[[#This Row],[Arrivée]]-Tableau1[[#This Row],[Pause midi]]</f>
        <v>0</v>
      </c>
      <c r="H99" s="2"/>
      <c r="I99" s="11">
        <f>Tableau1[[#This Row],[Total jour]]-$C$3</f>
        <v>-0.33333333333333331</v>
      </c>
      <c r="L99" s="28"/>
      <c r="M99" s="28"/>
      <c r="N99" s="28"/>
      <c r="O99" s="28"/>
      <c r="P99" s="28"/>
    </row>
    <row r="100" spans="1:16" ht="18.75" x14ac:dyDescent="0.25">
      <c r="A100" s="25"/>
      <c r="B100" s="1">
        <v>40872</v>
      </c>
      <c r="C100" s="1"/>
      <c r="D100" s="2"/>
      <c r="E100" s="2"/>
      <c r="F100" s="3"/>
      <c r="G100" s="2">
        <f>Tableau1[[#This Row],[Sortie]]-Tableau1[[#This Row],[Arrivée]]-Tableau1[[#This Row],[Pause midi]]</f>
        <v>0</v>
      </c>
      <c r="H100" s="2"/>
      <c r="I100" s="11">
        <f>Tableau1[[#This Row],[Total jour]]-$C$3</f>
        <v>-0.33333333333333331</v>
      </c>
      <c r="L100" s="28"/>
      <c r="M100" s="28"/>
      <c r="N100" s="28"/>
      <c r="O100" s="28"/>
      <c r="P100" s="28"/>
    </row>
    <row r="101" spans="1:16" ht="18.75" x14ac:dyDescent="0.25">
      <c r="A101" s="25"/>
      <c r="B101" s="1">
        <v>40873</v>
      </c>
      <c r="C101" s="1"/>
      <c r="D101" s="2"/>
      <c r="E101" s="2"/>
      <c r="F101" s="3"/>
      <c r="G101" s="2">
        <f>Tableau1[[#This Row],[Sortie]]-Tableau1[[#This Row],[Arrivée]]-Tableau1[[#This Row],[Pause midi]]</f>
        <v>0</v>
      </c>
      <c r="H101" s="2"/>
      <c r="I101" s="11">
        <f>Tableau1[[#This Row],[Total jour]]-$C$3</f>
        <v>-0.33333333333333331</v>
      </c>
      <c r="L101" s="28"/>
      <c r="M101" s="28"/>
      <c r="N101" s="28"/>
      <c r="O101" s="28"/>
      <c r="P101" s="28"/>
    </row>
    <row r="102" spans="1:16" ht="18.75" x14ac:dyDescent="0.25">
      <c r="A102" s="26"/>
      <c r="B102" s="24">
        <v>40874</v>
      </c>
      <c r="C102" s="4"/>
      <c r="D102" s="7"/>
      <c r="E102" s="42" t="s">
        <v>5</v>
      </c>
      <c r="F102" s="7"/>
      <c r="G102" s="7">
        <f t="shared" ref="G102" si="9">SUBTOTAL(109,G97:G101)</f>
        <v>0</v>
      </c>
      <c r="H102" s="7"/>
      <c r="I102" s="12">
        <f>SUBTOTAL(109,I97:I101)</f>
        <v>-1.6666666666666665</v>
      </c>
      <c r="L102" s="28"/>
      <c r="M102" s="28"/>
      <c r="N102" s="28"/>
      <c r="O102" s="28"/>
      <c r="P102" s="28"/>
    </row>
    <row r="103" spans="1:16" ht="18.75" x14ac:dyDescent="0.25">
      <c r="A103" s="26"/>
      <c r="B103" s="24">
        <v>40875</v>
      </c>
      <c r="C103" s="8"/>
      <c r="D103" s="9"/>
      <c r="E103" s="9"/>
      <c r="F103" s="10"/>
      <c r="G103" s="9"/>
      <c r="H103" s="9"/>
      <c r="I103" s="13"/>
      <c r="L103" s="28"/>
      <c r="M103" s="28"/>
      <c r="N103" s="28"/>
      <c r="O103" s="28"/>
      <c r="P103" s="28"/>
    </row>
    <row r="104" spans="1:16" ht="18.75" x14ac:dyDescent="0.25">
      <c r="A104" s="25">
        <v>49</v>
      </c>
      <c r="B104" s="1">
        <v>40876</v>
      </c>
      <c r="C104" s="1"/>
      <c r="D104" s="2"/>
      <c r="E104" s="2"/>
      <c r="F104" s="3"/>
      <c r="G104" s="2">
        <f>Tableau1[[#This Row],[Sortie]]-Tableau1[[#This Row],[Arrivée]]-Tableau1[[#This Row],[Pause midi]]</f>
        <v>0</v>
      </c>
      <c r="H104" s="2">
        <f>G81+G88+G95+G102+Tableau1[[#This Row],[Total jour]]</f>
        <v>0</v>
      </c>
      <c r="I104" s="11">
        <f>Tableau1[[#This Row],[Total jour]]-$C$3</f>
        <v>-0.33333333333333331</v>
      </c>
      <c r="L104" s="28"/>
      <c r="M104" s="28"/>
      <c r="N104" s="28"/>
      <c r="O104" s="28"/>
      <c r="P104" s="28"/>
    </row>
    <row r="105" spans="1:16" ht="18.75" x14ac:dyDescent="0.25">
      <c r="A105" s="25"/>
      <c r="B105" s="1">
        <v>40877</v>
      </c>
      <c r="C105" s="1"/>
      <c r="D105" s="2"/>
      <c r="E105" s="2"/>
      <c r="F105" s="3"/>
      <c r="G105" s="2">
        <f>Tableau1[[#This Row],[Sortie]]-Tableau1[[#This Row],[Arrivée]]-Tableau1[[#This Row],[Pause midi]]</f>
        <v>0</v>
      </c>
      <c r="H105" s="2"/>
      <c r="I105" s="11">
        <f>Tableau1[[#This Row],[Total jour]]-$C$3</f>
        <v>-0.33333333333333331</v>
      </c>
      <c r="L105" s="28"/>
      <c r="M105" s="28"/>
      <c r="N105" s="28"/>
      <c r="O105" s="28"/>
      <c r="P105" s="28"/>
    </row>
    <row r="106" spans="1:16" ht="18.75" x14ac:dyDescent="0.25">
      <c r="A106" s="25"/>
      <c r="B106" s="1">
        <v>40878</v>
      </c>
      <c r="C106" s="1"/>
      <c r="D106" s="2"/>
      <c r="E106" s="2"/>
      <c r="F106" s="3"/>
      <c r="G106" s="2">
        <f>Tableau1[[#This Row],[Sortie]]-Tableau1[[#This Row],[Arrivée]]-Tableau1[[#This Row],[Pause midi]]</f>
        <v>0</v>
      </c>
      <c r="H106" s="2"/>
      <c r="I106" s="11">
        <f>Tableau1[[#This Row],[Total jour]]-$C$3</f>
        <v>-0.33333333333333331</v>
      </c>
      <c r="L106" s="28"/>
      <c r="M106" s="28"/>
      <c r="N106" s="28"/>
      <c r="O106" s="28"/>
      <c r="P106" s="28"/>
    </row>
    <row r="107" spans="1:16" ht="18.75" x14ac:dyDescent="0.25">
      <c r="A107" s="25"/>
      <c r="B107" s="1">
        <v>40879</v>
      </c>
      <c r="C107" s="1"/>
      <c r="D107" s="2"/>
      <c r="E107" s="2"/>
      <c r="F107" s="3"/>
      <c r="G107" s="2">
        <f>Tableau1[[#This Row],[Sortie]]-Tableau1[[#This Row],[Arrivée]]-Tableau1[[#This Row],[Pause midi]]</f>
        <v>0</v>
      </c>
      <c r="H107" s="2"/>
      <c r="I107" s="11">
        <f>Tableau1[[#This Row],[Total jour]]-$C$3</f>
        <v>-0.33333333333333331</v>
      </c>
      <c r="L107" s="28"/>
      <c r="M107" s="28"/>
      <c r="N107" s="28"/>
      <c r="O107" s="28"/>
      <c r="P107" s="28"/>
    </row>
    <row r="108" spans="1:16" ht="18.75" x14ac:dyDescent="0.25">
      <c r="A108" s="25"/>
      <c r="B108" s="1">
        <v>40880</v>
      </c>
      <c r="C108" s="1"/>
      <c r="D108" s="2"/>
      <c r="E108" s="2"/>
      <c r="F108" s="3"/>
      <c r="G108" s="2">
        <f>Tableau1[[#This Row],[Sortie]]-Tableau1[[#This Row],[Arrivée]]-Tableau1[[#This Row],[Pause midi]]</f>
        <v>0</v>
      </c>
      <c r="H108" s="2"/>
      <c r="I108" s="11">
        <f>Tableau1[[#This Row],[Total jour]]-$C$3</f>
        <v>-0.33333333333333331</v>
      </c>
      <c r="L108" s="28"/>
      <c r="M108" s="28"/>
      <c r="N108" s="28"/>
      <c r="O108" s="28"/>
      <c r="P108" s="28"/>
    </row>
    <row r="109" spans="1:16" ht="18.75" x14ac:dyDescent="0.25">
      <c r="A109" s="26"/>
      <c r="B109" s="24">
        <v>40881</v>
      </c>
      <c r="C109" s="4"/>
      <c r="D109" s="7"/>
      <c r="E109" s="42" t="s">
        <v>5</v>
      </c>
      <c r="F109" s="7"/>
      <c r="G109" s="7">
        <f t="shared" ref="G109" si="10">SUBTOTAL(109,G104:G108)</f>
        <v>0</v>
      </c>
      <c r="H109" s="7"/>
      <c r="I109" s="12">
        <f>SUBTOTAL(109,I104:I108)</f>
        <v>-1.6666666666666665</v>
      </c>
      <c r="L109" s="28"/>
      <c r="M109" s="28"/>
      <c r="N109" s="28"/>
      <c r="O109" s="28"/>
      <c r="P109" s="28"/>
    </row>
    <row r="110" spans="1:16" ht="18.75" x14ac:dyDescent="0.25">
      <c r="A110" s="26"/>
      <c r="B110" s="24">
        <v>40882</v>
      </c>
      <c r="C110" s="8"/>
      <c r="D110" s="9"/>
      <c r="E110" s="9"/>
      <c r="F110" s="10"/>
      <c r="G110" s="9"/>
      <c r="H110" s="9"/>
      <c r="I110" s="13"/>
      <c r="L110" s="28"/>
      <c r="M110" s="28"/>
      <c r="N110" s="28"/>
      <c r="O110" s="28"/>
      <c r="P110" s="28"/>
    </row>
    <row r="111" spans="1:16" ht="18.75" x14ac:dyDescent="0.25">
      <c r="A111" s="25">
        <v>50</v>
      </c>
      <c r="B111" s="1">
        <v>40883</v>
      </c>
      <c r="C111" s="1"/>
      <c r="D111" s="2"/>
      <c r="E111" s="2"/>
      <c r="F111" s="3"/>
      <c r="G111" s="2">
        <f>Tableau1[[#This Row],[Sortie]]-Tableau1[[#This Row],[Arrivée]]-Tableau1[[#This Row],[Pause midi]]</f>
        <v>0</v>
      </c>
      <c r="H111" s="2"/>
      <c r="I111" s="11">
        <f>Tableau1[[#This Row],[Total jour]]-$C$3</f>
        <v>-0.33333333333333331</v>
      </c>
      <c r="L111" s="28"/>
      <c r="M111" s="28"/>
      <c r="N111" s="28"/>
      <c r="O111" s="28"/>
      <c r="P111" s="28"/>
    </row>
    <row r="112" spans="1:16" ht="18.75" x14ac:dyDescent="0.25">
      <c r="A112" s="25"/>
      <c r="B112" s="1">
        <v>40884</v>
      </c>
      <c r="C112" s="1"/>
      <c r="D112" s="2"/>
      <c r="E112" s="2"/>
      <c r="F112" s="3"/>
      <c r="G112" s="2">
        <f>Tableau1[[#This Row],[Sortie]]-Tableau1[[#This Row],[Arrivée]]-Tableau1[[#This Row],[Pause midi]]</f>
        <v>0</v>
      </c>
      <c r="H112" s="2"/>
      <c r="I112" s="11">
        <f>Tableau1[[#This Row],[Total jour]]-$C$3</f>
        <v>-0.33333333333333331</v>
      </c>
      <c r="L112" s="28"/>
      <c r="M112" s="28"/>
      <c r="N112" s="28"/>
      <c r="O112" s="28"/>
      <c r="P112" s="28"/>
    </row>
    <row r="113" spans="1:16" ht="18.75" x14ac:dyDescent="0.25">
      <c r="A113" s="25"/>
      <c r="B113" s="1">
        <v>40885</v>
      </c>
      <c r="C113" s="1"/>
      <c r="D113" s="2"/>
      <c r="E113" s="2"/>
      <c r="F113" s="3"/>
      <c r="G113" s="2">
        <f>Tableau1[[#This Row],[Sortie]]-Tableau1[[#This Row],[Arrivée]]-Tableau1[[#This Row],[Pause midi]]</f>
        <v>0</v>
      </c>
      <c r="H113" s="2"/>
      <c r="I113" s="11">
        <f>Tableau1[[#This Row],[Total jour]]-$C$3</f>
        <v>-0.33333333333333331</v>
      </c>
      <c r="L113" s="28"/>
      <c r="M113" s="28"/>
      <c r="N113" s="28"/>
      <c r="O113" s="28"/>
      <c r="P113" s="28"/>
    </row>
    <row r="114" spans="1:16" ht="18.75" x14ac:dyDescent="0.25">
      <c r="A114" s="25"/>
      <c r="B114" s="1">
        <v>40886</v>
      </c>
      <c r="C114" s="1"/>
      <c r="D114" s="2"/>
      <c r="E114" s="2"/>
      <c r="F114" s="3"/>
      <c r="G114" s="2">
        <f>Tableau1[[#This Row],[Sortie]]-Tableau1[[#This Row],[Arrivée]]-Tableau1[[#This Row],[Pause midi]]</f>
        <v>0</v>
      </c>
      <c r="H114" s="2"/>
      <c r="I114" s="11">
        <f>Tableau1[[#This Row],[Total jour]]-$C$3</f>
        <v>-0.33333333333333331</v>
      </c>
      <c r="L114" s="28"/>
      <c r="M114" s="28"/>
      <c r="N114" s="28"/>
      <c r="O114" s="28"/>
      <c r="P114" s="28"/>
    </row>
    <row r="115" spans="1:16" ht="18.75" x14ac:dyDescent="0.25">
      <c r="A115" s="25"/>
      <c r="B115" s="1">
        <v>40887</v>
      </c>
      <c r="C115" s="1"/>
      <c r="D115" s="2"/>
      <c r="E115" s="2"/>
      <c r="F115" s="3"/>
      <c r="G115" s="2">
        <f>Tableau1[[#This Row],[Sortie]]-Tableau1[[#This Row],[Arrivée]]-Tableau1[[#This Row],[Pause midi]]</f>
        <v>0</v>
      </c>
      <c r="H115" s="2"/>
      <c r="I115" s="11">
        <f>Tableau1[[#This Row],[Total jour]]-$C$3</f>
        <v>-0.33333333333333331</v>
      </c>
      <c r="L115" s="28"/>
      <c r="M115" s="28"/>
      <c r="N115" s="28"/>
      <c r="O115" s="28"/>
      <c r="P115" s="28"/>
    </row>
    <row r="116" spans="1:16" ht="18.75" x14ac:dyDescent="0.25">
      <c r="A116" s="26"/>
      <c r="B116" s="24">
        <v>40888</v>
      </c>
      <c r="C116" s="4"/>
      <c r="D116" s="7"/>
      <c r="E116" s="42" t="s">
        <v>5</v>
      </c>
      <c r="F116" s="7"/>
      <c r="G116" s="7">
        <f t="shared" ref="G116" si="11">SUBTOTAL(109,G111:G115)</f>
        <v>0</v>
      </c>
      <c r="H116" s="7"/>
      <c r="I116" s="12">
        <f>SUBTOTAL(109,I111:I115)</f>
        <v>-1.6666666666666665</v>
      </c>
      <c r="L116" s="28"/>
      <c r="M116" s="28"/>
      <c r="N116" s="28"/>
      <c r="O116" s="28"/>
      <c r="P116" s="28"/>
    </row>
    <row r="117" spans="1:16" ht="18.75" x14ac:dyDescent="0.25">
      <c r="A117" s="26"/>
      <c r="B117" s="24">
        <v>40889</v>
      </c>
      <c r="C117" s="8"/>
      <c r="D117" s="9"/>
      <c r="E117" s="9"/>
      <c r="F117" s="10"/>
      <c r="G117" s="9"/>
      <c r="H117" s="9"/>
      <c r="I117" s="13"/>
      <c r="L117" s="28"/>
      <c r="M117" s="28"/>
      <c r="N117" s="28"/>
      <c r="O117" s="28"/>
      <c r="P117" s="28"/>
    </row>
    <row r="118" spans="1:16" ht="18.75" x14ac:dyDescent="0.25">
      <c r="A118" s="25">
        <v>51</v>
      </c>
      <c r="B118" s="1">
        <v>40890</v>
      </c>
      <c r="C118" s="1"/>
      <c r="D118" s="2"/>
      <c r="E118" s="2"/>
      <c r="F118" s="3"/>
      <c r="G118" s="2">
        <f>Tableau1[[#This Row],[Sortie]]-Tableau1[[#This Row],[Arrivée]]-Tableau1[[#This Row],[Pause midi]]</f>
        <v>0</v>
      </c>
      <c r="H118" s="2"/>
      <c r="I118" s="11">
        <f>Tableau1[[#This Row],[Total jour]]-$C$3</f>
        <v>-0.33333333333333331</v>
      </c>
      <c r="L118" s="28"/>
      <c r="M118" s="28"/>
      <c r="N118" s="28"/>
      <c r="O118" s="28"/>
      <c r="P118" s="28"/>
    </row>
    <row r="119" spans="1:16" ht="18.75" x14ac:dyDescent="0.25">
      <c r="A119" s="25"/>
      <c r="B119" s="1">
        <v>40891</v>
      </c>
      <c r="C119" s="1"/>
      <c r="D119" s="2"/>
      <c r="E119" s="2"/>
      <c r="F119" s="3"/>
      <c r="G119" s="2">
        <f>Tableau1[[#This Row],[Sortie]]-Tableau1[[#This Row],[Arrivée]]-Tableau1[[#This Row],[Pause midi]]</f>
        <v>0</v>
      </c>
      <c r="H119" s="2"/>
      <c r="I119" s="11">
        <f>Tableau1[[#This Row],[Total jour]]-$C$3</f>
        <v>-0.33333333333333331</v>
      </c>
      <c r="L119" s="28"/>
      <c r="M119" s="28"/>
      <c r="N119" s="28"/>
      <c r="O119" s="28"/>
      <c r="P119" s="28"/>
    </row>
    <row r="120" spans="1:16" ht="18.75" x14ac:dyDescent="0.25">
      <c r="A120" s="25"/>
      <c r="B120" s="1">
        <v>40892</v>
      </c>
      <c r="C120" s="1"/>
      <c r="D120" s="2"/>
      <c r="E120" s="2"/>
      <c r="F120" s="3"/>
      <c r="G120" s="2">
        <f>Tableau1[[#This Row],[Sortie]]-Tableau1[[#This Row],[Arrivée]]-Tableau1[[#This Row],[Pause midi]]</f>
        <v>0</v>
      </c>
      <c r="H120" s="2"/>
      <c r="I120" s="11">
        <f>Tableau1[[#This Row],[Total jour]]-$C$3</f>
        <v>-0.33333333333333331</v>
      </c>
      <c r="L120" s="28"/>
      <c r="M120" s="28"/>
      <c r="N120" s="28"/>
      <c r="O120" s="28"/>
      <c r="P120" s="28"/>
    </row>
    <row r="121" spans="1:16" ht="18.75" x14ac:dyDescent="0.25">
      <c r="A121" s="25"/>
      <c r="B121" s="1">
        <v>40893</v>
      </c>
      <c r="C121" s="1"/>
      <c r="D121" s="2"/>
      <c r="E121" s="2"/>
      <c r="F121" s="3"/>
      <c r="G121" s="2">
        <f>Tableau1[[#This Row],[Sortie]]-Tableau1[[#This Row],[Arrivée]]-Tableau1[[#This Row],[Pause midi]]</f>
        <v>0</v>
      </c>
      <c r="H121" s="2"/>
      <c r="I121" s="11">
        <f>Tableau1[[#This Row],[Total jour]]-$C$3</f>
        <v>-0.33333333333333331</v>
      </c>
      <c r="L121" s="28"/>
      <c r="M121" s="28"/>
      <c r="N121" s="28"/>
      <c r="O121" s="28"/>
      <c r="P121" s="28"/>
    </row>
    <row r="122" spans="1:16" ht="18.75" x14ac:dyDescent="0.25">
      <c r="A122" s="25"/>
      <c r="B122" s="1">
        <v>40894</v>
      </c>
      <c r="C122" s="1"/>
      <c r="D122" s="2"/>
      <c r="E122" s="2"/>
      <c r="F122" s="3"/>
      <c r="G122" s="2">
        <f>Tableau1[[#This Row],[Sortie]]-Tableau1[[#This Row],[Arrivée]]-Tableau1[[#This Row],[Pause midi]]</f>
        <v>0</v>
      </c>
      <c r="H122" s="2"/>
      <c r="I122" s="11">
        <f>Tableau1[[#This Row],[Total jour]]-$C$3</f>
        <v>-0.33333333333333331</v>
      </c>
      <c r="L122" s="28"/>
      <c r="M122" s="28"/>
      <c r="N122" s="28"/>
      <c r="O122" s="28"/>
      <c r="P122" s="28"/>
    </row>
    <row r="123" spans="1:16" ht="18.75" x14ac:dyDescent="0.25">
      <c r="A123" s="26"/>
      <c r="B123" s="24">
        <v>40895</v>
      </c>
      <c r="C123" s="4"/>
      <c r="D123" s="7"/>
      <c r="E123" s="42" t="s">
        <v>5</v>
      </c>
      <c r="F123" s="7"/>
      <c r="G123" s="7">
        <f t="shared" ref="G123" si="12">SUBTOTAL(109,G118:G122)</f>
        <v>0</v>
      </c>
      <c r="H123" s="7"/>
      <c r="I123" s="12">
        <f>SUBTOTAL(109,I118:I122)</f>
        <v>-1.6666666666666665</v>
      </c>
      <c r="L123" s="28"/>
      <c r="M123" s="28"/>
      <c r="N123" s="28"/>
      <c r="O123" s="28"/>
      <c r="P123" s="28"/>
    </row>
    <row r="124" spans="1:16" ht="18.75" x14ac:dyDescent="0.25">
      <c r="A124" s="26"/>
      <c r="B124" s="24">
        <v>40896</v>
      </c>
      <c r="C124" s="8"/>
      <c r="D124" s="9"/>
      <c r="E124" s="9"/>
      <c r="F124" s="10"/>
      <c r="G124" s="9"/>
      <c r="H124" s="9"/>
      <c r="I124" s="13"/>
      <c r="L124" s="28"/>
      <c r="M124" s="28"/>
      <c r="N124" s="28"/>
      <c r="O124" s="28"/>
      <c r="P124" s="28"/>
    </row>
    <row r="125" spans="1:16" ht="18.75" x14ac:dyDescent="0.25">
      <c r="A125" s="25">
        <v>52</v>
      </c>
      <c r="B125" s="1">
        <v>40897</v>
      </c>
      <c r="C125" s="1"/>
      <c r="D125" s="2"/>
      <c r="E125" s="2"/>
      <c r="F125" s="3"/>
      <c r="G125" s="2">
        <f>Tableau1[[#This Row],[Sortie]]-Tableau1[[#This Row],[Arrivée]]-Tableau1[[#This Row],[Pause midi]]</f>
        <v>0</v>
      </c>
      <c r="H125" s="2"/>
      <c r="I125" s="11">
        <f>Tableau1[[#This Row],[Total jour]]-$C$3</f>
        <v>-0.33333333333333331</v>
      </c>
      <c r="L125" s="28"/>
      <c r="M125" s="28"/>
      <c r="N125" s="28"/>
      <c r="O125" s="28"/>
      <c r="P125" s="28"/>
    </row>
    <row r="126" spans="1:16" ht="18.75" x14ac:dyDescent="0.25">
      <c r="A126" s="25"/>
      <c r="B126" s="1">
        <v>40898</v>
      </c>
      <c r="C126" s="1"/>
      <c r="D126" s="2"/>
      <c r="E126" s="2"/>
      <c r="F126" s="3"/>
      <c r="G126" s="2">
        <f>Tableau1[[#This Row],[Sortie]]-Tableau1[[#This Row],[Arrivée]]-Tableau1[[#This Row],[Pause midi]]</f>
        <v>0</v>
      </c>
      <c r="H126" s="2"/>
      <c r="I126" s="11">
        <f>Tableau1[[#This Row],[Total jour]]-$C$3</f>
        <v>-0.33333333333333331</v>
      </c>
      <c r="L126" s="28"/>
      <c r="M126" s="28"/>
      <c r="N126" s="28"/>
      <c r="O126" s="28"/>
      <c r="P126" s="28"/>
    </row>
    <row r="127" spans="1:16" ht="18.75" x14ac:dyDescent="0.25">
      <c r="A127" s="25"/>
      <c r="B127" s="1">
        <v>40899</v>
      </c>
      <c r="C127" s="1"/>
      <c r="D127" s="2"/>
      <c r="E127" s="2"/>
      <c r="F127" s="3"/>
      <c r="G127" s="2">
        <f>Tableau1[[#This Row],[Sortie]]-Tableau1[[#This Row],[Arrivée]]-Tableau1[[#This Row],[Pause midi]]</f>
        <v>0</v>
      </c>
      <c r="H127" s="2"/>
      <c r="I127" s="11">
        <f>Tableau1[[#This Row],[Total jour]]-$C$3</f>
        <v>-0.33333333333333331</v>
      </c>
      <c r="L127" s="28"/>
      <c r="M127" s="28"/>
      <c r="N127" s="28"/>
      <c r="O127" s="28"/>
      <c r="P127" s="28"/>
    </row>
    <row r="128" spans="1:16" ht="18.75" x14ac:dyDescent="0.25">
      <c r="A128" s="25"/>
      <c r="B128" s="1">
        <v>40900</v>
      </c>
      <c r="C128" s="1"/>
      <c r="D128" s="2"/>
      <c r="E128" s="2"/>
      <c r="F128" s="3"/>
      <c r="G128" s="2">
        <f>Tableau1[[#This Row],[Sortie]]-Tableau1[[#This Row],[Arrivée]]-Tableau1[[#This Row],[Pause midi]]</f>
        <v>0</v>
      </c>
      <c r="H128" s="2"/>
      <c r="I128" s="11">
        <f>Tableau1[[#This Row],[Total jour]]-$C$3</f>
        <v>-0.33333333333333331</v>
      </c>
      <c r="L128" s="28"/>
      <c r="M128" s="28"/>
      <c r="N128" s="28"/>
      <c r="O128" s="28"/>
      <c r="P128" s="28"/>
    </row>
    <row r="129" spans="1:16" ht="18.75" x14ac:dyDescent="0.25">
      <c r="A129" s="25"/>
      <c r="B129" s="1">
        <v>40901</v>
      </c>
      <c r="C129" s="1" t="s">
        <v>10</v>
      </c>
      <c r="D129" s="2">
        <v>0</v>
      </c>
      <c r="E129" s="2">
        <v>0</v>
      </c>
      <c r="F129" s="3">
        <v>0</v>
      </c>
      <c r="G129" s="2">
        <f>Tableau1[[#This Row],[Sortie]]-Tableau1[[#This Row],[Arrivée]]-Tableau1[[#This Row],[Pause midi]]</f>
        <v>0</v>
      </c>
      <c r="H129" s="2"/>
      <c r="I129" s="11">
        <f>Tableau1[[#This Row],[Total jour]]-$C$3</f>
        <v>-0.33333333333333331</v>
      </c>
      <c r="L129" s="28"/>
      <c r="M129" s="28"/>
      <c r="N129" s="28"/>
      <c r="O129" s="28"/>
      <c r="P129" s="28"/>
    </row>
    <row r="130" spans="1:16" ht="18.75" x14ac:dyDescent="0.25">
      <c r="A130" s="26"/>
      <c r="B130" s="24">
        <v>40902</v>
      </c>
      <c r="C130" s="4"/>
      <c r="D130" s="7"/>
      <c r="E130" s="42" t="s">
        <v>5</v>
      </c>
      <c r="F130" s="7"/>
      <c r="G130" s="7">
        <f t="shared" ref="G130" si="13">SUBTOTAL(109,G125:G129)</f>
        <v>0</v>
      </c>
      <c r="H130" s="7"/>
      <c r="I130" s="12">
        <f>SUBTOTAL(109,I125:I129)</f>
        <v>-1.6666666666666665</v>
      </c>
      <c r="L130" s="28"/>
      <c r="M130" s="28"/>
      <c r="N130" s="28"/>
      <c r="O130" s="28"/>
      <c r="P130" s="28"/>
    </row>
    <row r="131" spans="1:16" ht="18.75" x14ac:dyDescent="0.25">
      <c r="A131" s="26"/>
      <c r="B131" s="24">
        <v>40903</v>
      </c>
      <c r="C131" s="8"/>
      <c r="D131" s="9"/>
      <c r="E131" s="9"/>
      <c r="F131" s="10"/>
      <c r="G131" s="9"/>
      <c r="H131" s="9"/>
      <c r="I131" s="13"/>
      <c r="L131" s="28"/>
      <c r="M131" s="28"/>
      <c r="N131" s="28"/>
      <c r="O131" s="28"/>
      <c r="P131" s="28"/>
    </row>
    <row r="132" spans="1:16" ht="18.75" x14ac:dyDescent="0.25">
      <c r="A132" s="25">
        <v>53</v>
      </c>
      <c r="B132" s="1">
        <v>40904</v>
      </c>
      <c r="C132" s="1"/>
      <c r="D132" s="2"/>
      <c r="E132" s="2"/>
      <c r="F132" s="3"/>
      <c r="G132" s="2">
        <f>Tableau1[[#This Row],[Sortie]]-Tableau1[[#This Row],[Arrivée]]-Tableau1[[#This Row],[Pause midi]]</f>
        <v>0</v>
      </c>
      <c r="H132" s="2"/>
      <c r="I132" s="11">
        <f>Tableau1[[#This Row],[Total jour]]-$C$3</f>
        <v>-0.33333333333333331</v>
      </c>
      <c r="L132" s="28"/>
      <c r="M132" s="28"/>
      <c r="N132" s="28"/>
      <c r="O132" s="28"/>
      <c r="P132" s="28"/>
    </row>
    <row r="133" spans="1:16" ht="18.75" x14ac:dyDescent="0.25">
      <c r="A133" s="25"/>
      <c r="B133" s="1">
        <v>40905</v>
      </c>
      <c r="C133" s="1"/>
      <c r="D133" s="2"/>
      <c r="E133" s="2"/>
      <c r="F133" s="3"/>
      <c r="G133" s="2">
        <f>Tableau1[[#This Row],[Sortie]]-Tableau1[[#This Row],[Arrivée]]-Tableau1[[#This Row],[Pause midi]]</f>
        <v>0</v>
      </c>
      <c r="H133" s="2"/>
      <c r="I133" s="11">
        <f>Tableau1[[#This Row],[Total jour]]-$C$3</f>
        <v>-0.33333333333333331</v>
      </c>
      <c r="L133" s="28"/>
      <c r="M133" s="28"/>
      <c r="N133" s="28"/>
      <c r="O133" s="28"/>
      <c r="P133" s="28"/>
    </row>
    <row r="134" spans="1:16" ht="18.75" x14ac:dyDescent="0.25">
      <c r="A134" s="25"/>
      <c r="B134" s="1">
        <v>40906</v>
      </c>
      <c r="C134" s="1"/>
      <c r="D134" s="2"/>
      <c r="E134" s="2"/>
      <c r="F134" s="3"/>
      <c r="G134" s="2">
        <f>Tableau1[[#This Row],[Sortie]]-Tableau1[[#This Row],[Arrivée]]-Tableau1[[#This Row],[Pause midi]]</f>
        <v>0</v>
      </c>
      <c r="H134" s="2"/>
      <c r="I134" s="11">
        <f>Tableau1[[#This Row],[Total jour]]-$C$3</f>
        <v>-0.33333333333333331</v>
      </c>
      <c r="L134" s="28"/>
      <c r="M134" s="28"/>
      <c r="N134" s="28"/>
      <c r="O134" s="28"/>
      <c r="P134" s="28"/>
    </row>
    <row r="135" spans="1:16" ht="18.75" x14ac:dyDescent="0.25">
      <c r="A135" s="25"/>
      <c r="B135" s="1">
        <v>40907</v>
      </c>
      <c r="C135" s="1"/>
      <c r="D135" s="2"/>
      <c r="E135" s="2"/>
      <c r="F135" s="3"/>
      <c r="G135" s="2">
        <f>Tableau1[[#This Row],[Sortie]]-Tableau1[[#This Row],[Arrivée]]-Tableau1[[#This Row],[Pause midi]]</f>
        <v>0</v>
      </c>
      <c r="H135" s="2">
        <f>G105+G106+G107+G108+G116+G123+G130+G132+G133+G134+G135</f>
        <v>0</v>
      </c>
      <c r="I135" s="11">
        <f>Tableau1[[#This Row],[Total jour]]-$C$3</f>
        <v>-0.33333333333333331</v>
      </c>
      <c r="L135" s="28"/>
      <c r="M135" s="28"/>
      <c r="N135" s="28"/>
      <c r="O135" s="28"/>
      <c r="P135" s="28"/>
    </row>
    <row r="136" spans="1:16" ht="18.75" x14ac:dyDescent="0.25">
      <c r="A136" s="25"/>
      <c r="B136" s="1">
        <v>40908</v>
      </c>
      <c r="C136" s="1"/>
      <c r="D136" s="2"/>
      <c r="E136" s="2"/>
      <c r="F136" s="3"/>
      <c r="G136" s="2">
        <f>Tableau1[[#This Row],[Sortie]]-Tableau1[[#This Row],[Arrivée]]-Tableau1[[#This Row],[Pause midi]]</f>
        <v>0</v>
      </c>
      <c r="H136" s="2"/>
      <c r="I136" s="11">
        <f>Tableau1[[#This Row],[Total jour]]-$C$3</f>
        <v>-0.33333333333333331</v>
      </c>
      <c r="L136" s="28"/>
      <c r="M136" s="28"/>
      <c r="N136" s="28"/>
      <c r="O136" s="28"/>
      <c r="P136" s="28"/>
    </row>
    <row r="137" spans="1:16" ht="18.75" x14ac:dyDescent="0.25">
      <c r="A137" s="25"/>
      <c r="B137" s="4"/>
      <c r="C137" s="4"/>
      <c r="D137" s="7"/>
      <c r="E137" s="42" t="s">
        <v>5</v>
      </c>
      <c r="F137" s="7"/>
      <c r="G137" s="7">
        <f t="shared" ref="G137" si="14">SUBTOTAL(109,G132:G136)</f>
        <v>0</v>
      </c>
      <c r="H137" s="7"/>
      <c r="I137" s="12">
        <f>SUBTOTAL(109,I132:I136)</f>
        <v>-1.6666666666666665</v>
      </c>
      <c r="L137" s="28"/>
      <c r="M137" s="28"/>
      <c r="N137" s="28"/>
      <c r="O137" s="28"/>
      <c r="P137" s="28"/>
    </row>
    <row r="138" spans="1:16" x14ac:dyDescent="0.25">
      <c r="A138" s="23"/>
      <c r="B138" s="8"/>
      <c r="C138" s="8"/>
      <c r="D138" s="9"/>
      <c r="E138" s="9"/>
      <c r="F138" s="10"/>
      <c r="G138" s="9"/>
      <c r="H138" s="9"/>
      <c r="I138" s="13"/>
      <c r="L138" s="28"/>
      <c r="M138" s="28"/>
      <c r="N138" s="28"/>
      <c r="O138" s="28"/>
      <c r="P138" s="28"/>
    </row>
    <row r="139" spans="1:16" x14ac:dyDescent="0.25">
      <c r="A139" s="23"/>
      <c r="B139" s="8"/>
      <c r="C139" s="8"/>
      <c r="D139" s="9"/>
      <c r="E139" s="9"/>
      <c r="F139" s="10"/>
      <c r="G139" s="9"/>
      <c r="H139" s="9"/>
      <c r="I139" s="13"/>
      <c r="L139" s="28"/>
      <c r="M139" s="28"/>
      <c r="N139" s="28"/>
      <c r="O139" s="28"/>
      <c r="P139" s="28"/>
    </row>
    <row r="140" spans="1:16" x14ac:dyDescent="0.25">
      <c r="H140" s="14"/>
      <c r="L140" s="28"/>
      <c r="M140" s="28"/>
      <c r="N140" s="28"/>
      <c r="O140" s="28"/>
      <c r="P140" s="28"/>
    </row>
    <row r="141" spans="1:16" x14ac:dyDescent="0.25">
      <c r="H141" s="14"/>
      <c r="L141" s="28"/>
      <c r="M141" s="28"/>
      <c r="N141" s="28"/>
      <c r="O141" s="28"/>
      <c r="P141" s="28"/>
    </row>
    <row r="142" spans="1:16" x14ac:dyDescent="0.25">
      <c r="H142" s="14"/>
      <c r="L142" s="28"/>
      <c r="M142" s="28"/>
      <c r="N142" s="28"/>
      <c r="O142" s="28"/>
      <c r="P142" s="28"/>
    </row>
    <row r="143" spans="1:16" x14ac:dyDescent="0.25">
      <c r="H143" s="14"/>
      <c r="L143" s="28"/>
      <c r="M143" s="28"/>
      <c r="N143" s="28"/>
      <c r="O143" s="28"/>
      <c r="P143" s="28"/>
    </row>
    <row r="144" spans="1:16" x14ac:dyDescent="0.25">
      <c r="H144" s="14"/>
      <c r="L144" s="28"/>
      <c r="M144" s="28"/>
      <c r="N144" s="28"/>
      <c r="O144" s="28"/>
      <c r="P144" s="28"/>
    </row>
    <row r="145" spans="8:16" x14ac:dyDescent="0.25">
      <c r="H145" s="14"/>
      <c r="L145" s="28"/>
      <c r="M145" s="28"/>
      <c r="N145" s="28"/>
      <c r="O145" s="28"/>
      <c r="P145" s="28"/>
    </row>
    <row r="146" spans="8:16" x14ac:dyDescent="0.25">
      <c r="H146" s="14"/>
      <c r="L146" s="28"/>
      <c r="M146" s="28"/>
      <c r="N146" s="28"/>
      <c r="O146" s="28"/>
      <c r="P146" s="28"/>
    </row>
    <row r="147" spans="8:16" x14ac:dyDescent="0.25">
      <c r="H147" s="14"/>
      <c r="L147" s="28"/>
      <c r="M147" s="28"/>
      <c r="N147" s="28"/>
      <c r="O147" s="28"/>
      <c r="P147" s="28"/>
    </row>
    <row r="148" spans="8:16" x14ac:dyDescent="0.25">
      <c r="H148" s="14"/>
      <c r="L148" s="28"/>
      <c r="M148" s="28"/>
      <c r="N148" s="28"/>
      <c r="O148" s="28"/>
      <c r="P148" s="28"/>
    </row>
    <row r="149" spans="8:16" x14ac:dyDescent="0.25">
      <c r="H149" s="14"/>
      <c r="L149" s="28"/>
      <c r="M149" s="28"/>
      <c r="N149" s="28"/>
      <c r="O149" s="28"/>
      <c r="P149" s="28"/>
    </row>
    <row r="150" spans="8:16" x14ac:dyDescent="0.25">
      <c r="H150" s="14"/>
      <c r="L150" s="28"/>
      <c r="M150" s="28"/>
      <c r="N150" s="28"/>
      <c r="O150" s="28"/>
      <c r="P150" s="28"/>
    </row>
    <row r="151" spans="8:16" x14ac:dyDescent="0.25">
      <c r="H151" s="14"/>
      <c r="L151" s="28"/>
      <c r="M151" s="28"/>
      <c r="N151" s="28"/>
      <c r="O151" s="28"/>
      <c r="P151" s="28"/>
    </row>
    <row r="152" spans="8:16" x14ac:dyDescent="0.25">
      <c r="H152" s="14"/>
      <c r="L152" s="28"/>
      <c r="M152" s="28"/>
      <c r="N152" s="28"/>
      <c r="O152" s="28"/>
      <c r="P152" s="28"/>
    </row>
    <row r="153" spans="8:16" x14ac:dyDescent="0.25">
      <c r="H153" s="14"/>
      <c r="L153" s="28"/>
      <c r="M153" s="28"/>
      <c r="N153" s="28"/>
      <c r="O153" s="28"/>
      <c r="P153" s="28"/>
    </row>
    <row r="154" spans="8:16" x14ac:dyDescent="0.25">
      <c r="H154" s="14"/>
      <c r="L154" s="28"/>
      <c r="M154" s="28"/>
      <c r="N154" s="28"/>
      <c r="O154" s="28"/>
      <c r="P154" s="28"/>
    </row>
    <row r="155" spans="8:16" x14ac:dyDescent="0.25">
      <c r="H155" s="14"/>
      <c r="L155" s="28"/>
      <c r="M155" s="28"/>
      <c r="N155" s="28"/>
      <c r="O155" s="28"/>
      <c r="P155" s="28"/>
    </row>
    <row r="156" spans="8:16" x14ac:dyDescent="0.25">
      <c r="H156" s="14"/>
      <c r="L156" s="28"/>
      <c r="M156" s="28"/>
      <c r="N156" s="28"/>
      <c r="O156" s="28"/>
      <c r="P156" s="28"/>
    </row>
    <row r="157" spans="8:16" x14ac:dyDescent="0.25">
      <c r="H157" s="14"/>
      <c r="L157" s="28"/>
      <c r="M157" s="28"/>
      <c r="N157" s="28"/>
      <c r="O157" s="28"/>
      <c r="P157" s="28"/>
    </row>
    <row r="158" spans="8:16" x14ac:dyDescent="0.25">
      <c r="H158" s="14"/>
    </row>
    <row r="159" spans="8:16" x14ac:dyDescent="0.25">
      <c r="H159" s="14"/>
    </row>
    <row r="160" spans="8:16" x14ac:dyDescent="0.25">
      <c r="H160" s="14"/>
    </row>
    <row r="161" spans="8:8" x14ac:dyDescent="0.25">
      <c r="H161" s="14"/>
    </row>
    <row r="162" spans="8:8" x14ac:dyDescent="0.25">
      <c r="H162" s="14"/>
    </row>
    <row r="163" spans="8:8" x14ac:dyDescent="0.25">
      <c r="H163" s="14"/>
    </row>
    <row r="164" spans="8:8" x14ac:dyDescent="0.25">
      <c r="H164" s="14"/>
    </row>
    <row r="165" spans="8:8" x14ac:dyDescent="0.25">
      <c r="H165" s="14"/>
    </row>
    <row r="166" spans="8:8" x14ac:dyDescent="0.25">
      <c r="H166" s="14"/>
    </row>
    <row r="167" spans="8:8" x14ac:dyDescent="0.25">
      <c r="H167" s="14"/>
    </row>
    <row r="168" spans="8:8" x14ac:dyDescent="0.25">
      <c r="H168" s="14"/>
    </row>
    <row r="169" spans="8:8" x14ac:dyDescent="0.25">
      <c r="H169" s="14"/>
    </row>
    <row r="170" spans="8:8" x14ac:dyDescent="0.25">
      <c r="H170" s="14"/>
    </row>
    <row r="171" spans="8:8" x14ac:dyDescent="0.25">
      <c r="H171" s="14"/>
    </row>
    <row r="172" spans="8:8" x14ac:dyDescent="0.25">
      <c r="H172" s="14"/>
    </row>
    <row r="173" spans="8:8" x14ac:dyDescent="0.25">
      <c r="H173" s="14"/>
    </row>
    <row r="174" spans="8:8" x14ac:dyDescent="0.25">
      <c r="H174" s="14"/>
    </row>
    <row r="175" spans="8:8" x14ac:dyDescent="0.25">
      <c r="H175" s="14"/>
    </row>
    <row r="176" spans="8:8" x14ac:dyDescent="0.25">
      <c r="H176" s="14"/>
    </row>
    <row r="177" spans="8:8" x14ac:dyDescent="0.25">
      <c r="H177" s="14"/>
    </row>
    <row r="178" spans="8:8" x14ac:dyDescent="0.25">
      <c r="H178" s="14"/>
    </row>
    <row r="179" spans="8:8" x14ac:dyDescent="0.25">
      <c r="H179" s="14"/>
    </row>
    <row r="180" spans="8:8" x14ac:dyDescent="0.25">
      <c r="H180" s="14"/>
    </row>
    <row r="181" spans="8:8" x14ac:dyDescent="0.25">
      <c r="H181" s="14"/>
    </row>
    <row r="182" spans="8:8" x14ac:dyDescent="0.25">
      <c r="H182" s="14"/>
    </row>
    <row r="183" spans="8:8" x14ac:dyDescent="0.25">
      <c r="H183" s="14"/>
    </row>
    <row r="184" spans="8:8" x14ac:dyDescent="0.25">
      <c r="H184" s="14"/>
    </row>
    <row r="185" spans="8:8" x14ac:dyDescent="0.25">
      <c r="H185" s="14"/>
    </row>
    <row r="186" spans="8:8" x14ac:dyDescent="0.25">
      <c r="H186" s="14"/>
    </row>
    <row r="187" spans="8:8" x14ac:dyDescent="0.25">
      <c r="H187" s="14"/>
    </row>
    <row r="188" spans="8:8" x14ac:dyDescent="0.25">
      <c r="H188" s="14"/>
    </row>
    <row r="189" spans="8:8" x14ac:dyDescent="0.25">
      <c r="H189" s="14"/>
    </row>
    <row r="190" spans="8:8" x14ac:dyDescent="0.25">
      <c r="H190" s="14"/>
    </row>
    <row r="191" spans="8:8" x14ac:dyDescent="0.25">
      <c r="H191" s="14"/>
    </row>
    <row r="192" spans="8:8" x14ac:dyDescent="0.25">
      <c r="H192" s="14"/>
    </row>
  </sheetData>
  <mergeCells count="1">
    <mergeCell ref="K5:Q5"/>
  </mergeCells>
  <conditionalFormatting sqref="H62:H63 H65 H67 A137:F137 H34:H39 H41:H46 H55:H60 H69:H74 H76:H81 H83:H88 H90:H95 H97:H102 H104:H109 H111:H116 H118:H123 H125:H130 H132:H137 J34:J39 J41:J47 C130:F130 C133:F136 C126:F128 C119:F123 C112:F116 C105:F109 C98:F102 C91:F95 C84:F88 C77:F81 C70:F74 C63:F67 C132 C125 C118 C111 C104 C97 C90 C76 C69 C62 C56:F60 C41:F46 C35:F39 C34">
    <cfRule type="timePeriod" dxfId="29" priority="6" timePeriod="lastMonth">
      <formula>AND(MONTH(A34)=MONTH(EDATE(TODAY(),0-1)),YEAR(A34)=YEAR(EDATE(TODAY(),0-1)))</formula>
    </cfRule>
  </conditionalFormatting>
  <conditionalFormatting sqref="J64:J66">
    <cfRule type="timePeriod" dxfId="28" priority="3" timePeriod="lastMonth">
      <formula>AND(MONTH(J64)=MONTH(EDATE(TODAY(),0-1)),YEAR(J64)=YEAR(EDATE(TODAY(),0-1)))</formula>
    </cfRule>
  </conditionalFormatting>
  <conditionalFormatting sqref="H64">
    <cfRule type="timePeriod" dxfId="27" priority="2" timePeriod="lastMonth">
      <formula>AND(MONTH(H64)=MONTH(EDATE(TODAY(),0-1)),YEAR(H64)=YEAR(EDATE(TODAY(),0-1)))</formula>
    </cfRule>
  </conditionalFormatting>
  <conditionalFormatting sqref="H66">
    <cfRule type="timePeriod" dxfId="26" priority="1" timePeriod="lastMonth">
      <formula>AND(MONTH(H66)=MONTH(EDATE(TODAY(),0-1)),YEAR(H66)=YEAR(EDATE(TODAY(),0-1)))</formula>
    </cfRule>
  </conditionalFormatting>
  <pageMargins left="0.23622047244094491" right="0.23622047244094491" top="0.74803149606299213" bottom="0.74803149606299213" header="0.31496062992125984" footer="0.31496062992125984"/>
  <pageSetup scale="57" fitToHeight="0" orientation="portrait" r:id="rId1"/>
  <headerFooter>
    <oddHeader>&amp;R&amp;G</oddHeader>
  </headerFooter>
  <legacyDrawingHF r:id="rId2"/>
  <tableParts count="1">
    <tablePart r:id="rId3"/>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'Codes absence'!$A$3:$A$7</xm:f>
          </x14:formula1>
          <xm:sqref>C6:C139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C30" sqref="C30"/>
    </sheetView>
  </sheetViews>
  <sheetFormatPr baseColWidth="10" defaultRowHeight="15" x14ac:dyDescent="0.25"/>
  <sheetData>
    <row r="1" spans="1:1" x14ac:dyDescent="0.25">
      <c r="A1" t="s">
        <v>11</v>
      </c>
    </row>
    <row r="3" spans="1:1" x14ac:dyDescent="0.25">
      <c r="A3" t="s">
        <v>7</v>
      </c>
    </row>
    <row r="4" spans="1:1" x14ac:dyDescent="0.25">
      <c r="A4" t="s">
        <v>8</v>
      </c>
    </row>
    <row r="5" spans="1:1" x14ac:dyDescent="0.25">
      <c r="A5" t="s">
        <v>6</v>
      </c>
    </row>
    <row r="6" spans="1:1" x14ac:dyDescent="0.25">
      <c r="A6" t="s">
        <v>9</v>
      </c>
    </row>
    <row r="7" spans="1:1" x14ac:dyDescent="0.25">
      <c r="A7" t="s">
        <v>10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
  <sheetViews>
    <sheetView workbookViewId="0">
      <selection activeCell="G9" sqref="G9"/>
    </sheetView>
  </sheetViews>
  <sheetFormatPr baseColWidth="10" defaultRowHeight="15" x14ac:dyDescent="0.25"/>
  <cols>
    <col min="1" max="1" width="19.28515625" customWidth="1"/>
    <col min="2" max="7" width="13.85546875" customWidth="1"/>
  </cols>
  <sheetData>
    <row r="1" spans="1:7" ht="28.5" x14ac:dyDescent="0.45">
      <c r="A1" s="35" t="s">
        <v>16</v>
      </c>
      <c r="B1" s="35"/>
      <c r="C1" s="35"/>
      <c r="D1" s="35"/>
      <c r="E1" s="35"/>
      <c r="F1" s="35"/>
      <c r="G1" s="35"/>
    </row>
    <row r="3" spans="1:7" ht="18.75" x14ac:dyDescent="0.3">
      <c r="A3" t="s">
        <v>17</v>
      </c>
      <c r="B3" t="s">
        <v>18</v>
      </c>
      <c r="E3" t="s">
        <v>30</v>
      </c>
      <c r="F3" s="30">
        <v>37</v>
      </c>
    </row>
    <row r="4" spans="1:7" x14ac:dyDescent="0.25">
      <c r="A4" t="s">
        <v>20</v>
      </c>
      <c r="B4" t="s">
        <v>19</v>
      </c>
    </row>
    <row r="6" spans="1:7" s="15" customFormat="1" ht="50.25" customHeight="1" x14ac:dyDescent="0.25">
      <c r="A6" s="16"/>
      <c r="B6" s="16" t="s">
        <v>22</v>
      </c>
      <c r="C6" s="16" t="s">
        <v>23</v>
      </c>
      <c r="D6" s="16" t="s">
        <v>24</v>
      </c>
      <c r="E6" s="16" t="s">
        <v>25</v>
      </c>
      <c r="F6" s="16" t="s">
        <v>26</v>
      </c>
      <c r="G6" s="16" t="s">
        <v>27</v>
      </c>
    </row>
    <row r="7" spans="1:7" s="15" customFormat="1" ht="46.5" customHeight="1" x14ac:dyDescent="0.25">
      <c r="A7" s="17" t="s">
        <v>21</v>
      </c>
      <c r="B7" s="27">
        <f>VLOOKUP($F$3,'2015'!$K$7:$Q$24,2)</f>
        <v>0</v>
      </c>
      <c r="C7" s="27">
        <f>VLOOKUP($F$3,'2015'!$K$7:$Q$24,3)</f>
        <v>0</v>
      </c>
      <c r="D7" s="27">
        <f>VLOOKUP($F$3,'2015'!$K$7:$Q$24,4)</f>
        <v>0.36458333333333337</v>
      </c>
      <c r="E7" s="27">
        <f>VLOOKUP($F$3,'2015'!$K$7:$Q$24,5)</f>
        <v>0.37500000000000006</v>
      </c>
      <c r="F7" s="27">
        <f>VLOOKUP($F$3,'2015'!$K$7:$Q$24,6)</f>
        <v>0.37500000000000006</v>
      </c>
      <c r="G7" s="40">
        <f>VLOOKUP($F$3,'2015'!$K$7:$Q$24,7)</f>
        <v>1.1145833333333335</v>
      </c>
    </row>
    <row r="8" spans="1:7" s="15" customFormat="1" ht="46.5" customHeight="1" x14ac:dyDescent="0.25">
      <c r="A8" s="17" t="s">
        <v>35</v>
      </c>
      <c r="B8" s="27"/>
      <c r="C8" s="19"/>
      <c r="D8" s="19"/>
      <c r="E8" s="19"/>
      <c r="F8" s="19"/>
      <c r="G8" s="41"/>
    </row>
    <row r="9" spans="1:7" ht="46.5" customHeight="1" x14ac:dyDescent="0.25">
      <c r="A9" s="18" t="s">
        <v>44</v>
      </c>
      <c r="B9" s="27">
        <v>0</v>
      </c>
      <c r="C9" s="27">
        <f>C7-'2015'!$C$3</f>
        <v>-0.33333333333333331</v>
      </c>
      <c r="D9" s="27">
        <f>D7-'2015'!$C$3</f>
        <v>3.1250000000000056E-2</v>
      </c>
      <c r="E9" s="27">
        <f>E7-'2015'!$C$3</f>
        <v>4.1666666666666741E-2</v>
      </c>
      <c r="F9" s="27">
        <f>F7-'2015'!$C$3</f>
        <v>4.1666666666666741E-2</v>
      </c>
      <c r="G9" s="39">
        <f>SUM(B9:F9)</f>
        <v>-0.21874999999999978</v>
      </c>
    </row>
    <row r="10" spans="1:7" ht="46.5" customHeight="1" x14ac:dyDescent="0.25">
      <c r="A10" s="18" t="s">
        <v>32</v>
      </c>
      <c r="B10" s="36"/>
      <c r="C10" s="37"/>
      <c r="D10" s="37"/>
      <c r="E10" s="37"/>
      <c r="F10" s="37"/>
      <c r="G10" s="38"/>
    </row>
    <row r="12" spans="1:7" x14ac:dyDescent="0.25">
      <c r="A12" t="s">
        <v>28</v>
      </c>
      <c r="E12" t="s">
        <v>29</v>
      </c>
    </row>
    <row r="14" spans="1:7" x14ac:dyDescent="0.25">
      <c r="A14" t="s">
        <v>18</v>
      </c>
      <c r="E14" t="s">
        <v>31</v>
      </c>
    </row>
  </sheetData>
  <mergeCells count="2">
    <mergeCell ref="A1:G1"/>
    <mergeCell ref="B10:G10"/>
  </mergeCells>
  <pageMargins left="0.62992125984251968" right="0.23622047244094491" top="0.74803149606299213" bottom="0.74803149606299213" header="0.31496062992125984" footer="0.31496062992125984"/>
  <pageSetup fitToHeight="0" orientation="landscape" r:id="rId1"/>
  <headerFooter>
    <oddHeader>&amp;R&amp;G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'2015'!$K$7:$K$24</xm:f>
          </x14:formula1>
          <xm:sqref>F3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71"/>
  <sheetViews>
    <sheetView workbookViewId="0">
      <selection activeCell="A4" sqref="A4"/>
    </sheetView>
  </sheetViews>
  <sheetFormatPr baseColWidth="10" defaultRowHeight="15" x14ac:dyDescent="0.25"/>
  <cols>
    <col min="1" max="1" width="9.140625" style="22" customWidth="1"/>
    <col min="2" max="2" width="12.85546875" customWidth="1"/>
    <col min="4" max="4" width="12.85546875" customWidth="1"/>
    <col min="5" max="5" width="13.5703125" customWidth="1"/>
    <col min="6" max="8" width="12.85546875" customWidth="1"/>
    <col min="10" max="10" width="6" customWidth="1"/>
    <col min="11" max="11" width="5.85546875" style="31" customWidth="1"/>
    <col min="12" max="13" width="7.7109375" style="31" customWidth="1"/>
    <col min="14" max="14" width="9" style="31" bestFit="1" customWidth="1"/>
    <col min="15" max="15" width="7.7109375" style="31" customWidth="1"/>
    <col min="16" max="16" width="9" style="31" bestFit="1" customWidth="1"/>
    <col min="17" max="17" width="9.5703125" style="31" customWidth="1"/>
  </cols>
  <sheetData>
    <row r="1" spans="1:17" ht="23.25" x14ac:dyDescent="0.35">
      <c r="A1" s="21" t="s">
        <v>34</v>
      </c>
    </row>
    <row r="3" spans="1:17" x14ac:dyDescent="0.25">
      <c r="A3" s="22" t="s">
        <v>15</v>
      </c>
      <c r="C3" s="14">
        <v>0.33333333333333331</v>
      </c>
      <c r="D3" s="14">
        <v>0.70833333333333337</v>
      </c>
    </row>
    <row r="5" spans="1:17" ht="30" x14ac:dyDescent="0.25">
      <c r="A5" s="20" t="s">
        <v>33</v>
      </c>
      <c r="B5" s="4" t="s">
        <v>4</v>
      </c>
      <c r="C5" s="6" t="s">
        <v>12</v>
      </c>
      <c r="D5" s="4" t="s">
        <v>0</v>
      </c>
      <c r="E5" s="4" t="s">
        <v>1</v>
      </c>
      <c r="F5" s="5" t="s">
        <v>2</v>
      </c>
      <c r="G5" s="4" t="s">
        <v>3</v>
      </c>
      <c r="H5" s="4" t="s">
        <v>13</v>
      </c>
      <c r="I5" s="4" t="s">
        <v>14</v>
      </c>
      <c r="J5" s="4"/>
      <c r="K5" s="34" t="s">
        <v>42</v>
      </c>
      <c r="L5" s="34"/>
      <c r="M5" s="34"/>
      <c r="N5" s="34"/>
      <c r="O5" s="34"/>
      <c r="P5" s="34"/>
      <c r="Q5" s="34"/>
    </row>
    <row r="6" spans="1:17" ht="18.75" x14ac:dyDescent="0.25">
      <c r="A6" s="25">
        <v>1</v>
      </c>
      <c r="B6" s="1">
        <v>40911</v>
      </c>
      <c r="C6" s="1"/>
      <c r="D6" s="2"/>
      <c r="E6" s="2"/>
      <c r="F6" s="3"/>
      <c r="G6" s="2">
        <f>Tableau135[[#This Row],[Sortie]]-Tableau135[[#This Row],[Arrivée]]-Tableau135[[#This Row],[Pause midi]]</f>
        <v>0</v>
      </c>
      <c r="H6" s="2"/>
      <c r="I6" s="11">
        <f>Tableau135[[#This Row],[Total jour]]-$C$3</f>
        <v>-0.33333333333333331</v>
      </c>
      <c r="J6" s="4"/>
      <c r="K6" s="31" t="s">
        <v>41</v>
      </c>
      <c r="L6" s="31" t="s">
        <v>22</v>
      </c>
      <c r="M6" s="31" t="s">
        <v>36</v>
      </c>
      <c r="N6" s="31" t="s">
        <v>37</v>
      </c>
      <c r="O6" s="31" t="s">
        <v>38</v>
      </c>
      <c r="P6" s="31" t="s">
        <v>39</v>
      </c>
      <c r="Q6" s="31" t="s">
        <v>40</v>
      </c>
    </row>
    <row r="7" spans="1:17" ht="18.75" x14ac:dyDescent="0.25">
      <c r="A7" s="25"/>
      <c r="B7" s="1">
        <v>40912</v>
      </c>
      <c r="C7" s="1"/>
      <c r="D7" s="2"/>
      <c r="E7" s="2"/>
      <c r="F7" s="3"/>
      <c r="G7" s="2">
        <f>Tableau135[[#This Row],[Sortie]]-Tableau135[[#This Row],[Arrivée]]-Tableau135[[#This Row],[Pause midi]]</f>
        <v>0</v>
      </c>
      <c r="H7" s="2"/>
      <c r="I7" s="11">
        <f>Tableau135[[#This Row],[Total jour]]-$C$3</f>
        <v>-0.33333333333333331</v>
      </c>
      <c r="J7" s="4"/>
      <c r="K7" s="31">
        <v>1</v>
      </c>
      <c r="L7" s="33">
        <f>G6</f>
        <v>0</v>
      </c>
      <c r="M7" s="33">
        <f>Tableau135[[#This Row],[Total jour]]</f>
        <v>0</v>
      </c>
      <c r="N7" s="33">
        <f>G8</f>
        <v>0</v>
      </c>
      <c r="O7" s="33">
        <f>G9</f>
        <v>0</v>
      </c>
      <c r="P7" s="33">
        <f>G10</f>
        <v>0</v>
      </c>
      <c r="Q7" s="33">
        <f>SUM(L7:P7)</f>
        <v>0</v>
      </c>
    </row>
    <row r="8" spans="1:17" ht="18.75" x14ac:dyDescent="0.25">
      <c r="A8" s="25"/>
      <c r="B8" s="1">
        <v>40913</v>
      </c>
      <c r="C8" s="1"/>
      <c r="D8" s="2"/>
      <c r="E8" s="2"/>
      <c r="F8" s="3"/>
      <c r="G8" s="2">
        <f>Tableau135[[#This Row],[Sortie]]-Tableau135[[#This Row],[Arrivée]]-Tableau135[[#This Row],[Pause midi]]</f>
        <v>0</v>
      </c>
      <c r="H8" s="2"/>
      <c r="I8" s="11">
        <f>Tableau135[[#This Row],[Total jour]]-$C$3</f>
        <v>-0.33333333333333331</v>
      </c>
      <c r="J8" s="4"/>
      <c r="K8" s="31">
        <v>2</v>
      </c>
      <c r="L8" s="33">
        <f>G13</f>
        <v>0</v>
      </c>
      <c r="M8" s="33">
        <f>G14</f>
        <v>0</v>
      </c>
      <c r="N8" s="33">
        <f>G15</f>
        <v>0</v>
      </c>
      <c r="O8" s="33">
        <f>G16</f>
        <v>0</v>
      </c>
      <c r="P8" s="33">
        <f>G17</f>
        <v>0</v>
      </c>
      <c r="Q8" s="33">
        <f>SUM(L8:P8)</f>
        <v>0</v>
      </c>
    </row>
    <row r="9" spans="1:17" ht="18.75" x14ac:dyDescent="0.25">
      <c r="A9" s="25"/>
      <c r="B9" s="1">
        <v>40914</v>
      </c>
      <c r="C9" s="1"/>
      <c r="D9" s="2"/>
      <c r="E9" s="2"/>
      <c r="F9" s="3"/>
      <c r="G9" s="2">
        <f>Tableau135[[#This Row],[Sortie]]-Tableau135[[#This Row],[Arrivée]]-Tableau135[[#This Row],[Pause midi]]</f>
        <v>0</v>
      </c>
      <c r="H9" s="2"/>
      <c r="I9" s="11">
        <f>Tableau135[[#This Row],[Total jour]]-$C$3</f>
        <v>-0.33333333333333331</v>
      </c>
      <c r="J9" s="4"/>
      <c r="K9" s="31">
        <v>3</v>
      </c>
      <c r="L9" s="33">
        <f>G20</f>
        <v>0</v>
      </c>
      <c r="M9" s="33">
        <f>G21</f>
        <v>0</v>
      </c>
      <c r="N9" s="33">
        <f>G22</f>
        <v>0</v>
      </c>
      <c r="O9" s="33">
        <f>G23</f>
        <v>0</v>
      </c>
      <c r="P9" s="33">
        <f>G24</f>
        <v>0</v>
      </c>
      <c r="Q9" s="33">
        <f>SUM(L9:P9)</f>
        <v>0</v>
      </c>
    </row>
    <row r="10" spans="1:17" ht="18.75" x14ac:dyDescent="0.25">
      <c r="A10" s="25"/>
      <c r="B10" s="1">
        <v>40915</v>
      </c>
      <c r="C10" s="1"/>
      <c r="D10" s="2"/>
      <c r="E10" s="2"/>
      <c r="F10" s="3"/>
      <c r="G10" s="2">
        <f>Tableau135[[#This Row],[Sortie]]-Tableau135[[#This Row],[Arrivée]]-Tableau135[[#This Row],[Pause midi]]</f>
        <v>0</v>
      </c>
      <c r="H10" s="2"/>
      <c r="I10" s="11">
        <f>Tableau135[[#This Row],[Total jour]]-$C$3</f>
        <v>-0.33333333333333331</v>
      </c>
      <c r="J10" s="4"/>
      <c r="K10" s="31">
        <v>4</v>
      </c>
      <c r="L10" s="33">
        <f>G27</f>
        <v>0</v>
      </c>
      <c r="M10" s="33">
        <f>G28</f>
        <v>0</v>
      </c>
      <c r="N10" s="33">
        <f>G29</f>
        <v>0</v>
      </c>
      <c r="O10" s="33">
        <f>G30</f>
        <v>0</v>
      </c>
      <c r="P10" s="33">
        <f>G31</f>
        <v>0</v>
      </c>
      <c r="Q10" s="33">
        <f t="shared" ref="Q10:Q57" si="0">SUM(L10:P10)</f>
        <v>0</v>
      </c>
    </row>
    <row r="11" spans="1:17" ht="18.75" x14ac:dyDescent="0.25">
      <c r="A11" s="26"/>
      <c r="B11" s="24">
        <v>40916</v>
      </c>
      <c r="C11" s="4"/>
      <c r="D11" s="2"/>
      <c r="E11" s="7" t="s">
        <v>5</v>
      </c>
      <c r="F11" s="7"/>
      <c r="G11" s="7">
        <f>SUBTOTAL(109,G6:G10)</f>
        <v>0</v>
      </c>
      <c r="H11" s="7"/>
      <c r="I11" s="12">
        <f>SUBTOTAL(109,I6:I10)</f>
        <v>-1.6666666666666665</v>
      </c>
      <c r="J11" s="4"/>
      <c r="K11" s="31">
        <v>5</v>
      </c>
      <c r="L11" s="33">
        <f>G34</f>
        <v>0</v>
      </c>
      <c r="M11" s="33">
        <f>G35</f>
        <v>0</v>
      </c>
      <c r="N11" s="33">
        <f>G36</f>
        <v>0</v>
      </c>
      <c r="O11" s="33">
        <f>G37</f>
        <v>0</v>
      </c>
      <c r="P11" s="33">
        <f>G38</f>
        <v>0</v>
      </c>
      <c r="Q11" s="33">
        <f t="shared" si="0"/>
        <v>0</v>
      </c>
    </row>
    <row r="12" spans="1:17" ht="18.75" x14ac:dyDescent="0.25">
      <c r="A12" s="26"/>
      <c r="B12" s="24">
        <v>40917</v>
      </c>
      <c r="C12" s="8"/>
      <c r="D12" s="9"/>
      <c r="E12" s="9"/>
      <c r="F12" s="10"/>
      <c r="G12" s="9"/>
      <c r="H12" s="9"/>
      <c r="I12" s="13"/>
      <c r="J12" s="4"/>
      <c r="K12" s="31">
        <v>6</v>
      </c>
      <c r="L12" s="33">
        <f>G41</f>
        <v>0</v>
      </c>
      <c r="M12" s="33">
        <f>G42</f>
        <v>0</v>
      </c>
      <c r="N12" s="33">
        <f>G43</f>
        <v>0</v>
      </c>
      <c r="O12" s="33">
        <f>G44</f>
        <v>0</v>
      </c>
      <c r="P12" s="33">
        <f>G45</f>
        <v>0</v>
      </c>
      <c r="Q12" s="33">
        <f t="shared" si="0"/>
        <v>0</v>
      </c>
    </row>
    <row r="13" spans="1:17" ht="18.75" x14ac:dyDescent="0.25">
      <c r="A13" s="25">
        <v>2</v>
      </c>
      <c r="B13" s="1">
        <v>40918</v>
      </c>
      <c r="C13" s="1"/>
      <c r="D13" s="2"/>
      <c r="E13" s="2"/>
      <c r="F13" s="3"/>
      <c r="G13" s="2">
        <f>Tableau135[[#This Row],[Sortie]]-Tableau135[[#This Row],[Arrivée]]-Tableau135[[#This Row],[Pause midi]]</f>
        <v>0</v>
      </c>
      <c r="H13" s="2"/>
      <c r="I13" s="11">
        <f>Tableau135[[#This Row],[Total jour]]-$C$3</f>
        <v>-0.33333333333333331</v>
      </c>
      <c r="J13" s="2"/>
      <c r="K13" s="31">
        <v>7</v>
      </c>
      <c r="L13" s="33">
        <f>G48</f>
        <v>0</v>
      </c>
      <c r="M13" s="33">
        <f>G49</f>
        <v>0</v>
      </c>
      <c r="N13" s="33">
        <f>G50</f>
        <v>0</v>
      </c>
      <c r="O13" s="33">
        <f>G51</f>
        <v>0</v>
      </c>
      <c r="P13" s="33">
        <f>G52</f>
        <v>0</v>
      </c>
      <c r="Q13" s="33">
        <f t="shared" si="0"/>
        <v>0</v>
      </c>
    </row>
    <row r="14" spans="1:17" ht="18.75" x14ac:dyDescent="0.25">
      <c r="A14" s="25"/>
      <c r="B14" s="1">
        <v>40919</v>
      </c>
      <c r="C14" s="1"/>
      <c r="D14" s="2"/>
      <c r="E14" s="2"/>
      <c r="F14" s="3"/>
      <c r="G14" s="2">
        <f>Tableau135[[#This Row],[Sortie]]-Tableau135[[#This Row],[Arrivée]]-Tableau135[[#This Row],[Pause midi]]</f>
        <v>0</v>
      </c>
      <c r="H14" s="2"/>
      <c r="I14" s="11">
        <f>Tableau135[[#This Row],[Total jour]]-$C$3</f>
        <v>-0.33333333333333331</v>
      </c>
      <c r="J14" s="2"/>
      <c r="K14" s="31">
        <v>8</v>
      </c>
      <c r="L14" s="33">
        <f>G55</f>
        <v>0</v>
      </c>
      <c r="M14" s="33">
        <f>G56</f>
        <v>0</v>
      </c>
      <c r="N14" s="33">
        <f>G57</f>
        <v>0</v>
      </c>
      <c r="O14" s="33">
        <f>G58</f>
        <v>0</v>
      </c>
      <c r="P14" s="33">
        <f>G59</f>
        <v>0</v>
      </c>
      <c r="Q14" s="33">
        <f t="shared" si="0"/>
        <v>0</v>
      </c>
    </row>
    <row r="15" spans="1:17" ht="18.75" x14ac:dyDescent="0.25">
      <c r="A15" s="25"/>
      <c r="B15" s="1">
        <v>40920</v>
      </c>
      <c r="C15" s="1"/>
      <c r="D15" s="2"/>
      <c r="E15" s="2"/>
      <c r="F15" s="3"/>
      <c r="G15" s="2">
        <f>Tableau135[[#This Row],[Sortie]]-Tableau135[[#This Row],[Arrivée]]-Tableau135[[#This Row],[Pause midi]]</f>
        <v>0</v>
      </c>
      <c r="H15" s="2"/>
      <c r="I15" s="11">
        <f>Tableau135[[#This Row],[Total jour]]-$C$3</f>
        <v>-0.33333333333333331</v>
      </c>
      <c r="J15" s="2"/>
      <c r="K15" s="31">
        <v>9</v>
      </c>
      <c r="L15" s="33">
        <f>G62</f>
        <v>0</v>
      </c>
      <c r="M15" s="33">
        <f>G63</f>
        <v>0</v>
      </c>
      <c r="N15" s="33">
        <f>G64</f>
        <v>0</v>
      </c>
      <c r="O15" s="33">
        <f>G65</f>
        <v>0</v>
      </c>
      <c r="P15" s="33">
        <f>G66</f>
        <v>0</v>
      </c>
      <c r="Q15" s="33">
        <f t="shared" si="0"/>
        <v>0</v>
      </c>
    </row>
    <row r="16" spans="1:17" ht="18.75" x14ac:dyDescent="0.25">
      <c r="A16" s="25"/>
      <c r="B16" s="1">
        <v>40921</v>
      </c>
      <c r="C16" s="1"/>
      <c r="D16" s="2"/>
      <c r="E16" s="2"/>
      <c r="F16" s="3"/>
      <c r="G16" s="2">
        <f>Tableau135[[#This Row],[Sortie]]-Tableau135[[#This Row],[Arrivée]]-Tableau135[[#This Row],[Pause midi]]</f>
        <v>0</v>
      </c>
      <c r="H16" s="2"/>
      <c r="I16" s="11">
        <f>Tableau135[[#This Row],[Total jour]]-$C$3</f>
        <v>-0.33333333333333331</v>
      </c>
      <c r="J16" s="2"/>
      <c r="K16" s="31">
        <v>10</v>
      </c>
      <c r="L16" s="33">
        <f>G69</f>
        <v>0</v>
      </c>
      <c r="M16" s="33">
        <f>G70</f>
        <v>0</v>
      </c>
      <c r="N16" s="33">
        <f>G71</f>
        <v>0</v>
      </c>
      <c r="O16" s="33">
        <f>G72</f>
        <v>0</v>
      </c>
      <c r="P16" s="33">
        <f>G73</f>
        <v>0</v>
      </c>
      <c r="Q16" s="33">
        <f t="shared" si="0"/>
        <v>0</v>
      </c>
    </row>
    <row r="17" spans="1:17" ht="18.75" x14ac:dyDescent="0.25">
      <c r="A17" s="25"/>
      <c r="B17" s="1">
        <v>40922</v>
      </c>
      <c r="C17" s="1"/>
      <c r="D17" s="2"/>
      <c r="E17" s="2"/>
      <c r="F17" s="3"/>
      <c r="G17" s="2">
        <f>Tableau135[[#This Row],[Sortie]]-Tableau135[[#This Row],[Arrivée]]-Tableau135[[#This Row],[Pause midi]]</f>
        <v>0</v>
      </c>
      <c r="H17" s="2"/>
      <c r="I17" s="11">
        <f>Tableau135[[#This Row],[Total jour]]-$C$3</f>
        <v>-0.33333333333333331</v>
      </c>
      <c r="J17" s="2"/>
      <c r="K17" s="31">
        <v>11</v>
      </c>
      <c r="L17" s="33">
        <f>G76</f>
        <v>0</v>
      </c>
      <c r="M17" s="33">
        <f>G77</f>
        <v>0</v>
      </c>
      <c r="N17" s="33">
        <f>G78</f>
        <v>0</v>
      </c>
      <c r="O17" s="33">
        <f>G79</f>
        <v>0</v>
      </c>
      <c r="P17" s="33">
        <f>G80</f>
        <v>0</v>
      </c>
      <c r="Q17" s="33">
        <f t="shared" si="0"/>
        <v>0</v>
      </c>
    </row>
    <row r="18" spans="1:17" ht="18.75" x14ac:dyDescent="0.25">
      <c r="A18" s="26"/>
      <c r="B18" s="24">
        <v>40923</v>
      </c>
      <c r="C18" s="4"/>
      <c r="D18" s="2"/>
      <c r="E18" s="7" t="s">
        <v>5</v>
      </c>
      <c r="F18" s="7"/>
      <c r="G18" s="7">
        <f>SUBTOTAL(109,G13:G17)</f>
        <v>0</v>
      </c>
      <c r="H18" s="7"/>
      <c r="I18" s="12">
        <f>SUBTOTAL(109,I13:I17)</f>
        <v>-1.6666666666666665</v>
      </c>
      <c r="J18" s="7"/>
      <c r="K18" s="31">
        <v>12</v>
      </c>
      <c r="L18" s="33">
        <f>G83</f>
        <v>0</v>
      </c>
      <c r="M18" s="33">
        <f>G84</f>
        <v>0</v>
      </c>
      <c r="N18" s="33">
        <f>G85</f>
        <v>0</v>
      </c>
      <c r="O18" s="33">
        <f>G86</f>
        <v>0</v>
      </c>
      <c r="P18" s="33">
        <f>G87</f>
        <v>0</v>
      </c>
      <c r="Q18" s="33">
        <f t="shared" si="0"/>
        <v>0</v>
      </c>
    </row>
    <row r="19" spans="1:17" ht="18.75" x14ac:dyDescent="0.25">
      <c r="A19" s="26"/>
      <c r="B19" s="24">
        <v>40924</v>
      </c>
      <c r="C19" s="8"/>
      <c r="D19" s="9"/>
      <c r="E19" s="9"/>
      <c r="F19" s="10"/>
      <c r="G19" s="9"/>
      <c r="H19" s="9"/>
      <c r="I19" s="13"/>
      <c r="J19" s="2"/>
      <c r="K19" s="31">
        <v>13</v>
      </c>
      <c r="L19" s="33">
        <f>G90</f>
        <v>0</v>
      </c>
      <c r="M19" s="33">
        <f>G91</f>
        <v>0</v>
      </c>
      <c r="N19" s="33">
        <f>G92</f>
        <v>0</v>
      </c>
      <c r="O19" s="33">
        <f>G93</f>
        <v>0</v>
      </c>
      <c r="P19" s="33">
        <f>G94</f>
        <v>0</v>
      </c>
      <c r="Q19" s="33">
        <f t="shared" si="0"/>
        <v>0</v>
      </c>
    </row>
    <row r="20" spans="1:17" ht="18.75" x14ac:dyDescent="0.25">
      <c r="A20" s="25">
        <v>3</v>
      </c>
      <c r="B20" s="1">
        <v>40925</v>
      </c>
      <c r="C20" s="1"/>
      <c r="D20" s="2"/>
      <c r="E20" s="2"/>
      <c r="F20" s="3"/>
      <c r="G20" s="2">
        <f>Tableau135[[#This Row],[Sortie]]-Tableau135[[#This Row],[Arrivée]]-Tableau135[[#This Row],[Pause midi]]</f>
        <v>0</v>
      </c>
      <c r="H20" s="2"/>
      <c r="I20" s="11">
        <f>Tableau135[[#This Row],[Total jour]]-$C$3</f>
        <v>-0.33333333333333331</v>
      </c>
      <c r="J20" s="2"/>
      <c r="K20" s="31">
        <v>14</v>
      </c>
      <c r="L20" s="33">
        <f>G97</f>
        <v>0</v>
      </c>
      <c r="M20" s="33">
        <f>G98</f>
        <v>0</v>
      </c>
      <c r="N20" s="33">
        <f>G99</f>
        <v>0</v>
      </c>
      <c r="O20" s="33">
        <f>G100</f>
        <v>0</v>
      </c>
      <c r="P20" s="33">
        <f>G101</f>
        <v>0</v>
      </c>
      <c r="Q20" s="33">
        <f t="shared" si="0"/>
        <v>0</v>
      </c>
    </row>
    <row r="21" spans="1:17" ht="18.75" x14ac:dyDescent="0.25">
      <c r="A21" s="25"/>
      <c r="B21" s="1">
        <v>40926</v>
      </c>
      <c r="C21" s="1"/>
      <c r="D21" s="2"/>
      <c r="E21" s="2"/>
      <c r="F21" s="3"/>
      <c r="G21" s="2">
        <f>Tableau135[[#This Row],[Sortie]]-Tableau135[[#This Row],[Arrivée]]-Tableau135[[#This Row],[Pause midi]]</f>
        <v>0</v>
      </c>
      <c r="H21" s="2"/>
      <c r="I21" s="11">
        <f>Tableau135[[#This Row],[Total jour]]-$C$3</f>
        <v>-0.33333333333333331</v>
      </c>
      <c r="J21" s="2"/>
      <c r="K21" s="31">
        <v>15</v>
      </c>
      <c r="L21" s="33">
        <f>G104</f>
        <v>0</v>
      </c>
      <c r="M21" s="33">
        <f>G105</f>
        <v>0</v>
      </c>
      <c r="N21" s="33">
        <f>G106</f>
        <v>0</v>
      </c>
      <c r="O21" s="33">
        <f>G107</f>
        <v>0</v>
      </c>
      <c r="P21" s="33">
        <f>G108</f>
        <v>0</v>
      </c>
      <c r="Q21" s="33">
        <f t="shared" si="0"/>
        <v>0</v>
      </c>
    </row>
    <row r="22" spans="1:17" ht="18.75" x14ac:dyDescent="0.25">
      <c r="A22" s="25"/>
      <c r="B22" s="1">
        <v>40927</v>
      </c>
      <c r="C22" s="1"/>
      <c r="D22" s="2"/>
      <c r="E22" s="2"/>
      <c r="F22" s="3"/>
      <c r="G22" s="2">
        <f>Tableau135[[#This Row],[Sortie]]-Tableau135[[#This Row],[Arrivée]]-Tableau135[[#This Row],[Pause midi]]</f>
        <v>0</v>
      </c>
      <c r="H22" s="2"/>
      <c r="I22" s="11">
        <f>Tableau135[[#This Row],[Total jour]]-$C$3</f>
        <v>-0.33333333333333331</v>
      </c>
      <c r="J22" s="2"/>
      <c r="K22" s="31">
        <v>16</v>
      </c>
      <c r="L22" s="33">
        <f>G111</f>
        <v>0</v>
      </c>
      <c r="M22" s="33">
        <f>G112</f>
        <v>0</v>
      </c>
      <c r="N22" s="33">
        <f>G113</f>
        <v>0</v>
      </c>
      <c r="O22" s="33">
        <f>G114</f>
        <v>0</v>
      </c>
      <c r="P22" s="33">
        <f>G115</f>
        <v>0</v>
      </c>
      <c r="Q22" s="33">
        <f t="shared" si="0"/>
        <v>0</v>
      </c>
    </row>
    <row r="23" spans="1:17" ht="18.75" x14ac:dyDescent="0.25">
      <c r="A23" s="25"/>
      <c r="B23" s="1">
        <v>40928</v>
      </c>
      <c r="C23" s="1"/>
      <c r="D23" s="2"/>
      <c r="E23" s="2"/>
      <c r="F23" s="3"/>
      <c r="G23" s="2">
        <f>Tableau135[[#This Row],[Sortie]]-Tableau135[[#This Row],[Arrivée]]-Tableau135[[#This Row],[Pause midi]]</f>
        <v>0</v>
      </c>
      <c r="H23" s="2"/>
      <c r="I23" s="11">
        <f>Tableau135[[#This Row],[Total jour]]-$C$3</f>
        <v>-0.33333333333333331</v>
      </c>
      <c r="J23" s="2"/>
      <c r="K23" s="31">
        <v>17</v>
      </c>
      <c r="L23" s="33">
        <f>G118</f>
        <v>0</v>
      </c>
      <c r="M23" s="33">
        <f>G119</f>
        <v>0</v>
      </c>
      <c r="N23" s="33">
        <f>G120</f>
        <v>0</v>
      </c>
      <c r="O23" s="33">
        <f>G121</f>
        <v>0</v>
      </c>
      <c r="P23" s="33">
        <f>G122</f>
        <v>0</v>
      </c>
      <c r="Q23" s="33">
        <f t="shared" si="0"/>
        <v>0</v>
      </c>
    </row>
    <row r="24" spans="1:17" ht="18.75" x14ac:dyDescent="0.25">
      <c r="A24" s="25"/>
      <c r="B24" s="1">
        <v>40929</v>
      </c>
      <c r="C24" s="1"/>
      <c r="D24" s="2"/>
      <c r="E24" s="2"/>
      <c r="F24" s="3"/>
      <c r="G24" s="2">
        <f>Tableau135[[#This Row],[Sortie]]-Tableau135[[#This Row],[Arrivée]]-Tableau135[[#This Row],[Pause midi]]</f>
        <v>0</v>
      </c>
      <c r="H24" s="2"/>
      <c r="I24" s="11">
        <f>Tableau135[[#This Row],[Total jour]]-$C$3</f>
        <v>-0.33333333333333331</v>
      </c>
      <c r="J24" s="2"/>
      <c r="K24" s="31">
        <v>18</v>
      </c>
      <c r="L24" s="33">
        <f>G125</f>
        <v>0</v>
      </c>
      <c r="M24" s="33">
        <f>G126</f>
        <v>0</v>
      </c>
      <c r="N24" s="33">
        <f>G127</f>
        <v>0</v>
      </c>
      <c r="O24" s="33">
        <f>G128</f>
        <v>0</v>
      </c>
      <c r="P24" s="33">
        <f>G129</f>
        <v>0</v>
      </c>
      <c r="Q24" s="33">
        <f t="shared" si="0"/>
        <v>0</v>
      </c>
    </row>
    <row r="25" spans="1:17" ht="18.75" x14ac:dyDescent="0.25">
      <c r="A25" s="26"/>
      <c r="B25" s="24">
        <v>40930</v>
      </c>
      <c r="C25" s="4"/>
      <c r="D25" s="2"/>
      <c r="E25" s="7" t="s">
        <v>5</v>
      </c>
      <c r="F25" s="7"/>
      <c r="G25" s="7">
        <f>SUBTOTAL(109,G20:G24)</f>
        <v>0</v>
      </c>
      <c r="H25" s="7"/>
      <c r="I25" s="12">
        <f>SUBTOTAL(109,I20:I24)</f>
        <v>-1.6666666666666665</v>
      </c>
      <c r="J25" s="7"/>
      <c r="K25" s="31">
        <v>19</v>
      </c>
      <c r="L25" s="33">
        <f>G132</f>
        <v>0</v>
      </c>
      <c r="M25" s="33">
        <f>G133</f>
        <v>0</v>
      </c>
      <c r="N25" s="33">
        <f>G134</f>
        <v>0</v>
      </c>
      <c r="O25" s="33">
        <f>G135</f>
        <v>0</v>
      </c>
      <c r="P25" s="33">
        <f>G136</f>
        <v>0</v>
      </c>
      <c r="Q25" s="33">
        <f t="shared" si="0"/>
        <v>0</v>
      </c>
    </row>
    <row r="26" spans="1:17" ht="18.75" x14ac:dyDescent="0.25">
      <c r="A26" s="26"/>
      <c r="B26" s="24">
        <v>40931</v>
      </c>
      <c r="C26" s="8"/>
      <c r="D26" s="9"/>
      <c r="E26" s="9"/>
      <c r="F26" s="10"/>
      <c r="G26" s="9"/>
      <c r="H26" s="9"/>
      <c r="I26" s="13"/>
      <c r="J26" s="2"/>
      <c r="K26" s="31">
        <v>20</v>
      </c>
      <c r="L26" s="33">
        <f>G139</f>
        <v>0</v>
      </c>
      <c r="M26" s="33">
        <f>G140</f>
        <v>0</v>
      </c>
      <c r="N26" s="33">
        <f>G141</f>
        <v>0</v>
      </c>
      <c r="O26" s="33">
        <f>G142</f>
        <v>0</v>
      </c>
      <c r="P26" s="33">
        <f>G143</f>
        <v>0</v>
      </c>
      <c r="Q26" s="33">
        <f t="shared" si="0"/>
        <v>0</v>
      </c>
    </row>
    <row r="27" spans="1:17" ht="18.75" x14ac:dyDescent="0.25">
      <c r="A27" s="25">
        <v>4</v>
      </c>
      <c r="B27" s="1">
        <v>40932</v>
      </c>
      <c r="C27" s="1"/>
      <c r="D27" s="2"/>
      <c r="E27" s="2"/>
      <c r="F27" s="3"/>
      <c r="G27" s="2">
        <f>Tableau135[[#This Row],[Sortie]]-Tableau135[[#This Row],[Arrivée]]-Tableau135[[#This Row],[Pause midi]]</f>
        <v>0</v>
      </c>
      <c r="H27" s="2"/>
      <c r="I27" s="11">
        <f>Tableau135[[#This Row],[Total jour]]-$C$3</f>
        <v>-0.33333333333333331</v>
      </c>
      <c r="J27" s="2"/>
      <c r="K27" s="31">
        <v>21</v>
      </c>
      <c r="L27" s="33">
        <f>G146</f>
        <v>0</v>
      </c>
      <c r="M27" s="33">
        <f>G147</f>
        <v>0</v>
      </c>
      <c r="N27" s="33">
        <f>G148</f>
        <v>0</v>
      </c>
      <c r="O27" s="33">
        <f>G149</f>
        <v>0</v>
      </c>
      <c r="P27" s="33">
        <f>G150</f>
        <v>0</v>
      </c>
      <c r="Q27" s="33">
        <f t="shared" si="0"/>
        <v>0</v>
      </c>
    </row>
    <row r="28" spans="1:17" ht="18.75" x14ac:dyDescent="0.25">
      <c r="A28" s="25"/>
      <c r="B28" s="1">
        <v>40933</v>
      </c>
      <c r="C28" s="1"/>
      <c r="D28" s="2"/>
      <c r="E28" s="2"/>
      <c r="F28" s="3"/>
      <c r="G28" s="2">
        <f>Tableau135[[#This Row],[Sortie]]-Tableau135[[#This Row],[Arrivée]]-Tableau135[[#This Row],[Pause midi]]</f>
        <v>0</v>
      </c>
      <c r="H28" s="2"/>
      <c r="I28" s="11">
        <f>Tableau135[[#This Row],[Total jour]]-$C$3</f>
        <v>-0.33333333333333331</v>
      </c>
      <c r="J28" s="2"/>
      <c r="K28" s="31">
        <v>22</v>
      </c>
      <c r="L28" s="33">
        <f>G153</f>
        <v>0</v>
      </c>
      <c r="M28" s="33">
        <f>G154</f>
        <v>0</v>
      </c>
      <c r="N28" s="33">
        <f>G155</f>
        <v>0</v>
      </c>
      <c r="O28" s="33">
        <f>G156</f>
        <v>0</v>
      </c>
      <c r="P28" s="33">
        <f>G157</f>
        <v>0</v>
      </c>
      <c r="Q28" s="33">
        <f t="shared" si="0"/>
        <v>0</v>
      </c>
    </row>
    <row r="29" spans="1:17" ht="18.75" x14ac:dyDescent="0.25">
      <c r="A29" s="25"/>
      <c r="B29" s="1">
        <v>40934</v>
      </c>
      <c r="C29" s="1"/>
      <c r="D29" s="2"/>
      <c r="E29" s="2"/>
      <c r="F29" s="3"/>
      <c r="G29" s="2">
        <f>Tableau135[[#This Row],[Sortie]]-Tableau135[[#This Row],[Arrivée]]-Tableau135[[#This Row],[Pause midi]]</f>
        <v>0</v>
      </c>
      <c r="H29" s="2"/>
      <c r="I29" s="11">
        <f>Tableau135[[#This Row],[Total jour]]-$C$3</f>
        <v>-0.33333333333333331</v>
      </c>
      <c r="J29" s="2"/>
      <c r="K29" s="31">
        <v>23</v>
      </c>
      <c r="L29" s="33">
        <f>G160</f>
        <v>0</v>
      </c>
      <c r="M29" s="33">
        <f>G161</f>
        <v>0</v>
      </c>
      <c r="N29" s="33">
        <f>G162</f>
        <v>0</v>
      </c>
      <c r="O29" s="33">
        <f>G163</f>
        <v>0</v>
      </c>
      <c r="P29" s="33">
        <f>G164</f>
        <v>0</v>
      </c>
      <c r="Q29" s="33">
        <f t="shared" si="0"/>
        <v>0</v>
      </c>
    </row>
    <row r="30" spans="1:17" ht="18.75" x14ac:dyDescent="0.25">
      <c r="A30" s="25"/>
      <c r="B30" s="1">
        <v>40935</v>
      </c>
      <c r="C30" s="1"/>
      <c r="D30" s="2"/>
      <c r="E30" s="2"/>
      <c r="F30" s="3"/>
      <c r="G30" s="2">
        <f>Tableau135[[#This Row],[Sortie]]-Tableau135[[#This Row],[Arrivée]]-Tableau135[[#This Row],[Pause midi]]</f>
        <v>0</v>
      </c>
      <c r="H30" s="2"/>
      <c r="I30" s="11">
        <f>Tableau135[[#This Row],[Total jour]]-$C$3</f>
        <v>-0.33333333333333331</v>
      </c>
      <c r="J30" s="2"/>
      <c r="K30" s="31">
        <v>24</v>
      </c>
      <c r="L30" s="33">
        <f>G167</f>
        <v>0</v>
      </c>
      <c r="M30" s="33">
        <f>G168</f>
        <v>0</v>
      </c>
      <c r="N30" s="33">
        <f>G169</f>
        <v>0</v>
      </c>
      <c r="O30" s="33">
        <f>G170</f>
        <v>0</v>
      </c>
      <c r="P30" s="33">
        <f>G171</f>
        <v>0</v>
      </c>
      <c r="Q30" s="33">
        <f t="shared" si="0"/>
        <v>0</v>
      </c>
    </row>
    <row r="31" spans="1:17" ht="18.75" x14ac:dyDescent="0.25">
      <c r="A31" s="25"/>
      <c r="B31" s="1">
        <v>40936</v>
      </c>
      <c r="C31" s="1"/>
      <c r="D31" s="2"/>
      <c r="E31" s="2"/>
      <c r="F31" s="3"/>
      <c r="G31" s="2">
        <f>Tableau135[[#This Row],[Sortie]]-Tableau135[[#This Row],[Arrivée]]-Tableau135[[#This Row],[Pause midi]]</f>
        <v>0</v>
      </c>
      <c r="H31" s="2"/>
      <c r="I31" s="11">
        <f>Tableau135[[#This Row],[Total jour]]-$C$3</f>
        <v>-0.33333333333333331</v>
      </c>
      <c r="J31" s="2"/>
      <c r="K31" s="31">
        <v>25</v>
      </c>
      <c r="L31" s="33">
        <f>G174</f>
        <v>0</v>
      </c>
      <c r="M31" s="33">
        <f>G175</f>
        <v>0</v>
      </c>
      <c r="N31" s="33">
        <f>G176</f>
        <v>0</v>
      </c>
      <c r="O31" s="33">
        <f>G177</f>
        <v>0</v>
      </c>
      <c r="P31" s="33">
        <f>G178</f>
        <v>0</v>
      </c>
      <c r="Q31" s="33">
        <f t="shared" si="0"/>
        <v>0</v>
      </c>
    </row>
    <row r="32" spans="1:17" ht="18.75" x14ac:dyDescent="0.25">
      <c r="A32" s="26"/>
      <c r="B32" s="24">
        <v>40937</v>
      </c>
      <c r="C32" s="4"/>
      <c r="D32" s="2"/>
      <c r="E32" s="7" t="s">
        <v>5</v>
      </c>
      <c r="F32" s="7"/>
      <c r="G32" s="7">
        <f>SUBTOTAL(109,G27:G31)</f>
        <v>0</v>
      </c>
      <c r="H32" s="7"/>
      <c r="I32" s="12">
        <f>SUBTOTAL(109,I27:I31)</f>
        <v>-1.6666666666666665</v>
      </c>
      <c r="J32" s="7"/>
      <c r="K32" s="31">
        <v>26</v>
      </c>
      <c r="L32" s="33">
        <f>G181</f>
        <v>0</v>
      </c>
      <c r="M32" s="33">
        <f>G182</f>
        <v>0</v>
      </c>
      <c r="N32" s="33">
        <f>G183</f>
        <v>0</v>
      </c>
      <c r="O32" s="33">
        <f>G184</f>
        <v>0</v>
      </c>
      <c r="P32" s="33">
        <f>G185</f>
        <v>0</v>
      </c>
      <c r="Q32" s="33">
        <f t="shared" si="0"/>
        <v>0</v>
      </c>
    </row>
    <row r="33" spans="1:17" ht="18.75" x14ac:dyDescent="0.25">
      <c r="A33" s="26"/>
      <c r="B33" s="24">
        <v>40938</v>
      </c>
      <c r="C33" s="8"/>
      <c r="D33" s="9"/>
      <c r="E33" s="9"/>
      <c r="F33" s="10"/>
      <c r="G33" s="9"/>
      <c r="H33" s="9"/>
      <c r="I33" s="13"/>
      <c r="J33" s="2"/>
      <c r="K33" s="31">
        <v>27</v>
      </c>
      <c r="L33" s="33">
        <f>G188</f>
        <v>0</v>
      </c>
      <c r="M33" s="33">
        <f>G189</f>
        <v>0</v>
      </c>
      <c r="N33" s="33">
        <f>G190</f>
        <v>0</v>
      </c>
      <c r="O33" s="33">
        <f>G191</f>
        <v>0</v>
      </c>
      <c r="P33" s="33">
        <f>G192</f>
        <v>0</v>
      </c>
      <c r="Q33" s="33">
        <f t="shared" si="0"/>
        <v>0</v>
      </c>
    </row>
    <row r="34" spans="1:17" ht="18.75" x14ac:dyDescent="0.25">
      <c r="A34" s="25">
        <v>5</v>
      </c>
      <c r="B34" s="1">
        <v>40939</v>
      </c>
      <c r="C34" s="1"/>
      <c r="D34" s="2"/>
      <c r="E34" s="2"/>
      <c r="F34" s="3"/>
      <c r="G34" s="2">
        <f>Tableau135[[#This Row],[Sortie]]-Tableau135[[#This Row],[Arrivée]]-Tableau135[[#This Row],[Pause midi]]</f>
        <v>0</v>
      </c>
      <c r="H34" s="2"/>
      <c r="I34" s="11">
        <f>Tableau135[[#This Row],[Total jour]]-$C$3</f>
        <v>-0.33333333333333331</v>
      </c>
      <c r="J34" s="2"/>
      <c r="K34" s="31">
        <v>28</v>
      </c>
      <c r="L34" s="33">
        <f>G195</f>
        <v>0</v>
      </c>
      <c r="M34" s="33">
        <f>G196</f>
        <v>0</v>
      </c>
      <c r="N34" s="33">
        <f>G197</f>
        <v>0</v>
      </c>
      <c r="O34" s="33">
        <f>G198</f>
        <v>0</v>
      </c>
      <c r="P34" s="33">
        <f>G199</f>
        <v>0</v>
      </c>
      <c r="Q34" s="33">
        <f t="shared" si="0"/>
        <v>0</v>
      </c>
    </row>
    <row r="35" spans="1:17" ht="18.75" x14ac:dyDescent="0.25">
      <c r="A35" s="25"/>
      <c r="B35" s="1">
        <v>40940</v>
      </c>
      <c r="C35" s="1"/>
      <c r="D35" s="2"/>
      <c r="E35" s="2"/>
      <c r="F35" s="3"/>
      <c r="G35" s="2">
        <f>Tableau135[[#This Row],[Sortie]]-Tableau135[[#This Row],[Arrivée]]-Tableau135[[#This Row],[Pause midi]]</f>
        <v>0</v>
      </c>
      <c r="H35" s="2"/>
      <c r="I35" s="11">
        <f>Tableau135[[#This Row],[Total jour]]-$C$3</f>
        <v>-0.33333333333333331</v>
      </c>
      <c r="J35" s="2"/>
      <c r="K35" s="31">
        <v>29</v>
      </c>
      <c r="L35" s="33">
        <f>G202</f>
        <v>0</v>
      </c>
      <c r="M35" s="33">
        <f>G203</f>
        <v>0</v>
      </c>
      <c r="N35" s="33">
        <f>G204</f>
        <v>0</v>
      </c>
      <c r="O35" s="33">
        <f>G205</f>
        <v>0</v>
      </c>
      <c r="P35" s="33">
        <f>G206</f>
        <v>0</v>
      </c>
      <c r="Q35" s="33">
        <f t="shared" si="0"/>
        <v>0</v>
      </c>
    </row>
    <row r="36" spans="1:17" ht="18.75" x14ac:dyDescent="0.25">
      <c r="A36" s="25"/>
      <c r="B36" s="1">
        <v>40941</v>
      </c>
      <c r="C36" s="1"/>
      <c r="D36" s="2"/>
      <c r="E36" s="2"/>
      <c r="F36" s="3"/>
      <c r="G36" s="2">
        <f>Tableau135[[#This Row],[Sortie]]-Tableau135[[#This Row],[Arrivée]]-Tableau135[[#This Row],[Pause midi]]</f>
        <v>0</v>
      </c>
      <c r="H36" s="2"/>
      <c r="I36" s="11">
        <f>Tableau135[[#This Row],[Total jour]]-$C$3</f>
        <v>-0.33333333333333331</v>
      </c>
      <c r="J36" s="2"/>
      <c r="K36" s="31">
        <v>30</v>
      </c>
      <c r="L36" s="33">
        <f>G209</f>
        <v>0</v>
      </c>
      <c r="M36" s="33">
        <f>G210</f>
        <v>0</v>
      </c>
      <c r="N36" s="33">
        <f>G211</f>
        <v>0</v>
      </c>
      <c r="O36" s="33">
        <f>G212</f>
        <v>0</v>
      </c>
      <c r="P36" s="33">
        <f>G213</f>
        <v>0</v>
      </c>
      <c r="Q36" s="33">
        <f t="shared" si="0"/>
        <v>0</v>
      </c>
    </row>
    <row r="37" spans="1:17" ht="18.75" x14ac:dyDescent="0.25">
      <c r="A37" s="25"/>
      <c r="B37" s="1">
        <v>40942</v>
      </c>
      <c r="C37" s="1"/>
      <c r="D37" s="2"/>
      <c r="E37" s="2"/>
      <c r="F37" s="3"/>
      <c r="G37" s="2">
        <f>Tableau135[[#This Row],[Sortie]]-Tableau135[[#This Row],[Arrivée]]-Tableau135[[#This Row],[Pause midi]]</f>
        <v>0</v>
      </c>
      <c r="H37" s="2"/>
      <c r="I37" s="11">
        <f>Tableau135[[#This Row],[Total jour]]-$C$3</f>
        <v>-0.33333333333333331</v>
      </c>
      <c r="J37" s="2"/>
      <c r="K37" s="31">
        <v>31</v>
      </c>
      <c r="L37" s="33">
        <f>G216</f>
        <v>0</v>
      </c>
      <c r="M37" s="33">
        <f>G217</f>
        <v>0</v>
      </c>
      <c r="N37" s="33">
        <f>G218</f>
        <v>0</v>
      </c>
      <c r="O37" s="33">
        <f>G219</f>
        <v>0</v>
      </c>
      <c r="P37" s="33">
        <f>G220</f>
        <v>0</v>
      </c>
      <c r="Q37" s="33">
        <f t="shared" si="0"/>
        <v>0</v>
      </c>
    </row>
    <row r="38" spans="1:17" ht="18.75" x14ac:dyDescent="0.25">
      <c r="A38" s="25"/>
      <c r="B38" s="1">
        <v>40943</v>
      </c>
      <c r="C38" s="1"/>
      <c r="D38" s="2"/>
      <c r="E38" s="2"/>
      <c r="F38" s="3"/>
      <c r="G38" s="2">
        <f>Tableau135[[#This Row],[Sortie]]-Tableau135[[#This Row],[Arrivée]]-Tableau135[[#This Row],[Pause midi]]</f>
        <v>0</v>
      </c>
      <c r="H38" s="2"/>
      <c r="I38" s="11">
        <f>Tableau135[[#This Row],[Total jour]]-$C$3</f>
        <v>-0.33333333333333331</v>
      </c>
      <c r="J38" s="2"/>
      <c r="K38" s="31">
        <v>32</v>
      </c>
      <c r="L38" s="33">
        <f>G223</f>
        <v>0</v>
      </c>
      <c r="M38" s="33">
        <f>G224</f>
        <v>0</v>
      </c>
      <c r="N38" s="33">
        <f>G225</f>
        <v>0</v>
      </c>
      <c r="O38" s="33">
        <f>G226</f>
        <v>0</v>
      </c>
      <c r="P38" s="33">
        <f>G227</f>
        <v>0</v>
      </c>
      <c r="Q38" s="33">
        <f t="shared" si="0"/>
        <v>0</v>
      </c>
    </row>
    <row r="39" spans="1:17" ht="18.75" x14ac:dyDescent="0.25">
      <c r="A39" s="26"/>
      <c r="B39" s="24">
        <v>40944</v>
      </c>
      <c r="C39" s="4"/>
      <c r="D39" s="7"/>
      <c r="E39" s="7" t="s">
        <v>5</v>
      </c>
      <c r="F39" s="7"/>
      <c r="G39" s="7">
        <f>SUBTOTAL(109,G34:G38)</f>
        <v>0</v>
      </c>
      <c r="H39" s="7"/>
      <c r="I39" s="12">
        <f>SUBTOTAL(109,I34:I38)</f>
        <v>-1.6666666666666665</v>
      </c>
      <c r="J39" s="7"/>
      <c r="K39" s="31">
        <v>33</v>
      </c>
      <c r="L39" s="33">
        <f>G230</f>
        <v>0</v>
      </c>
      <c r="M39" s="33">
        <f>G231</f>
        <v>0</v>
      </c>
      <c r="N39" s="33">
        <f>G232</f>
        <v>0</v>
      </c>
      <c r="O39" s="33">
        <f>G233</f>
        <v>0</v>
      </c>
      <c r="P39" s="33">
        <f>G234</f>
        <v>0</v>
      </c>
      <c r="Q39" s="33">
        <f t="shared" si="0"/>
        <v>0</v>
      </c>
    </row>
    <row r="40" spans="1:17" ht="18.75" x14ac:dyDescent="0.25">
      <c r="A40" s="26"/>
      <c r="B40" s="24">
        <v>40945</v>
      </c>
      <c r="C40" s="8"/>
      <c r="D40" s="9"/>
      <c r="E40" s="9"/>
      <c r="F40" s="10"/>
      <c r="G40" s="9"/>
      <c r="H40" s="9"/>
      <c r="I40" s="13"/>
      <c r="J40" s="2"/>
      <c r="K40" s="31">
        <v>34</v>
      </c>
      <c r="L40" s="33">
        <f>G237</f>
        <v>0</v>
      </c>
      <c r="M40" s="33">
        <f>G238</f>
        <v>0</v>
      </c>
      <c r="N40" s="33">
        <f>G239</f>
        <v>0</v>
      </c>
      <c r="O40" s="33">
        <f>G240</f>
        <v>0</v>
      </c>
      <c r="P40" s="33">
        <f>G241</f>
        <v>0</v>
      </c>
      <c r="Q40" s="33">
        <f t="shared" si="0"/>
        <v>0</v>
      </c>
    </row>
    <row r="41" spans="1:17" ht="18.75" x14ac:dyDescent="0.25">
      <c r="A41" s="25">
        <v>6</v>
      </c>
      <c r="B41" s="1">
        <v>40946</v>
      </c>
      <c r="C41" s="1"/>
      <c r="D41" s="2"/>
      <c r="E41" s="2"/>
      <c r="F41" s="3"/>
      <c r="G41" s="2">
        <f>Tableau135[[#This Row],[Sortie]]-Tableau135[[#This Row],[Arrivée]]-Tableau135[[#This Row],[Pause midi]]</f>
        <v>0</v>
      </c>
      <c r="H41" s="2"/>
      <c r="I41" s="11">
        <f>Tableau135[[#This Row],[Total jour]]-$C$3</f>
        <v>-0.33333333333333331</v>
      </c>
      <c r="J41" s="2"/>
      <c r="K41" s="31">
        <v>35</v>
      </c>
      <c r="L41" s="33">
        <f>G244</f>
        <v>0</v>
      </c>
      <c r="M41" s="33">
        <f>G245</f>
        <v>0</v>
      </c>
      <c r="N41" s="33">
        <f>G246</f>
        <v>0</v>
      </c>
      <c r="O41" s="33">
        <f>G247</f>
        <v>0</v>
      </c>
      <c r="P41" s="33">
        <f>G248</f>
        <v>0</v>
      </c>
      <c r="Q41" s="33">
        <f t="shared" si="0"/>
        <v>0</v>
      </c>
    </row>
    <row r="42" spans="1:17" ht="18.75" x14ac:dyDescent="0.25">
      <c r="A42" s="25"/>
      <c r="B42" s="1">
        <v>40947</v>
      </c>
      <c r="C42" s="1"/>
      <c r="D42" s="2"/>
      <c r="E42" s="2"/>
      <c r="F42" s="3"/>
      <c r="G42" s="2">
        <f>Tableau135[[#This Row],[Sortie]]-Tableau135[[#This Row],[Arrivée]]-Tableau135[[#This Row],[Pause midi]]</f>
        <v>0</v>
      </c>
      <c r="H42" s="2"/>
      <c r="I42" s="11">
        <f>Tableau135[[#This Row],[Total jour]]-$C$3</f>
        <v>-0.33333333333333331</v>
      </c>
      <c r="J42" s="2"/>
      <c r="K42" s="31">
        <v>36</v>
      </c>
      <c r="L42" s="33">
        <f>G251</f>
        <v>0</v>
      </c>
      <c r="M42" s="33">
        <f>G252</f>
        <v>0</v>
      </c>
      <c r="N42" s="33">
        <f>G253</f>
        <v>0</v>
      </c>
      <c r="O42" s="33">
        <f>G254</f>
        <v>0</v>
      </c>
      <c r="P42" s="33">
        <f>G255</f>
        <v>0</v>
      </c>
      <c r="Q42" s="33">
        <f t="shared" si="0"/>
        <v>0</v>
      </c>
    </row>
    <row r="43" spans="1:17" ht="18.75" x14ac:dyDescent="0.25">
      <c r="A43" s="25"/>
      <c r="B43" s="1">
        <v>40948</v>
      </c>
      <c r="C43" s="1"/>
      <c r="D43" s="2"/>
      <c r="E43" s="2"/>
      <c r="F43" s="3"/>
      <c r="G43" s="2">
        <f>Tableau135[[#This Row],[Sortie]]-Tableau135[[#This Row],[Arrivée]]-Tableau135[[#This Row],[Pause midi]]</f>
        <v>0</v>
      </c>
      <c r="H43" s="2">
        <f>G18+G25+G32+G39+G41+G42+G43</f>
        <v>0</v>
      </c>
      <c r="I43" s="11">
        <f>Tableau135[[#This Row],[Total jour]]-$C$3</f>
        <v>-0.33333333333333331</v>
      </c>
      <c r="J43" s="2"/>
      <c r="K43" s="31">
        <v>37</v>
      </c>
      <c r="L43" s="33">
        <f>G258</f>
        <v>0</v>
      </c>
      <c r="M43" s="33">
        <f>G259</f>
        <v>0</v>
      </c>
      <c r="N43" s="33">
        <f>G260</f>
        <v>0</v>
      </c>
      <c r="O43" s="33">
        <f>G261</f>
        <v>0</v>
      </c>
      <c r="P43" s="33">
        <f>G262</f>
        <v>0</v>
      </c>
      <c r="Q43" s="33">
        <f t="shared" si="0"/>
        <v>0</v>
      </c>
    </row>
    <row r="44" spans="1:17" ht="18.75" x14ac:dyDescent="0.25">
      <c r="A44" s="25"/>
      <c r="B44" s="1">
        <v>40949</v>
      </c>
      <c r="C44" s="1"/>
      <c r="D44" s="2"/>
      <c r="E44" s="2"/>
      <c r="F44" s="3"/>
      <c r="G44" s="2">
        <f>Tableau135[[#This Row],[Sortie]]-Tableau135[[#This Row],[Arrivée]]-Tableau135[[#This Row],[Pause midi]]</f>
        <v>0</v>
      </c>
      <c r="H44" s="2"/>
      <c r="I44" s="11">
        <f>Tableau135[[#This Row],[Total jour]]-$C$3</f>
        <v>-0.33333333333333331</v>
      </c>
      <c r="J44" s="2"/>
      <c r="K44" s="31">
        <v>38</v>
      </c>
      <c r="L44" s="33">
        <f>G265</f>
        <v>0</v>
      </c>
      <c r="M44" s="33">
        <f>G266</f>
        <v>0</v>
      </c>
      <c r="N44" s="33">
        <f>G267</f>
        <v>0</v>
      </c>
      <c r="O44" s="33">
        <f>G268</f>
        <v>0</v>
      </c>
      <c r="P44" s="33">
        <f>G269</f>
        <v>0</v>
      </c>
      <c r="Q44" s="33">
        <f t="shared" si="0"/>
        <v>0</v>
      </c>
    </row>
    <row r="45" spans="1:17" ht="18.75" x14ac:dyDescent="0.25">
      <c r="A45" s="25"/>
      <c r="B45" s="1">
        <v>40950</v>
      </c>
      <c r="C45" s="1"/>
      <c r="D45" s="2"/>
      <c r="E45" s="2"/>
      <c r="F45" s="3"/>
      <c r="G45" s="2">
        <f>Tableau135[[#This Row],[Sortie]]-Tableau135[[#This Row],[Arrivée]]-Tableau135[[#This Row],[Pause midi]]</f>
        <v>0</v>
      </c>
      <c r="H45" s="2">
        <f>SUM(G44+G45)</f>
        <v>0</v>
      </c>
      <c r="I45" s="11">
        <f>Tableau135[[#This Row],[Total jour]]-$C$3</f>
        <v>-0.33333333333333331</v>
      </c>
      <c r="J45" s="2"/>
      <c r="K45" s="31">
        <v>39</v>
      </c>
      <c r="L45" s="33">
        <f>G272</f>
        <v>0</v>
      </c>
      <c r="M45" s="33">
        <f>G273</f>
        <v>0</v>
      </c>
      <c r="N45" s="33">
        <f>G274</f>
        <v>0</v>
      </c>
      <c r="O45" s="33">
        <f>G275</f>
        <v>0</v>
      </c>
      <c r="P45" s="33">
        <f>G276</f>
        <v>0</v>
      </c>
      <c r="Q45" s="33">
        <f t="shared" si="0"/>
        <v>0</v>
      </c>
    </row>
    <row r="46" spans="1:17" ht="18.75" x14ac:dyDescent="0.25">
      <c r="A46" s="26"/>
      <c r="B46" s="24">
        <v>40951</v>
      </c>
      <c r="C46" s="4"/>
      <c r="D46" s="7"/>
      <c r="E46" s="7" t="s">
        <v>5</v>
      </c>
      <c r="F46" s="7"/>
      <c r="G46" s="7">
        <f>SUBTOTAL(109,G41:G45)</f>
        <v>0</v>
      </c>
      <c r="H46" s="7"/>
      <c r="I46" s="12">
        <f>SUBTOTAL(109,I41:I45)</f>
        <v>-1.6666666666666665</v>
      </c>
      <c r="J46" s="7"/>
      <c r="K46" s="31">
        <v>40</v>
      </c>
      <c r="L46" s="33">
        <f>G279</f>
        <v>0</v>
      </c>
      <c r="M46" s="33">
        <f>G280</f>
        <v>0</v>
      </c>
      <c r="N46" s="33">
        <f>G281</f>
        <v>0</v>
      </c>
      <c r="O46" s="33">
        <f>G282</f>
        <v>0</v>
      </c>
      <c r="P46" s="33">
        <f>G283</f>
        <v>0</v>
      </c>
      <c r="Q46" s="33">
        <f t="shared" si="0"/>
        <v>0</v>
      </c>
    </row>
    <row r="47" spans="1:17" ht="18.75" x14ac:dyDescent="0.25">
      <c r="A47" s="26"/>
      <c r="B47" s="24">
        <v>40952</v>
      </c>
      <c r="C47" s="8"/>
      <c r="D47" s="9"/>
      <c r="E47" s="9"/>
      <c r="F47" s="10"/>
      <c r="G47" s="9"/>
      <c r="H47" s="9"/>
      <c r="I47" s="13"/>
      <c r="J47" s="7"/>
      <c r="K47" s="31">
        <v>41</v>
      </c>
      <c r="L47" s="33">
        <f>G286</f>
        <v>0</v>
      </c>
      <c r="M47" s="33">
        <f>G287</f>
        <v>0</v>
      </c>
      <c r="N47" s="33">
        <f>G288</f>
        <v>0</v>
      </c>
      <c r="O47" s="33">
        <f>G289</f>
        <v>0</v>
      </c>
      <c r="P47" s="33">
        <f>G290</f>
        <v>0</v>
      </c>
      <c r="Q47" s="33">
        <f t="shared" si="0"/>
        <v>0</v>
      </c>
    </row>
    <row r="48" spans="1:17" ht="18.75" x14ac:dyDescent="0.25">
      <c r="A48" s="25">
        <v>7</v>
      </c>
      <c r="B48" s="1">
        <v>40953</v>
      </c>
      <c r="C48" s="1"/>
      <c r="D48" s="2"/>
      <c r="E48" s="2"/>
      <c r="F48" s="3"/>
      <c r="G48" s="2">
        <f>Tableau135[[#This Row],[Sortie]]-Tableau135[[#This Row],[Arrivée]]-Tableau135[[#This Row],[Pause midi]]</f>
        <v>0</v>
      </c>
      <c r="H48" s="2"/>
      <c r="I48" s="11">
        <f>Tableau135[[#This Row],[Total jour]]-$C$3</f>
        <v>-0.33333333333333331</v>
      </c>
      <c r="J48" s="2"/>
      <c r="K48" s="31">
        <v>42</v>
      </c>
      <c r="L48" s="33">
        <f>G293</f>
        <v>0</v>
      </c>
      <c r="M48" s="33">
        <f>G294</f>
        <v>0</v>
      </c>
      <c r="N48" s="33">
        <f>G295</f>
        <v>0</v>
      </c>
      <c r="O48" s="33">
        <f>G296</f>
        <v>0</v>
      </c>
      <c r="P48" s="33">
        <f>G297</f>
        <v>0</v>
      </c>
      <c r="Q48" s="33">
        <f t="shared" si="0"/>
        <v>0</v>
      </c>
    </row>
    <row r="49" spans="1:17" ht="18.75" x14ac:dyDescent="0.25">
      <c r="A49" s="25"/>
      <c r="B49" s="1">
        <v>40954</v>
      </c>
      <c r="C49" s="1"/>
      <c r="D49" s="2"/>
      <c r="E49" s="2"/>
      <c r="F49" s="3"/>
      <c r="G49" s="2">
        <f>Tableau135[[#This Row],[Sortie]]-Tableau135[[#This Row],[Arrivée]]-Tableau135[[#This Row],[Pause midi]]</f>
        <v>0</v>
      </c>
      <c r="H49" s="2"/>
      <c r="I49" s="11">
        <f>Tableau135[[#This Row],[Total jour]]-$C$3</f>
        <v>-0.33333333333333331</v>
      </c>
      <c r="J49" s="2"/>
      <c r="K49" s="31">
        <v>43</v>
      </c>
      <c r="L49" s="33">
        <f>G300</f>
        <v>0</v>
      </c>
      <c r="M49" s="33">
        <f>G301</f>
        <v>0</v>
      </c>
      <c r="N49" s="33">
        <f>G302</f>
        <v>0</v>
      </c>
      <c r="O49" s="33">
        <f>G303</f>
        <v>0</v>
      </c>
      <c r="P49" s="33">
        <f>G304</f>
        <v>0</v>
      </c>
      <c r="Q49" s="33">
        <f t="shared" si="0"/>
        <v>0</v>
      </c>
    </row>
    <row r="50" spans="1:17" ht="18.75" x14ac:dyDescent="0.25">
      <c r="A50" s="25"/>
      <c r="B50" s="1">
        <v>40955</v>
      </c>
      <c r="C50" s="1"/>
      <c r="D50" s="2"/>
      <c r="E50" s="2"/>
      <c r="F50" s="3"/>
      <c r="G50" s="2">
        <f>Tableau135[[#This Row],[Sortie]]-Tableau135[[#This Row],[Arrivée]]-Tableau135[[#This Row],[Pause midi]]</f>
        <v>0</v>
      </c>
      <c r="H50" s="2"/>
      <c r="I50" s="11">
        <f>Tableau135[[#This Row],[Total jour]]-$C$3</f>
        <v>-0.33333333333333331</v>
      </c>
      <c r="J50" s="2"/>
      <c r="K50" s="31">
        <v>44</v>
      </c>
      <c r="L50" s="33">
        <f>G307</f>
        <v>0</v>
      </c>
      <c r="M50" s="33">
        <f>G308</f>
        <v>0</v>
      </c>
      <c r="N50" s="33">
        <f>G309</f>
        <v>0</v>
      </c>
      <c r="O50" s="33">
        <f>G310</f>
        <v>0</v>
      </c>
      <c r="P50" s="33">
        <f>G311</f>
        <v>0</v>
      </c>
      <c r="Q50" s="33">
        <f t="shared" si="0"/>
        <v>0</v>
      </c>
    </row>
    <row r="51" spans="1:17" ht="18.75" x14ac:dyDescent="0.25">
      <c r="A51" s="25"/>
      <c r="B51" s="1">
        <v>40956</v>
      </c>
      <c r="C51" s="1"/>
      <c r="D51" s="2"/>
      <c r="E51" s="2"/>
      <c r="F51" s="3"/>
      <c r="G51" s="2">
        <f>Tableau135[[#This Row],[Sortie]]-Tableau135[[#This Row],[Arrivée]]-Tableau135[[#This Row],[Pause midi]]</f>
        <v>0</v>
      </c>
      <c r="H51" s="2"/>
      <c r="I51" s="11">
        <f>Tableau135[[#This Row],[Total jour]]-$C$3</f>
        <v>-0.33333333333333331</v>
      </c>
      <c r="J51" s="2"/>
      <c r="K51" s="31">
        <v>45</v>
      </c>
      <c r="L51" s="33">
        <f>G314</f>
        <v>0</v>
      </c>
      <c r="M51" s="33">
        <f>G315</f>
        <v>0</v>
      </c>
      <c r="N51" s="33">
        <f>G316</f>
        <v>0</v>
      </c>
      <c r="O51" s="33">
        <f>G317</f>
        <v>0</v>
      </c>
      <c r="P51" s="33">
        <f>G318</f>
        <v>0</v>
      </c>
      <c r="Q51" s="33">
        <f t="shared" si="0"/>
        <v>0</v>
      </c>
    </row>
    <row r="52" spans="1:17" ht="18.75" x14ac:dyDescent="0.25">
      <c r="A52" s="25"/>
      <c r="B52" s="1">
        <v>40957</v>
      </c>
      <c r="C52" s="1"/>
      <c r="D52" s="2"/>
      <c r="E52" s="2"/>
      <c r="F52" s="3"/>
      <c r="G52" s="2">
        <f>Tableau135[[#This Row],[Sortie]]-Tableau135[[#This Row],[Arrivée]]-Tableau135[[#This Row],[Pause midi]]</f>
        <v>0</v>
      </c>
      <c r="H52" s="2"/>
      <c r="I52" s="11">
        <f>Tableau135[[#This Row],[Total jour]]-$C$3</f>
        <v>-0.33333333333333331</v>
      </c>
      <c r="J52" s="2"/>
      <c r="K52" s="31">
        <v>46</v>
      </c>
      <c r="L52" s="33">
        <f>G321</f>
        <v>0</v>
      </c>
      <c r="M52" s="33">
        <f>G322</f>
        <v>0</v>
      </c>
      <c r="N52" s="33">
        <f>G323</f>
        <v>0</v>
      </c>
      <c r="O52" s="33">
        <f>G324</f>
        <v>0</v>
      </c>
      <c r="P52" s="33">
        <f>G325</f>
        <v>0</v>
      </c>
      <c r="Q52" s="33">
        <f t="shared" si="0"/>
        <v>0</v>
      </c>
    </row>
    <row r="53" spans="1:17" ht="18.75" x14ac:dyDescent="0.25">
      <c r="A53" s="26"/>
      <c r="B53" s="24">
        <v>40958</v>
      </c>
      <c r="C53" s="4"/>
      <c r="D53" s="2"/>
      <c r="E53" s="7" t="s">
        <v>5</v>
      </c>
      <c r="F53" s="7"/>
      <c r="G53" s="7">
        <f t="shared" ref="G53" si="1">SUBTOTAL(109,G48:G52)</f>
        <v>0</v>
      </c>
      <c r="H53" s="7"/>
      <c r="I53" s="12">
        <f>SUBTOTAL(109,I48:I52)</f>
        <v>-1.6666666666666665</v>
      </c>
      <c r="J53" s="2"/>
      <c r="K53" s="31">
        <v>47</v>
      </c>
      <c r="L53" s="33">
        <f>G328</f>
        <v>0</v>
      </c>
      <c r="M53" s="33">
        <f>G329</f>
        <v>0</v>
      </c>
      <c r="N53" s="33">
        <f>G330</f>
        <v>0</v>
      </c>
      <c r="O53" s="33">
        <f>G331</f>
        <v>0</v>
      </c>
      <c r="P53" s="33">
        <f>G332</f>
        <v>0</v>
      </c>
      <c r="Q53" s="33">
        <f t="shared" si="0"/>
        <v>0</v>
      </c>
    </row>
    <row r="54" spans="1:17" ht="18.75" x14ac:dyDescent="0.25">
      <c r="A54" s="26"/>
      <c r="B54" s="24">
        <v>40959</v>
      </c>
      <c r="C54" s="8"/>
      <c r="D54" s="9"/>
      <c r="E54" s="9"/>
      <c r="F54" s="10"/>
      <c r="G54" s="9"/>
      <c r="H54" s="9"/>
      <c r="I54" s="13"/>
      <c r="J54" s="2"/>
      <c r="K54" s="31">
        <v>48</v>
      </c>
      <c r="L54" s="33">
        <f>G335</f>
        <v>0</v>
      </c>
      <c r="M54" s="33">
        <f>G336</f>
        <v>0</v>
      </c>
      <c r="N54" s="33">
        <f>G337</f>
        <v>0</v>
      </c>
      <c r="O54" s="33">
        <f>G338</f>
        <v>0</v>
      </c>
      <c r="P54" s="33">
        <f>G339</f>
        <v>0</v>
      </c>
      <c r="Q54" s="33">
        <f t="shared" si="0"/>
        <v>0</v>
      </c>
    </row>
    <row r="55" spans="1:17" ht="18.75" x14ac:dyDescent="0.25">
      <c r="A55" s="25">
        <v>8</v>
      </c>
      <c r="B55" s="1">
        <v>40960</v>
      </c>
      <c r="C55" s="1"/>
      <c r="D55" s="2"/>
      <c r="E55" s="2"/>
      <c r="F55" s="3"/>
      <c r="G55" s="2">
        <f>Tableau135[[#This Row],[Sortie]]-Tableau135[[#This Row],[Arrivée]]-Tableau135[[#This Row],[Pause midi]]</f>
        <v>0</v>
      </c>
      <c r="H55" s="2"/>
      <c r="I55" s="11">
        <f>Tableau135[[#This Row],[Total jour]]-$C$3</f>
        <v>-0.33333333333333331</v>
      </c>
      <c r="J55" s="2"/>
      <c r="K55" s="31">
        <v>49</v>
      </c>
      <c r="L55" s="33">
        <f>G342</f>
        <v>0</v>
      </c>
      <c r="M55" s="33">
        <f>G343</f>
        <v>0</v>
      </c>
      <c r="N55" s="33">
        <f>G344</f>
        <v>0</v>
      </c>
      <c r="O55" s="33">
        <f>G345</f>
        <v>0</v>
      </c>
      <c r="P55" s="33">
        <f>G346</f>
        <v>0</v>
      </c>
      <c r="Q55" s="33">
        <f t="shared" si="0"/>
        <v>0</v>
      </c>
    </row>
    <row r="56" spans="1:17" ht="18.75" x14ac:dyDescent="0.25">
      <c r="A56" s="25"/>
      <c r="B56" s="1">
        <v>40961</v>
      </c>
      <c r="C56" s="1"/>
      <c r="D56" s="2"/>
      <c r="E56" s="2"/>
      <c r="F56" s="3"/>
      <c r="G56" s="2">
        <f>Tableau135[[#This Row],[Sortie]]-Tableau135[[#This Row],[Arrivée]]-Tableau135[[#This Row],[Pause midi]]</f>
        <v>0</v>
      </c>
      <c r="H56" s="2"/>
      <c r="I56" s="11">
        <f>Tableau135[[#This Row],[Total jour]]-$C$3</f>
        <v>-0.33333333333333331</v>
      </c>
      <c r="J56" s="2"/>
      <c r="K56" s="31">
        <v>50</v>
      </c>
      <c r="L56" s="33">
        <f>G349</f>
        <v>0</v>
      </c>
      <c r="M56" s="33">
        <f>G350</f>
        <v>0</v>
      </c>
      <c r="N56" s="33">
        <f>G351</f>
        <v>0</v>
      </c>
      <c r="O56" s="33">
        <f>G352</f>
        <v>0</v>
      </c>
      <c r="P56" s="33">
        <f>G353</f>
        <v>0</v>
      </c>
      <c r="Q56" s="33">
        <f t="shared" si="0"/>
        <v>0</v>
      </c>
    </row>
    <row r="57" spans="1:17" ht="18.75" x14ac:dyDescent="0.25">
      <c r="A57" s="25"/>
      <c r="B57" s="1">
        <v>40962</v>
      </c>
      <c r="C57" s="1"/>
      <c r="D57" s="2"/>
      <c r="E57" s="2"/>
      <c r="F57" s="3"/>
      <c r="G57" s="2">
        <f>Tableau135[[#This Row],[Sortie]]-Tableau135[[#This Row],[Arrivée]]-Tableau135[[#This Row],[Pause midi]]</f>
        <v>0</v>
      </c>
      <c r="H57" s="2"/>
      <c r="I57" s="11">
        <f>Tableau135[[#This Row],[Total jour]]-$C$3</f>
        <v>-0.33333333333333331</v>
      </c>
      <c r="J57" s="2"/>
      <c r="K57" s="31">
        <v>51</v>
      </c>
      <c r="L57" s="33">
        <f>G356</f>
        <v>0</v>
      </c>
      <c r="M57" s="33">
        <f>G357</f>
        <v>0</v>
      </c>
      <c r="N57" s="33">
        <f>G358</f>
        <v>0</v>
      </c>
      <c r="O57" s="33">
        <f>G359</f>
        <v>0</v>
      </c>
      <c r="P57" s="33">
        <f>G360</f>
        <v>0</v>
      </c>
      <c r="Q57" s="33">
        <f t="shared" si="0"/>
        <v>0</v>
      </c>
    </row>
    <row r="58" spans="1:17" ht="18.75" x14ac:dyDescent="0.25">
      <c r="A58" s="25"/>
      <c r="B58" s="1">
        <v>40963</v>
      </c>
      <c r="C58" s="1"/>
      <c r="D58" s="2"/>
      <c r="E58" s="2"/>
      <c r="F58" s="3"/>
      <c r="G58" s="2">
        <f>Tableau135[[#This Row],[Sortie]]-Tableau135[[#This Row],[Arrivée]]-Tableau135[[#This Row],[Pause midi]]</f>
        <v>0</v>
      </c>
      <c r="H58" s="2"/>
      <c r="I58" s="11">
        <f>Tableau135[[#This Row],[Total jour]]-$C$3</f>
        <v>-0.33333333333333331</v>
      </c>
      <c r="J58" s="2"/>
      <c r="K58" s="31">
        <v>52</v>
      </c>
      <c r="L58" s="33">
        <f>G363</f>
        <v>0</v>
      </c>
      <c r="M58" s="33">
        <f>G364</f>
        <v>0</v>
      </c>
      <c r="N58" s="33">
        <f>G365</f>
        <v>0</v>
      </c>
      <c r="O58" s="33">
        <f>G366</f>
        <v>0</v>
      </c>
      <c r="P58" s="33">
        <f>G367</f>
        <v>0</v>
      </c>
      <c r="Q58" s="33">
        <f>SUM(L58:P58)</f>
        <v>0</v>
      </c>
    </row>
    <row r="59" spans="1:17" ht="18.75" x14ac:dyDescent="0.25">
      <c r="A59" s="25"/>
      <c r="B59" s="1">
        <v>40964</v>
      </c>
      <c r="C59" s="1"/>
      <c r="D59" s="2"/>
      <c r="E59" s="2"/>
      <c r="F59" s="3"/>
      <c r="G59" s="2">
        <f>Tableau135[[#This Row],[Sortie]]-Tableau135[[#This Row],[Arrivée]]-Tableau135[[#This Row],[Pause midi]]</f>
        <v>0</v>
      </c>
      <c r="H59" s="2"/>
      <c r="I59" s="11">
        <f>Tableau135[[#This Row],[Total jour]]-$C$3</f>
        <v>-0.33333333333333331</v>
      </c>
      <c r="J59" s="2"/>
    </row>
    <row r="60" spans="1:17" ht="18.75" x14ac:dyDescent="0.25">
      <c r="A60" s="26"/>
      <c r="B60" s="24">
        <v>40965</v>
      </c>
      <c r="C60" s="4"/>
      <c r="D60" s="7"/>
      <c r="E60" s="7" t="s">
        <v>5</v>
      </c>
      <c r="F60" s="7"/>
      <c r="G60" s="7">
        <f t="shared" ref="G60" si="2">SUBTOTAL(109,G55:G59)</f>
        <v>0</v>
      </c>
      <c r="H60" s="7"/>
      <c r="I60" s="12">
        <f>SUBTOTAL(109,I55:I59)</f>
        <v>-1.6666666666666665</v>
      </c>
      <c r="J60" s="2"/>
    </row>
    <row r="61" spans="1:17" ht="18.75" x14ac:dyDescent="0.25">
      <c r="A61" s="26"/>
      <c r="B61" s="24">
        <v>40966</v>
      </c>
      <c r="C61" s="8"/>
      <c r="D61" s="9"/>
      <c r="E61" s="9"/>
      <c r="F61" s="10"/>
      <c r="G61" s="9"/>
      <c r="H61" s="9"/>
      <c r="I61" s="13"/>
      <c r="J61" s="2"/>
    </row>
    <row r="62" spans="1:17" ht="18.75" x14ac:dyDescent="0.25">
      <c r="A62" s="25">
        <v>9</v>
      </c>
      <c r="B62" s="1">
        <v>40967</v>
      </c>
      <c r="C62" s="1"/>
      <c r="D62" s="2"/>
      <c r="E62" s="2"/>
      <c r="F62" s="3"/>
      <c r="G62" s="2">
        <f>Tableau135[[#This Row],[Sortie]]-Tableau135[[#This Row],[Arrivée]]-Tableau135[[#This Row],[Pause midi]]</f>
        <v>0</v>
      </c>
      <c r="H62" s="2"/>
      <c r="I62" s="11">
        <f>Tableau135[[#This Row],[Total jour]]-$C$3</f>
        <v>-0.33333333333333331</v>
      </c>
      <c r="J62" s="2"/>
    </row>
    <row r="63" spans="1:17" ht="18.75" x14ac:dyDescent="0.25">
      <c r="A63" s="25"/>
      <c r="B63" s="1">
        <v>40968</v>
      </c>
      <c r="C63" s="1"/>
      <c r="D63" s="2"/>
      <c r="E63" s="2"/>
      <c r="F63" s="3"/>
      <c r="G63" s="2">
        <f>Tableau135[[#This Row],[Sortie]]-Tableau135[[#This Row],[Arrivée]]-Tableau135[[#This Row],[Pause midi]]</f>
        <v>0</v>
      </c>
      <c r="H63" s="2"/>
      <c r="I63" s="11">
        <f>Tableau135[[#This Row],[Total jour]]-$C$3</f>
        <v>-0.33333333333333331</v>
      </c>
      <c r="J63" s="2"/>
    </row>
    <row r="64" spans="1:17" ht="18.75" x14ac:dyDescent="0.25">
      <c r="A64" s="25"/>
      <c r="B64" s="1">
        <v>40969</v>
      </c>
      <c r="C64" s="1"/>
      <c r="D64" s="2"/>
      <c r="E64" s="2"/>
      <c r="F64" s="3"/>
      <c r="G64" s="2">
        <f>Tableau135[[#This Row],[Sortie]]-Tableau135[[#This Row],[Arrivée]]-Tableau135[[#This Row],[Pause midi]]</f>
        <v>0</v>
      </c>
      <c r="H64" s="2"/>
      <c r="I64" s="11">
        <f>Tableau135[[#This Row],[Total jour]]-$C$3</f>
        <v>-0.33333333333333331</v>
      </c>
      <c r="J64" s="2"/>
    </row>
    <row r="65" spans="1:10" ht="18.75" x14ac:dyDescent="0.25">
      <c r="A65" s="25"/>
      <c r="B65" s="1">
        <v>40970</v>
      </c>
      <c r="C65" s="1"/>
      <c r="D65" s="2"/>
      <c r="E65" s="2"/>
      <c r="F65" s="3"/>
      <c r="G65" s="2">
        <f>Tableau135[[#This Row],[Sortie]]-Tableau135[[#This Row],[Arrivée]]-Tableau135[[#This Row],[Pause midi]]</f>
        <v>0</v>
      </c>
      <c r="H65" s="2"/>
      <c r="I65" s="11">
        <f>Tableau135[[#This Row],[Total jour]]-$C$3</f>
        <v>-0.33333333333333331</v>
      </c>
      <c r="J65" s="2"/>
    </row>
    <row r="66" spans="1:10" ht="18.75" x14ac:dyDescent="0.25">
      <c r="A66" s="25"/>
      <c r="B66" s="1">
        <v>40971</v>
      </c>
      <c r="C66" s="1"/>
      <c r="D66" s="2"/>
      <c r="E66" s="2"/>
      <c r="F66" s="3"/>
      <c r="G66" s="2">
        <f>Tableau135[[#This Row],[Sortie]]-Tableau135[[#This Row],[Arrivée]]-Tableau135[[#This Row],[Pause midi]]</f>
        <v>0</v>
      </c>
      <c r="H66" s="2"/>
      <c r="I66" s="11">
        <f>Tableau135[[#This Row],[Total jour]]-$C$3</f>
        <v>-0.33333333333333331</v>
      </c>
      <c r="J66" s="2"/>
    </row>
    <row r="67" spans="1:10" ht="18.75" x14ac:dyDescent="0.25">
      <c r="A67" s="26"/>
      <c r="B67" s="24">
        <v>40972</v>
      </c>
      <c r="C67" s="4"/>
      <c r="D67" s="7"/>
      <c r="E67" s="7" t="s">
        <v>5</v>
      </c>
      <c r="F67" s="7"/>
      <c r="G67" s="7">
        <f t="shared" ref="G67" si="3">SUBTOTAL(109,G62:G66)</f>
        <v>0</v>
      </c>
      <c r="H67" s="7"/>
      <c r="I67" s="12">
        <f>SUBTOTAL(109,I62:I66)</f>
        <v>-1.6666666666666665</v>
      </c>
      <c r="J67" s="2"/>
    </row>
    <row r="68" spans="1:10" ht="18.75" x14ac:dyDescent="0.25">
      <c r="A68" s="26"/>
      <c r="B68" s="24">
        <v>40973</v>
      </c>
      <c r="C68" s="8"/>
      <c r="D68" s="9"/>
      <c r="E68" s="9"/>
      <c r="F68" s="10"/>
      <c r="G68" s="9"/>
      <c r="H68" s="9"/>
      <c r="I68" s="13"/>
      <c r="J68" s="2"/>
    </row>
    <row r="69" spans="1:10" ht="18.75" x14ac:dyDescent="0.25">
      <c r="A69" s="25">
        <v>10</v>
      </c>
      <c r="B69" s="1">
        <v>40974</v>
      </c>
      <c r="C69" s="1"/>
      <c r="D69" s="2"/>
      <c r="E69" s="2"/>
      <c r="F69" s="3"/>
      <c r="G69" s="2">
        <f>Tableau135[[#This Row],[Sortie]]-Tableau135[[#This Row],[Arrivée]]-Tableau135[[#This Row],[Pause midi]]</f>
        <v>0</v>
      </c>
      <c r="H69" s="2"/>
      <c r="I69" s="11">
        <f>Tableau135[[#This Row],[Total jour]]-$C$3</f>
        <v>-0.33333333333333331</v>
      </c>
      <c r="J69" s="2"/>
    </row>
    <row r="70" spans="1:10" ht="18.75" x14ac:dyDescent="0.25">
      <c r="A70" s="25"/>
      <c r="B70" s="1">
        <v>40975</v>
      </c>
      <c r="C70" s="1"/>
      <c r="D70" s="2"/>
      <c r="E70" s="2"/>
      <c r="F70" s="3"/>
      <c r="G70" s="2">
        <f>Tableau135[[#This Row],[Sortie]]-Tableau135[[#This Row],[Arrivée]]-Tableau135[[#This Row],[Pause midi]]</f>
        <v>0</v>
      </c>
      <c r="H70" s="2"/>
      <c r="I70" s="11">
        <f>Tableau135[[#This Row],[Total jour]]-$C$3</f>
        <v>-0.33333333333333331</v>
      </c>
      <c r="J70" s="2"/>
    </row>
    <row r="71" spans="1:10" ht="18.75" x14ac:dyDescent="0.25">
      <c r="A71" s="25"/>
      <c r="B71" s="1">
        <v>40976</v>
      </c>
      <c r="C71" s="1"/>
      <c r="D71" s="2"/>
      <c r="E71" s="2"/>
      <c r="F71" s="3"/>
      <c r="G71" s="2">
        <f>Tableau135[[#This Row],[Sortie]]-Tableau135[[#This Row],[Arrivée]]-Tableau135[[#This Row],[Pause midi]]</f>
        <v>0</v>
      </c>
      <c r="H71" s="2"/>
      <c r="I71" s="11">
        <f>Tableau135[[#This Row],[Total jour]]-$C$3</f>
        <v>-0.33333333333333331</v>
      </c>
      <c r="J71" s="2"/>
    </row>
    <row r="72" spans="1:10" ht="18.75" x14ac:dyDescent="0.25">
      <c r="A72" s="25"/>
      <c r="B72" s="1">
        <v>40977</v>
      </c>
      <c r="C72" s="1"/>
      <c r="D72" s="2"/>
      <c r="E72" s="2"/>
      <c r="F72" s="3"/>
      <c r="G72" s="2">
        <f>Tableau135[[#This Row],[Sortie]]-Tableau135[[#This Row],[Arrivée]]-Tableau135[[#This Row],[Pause midi]]</f>
        <v>0</v>
      </c>
      <c r="H72" s="2"/>
      <c r="I72" s="11">
        <f>Tableau135[[#This Row],[Total jour]]-$C$3</f>
        <v>-0.33333333333333331</v>
      </c>
      <c r="J72" s="2"/>
    </row>
    <row r="73" spans="1:10" ht="18.75" x14ac:dyDescent="0.25">
      <c r="A73" s="25"/>
      <c r="B73" s="1">
        <v>40978</v>
      </c>
      <c r="C73" s="1"/>
      <c r="D73" s="2"/>
      <c r="E73" s="2"/>
      <c r="F73" s="3"/>
      <c r="G73" s="2">
        <f>Tableau135[[#This Row],[Sortie]]-Tableau135[[#This Row],[Arrivée]]-Tableau135[[#This Row],[Pause midi]]</f>
        <v>0</v>
      </c>
      <c r="H73" s="2"/>
      <c r="I73" s="11">
        <f>Tableau135[[#This Row],[Total jour]]-$C$3</f>
        <v>-0.33333333333333331</v>
      </c>
      <c r="J73" s="2"/>
    </row>
    <row r="74" spans="1:10" ht="18.75" x14ac:dyDescent="0.25">
      <c r="A74" s="26"/>
      <c r="B74" s="24">
        <v>40979</v>
      </c>
      <c r="C74" s="4"/>
      <c r="D74" s="7"/>
      <c r="E74" s="7" t="s">
        <v>5</v>
      </c>
      <c r="F74" s="7"/>
      <c r="G74" s="7">
        <f t="shared" ref="G74" si="4">SUBTOTAL(109,G69:G73)</f>
        <v>0</v>
      </c>
      <c r="H74" s="7"/>
      <c r="I74" s="12">
        <f>SUBTOTAL(109,I69:I73)</f>
        <v>-1.6666666666666665</v>
      </c>
      <c r="J74" s="2"/>
    </row>
    <row r="75" spans="1:10" ht="18.75" x14ac:dyDescent="0.25">
      <c r="A75" s="26"/>
      <c r="B75" s="24">
        <v>40980</v>
      </c>
      <c r="C75" s="8"/>
      <c r="D75" s="9"/>
      <c r="E75" s="9"/>
      <c r="F75" s="10"/>
      <c r="G75" s="9"/>
      <c r="H75" s="9"/>
      <c r="I75" s="13"/>
      <c r="J75" s="2"/>
    </row>
    <row r="76" spans="1:10" ht="18.75" x14ac:dyDescent="0.25">
      <c r="A76" s="25">
        <v>11</v>
      </c>
      <c r="B76" s="1">
        <v>40981</v>
      </c>
      <c r="C76" s="1"/>
      <c r="D76" s="2"/>
      <c r="E76" s="2"/>
      <c r="F76" s="3"/>
      <c r="G76" s="2">
        <f>Tableau135[[#This Row],[Sortie]]-Tableau135[[#This Row],[Arrivée]]-Tableau135[[#This Row],[Pause midi]]</f>
        <v>0</v>
      </c>
      <c r="H76" s="2"/>
      <c r="I76" s="11">
        <f>Tableau135[[#This Row],[Total jour]]-$C$3</f>
        <v>-0.33333333333333331</v>
      </c>
      <c r="J76" s="2"/>
    </row>
    <row r="77" spans="1:10" ht="18.75" x14ac:dyDescent="0.25">
      <c r="A77" s="25"/>
      <c r="B77" s="1">
        <v>40982</v>
      </c>
      <c r="C77" s="1"/>
      <c r="D77" s="2"/>
      <c r="E77" s="2"/>
      <c r="F77" s="3"/>
      <c r="G77" s="2">
        <f>Tableau135[[#This Row],[Sortie]]-Tableau135[[#This Row],[Arrivée]]-Tableau135[[#This Row],[Pause midi]]</f>
        <v>0</v>
      </c>
      <c r="H77" s="2"/>
      <c r="I77" s="11">
        <f>Tableau135[[#This Row],[Total jour]]-$C$3</f>
        <v>-0.33333333333333331</v>
      </c>
      <c r="J77" s="2"/>
    </row>
    <row r="78" spans="1:10" ht="18.75" x14ac:dyDescent="0.25">
      <c r="A78" s="25"/>
      <c r="B78" s="1">
        <v>40983</v>
      </c>
      <c r="C78" s="1"/>
      <c r="D78" s="2"/>
      <c r="E78" s="2"/>
      <c r="F78" s="3"/>
      <c r="G78" s="2">
        <f>Tableau135[[#This Row],[Sortie]]-Tableau135[[#This Row],[Arrivée]]-Tableau135[[#This Row],[Pause midi]]</f>
        <v>0</v>
      </c>
      <c r="H78" s="2"/>
      <c r="I78" s="11">
        <f>Tableau135[[#This Row],[Total jour]]-$C$3</f>
        <v>-0.33333333333333331</v>
      </c>
      <c r="J78" s="2"/>
    </row>
    <row r="79" spans="1:10" ht="18.75" x14ac:dyDescent="0.25">
      <c r="A79" s="25"/>
      <c r="B79" s="1">
        <v>40984</v>
      </c>
      <c r="C79" s="1"/>
      <c r="D79" s="2"/>
      <c r="E79" s="2"/>
      <c r="F79" s="3"/>
      <c r="G79" s="2">
        <f>Tableau135[[#This Row],[Sortie]]-Tableau135[[#This Row],[Arrivée]]-Tableau135[[#This Row],[Pause midi]]</f>
        <v>0</v>
      </c>
      <c r="H79" s="2"/>
      <c r="I79" s="11">
        <f>Tableau135[[#This Row],[Total jour]]-$C$3</f>
        <v>-0.33333333333333331</v>
      </c>
    </row>
    <row r="80" spans="1:10" ht="18.75" x14ac:dyDescent="0.25">
      <c r="A80" s="25"/>
      <c r="B80" s="1">
        <v>40985</v>
      </c>
      <c r="C80" s="1"/>
      <c r="D80" s="2"/>
      <c r="E80" s="2"/>
      <c r="F80" s="3"/>
      <c r="G80" s="2">
        <f>Tableau135[[#This Row],[Sortie]]-Tableau135[[#This Row],[Arrivée]]-Tableau135[[#This Row],[Pause midi]]</f>
        <v>0</v>
      </c>
      <c r="H80" s="2"/>
      <c r="I80" s="11">
        <f>Tableau135[[#This Row],[Total jour]]-$C$3</f>
        <v>-0.33333333333333331</v>
      </c>
    </row>
    <row r="81" spans="1:9" ht="18.75" x14ac:dyDescent="0.25">
      <c r="A81" s="26"/>
      <c r="B81" s="24">
        <v>40986</v>
      </c>
      <c r="C81" s="4"/>
      <c r="D81" s="7"/>
      <c r="E81" s="7" t="s">
        <v>5</v>
      </c>
      <c r="F81" s="7"/>
      <c r="G81" s="7">
        <f t="shared" ref="G81" si="5">SUBTOTAL(109,G76:G80)</f>
        <v>0</v>
      </c>
      <c r="H81" s="7"/>
      <c r="I81" s="12">
        <f>SUBTOTAL(109,I76:I80)</f>
        <v>-1.6666666666666665</v>
      </c>
    </row>
    <row r="82" spans="1:9" ht="18.75" x14ac:dyDescent="0.25">
      <c r="A82" s="26"/>
      <c r="B82" s="24">
        <v>40987</v>
      </c>
      <c r="C82" s="8"/>
      <c r="D82" s="9"/>
      <c r="E82" s="9"/>
      <c r="F82" s="10"/>
      <c r="G82" s="9"/>
      <c r="H82" s="9"/>
      <c r="I82" s="13"/>
    </row>
    <row r="83" spans="1:9" ht="18.75" x14ac:dyDescent="0.25">
      <c r="A83" s="25">
        <v>12</v>
      </c>
      <c r="B83" s="1">
        <v>40988</v>
      </c>
      <c r="C83" s="1"/>
      <c r="D83" s="2"/>
      <c r="E83" s="2"/>
      <c r="F83" s="3"/>
      <c r="G83" s="2">
        <f>Tableau135[[#This Row],[Sortie]]-Tableau135[[#This Row],[Arrivée]]-Tableau135[[#This Row],[Pause midi]]</f>
        <v>0</v>
      </c>
      <c r="H83" s="2"/>
      <c r="I83" s="11">
        <f>Tableau135[[#This Row],[Total jour]]-$C$3</f>
        <v>-0.33333333333333331</v>
      </c>
    </row>
    <row r="84" spans="1:9" ht="18.75" x14ac:dyDescent="0.25">
      <c r="A84" s="25"/>
      <c r="B84" s="1">
        <v>40989</v>
      </c>
      <c r="C84" s="1"/>
      <c r="D84" s="2"/>
      <c r="E84" s="2"/>
      <c r="F84" s="3"/>
      <c r="G84" s="2">
        <f>Tableau135[[#This Row],[Sortie]]-Tableau135[[#This Row],[Arrivée]]-Tableau135[[#This Row],[Pause midi]]</f>
        <v>0</v>
      </c>
      <c r="H84" s="2"/>
      <c r="I84" s="11">
        <f>Tableau135[[#This Row],[Total jour]]-$C$3</f>
        <v>-0.33333333333333331</v>
      </c>
    </row>
    <row r="85" spans="1:9" ht="18.75" x14ac:dyDescent="0.25">
      <c r="A85" s="25"/>
      <c r="B85" s="1">
        <v>40990</v>
      </c>
      <c r="C85" s="1"/>
      <c r="D85" s="2"/>
      <c r="E85" s="2"/>
      <c r="F85" s="3"/>
      <c r="G85" s="2">
        <f>Tableau135[[#This Row],[Sortie]]-Tableau135[[#This Row],[Arrivée]]-Tableau135[[#This Row],[Pause midi]]</f>
        <v>0</v>
      </c>
      <c r="H85" s="2"/>
      <c r="I85" s="11">
        <f>Tableau135[[#This Row],[Total jour]]-$C$3</f>
        <v>-0.33333333333333331</v>
      </c>
    </row>
    <row r="86" spans="1:9" ht="18.75" x14ac:dyDescent="0.25">
      <c r="A86" s="25"/>
      <c r="B86" s="1">
        <v>40991</v>
      </c>
      <c r="C86" s="1"/>
      <c r="D86" s="2"/>
      <c r="E86" s="2"/>
      <c r="F86" s="3"/>
      <c r="G86" s="2">
        <f>Tableau135[[#This Row],[Sortie]]-Tableau135[[#This Row],[Arrivée]]-Tableau135[[#This Row],[Pause midi]]</f>
        <v>0</v>
      </c>
      <c r="H86" s="2"/>
      <c r="I86" s="11">
        <f>Tableau135[[#This Row],[Total jour]]-$C$3</f>
        <v>-0.33333333333333331</v>
      </c>
    </row>
    <row r="87" spans="1:9" ht="18.75" x14ac:dyDescent="0.25">
      <c r="A87" s="25"/>
      <c r="B87" s="1">
        <v>40992</v>
      </c>
      <c r="C87" s="1"/>
      <c r="D87" s="2"/>
      <c r="E87" s="2"/>
      <c r="F87" s="3"/>
      <c r="G87" s="2">
        <f>Tableau135[[#This Row],[Sortie]]-Tableau135[[#This Row],[Arrivée]]-Tableau135[[#This Row],[Pause midi]]</f>
        <v>0</v>
      </c>
      <c r="H87" s="2"/>
      <c r="I87" s="11">
        <f>Tableau135[[#This Row],[Total jour]]-$C$3</f>
        <v>-0.33333333333333331</v>
      </c>
    </row>
    <row r="88" spans="1:9" ht="18.75" x14ac:dyDescent="0.25">
      <c r="A88" s="26"/>
      <c r="B88" s="24">
        <v>40993</v>
      </c>
      <c r="C88" s="4"/>
      <c r="D88" s="7"/>
      <c r="E88" s="7" t="s">
        <v>5</v>
      </c>
      <c r="F88" s="7"/>
      <c r="G88" s="7">
        <f t="shared" ref="G88" si="6">SUBTOTAL(109,G83:G87)</f>
        <v>0</v>
      </c>
      <c r="H88" s="7"/>
      <c r="I88" s="12">
        <f>SUBTOTAL(109,I83:I87)</f>
        <v>-1.6666666666666665</v>
      </c>
    </row>
    <row r="89" spans="1:9" ht="18.75" x14ac:dyDescent="0.25">
      <c r="A89" s="26"/>
      <c r="B89" s="24">
        <v>40994</v>
      </c>
      <c r="C89" s="8"/>
      <c r="D89" s="9"/>
      <c r="E89" s="9"/>
      <c r="F89" s="10"/>
      <c r="G89" s="9"/>
      <c r="H89" s="9"/>
      <c r="I89" s="13"/>
    </row>
    <row r="90" spans="1:9" ht="18.75" x14ac:dyDescent="0.25">
      <c r="A90" s="25">
        <v>13</v>
      </c>
      <c r="B90" s="1">
        <v>40995</v>
      </c>
      <c r="C90" s="1"/>
      <c r="D90" s="2"/>
      <c r="E90" s="2"/>
      <c r="F90" s="3"/>
      <c r="G90" s="2">
        <f>Tableau135[[#This Row],[Sortie]]-Tableau135[[#This Row],[Arrivée]]-Tableau135[[#This Row],[Pause midi]]</f>
        <v>0</v>
      </c>
      <c r="H90" s="2"/>
      <c r="I90" s="11">
        <f>Tableau135[[#This Row],[Total jour]]-$C$3</f>
        <v>-0.33333333333333331</v>
      </c>
    </row>
    <row r="91" spans="1:9" ht="18.75" x14ac:dyDescent="0.25">
      <c r="A91" s="25"/>
      <c r="B91" s="1">
        <v>40996</v>
      </c>
      <c r="C91" s="1"/>
      <c r="D91" s="2"/>
      <c r="E91" s="2"/>
      <c r="F91" s="3"/>
      <c r="G91" s="2">
        <f>Tableau135[[#This Row],[Sortie]]-Tableau135[[#This Row],[Arrivée]]-Tableau135[[#This Row],[Pause midi]]</f>
        <v>0</v>
      </c>
      <c r="H91" s="2"/>
      <c r="I91" s="11">
        <f>Tableau135[[#This Row],[Total jour]]-$C$3</f>
        <v>-0.33333333333333331</v>
      </c>
    </row>
    <row r="92" spans="1:9" ht="18.75" x14ac:dyDescent="0.25">
      <c r="A92" s="25"/>
      <c r="B92" s="1">
        <v>40997</v>
      </c>
      <c r="C92" s="1"/>
      <c r="D92" s="2"/>
      <c r="E92" s="2"/>
      <c r="F92" s="3"/>
      <c r="G92" s="2">
        <f>Tableau135[[#This Row],[Sortie]]-Tableau135[[#This Row],[Arrivée]]-Tableau135[[#This Row],[Pause midi]]</f>
        <v>0</v>
      </c>
      <c r="H92" s="2"/>
      <c r="I92" s="11">
        <f>Tableau135[[#This Row],[Total jour]]-$C$3</f>
        <v>-0.33333333333333331</v>
      </c>
    </row>
    <row r="93" spans="1:9" ht="18.75" x14ac:dyDescent="0.25">
      <c r="A93" s="25"/>
      <c r="B93" s="1">
        <v>40998</v>
      </c>
      <c r="C93" s="1"/>
      <c r="D93" s="2"/>
      <c r="E93" s="2"/>
      <c r="F93" s="3"/>
      <c r="G93" s="2">
        <f>Tableau135[[#This Row],[Sortie]]-Tableau135[[#This Row],[Arrivée]]-Tableau135[[#This Row],[Pause midi]]</f>
        <v>0</v>
      </c>
      <c r="H93" s="2"/>
      <c r="I93" s="11">
        <f>Tableau135[[#This Row],[Total jour]]-$C$3</f>
        <v>-0.33333333333333331</v>
      </c>
    </row>
    <row r="94" spans="1:9" ht="18.75" x14ac:dyDescent="0.25">
      <c r="A94" s="25"/>
      <c r="B94" s="1">
        <v>40999</v>
      </c>
      <c r="C94" s="1"/>
      <c r="D94" s="2"/>
      <c r="E94" s="2"/>
      <c r="F94" s="3"/>
      <c r="G94" s="2">
        <f>Tableau135[[#This Row],[Sortie]]-Tableau135[[#This Row],[Arrivée]]-Tableau135[[#This Row],[Pause midi]]</f>
        <v>0</v>
      </c>
      <c r="H94" s="2"/>
      <c r="I94" s="11">
        <f>Tableau135[[#This Row],[Total jour]]-$C$3</f>
        <v>-0.33333333333333331</v>
      </c>
    </row>
    <row r="95" spans="1:9" ht="18.75" x14ac:dyDescent="0.25">
      <c r="A95" s="26"/>
      <c r="B95" s="24">
        <v>41000</v>
      </c>
      <c r="C95" s="4"/>
      <c r="D95" s="7"/>
      <c r="E95" s="7" t="s">
        <v>5</v>
      </c>
      <c r="F95" s="7"/>
      <c r="G95" s="7">
        <f t="shared" ref="G95" si="7">SUBTOTAL(109,G90:G94)</f>
        <v>0</v>
      </c>
      <c r="H95" s="7"/>
      <c r="I95" s="12">
        <f>SUBTOTAL(109,I90:I94)</f>
        <v>-1.6666666666666665</v>
      </c>
    </row>
    <row r="96" spans="1:9" ht="18.75" x14ac:dyDescent="0.25">
      <c r="A96" s="26"/>
      <c r="B96" s="24">
        <v>41001</v>
      </c>
      <c r="C96" s="8"/>
      <c r="D96" s="9"/>
      <c r="E96" s="9"/>
      <c r="F96" s="10"/>
      <c r="G96" s="9"/>
      <c r="H96" s="9"/>
      <c r="I96" s="13"/>
    </row>
    <row r="97" spans="1:9" ht="18.75" x14ac:dyDescent="0.25">
      <c r="A97" s="25">
        <v>14</v>
      </c>
      <c r="B97" s="1">
        <v>41002</v>
      </c>
      <c r="C97" s="1"/>
      <c r="D97" s="2"/>
      <c r="E97" s="2"/>
      <c r="F97" s="3"/>
      <c r="G97" s="2">
        <f>Tableau135[[#This Row],[Sortie]]-Tableau135[[#This Row],[Arrivée]]-Tableau135[[#This Row],[Pause midi]]</f>
        <v>0</v>
      </c>
      <c r="H97" s="2"/>
      <c r="I97" s="11">
        <f>Tableau135[[#This Row],[Total jour]]-$C$3</f>
        <v>-0.33333333333333331</v>
      </c>
    </row>
    <row r="98" spans="1:9" ht="18.75" x14ac:dyDescent="0.25">
      <c r="A98" s="25"/>
      <c r="B98" s="1">
        <v>41003</v>
      </c>
      <c r="C98" s="1"/>
      <c r="D98" s="2"/>
      <c r="E98" s="2"/>
      <c r="F98" s="3"/>
      <c r="G98" s="2">
        <f>Tableau135[[#This Row],[Sortie]]-Tableau135[[#This Row],[Arrivée]]-Tableau135[[#This Row],[Pause midi]]</f>
        <v>0</v>
      </c>
      <c r="H98" s="2"/>
      <c r="I98" s="11">
        <f>Tableau135[[#This Row],[Total jour]]-$C$3</f>
        <v>-0.33333333333333331</v>
      </c>
    </row>
    <row r="99" spans="1:9" ht="18.75" x14ac:dyDescent="0.25">
      <c r="A99" s="25"/>
      <c r="B99" s="1">
        <v>41004</v>
      </c>
      <c r="C99" s="1"/>
      <c r="D99" s="2"/>
      <c r="E99" s="2"/>
      <c r="F99" s="3"/>
      <c r="G99" s="2">
        <f>Tableau135[[#This Row],[Sortie]]-Tableau135[[#This Row],[Arrivée]]-Tableau135[[#This Row],[Pause midi]]</f>
        <v>0</v>
      </c>
      <c r="H99" s="2"/>
      <c r="I99" s="11">
        <f>Tableau135[[#This Row],[Total jour]]-$C$3</f>
        <v>-0.33333333333333331</v>
      </c>
    </row>
    <row r="100" spans="1:9" ht="18.75" x14ac:dyDescent="0.25">
      <c r="A100" s="25"/>
      <c r="B100" s="1">
        <v>41005</v>
      </c>
      <c r="C100" s="1"/>
      <c r="D100" s="2"/>
      <c r="E100" s="2"/>
      <c r="F100" s="3"/>
      <c r="G100" s="2">
        <f>Tableau135[[#This Row],[Sortie]]-Tableau135[[#This Row],[Arrivée]]-Tableau135[[#This Row],[Pause midi]]</f>
        <v>0</v>
      </c>
      <c r="H100" s="2"/>
      <c r="I100" s="11">
        <f>Tableau135[[#This Row],[Total jour]]-$C$3</f>
        <v>-0.33333333333333331</v>
      </c>
    </row>
    <row r="101" spans="1:9" ht="18.75" x14ac:dyDescent="0.25">
      <c r="A101" s="25"/>
      <c r="B101" s="1">
        <v>41006</v>
      </c>
      <c r="C101" s="1"/>
      <c r="D101" s="2"/>
      <c r="E101" s="2"/>
      <c r="F101" s="3"/>
      <c r="G101" s="2">
        <f>Tableau135[[#This Row],[Sortie]]-Tableau135[[#This Row],[Arrivée]]-Tableau135[[#This Row],[Pause midi]]</f>
        <v>0</v>
      </c>
      <c r="H101" s="2"/>
      <c r="I101" s="11">
        <f>Tableau135[[#This Row],[Total jour]]-$C$3</f>
        <v>-0.33333333333333331</v>
      </c>
    </row>
    <row r="102" spans="1:9" ht="18.75" x14ac:dyDescent="0.25">
      <c r="A102" s="26"/>
      <c r="B102" s="24">
        <v>41007</v>
      </c>
      <c r="C102" s="4"/>
      <c r="D102" s="7"/>
      <c r="E102" s="7" t="s">
        <v>5</v>
      </c>
      <c r="F102" s="7"/>
      <c r="G102" s="7">
        <f t="shared" ref="G102" si="8">SUBTOTAL(109,G97:G101)</f>
        <v>0</v>
      </c>
      <c r="H102" s="7"/>
      <c r="I102" s="12">
        <f>SUBTOTAL(109,I97:I101)</f>
        <v>-1.6666666666666665</v>
      </c>
    </row>
    <row r="103" spans="1:9" ht="18.75" x14ac:dyDescent="0.25">
      <c r="A103" s="26"/>
      <c r="B103" s="24">
        <v>41008</v>
      </c>
      <c r="C103" s="8"/>
      <c r="D103" s="9"/>
      <c r="E103" s="9"/>
      <c r="F103" s="10"/>
      <c r="G103" s="9"/>
      <c r="H103" s="9"/>
      <c r="I103" s="13"/>
    </row>
    <row r="104" spans="1:9" ht="18.75" x14ac:dyDescent="0.25">
      <c r="A104" s="25">
        <v>15</v>
      </c>
      <c r="B104" s="1">
        <v>41009</v>
      </c>
      <c r="C104" s="1"/>
      <c r="D104" s="2"/>
      <c r="E104" s="2"/>
      <c r="F104" s="3"/>
      <c r="G104" s="2">
        <f>Tableau135[[#This Row],[Sortie]]-Tableau135[[#This Row],[Arrivée]]-Tableau135[[#This Row],[Pause midi]]</f>
        <v>0</v>
      </c>
      <c r="H104" s="2"/>
      <c r="I104" s="11">
        <f>Tableau135[[#This Row],[Total jour]]-$C$3</f>
        <v>-0.33333333333333331</v>
      </c>
    </row>
    <row r="105" spans="1:9" ht="18.75" x14ac:dyDescent="0.25">
      <c r="A105" s="25"/>
      <c r="B105" s="1">
        <v>41010</v>
      </c>
      <c r="C105" s="1"/>
      <c r="D105" s="2"/>
      <c r="E105" s="2"/>
      <c r="F105" s="3"/>
      <c r="G105" s="2">
        <f>Tableau135[[#This Row],[Sortie]]-Tableau135[[#This Row],[Arrivée]]-Tableau135[[#This Row],[Pause midi]]</f>
        <v>0</v>
      </c>
      <c r="H105" s="2"/>
      <c r="I105" s="11">
        <f>Tableau135[[#This Row],[Total jour]]-$C$3</f>
        <v>-0.33333333333333331</v>
      </c>
    </row>
    <row r="106" spans="1:9" ht="18.75" x14ac:dyDescent="0.25">
      <c r="A106" s="25"/>
      <c r="B106" s="1">
        <v>41011</v>
      </c>
      <c r="C106" s="1"/>
      <c r="D106" s="2"/>
      <c r="E106" s="2"/>
      <c r="F106" s="3"/>
      <c r="G106" s="2">
        <f>Tableau135[[#This Row],[Sortie]]-Tableau135[[#This Row],[Arrivée]]-Tableau135[[#This Row],[Pause midi]]</f>
        <v>0</v>
      </c>
      <c r="H106" s="2"/>
      <c r="I106" s="11">
        <f>Tableau135[[#This Row],[Total jour]]-$C$3</f>
        <v>-0.33333333333333331</v>
      </c>
    </row>
    <row r="107" spans="1:9" ht="18.75" x14ac:dyDescent="0.25">
      <c r="A107" s="25"/>
      <c r="B107" s="1">
        <v>41012</v>
      </c>
      <c r="C107" s="1"/>
      <c r="D107" s="2"/>
      <c r="E107" s="2"/>
      <c r="F107" s="3"/>
      <c r="G107" s="2">
        <f>Tableau135[[#This Row],[Sortie]]-Tableau135[[#This Row],[Arrivée]]-Tableau135[[#This Row],[Pause midi]]</f>
        <v>0</v>
      </c>
      <c r="H107" s="2"/>
      <c r="I107" s="11">
        <f>Tableau135[[#This Row],[Total jour]]-$C$3</f>
        <v>-0.33333333333333331</v>
      </c>
    </row>
    <row r="108" spans="1:9" ht="18.75" x14ac:dyDescent="0.25">
      <c r="A108" s="25"/>
      <c r="B108" s="1">
        <v>41013</v>
      </c>
      <c r="C108" s="1"/>
      <c r="D108" s="2"/>
      <c r="E108" s="2"/>
      <c r="F108" s="3"/>
      <c r="G108" s="2">
        <f>Tableau135[[#This Row],[Sortie]]-Tableau135[[#This Row],[Arrivée]]-Tableau135[[#This Row],[Pause midi]]</f>
        <v>0</v>
      </c>
      <c r="H108" s="2"/>
      <c r="I108" s="11">
        <f>Tableau135[[#This Row],[Total jour]]-$C$3</f>
        <v>-0.33333333333333331</v>
      </c>
    </row>
    <row r="109" spans="1:9" ht="18.75" x14ac:dyDescent="0.25">
      <c r="A109" s="26"/>
      <c r="B109" s="24">
        <v>41014</v>
      </c>
      <c r="C109" s="4"/>
      <c r="D109" s="7"/>
      <c r="E109" s="7" t="s">
        <v>5</v>
      </c>
      <c r="F109" s="7"/>
      <c r="G109" s="7">
        <f t="shared" ref="G109" si="9">SUBTOTAL(109,G104:G108)</f>
        <v>0</v>
      </c>
      <c r="H109" s="7"/>
      <c r="I109" s="12">
        <f>SUBTOTAL(109,I104:I108)</f>
        <v>-1.6666666666666665</v>
      </c>
    </row>
    <row r="110" spans="1:9" ht="18.75" x14ac:dyDescent="0.25">
      <c r="A110" s="26"/>
      <c r="B110" s="24">
        <v>41015</v>
      </c>
      <c r="C110" s="8"/>
      <c r="D110" s="9"/>
      <c r="E110" s="9"/>
      <c r="F110" s="10"/>
      <c r="G110" s="9"/>
      <c r="H110" s="9"/>
      <c r="I110" s="13"/>
    </row>
    <row r="111" spans="1:9" ht="18.75" x14ac:dyDescent="0.25">
      <c r="A111" s="25">
        <v>16</v>
      </c>
      <c r="B111" s="1">
        <v>41016</v>
      </c>
      <c r="C111" s="1"/>
      <c r="D111" s="2"/>
      <c r="E111" s="2"/>
      <c r="F111" s="3"/>
      <c r="G111" s="2">
        <f>Tableau135[[#This Row],[Sortie]]-Tableau135[[#This Row],[Arrivée]]-Tableau135[[#This Row],[Pause midi]]</f>
        <v>0</v>
      </c>
      <c r="H111" s="2"/>
      <c r="I111" s="11">
        <f>Tableau135[[#This Row],[Total jour]]-$C$3</f>
        <v>-0.33333333333333331</v>
      </c>
    </row>
    <row r="112" spans="1:9" ht="18.75" x14ac:dyDescent="0.25">
      <c r="A112" s="25"/>
      <c r="B112" s="1">
        <v>41017</v>
      </c>
      <c r="C112" s="1"/>
      <c r="D112" s="2"/>
      <c r="E112" s="2"/>
      <c r="F112" s="3"/>
      <c r="G112" s="2">
        <f>Tableau135[[#This Row],[Sortie]]-Tableau135[[#This Row],[Arrivée]]-Tableau135[[#This Row],[Pause midi]]</f>
        <v>0</v>
      </c>
      <c r="H112" s="2"/>
      <c r="I112" s="11">
        <f>Tableau135[[#This Row],[Total jour]]-$C$3</f>
        <v>-0.33333333333333331</v>
      </c>
    </row>
    <row r="113" spans="1:9" ht="18.75" x14ac:dyDescent="0.25">
      <c r="A113" s="25"/>
      <c r="B113" s="1">
        <v>41018</v>
      </c>
      <c r="C113" s="1"/>
      <c r="D113" s="2"/>
      <c r="E113" s="2"/>
      <c r="F113" s="3"/>
      <c r="G113" s="2">
        <f>Tableau135[[#This Row],[Sortie]]-Tableau135[[#This Row],[Arrivée]]-Tableau135[[#This Row],[Pause midi]]</f>
        <v>0</v>
      </c>
      <c r="H113" s="2"/>
      <c r="I113" s="11">
        <f>Tableau135[[#This Row],[Total jour]]-$C$3</f>
        <v>-0.33333333333333331</v>
      </c>
    </row>
    <row r="114" spans="1:9" ht="18.75" x14ac:dyDescent="0.25">
      <c r="A114" s="25"/>
      <c r="B114" s="1">
        <v>41019</v>
      </c>
      <c r="C114" s="1"/>
      <c r="D114" s="2"/>
      <c r="E114" s="2"/>
      <c r="F114" s="3"/>
      <c r="G114" s="2">
        <f>Tableau135[[#This Row],[Sortie]]-Tableau135[[#This Row],[Arrivée]]-Tableau135[[#This Row],[Pause midi]]</f>
        <v>0</v>
      </c>
      <c r="H114" s="2"/>
      <c r="I114" s="11">
        <f>Tableau135[[#This Row],[Total jour]]-$C$3</f>
        <v>-0.33333333333333331</v>
      </c>
    </row>
    <row r="115" spans="1:9" ht="18.75" x14ac:dyDescent="0.25">
      <c r="A115" s="25"/>
      <c r="B115" s="1">
        <v>41020</v>
      </c>
      <c r="C115" s="1"/>
      <c r="D115" s="2"/>
      <c r="E115" s="2"/>
      <c r="F115" s="3"/>
      <c r="G115" s="2">
        <f>Tableau135[[#This Row],[Sortie]]-Tableau135[[#This Row],[Arrivée]]-Tableau135[[#This Row],[Pause midi]]</f>
        <v>0</v>
      </c>
      <c r="H115" s="2"/>
      <c r="I115" s="11">
        <f>Tableau135[[#This Row],[Total jour]]-$C$3</f>
        <v>-0.33333333333333331</v>
      </c>
    </row>
    <row r="116" spans="1:9" ht="18.75" x14ac:dyDescent="0.25">
      <c r="A116" s="26"/>
      <c r="B116" s="24">
        <v>41021</v>
      </c>
      <c r="C116" s="4"/>
      <c r="D116" s="7"/>
      <c r="E116" s="7" t="s">
        <v>5</v>
      </c>
      <c r="F116" s="7"/>
      <c r="G116" s="7">
        <f t="shared" ref="G116" si="10">SUBTOTAL(109,G111:G115)</f>
        <v>0</v>
      </c>
      <c r="H116" s="7"/>
      <c r="I116" s="12">
        <f>SUBTOTAL(109,I111:I115)</f>
        <v>-1.6666666666666665</v>
      </c>
    </row>
    <row r="117" spans="1:9" ht="18.75" x14ac:dyDescent="0.25">
      <c r="A117" s="26"/>
      <c r="B117" s="24">
        <v>41022</v>
      </c>
      <c r="C117" s="8"/>
      <c r="D117" s="9"/>
      <c r="E117" s="9"/>
      <c r="F117" s="10"/>
      <c r="G117" s="9"/>
      <c r="H117" s="9"/>
      <c r="I117" s="13"/>
    </row>
    <row r="118" spans="1:9" ht="18.75" x14ac:dyDescent="0.25">
      <c r="A118" s="25">
        <v>17</v>
      </c>
      <c r="B118" s="1">
        <v>41023</v>
      </c>
      <c r="C118" s="1"/>
      <c r="D118" s="2"/>
      <c r="E118" s="2"/>
      <c r="F118" s="3"/>
      <c r="G118" s="2">
        <f>Tableau135[[#This Row],[Sortie]]-Tableau135[[#This Row],[Arrivée]]-Tableau135[[#This Row],[Pause midi]]</f>
        <v>0</v>
      </c>
      <c r="H118" s="2"/>
      <c r="I118" s="11">
        <f>Tableau135[[#This Row],[Total jour]]-$C$3</f>
        <v>-0.33333333333333331</v>
      </c>
    </row>
    <row r="119" spans="1:9" ht="18.75" x14ac:dyDescent="0.25">
      <c r="A119" s="25"/>
      <c r="B119" s="1">
        <v>41024</v>
      </c>
      <c r="C119" s="1"/>
      <c r="D119" s="2"/>
      <c r="E119" s="2"/>
      <c r="F119" s="3"/>
      <c r="G119" s="2">
        <f>Tableau135[[#This Row],[Sortie]]-Tableau135[[#This Row],[Arrivée]]-Tableau135[[#This Row],[Pause midi]]</f>
        <v>0</v>
      </c>
      <c r="H119" s="2"/>
      <c r="I119" s="11">
        <f>Tableau135[[#This Row],[Total jour]]-$C$3</f>
        <v>-0.33333333333333331</v>
      </c>
    </row>
    <row r="120" spans="1:9" ht="18.75" x14ac:dyDescent="0.25">
      <c r="A120" s="25"/>
      <c r="B120" s="1">
        <v>41025</v>
      </c>
      <c r="C120" s="1"/>
      <c r="D120" s="2"/>
      <c r="E120" s="2"/>
      <c r="F120" s="3"/>
      <c r="G120" s="2">
        <f>Tableau135[[#This Row],[Sortie]]-Tableau135[[#This Row],[Arrivée]]-Tableau135[[#This Row],[Pause midi]]</f>
        <v>0</v>
      </c>
      <c r="H120" s="2"/>
      <c r="I120" s="11">
        <f>Tableau135[[#This Row],[Total jour]]-$C$3</f>
        <v>-0.33333333333333331</v>
      </c>
    </row>
    <row r="121" spans="1:9" ht="18.75" x14ac:dyDescent="0.25">
      <c r="A121" s="25"/>
      <c r="B121" s="1">
        <v>41026</v>
      </c>
      <c r="C121" s="1"/>
      <c r="D121" s="2"/>
      <c r="E121" s="2"/>
      <c r="F121" s="3"/>
      <c r="G121" s="2">
        <f>Tableau135[[#This Row],[Sortie]]-Tableau135[[#This Row],[Arrivée]]-Tableau135[[#This Row],[Pause midi]]</f>
        <v>0</v>
      </c>
      <c r="H121" s="2"/>
      <c r="I121" s="11">
        <f>Tableau135[[#This Row],[Total jour]]-$C$3</f>
        <v>-0.33333333333333331</v>
      </c>
    </row>
    <row r="122" spans="1:9" ht="18.75" x14ac:dyDescent="0.25">
      <c r="A122" s="25"/>
      <c r="B122" s="1">
        <v>41027</v>
      </c>
      <c r="C122" s="1"/>
      <c r="D122" s="2"/>
      <c r="E122" s="2"/>
      <c r="F122" s="3"/>
      <c r="G122" s="2">
        <f>Tableau135[[#This Row],[Sortie]]-Tableau135[[#This Row],[Arrivée]]-Tableau135[[#This Row],[Pause midi]]</f>
        <v>0</v>
      </c>
      <c r="H122" s="2"/>
      <c r="I122" s="11">
        <f>Tableau135[[#This Row],[Total jour]]-$C$3</f>
        <v>-0.33333333333333331</v>
      </c>
    </row>
    <row r="123" spans="1:9" ht="18.75" x14ac:dyDescent="0.25">
      <c r="A123" s="26"/>
      <c r="B123" s="24">
        <v>41028</v>
      </c>
      <c r="C123" s="4"/>
      <c r="D123" s="7"/>
      <c r="E123" s="7" t="s">
        <v>5</v>
      </c>
      <c r="F123" s="7"/>
      <c r="G123" s="7">
        <f t="shared" ref="G123" si="11">SUBTOTAL(109,G118:G122)</f>
        <v>0</v>
      </c>
      <c r="H123" s="7"/>
      <c r="I123" s="12">
        <f>SUBTOTAL(109,I118:I122)</f>
        <v>-1.6666666666666665</v>
      </c>
    </row>
    <row r="124" spans="1:9" ht="18.75" x14ac:dyDescent="0.25">
      <c r="A124" s="26"/>
      <c r="B124" s="24">
        <v>41029</v>
      </c>
      <c r="C124" s="8"/>
      <c r="D124" s="9"/>
      <c r="E124" s="9"/>
      <c r="F124" s="10"/>
      <c r="G124" s="9"/>
      <c r="H124" s="9"/>
      <c r="I124" s="13"/>
    </row>
    <row r="125" spans="1:9" ht="18.75" x14ac:dyDescent="0.25">
      <c r="A125" s="25">
        <v>18</v>
      </c>
      <c r="B125" s="1">
        <v>41030</v>
      </c>
      <c r="C125" s="1"/>
      <c r="D125" s="2"/>
      <c r="E125" s="2"/>
      <c r="F125" s="3"/>
      <c r="G125" s="2">
        <f>Tableau135[[#This Row],[Sortie]]-Tableau135[[#This Row],[Arrivée]]-Tableau135[[#This Row],[Pause midi]]</f>
        <v>0</v>
      </c>
      <c r="H125" s="2"/>
      <c r="I125" s="11">
        <f>Tableau135[[#This Row],[Total jour]]-$C$3</f>
        <v>-0.33333333333333331</v>
      </c>
    </row>
    <row r="126" spans="1:9" ht="18.75" x14ac:dyDescent="0.25">
      <c r="A126" s="25"/>
      <c r="B126" s="1">
        <v>41031</v>
      </c>
      <c r="C126" s="1"/>
      <c r="D126" s="2"/>
      <c r="E126" s="2"/>
      <c r="F126" s="3"/>
      <c r="G126" s="2">
        <f>Tableau135[[#This Row],[Sortie]]-Tableau135[[#This Row],[Arrivée]]-Tableau135[[#This Row],[Pause midi]]</f>
        <v>0</v>
      </c>
      <c r="H126" s="2"/>
      <c r="I126" s="11">
        <f>Tableau135[[#This Row],[Total jour]]-$C$3</f>
        <v>-0.33333333333333331</v>
      </c>
    </row>
    <row r="127" spans="1:9" ht="18.75" x14ac:dyDescent="0.25">
      <c r="A127" s="25"/>
      <c r="B127" s="1">
        <v>41032</v>
      </c>
      <c r="C127" s="1"/>
      <c r="D127" s="2"/>
      <c r="E127" s="2"/>
      <c r="F127" s="3"/>
      <c r="G127" s="2">
        <f>Tableau135[[#This Row],[Sortie]]-Tableau135[[#This Row],[Arrivée]]-Tableau135[[#This Row],[Pause midi]]</f>
        <v>0</v>
      </c>
      <c r="H127" s="2"/>
      <c r="I127" s="11">
        <f>Tableau135[[#This Row],[Total jour]]-$C$3</f>
        <v>-0.33333333333333331</v>
      </c>
    </row>
    <row r="128" spans="1:9" ht="18.75" x14ac:dyDescent="0.25">
      <c r="A128" s="25"/>
      <c r="B128" s="1">
        <v>41033</v>
      </c>
      <c r="C128" s="1"/>
      <c r="D128" s="2"/>
      <c r="E128" s="2"/>
      <c r="F128" s="3"/>
      <c r="G128" s="2">
        <f>Tableau135[[#This Row],[Sortie]]-Tableau135[[#This Row],[Arrivée]]-Tableau135[[#This Row],[Pause midi]]</f>
        <v>0</v>
      </c>
      <c r="H128" s="2"/>
      <c r="I128" s="11">
        <f>Tableau135[[#This Row],[Total jour]]-$C$3</f>
        <v>-0.33333333333333331</v>
      </c>
    </row>
    <row r="129" spans="1:9" ht="18.75" x14ac:dyDescent="0.25">
      <c r="A129" s="25"/>
      <c r="B129" s="1">
        <v>41034</v>
      </c>
      <c r="C129" s="1"/>
      <c r="D129" s="2"/>
      <c r="E129" s="2"/>
      <c r="F129" s="3"/>
      <c r="G129" s="2">
        <f>Tableau135[[#This Row],[Sortie]]-Tableau135[[#This Row],[Arrivée]]-Tableau135[[#This Row],[Pause midi]]</f>
        <v>0</v>
      </c>
      <c r="H129" s="2"/>
      <c r="I129" s="11">
        <f>Tableau135[[#This Row],[Total jour]]-$C$3</f>
        <v>-0.33333333333333331</v>
      </c>
    </row>
    <row r="130" spans="1:9" ht="18.75" x14ac:dyDescent="0.25">
      <c r="A130" s="26"/>
      <c r="B130" s="24">
        <v>41035</v>
      </c>
      <c r="C130" s="4"/>
      <c r="D130" s="7"/>
      <c r="E130" s="7" t="s">
        <v>5</v>
      </c>
      <c r="F130" s="7"/>
      <c r="G130" s="7">
        <f t="shared" ref="G130" si="12">SUBTOTAL(109,G125:G129)</f>
        <v>0</v>
      </c>
      <c r="H130" s="7"/>
      <c r="I130" s="12">
        <f>SUBTOTAL(109,I125:I129)</f>
        <v>-1.6666666666666665</v>
      </c>
    </row>
    <row r="131" spans="1:9" ht="18.75" x14ac:dyDescent="0.25">
      <c r="A131" s="26"/>
      <c r="B131" s="24">
        <v>41036</v>
      </c>
      <c r="C131" s="8"/>
      <c r="D131" s="9"/>
      <c r="E131" s="9"/>
      <c r="F131" s="10"/>
      <c r="G131" s="9"/>
      <c r="H131" s="9"/>
      <c r="I131" s="13"/>
    </row>
    <row r="132" spans="1:9" ht="18.75" x14ac:dyDescent="0.25">
      <c r="A132" s="25">
        <v>19</v>
      </c>
      <c r="B132" s="1">
        <v>41037</v>
      </c>
      <c r="C132" s="1"/>
      <c r="D132" s="2"/>
      <c r="E132" s="2"/>
      <c r="F132" s="3"/>
      <c r="G132" s="2">
        <f>Tableau135[[#This Row],[Sortie]]-Tableau135[[#This Row],[Arrivée]]-Tableau135[[#This Row],[Pause midi]]</f>
        <v>0</v>
      </c>
      <c r="H132" s="2"/>
      <c r="I132" s="11">
        <f>Tableau135[[#This Row],[Total jour]]-$C$3</f>
        <v>-0.33333333333333331</v>
      </c>
    </row>
    <row r="133" spans="1:9" ht="18.75" x14ac:dyDescent="0.25">
      <c r="A133" s="25"/>
      <c r="B133" s="1">
        <v>41038</v>
      </c>
      <c r="C133" s="1"/>
      <c r="D133" s="2"/>
      <c r="E133" s="2"/>
      <c r="F133" s="3"/>
      <c r="G133" s="2">
        <f>Tableau135[[#This Row],[Sortie]]-Tableau135[[#This Row],[Arrivée]]-Tableau135[[#This Row],[Pause midi]]</f>
        <v>0</v>
      </c>
      <c r="H133" s="2"/>
      <c r="I133" s="11">
        <f>Tableau135[[#This Row],[Total jour]]-$C$3</f>
        <v>-0.33333333333333331</v>
      </c>
    </row>
    <row r="134" spans="1:9" ht="18.75" x14ac:dyDescent="0.25">
      <c r="A134" s="25"/>
      <c r="B134" s="1">
        <v>41039</v>
      </c>
      <c r="C134" s="1"/>
      <c r="D134" s="2"/>
      <c r="E134" s="2"/>
      <c r="F134" s="3"/>
      <c r="G134" s="2">
        <f>Tableau135[[#This Row],[Sortie]]-Tableau135[[#This Row],[Arrivée]]-Tableau135[[#This Row],[Pause midi]]</f>
        <v>0</v>
      </c>
      <c r="H134" s="2"/>
      <c r="I134" s="11">
        <f>Tableau135[[#This Row],[Total jour]]-$C$3</f>
        <v>-0.33333333333333331</v>
      </c>
    </row>
    <row r="135" spans="1:9" ht="18.75" x14ac:dyDescent="0.25">
      <c r="A135" s="25"/>
      <c r="B135" s="1">
        <v>41040</v>
      </c>
      <c r="C135" s="1"/>
      <c r="D135" s="2"/>
      <c r="E135" s="2"/>
      <c r="F135" s="3"/>
      <c r="G135" s="2">
        <f>Tableau135[[#This Row],[Sortie]]-Tableau135[[#This Row],[Arrivée]]-Tableau135[[#This Row],[Pause midi]]</f>
        <v>0</v>
      </c>
      <c r="H135" s="2"/>
      <c r="I135" s="11">
        <f>Tableau135[[#This Row],[Total jour]]-$C$3</f>
        <v>-0.33333333333333331</v>
      </c>
    </row>
    <row r="136" spans="1:9" ht="18.75" x14ac:dyDescent="0.25">
      <c r="A136" s="25"/>
      <c r="B136" s="1">
        <v>41041</v>
      </c>
      <c r="C136" s="1"/>
      <c r="D136" s="2"/>
      <c r="E136" s="2"/>
      <c r="F136" s="3"/>
      <c r="G136" s="2">
        <f>Tableau135[[#This Row],[Sortie]]-Tableau135[[#This Row],[Arrivée]]-Tableau135[[#This Row],[Pause midi]]</f>
        <v>0</v>
      </c>
      <c r="H136" s="2"/>
      <c r="I136" s="11">
        <f>Tableau135[[#This Row],[Total jour]]-$C$3</f>
        <v>-0.33333333333333331</v>
      </c>
    </row>
    <row r="137" spans="1:9" ht="18.75" x14ac:dyDescent="0.25">
      <c r="A137" s="26"/>
      <c r="B137" s="24">
        <v>41042</v>
      </c>
      <c r="C137" s="4"/>
      <c r="D137" s="7"/>
      <c r="E137" s="7" t="s">
        <v>5</v>
      </c>
      <c r="F137" s="7"/>
      <c r="G137" s="7">
        <f t="shared" ref="G137" si="13">SUBTOTAL(109,G132:G136)</f>
        <v>0</v>
      </c>
      <c r="H137" s="7"/>
      <c r="I137" s="12">
        <f>SUBTOTAL(109,I132:I136)</f>
        <v>-1.6666666666666665</v>
      </c>
    </row>
    <row r="138" spans="1:9" ht="18.75" x14ac:dyDescent="0.25">
      <c r="A138" s="26"/>
      <c r="B138" s="24">
        <v>41043</v>
      </c>
      <c r="C138" s="8"/>
      <c r="D138" s="9"/>
      <c r="E138" s="9"/>
      <c r="F138" s="10"/>
      <c r="G138" s="9"/>
      <c r="H138" s="9"/>
      <c r="I138" s="13"/>
    </row>
    <row r="139" spans="1:9" ht="18.75" x14ac:dyDescent="0.25">
      <c r="A139" s="25">
        <v>20</v>
      </c>
      <c r="B139" s="1">
        <v>41044</v>
      </c>
      <c r="C139" s="1"/>
      <c r="D139" s="2"/>
      <c r="E139" s="2"/>
      <c r="F139" s="3"/>
      <c r="G139" s="2">
        <f>Tableau135[[#This Row],[Sortie]]-Tableau135[[#This Row],[Arrivée]]-Tableau135[[#This Row],[Pause midi]]</f>
        <v>0</v>
      </c>
      <c r="H139" s="2"/>
      <c r="I139" s="11">
        <f>Tableau135[[#This Row],[Total jour]]-$C$3</f>
        <v>-0.33333333333333331</v>
      </c>
    </row>
    <row r="140" spans="1:9" ht="18.75" x14ac:dyDescent="0.25">
      <c r="A140" s="25"/>
      <c r="B140" s="1">
        <v>41045</v>
      </c>
      <c r="C140" s="1"/>
      <c r="D140" s="2"/>
      <c r="E140" s="2"/>
      <c r="F140" s="3"/>
      <c r="G140" s="2">
        <f>Tableau135[[#This Row],[Sortie]]-Tableau135[[#This Row],[Arrivée]]-Tableau135[[#This Row],[Pause midi]]</f>
        <v>0</v>
      </c>
      <c r="H140" s="2"/>
      <c r="I140" s="11">
        <f>Tableau135[[#This Row],[Total jour]]-$C$3</f>
        <v>-0.33333333333333331</v>
      </c>
    </row>
    <row r="141" spans="1:9" ht="18.75" x14ac:dyDescent="0.25">
      <c r="A141" s="25"/>
      <c r="B141" s="1">
        <v>41046</v>
      </c>
      <c r="C141" s="1"/>
      <c r="D141" s="2"/>
      <c r="E141" s="2"/>
      <c r="F141" s="3"/>
      <c r="G141" s="2">
        <f>Tableau135[[#This Row],[Sortie]]-Tableau135[[#This Row],[Arrivée]]-Tableau135[[#This Row],[Pause midi]]</f>
        <v>0</v>
      </c>
      <c r="H141" s="2"/>
      <c r="I141" s="11">
        <f>Tableau135[[#This Row],[Total jour]]-$C$3</f>
        <v>-0.33333333333333331</v>
      </c>
    </row>
    <row r="142" spans="1:9" ht="18.75" x14ac:dyDescent="0.25">
      <c r="A142" s="25"/>
      <c r="B142" s="1">
        <v>41047</v>
      </c>
      <c r="C142" s="1"/>
      <c r="D142" s="2"/>
      <c r="E142" s="2"/>
      <c r="F142" s="3"/>
      <c r="G142" s="2">
        <f>Tableau135[[#This Row],[Sortie]]-Tableau135[[#This Row],[Arrivée]]-Tableau135[[#This Row],[Pause midi]]</f>
        <v>0</v>
      </c>
      <c r="H142" s="2"/>
      <c r="I142" s="11">
        <f>Tableau135[[#This Row],[Total jour]]-$C$3</f>
        <v>-0.33333333333333331</v>
      </c>
    </row>
    <row r="143" spans="1:9" ht="18.75" x14ac:dyDescent="0.25">
      <c r="A143" s="25"/>
      <c r="B143" s="1">
        <v>41048</v>
      </c>
      <c r="C143" s="1"/>
      <c r="D143" s="2"/>
      <c r="E143" s="2"/>
      <c r="F143" s="3"/>
      <c r="G143" s="2">
        <f>Tableau135[[#This Row],[Sortie]]-Tableau135[[#This Row],[Arrivée]]-Tableau135[[#This Row],[Pause midi]]</f>
        <v>0</v>
      </c>
      <c r="H143" s="2"/>
      <c r="I143" s="11">
        <f>Tableau135[[#This Row],[Total jour]]-$C$3</f>
        <v>-0.33333333333333331</v>
      </c>
    </row>
    <row r="144" spans="1:9" ht="18.75" x14ac:dyDescent="0.25">
      <c r="A144" s="26"/>
      <c r="B144" s="24">
        <v>41049</v>
      </c>
      <c r="C144" s="4"/>
      <c r="D144" s="7"/>
      <c r="E144" s="7" t="s">
        <v>5</v>
      </c>
      <c r="F144" s="7"/>
      <c r="G144" s="7">
        <f t="shared" ref="G144:G200" si="14">SUBTOTAL(109,G139:G143)</f>
        <v>0</v>
      </c>
      <c r="H144" s="7"/>
      <c r="I144" s="12">
        <f t="shared" ref="I144" si="15">SUBTOTAL(109,I139:I143)</f>
        <v>-1.6666666666666665</v>
      </c>
    </row>
    <row r="145" spans="1:9" ht="18.75" x14ac:dyDescent="0.25">
      <c r="A145" s="26"/>
      <c r="B145" s="24">
        <v>41050</v>
      </c>
      <c r="C145" s="8"/>
      <c r="D145" s="9"/>
      <c r="E145" s="9"/>
      <c r="F145" s="10"/>
      <c r="G145" s="9"/>
      <c r="H145" s="9"/>
      <c r="I145" s="13"/>
    </row>
    <row r="146" spans="1:9" ht="18.75" x14ac:dyDescent="0.25">
      <c r="A146" s="25">
        <v>21</v>
      </c>
      <c r="B146" s="1">
        <v>41051</v>
      </c>
      <c r="C146" s="1"/>
      <c r="D146" s="2"/>
      <c r="E146" s="2"/>
      <c r="F146" s="3"/>
      <c r="G146" s="2">
        <f>Tableau135[[#This Row],[Sortie]]-Tableau135[[#This Row],[Arrivée]]-Tableau135[[#This Row],[Pause midi]]</f>
        <v>0</v>
      </c>
      <c r="H146" s="2"/>
      <c r="I146" s="11">
        <f>Tableau135[[#This Row],[Total jour]]-$C$3</f>
        <v>-0.33333333333333331</v>
      </c>
    </row>
    <row r="147" spans="1:9" ht="18.75" x14ac:dyDescent="0.25">
      <c r="A147" s="25"/>
      <c r="B147" s="1">
        <v>41052</v>
      </c>
      <c r="C147" s="1"/>
      <c r="D147" s="2"/>
      <c r="E147" s="2"/>
      <c r="F147" s="3"/>
      <c r="G147" s="2">
        <f>Tableau135[[#This Row],[Sortie]]-Tableau135[[#This Row],[Arrivée]]-Tableau135[[#This Row],[Pause midi]]</f>
        <v>0</v>
      </c>
      <c r="H147" s="2"/>
      <c r="I147" s="11">
        <f>Tableau135[[#This Row],[Total jour]]-$C$3</f>
        <v>-0.33333333333333331</v>
      </c>
    </row>
    <row r="148" spans="1:9" ht="18.75" x14ac:dyDescent="0.25">
      <c r="A148" s="25"/>
      <c r="B148" s="1">
        <v>41053</v>
      </c>
      <c r="C148" s="1"/>
      <c r="D148" s="2"/>
      <c r="E148" s="2"/>
      <c r="F148" s="3"/>
      <c r="G148" s="2">
        <f>Tableau135[[#This Row],[Sortie]]-Tableau135[[#This Row],[Arrivée]]-Tableau135[[#This Row],[Pause midi]]</f>
        <v>0</v>
      </c>
      <c r="H148" s="2"/>
      <c r="I148" s="11">
        <f>Tableau135[[#This Row],[Total jour]]-$C$3</f>
        <v>-0.33333333333333331</v>
      </c>
    </row>
    <row r="149" spans="1:9" ht="18.75" x14ac:dyDescent="0.25">
      <c r="A149" s="25"/>
      <c r="B149" s="1">
        <v>41054</v>
      </c>
      <c r="C149" s="1"/>
      <c r="D149" s="2"/>
      <c r="E149" s="2"/>
      <c r="F149" s="3"/>
      <c r="G149" s="2">
        <f>Tableau135[[#This Row],[Sortie]]-Tableau135[[#This Row],[Arrivée]]-Tableau135[[#This Row],[Pause midi]]</f>
        <v>0</v>
      </c>
      <c r="H149" s="2"/>
      <c r="I149" s="11">
        <f>Tableau135[[#This Row],[Total jour]]-$C$3</f>
        <v>-0.33333333333333331</v>
      </c>
    </row>
    <row r="150" spans="1:9" ht="18.75" x14ac:dyDescent="0.25">
      <c r="A150" s="25"/>
      <c r="B150" s="1">
        <v>41055</v>
      </c>
      <c r="C150" s="1"/>
      <c r="D150" s="2"/>
      <c r="E150" s="2"/>
      <c r="F150" s="3"/>
      <c r="G150" s="2">
        <f>Tableau135[[#This Row],[Sortie]]-Tableau135[[#This Row],[Arrivée]]-Tableau135[[#This Row],[Pause midi]]</f>
        <v>0</v>
      </c>
      <c r="H150" s="2"/>
      <c r="I150" s="11">
        <f>Tableau135[[#This Row],[Total jour]]-$C$3</f>
        <v>-0.33333333333333331</v>
      </c>
    </row>
    <row r="151" spans="1:9" ht="18.75" x14ac:dyDescent="0.25">
      <c r="A151" s="26"/>
      <c r="B151" s="24">
        <v>41056</v>
      </c>
      <c r="C151" s="4"/>
      <c r="D151" s="7"/>
      <c r="E151" s="7" t="s">
        <v>5</v>
      </c>
      <c r="F151" s="7"/>
      <c r="G151" s="7">
        <f t="shared" ref="G151:G207" si="16">SUBTOTAL(109,G146:G150)</f>
        <v>0</v>
      </c>
      <c r="H151" s="7"/>
      <c r="I151" s="12">
        <f t="shared" ref="I151" si="17">SUBTOTAL(109,I146:I150)</f>
        <v>-1.6666666666666665</v>
      </c>
    </row>
    <row r="152" spans="1:9" ht="18.75" x14ac:dyDescent="0.25">
      <c r="A152" s="26"/>
      <c r="B152" s="24">
        <v>41057</v>
      </c>
      <c r="C152" s="8"/>
      <c r="D152" s="9"/>
      <c r="E152" s="9"/>
      <c r="F152" s="10"/>
      <c r="G152" s="9"/>
      <c r="H152" s="9"/>
      <c r="I152" s="13"/>
    </row>
    <row r="153" spans="1:9" ht="18.75" x14ac:dyDescent="0.25">
      <c r="A153" s="25">
        <v>22</v>
      </c>
      <c r="B153" s="1">
        <v>41058</v>
      </c>
      <c r="C153" s="1"/>
      <c r="D153" s="2"/>
      <c r="E153" s="2"/>
      <c r="F153" s="3"/>
      <c r="G153" s="2">
        <f>Tableau135[[#This Row],[Sortie]]-Tableau135[[#This Row],[Arrivée]]-Tableau135[[#This Row],[Pause midi]]</f>
        <v>0</v>
      </c>
      <c r="H153" s="2"/>
      <c r="I153" s="11">
        <f>Tableau135[[#This Row],[Total jour]]-$C$3</f>
        <v>-0.33333333333333331</v>
      </c>
    </row>
    <row r="154" spans="1:9" ht="18.75" x14ac:dyDescent="0.25">
      <c r="A154" s="25"/>
      <c r="B154" s="1">
        <v>41059</v>
      </c>
      <c r="C154" s="1"/>
      <c r="D154" s="2"/>
      <c r="E154" s="2"/>
      <c r="F154" s="3"/>
      <c r="G154" s="2">
        <f>Tableau135[[#This Row],[Sortie]]-Tableau135[[#This Row],[Arrivée]]-Tableau135[[#This Row],[Pause midi]]</f>
        <v>0</v>
      </c>
      <c r="H154" s="2"/>
      <c r="I154" s="11">
        <f>Tableau135[[#This Row],[Total jour]]-$C$3</f>
        <v>-0.33333333333333331</v>
      </c>
    </row>
    <row r="155" spans="1:9" ht="18.75" x14ac:dyDescent="0.25">
      <c r="A155" s="25"/>
      <c r="B155" s="1">
        <v>41060</v>
      </c>
      <c r="C155" s="1"/>
      <c r="D155" s="2"/>
      <c r="E155" s="2"/>
      <c r="F155" s="3"/>
      <c r="G155" s="2">
        <f>Tableau135[[#This Row],[Sortie]]-Tableau135[[#This Row],[Arrivée]]-Tableau135[[#This Row],[Pause midi]]</f>
        <v>0</v>
      </c>
      <c r="H155" s="2"/>
      <c r="I155" s="11">
        <f>Tableau135[[#This Row],[Total jour]]-$C$3</f>
        <v>-0.33333333333333331</v>
      </c>
    </row>
    <row r="156" spans="1:9" ht="18.75" x14ac:dyDescent="0.25">
      <c r="A156" s="25"/>
      <c r="B156" s="1">
        <v>41061</v>
      </c>
      <c r="C156" s="1"/>
      <c r="D156" s="2"/>
      <c r="E156" s="2"/>
      <c r="F156" s="3"/>
      <c r="G156" s="2">
        <f>Tableau135[[#This Row],[Sortie]]-Tableau135[[#This Row],[Arrivée]]-Tableau135[[#This Row],[Pause midi]]</f>
        <v>0</v>
      </c>
      <c r="H156" s="2"/>
      <c r="I156" s="11">
        <f>Tableau135[[#This Row],[Total jour]]-$C$3</f>
        <v>-0.33333333333333331</v>
      </c>
    </row>
    <row r="157" spans="1:9" ht="18.75" x14ac:dyDescent="0.25">
      <c r="A157" s="25"/>
      <c r="B157" s="1">
        <v>41062</v>
      </c>
      <c r="C157" s="1"/>
      <c r="D157" s="2"/>
      <c r="E157" s="2"/>
      <c r="F157" s="3"/>
      <c r="G157" s="2">
        <f>Tableau135[[#This Row],[Sortie]]-Tableau135[[#This Row],[Arrivée]]-Tableau135[[#This Row],[Pause midi]]</f>
        <v>0</v>
      </c>
      <c r="H157" s="2"/>
      <c r="I157" s="11">
        <f>Tableau135[[#This Row],[Total jour]]-$C$3</f>
        <v>-0.33333333333333331</v>
      </c>
    </row>
    <row r="158" spans="1:9" ht="18.75" x14ac:dyDescent="0.25">
      <c r="A158" s="26"/>
      <c r="B158" s="24">
        <v>41063</v>
      </c>
      <c r="C158" s="4"/>
      <c r="D158" s="7"/>
      <c r="E158" s="7" t="s">
        <v>5</v>
      </c>
      <c r="F158" s="7"/>
      <c r="G158" s="7">
        <f t="shared" si="14"/>
        <v>0</v>
      </c>
      <c r="H158" s="7"/>
      <c r="I158" s="12">
        <f t="shared" ref="I158" si="18">SUBTOTAL(109,I153:I157)</f>
        <v>-1.6666666666666665</v>
      </c>
    </row>
    <row r="159" spans="1:9" ht="18.75" x14ac:dyDescent="0.25">
      <c r="A159" s="26"/>
      <c r="B159" s="24">
        <v>41064</v>
      </c>
      <c r="C159" s="8"/>
      <c r="D159" s="9"/>
      <c r="E159" s="9"/>
      <c r="F159" s="10"/>
      <c r="G159" s="9"/>
      <c r="H159" s="9"/>
      <c r="I159" s="13"/>
    </row>
    <row r="160" spans="1:9" ht="18.75" x14ac:dyDescent="0.25">
      <c r="A160" s="25">
        <v>23</v>
      </c>
      <c r="B160" s="1">
        <v>41065</v>
      </c>
      <c r="C160" s="1"/>
      <c r="D160" s="2"/>
      <c r="E160" s="2"/>
      <c r="F160" s="3"/>
      <c r="G160" s="2">
        <f>Tableau135[[#This Row],[Sortie]]-Tableau135[[#This Row],[Arrivée]]-Tableau135[[#This Row],[Pause midi]]</f>
        <v>0</v>
      </c>
      <c r="H160" s="2"/>
      <c r="I160" s="11">
        <f>Tableau135[[#This Row],[Total jour]]-$C$3</f>
        <v>-0.33333333333333331</v>
      </c>
    </row>
    <row r="161" spans="1:9" ht="18.75" x14ac:dyDescent="0.25">
      <c r="A161" s="25"/>
      <c r="B161" s="1">
        <v>41066</v>
      </c>
      <c r="C161" s="1"/>
      <c r="D161" s="2"/>
      <c r="E161" s="2"/>
      <c r="F161" s="3"/>
      <c r="G161" s="2">
        <f>Tableau135[[#This Row],[Sortie]]-Tableau135[[#This Row],[Arrivée]]-Tableau135[[#This Row],[Pause midi]]</f>
        <v>0</v>
      </c>
      <c r="H161" s="2"/>
      <c r="I161" s="11">
        <f>Tableau135[[#This Row],[Total jour]]-$C$3</f>
        <v>-0.33333333333333331</v>
      </c>
    </row>
    <row r="162" spans="1:9" ht="18.75" x14ac:dyDescent="0.25">
      <c r="A162" s="25"/>
      <c r="B162" s="1">
        <v>41067</v>
      </c>
      <c r="C162" s="1"/>
      <c r="D162" s="2"/>
      <c r="E162" s="2"/>
      <c r="F162" s="3"/>
      <c r="G162" s="2">
        <f>Tableau135[[#This Row],[Sortie]]-Tableau135[[#This Row],[Arrivée]]-Tableau135[[#This Row],[Pause midi]]</f>
        <v>0</v>
      </c>
      <c r="H162" s="2"/>
      <c r="I162" s="11">
        <f>Tableau135[[#This Row],[Total jour]]-$C$3</f>
        <v>-0.33333333333333331</v>
      </c>
    </row>
    <row r="163" spans="1:9" ht="18.75" x14ac:dyDescent="0.25">
      <c r="A163" s="25"/>
      <c r="B163" s="1">
        <v>41068</v>
      </c>
      <c r="C163" s="1"/>
      <c r="D163" s="2"/>
      <c r="E163" s="2"/>
      <c r="F163" s="3"/>
      <c r="G163" s="2">
        <f>Tableau135[[#This Row],[Sortie]]-Tableau135[[#This Row],[Arrivée]]-Tableau135[[#This Row],[Pause midi]]</f>
        <v>0</v>
      </c>
      <c r="H163" s="2"/>
      <c r="I163" s="11">
        <f>Tableau135[[#This Row],[Total jour]]-$C$3</f>
        <v>-0.33333333333333331</v>
      </c>
    </row>
    <row r="164" spans="1:9" ht="18.75" x14ac:dyDescent="0.25">
      <c r="A164" s="25"/>
      <c r="B164" s="1">
        <v>41069</v>
      </c>
      <c r="C164" s="1"/>
      <c r="D164" s="2"/>
      <c r="E164" s="2"/>
      <c r="F164" s="3"/>
      <c r="G164" s="2">
        <f>Tableau135[[#This Row],[Sortie]]-Tableau135[[#This Row],[Arrivée]]-Tableau135[[#This Row],[Pause midi]]</f>
        <v>0</v>
      </c>
      <c r="H164" s="2"/>
      <c r="I164" s="11">
        <f>Tableau135[[#This Row],[Total jour]]-$C$3</f>
        <v>-0.33333333333333331</v>
      </c>
    </row>
    <row r="165" spans="1:9" ht="18.75" x14ac:dyDescent="0.25">
      <c r="A165" s="26"/>
      <c r="B165" s="24">
        <v>41070</v>
      </c>
      <c r="C165" s="4"/>
      <c r="D165" s="7"/>
      <c r="E165" s="7" t="s">
        <v>5</v>
      </c>
      <c r="F165" s="7"/>
      <c r="G165" s="7">
        <f t="shared" si="16"/>
        <v>0</v>
      </c>
      <c r="H165" s="7"/>
      <c r="I165" s="12">
        <f t="shared" ref="I165" si="19">SUBTOTAL(109,I160:I164)</f>
        <v>-1.6666666666666665</v>
      </c>
    </row>
    <row r="166" spans="1:9" ht="18.75" x14ac:dyDescent="0.25">
      <c r="A166" s="26"/>
      <c r="B166" s="24">
        <v>41071</v>
      </c>
      <c r="C166" s="8"/>
      <c r="D166" s="9"/>
      <c r="E166" s="9"/>
      <c r="F166" s="10"/>
      <c r="G166" s="9"/>
      <c r="H166" s="9"/>
      <c r="I166" s="13"/>
    </row>
    <row r="167" spans="1:9" ht="18.75" x14ac:dyDescent="0.25">
      <c r="A167" s="25">
        <v>24</v>
      </c>
      <c r="B167" s="1">
        <v>41072</v>
      </c>
      <c r="C167" s="1"/>
      <c r="D167" s="2"/>
      <c r="E167" s="2"/>
      <c r="F167" s="3"/>
      <c r="G167" s="2">
        <f>Tableau135[[#This Row],[Sortie]]-Tableau135[[#This Row],[Arrivée]]-Tableau135[[#This Row],[Pause midi]]</f>
        <v>0</v>
      </c>
      <c r="H167" s="2"/>
      <c r="I167" s="11">
        <f>Tableau135[[#This Row],[Total jour]]-$C$3</f>
        <v>-0.33333333333333331</v>
      </c>
    </row>
    <row r="168" spans="1:9" ht="18.75" x14ac:dyDescent="0.25">
      <c r="A168" s="25"/>
      <c r="B168" s="1">
        <v>41073</v>
      </c>
      <c r="C168" s="1"/>
      <c r="D168" s="2"/>
      <c r="E168" s="2"/>
      <c r="F168" s="3"/>
      <c r="G168" s="2">
        <f>Tableau135[[#This Row],[Sortie]]-Tableau135[[#This Row],[Arrivée]]-Tableau135[[#This Row],[Pause midi]]</f>
        <v>0</v>
      </c>
      <c r="H168" s="2"/>
      <c r="I168" s="11">
        <f>Tableau135[[#This Row],[Total jour]]-$C$3</f>
        <v>-0.33333333333333331</v>
      </c>
    </row>
    <row r="169" spans="1:9" ht="18.75" x14ac:dyDescent="0.25">
      <c r="A169" s="25"/>
      <c r="B169" s="1">
        <v>41074</v>
      </c>
      <c r="C169" s="1"/>
      <c r="D169" s="2"/>
      <c r="E169" s="2"/>
      <c r="F169" s="3"/>
      <c r="G169" s="2">
        <f>Tableau135[[#This Row],[Sortie]]-Tableau135[[#This Row],[Arrivée]]-Tableau135[[#This Row],[Pause midi]]</f>
        <v>0</v>
      </c>
      <c r="H169" s="2"/>
      <c r="I169" s="11">
        <f>Tableau135[[#This Row],[Total jour]]-$C$3</f>
        <v>-0.33333333333333331</v>
      </c>
    </row>
    <row r="170" spans="1:9" ht="18.75" x14ac:dyDescent="0.25">
      <c r="A170" s="25"/>
      <c r="B170" s="1">
        <v>41075</v>
      </c>
      <c r="C170" s="1"/>
      <c r="D170" s="2"/>
      <c r="E170" s="2"/>
      <c r="F170" s="3"/>
      <c r="G170" s="2">
        <f>Tableau135[[#This Row],[Sortie]]-Tableau135[[#This Row],[Arrivée]]-Tableau135[[#This Row],[Pause midi]]</f>
        <v>0</v>
      </c>
      <c r="H170" s="2"/>
      <c r="I170" s="11">
        <f>Tableau135[[#This Row],[Total jour]]-$C$3</f>
        <v>-0.33333333333333331</v>
      </c>
    </row>
    <row r="171" spans="1:9" ht="18.75" x14ac:dyDescent="0.25">
      <c r="A171" s="25"/>
      <c r="B171" s="1">
        <v>41076</v>
      </c>
      <c r="C171" s="1"/>
      <c r="D171" s="2"/>
      <c r="E171" s="2"/>
      <c r="F171" s="3"/>
      <c r="G171" s="2">
        <f>Tableau135[[#This Row],[Sortie]]-Tableau135[[#This Row],[Arrivée]]-Tableau135[[#This Row],[Pause midi]]</f>
        <v>0</v>
      </c>
      <c r="H171" s="2"/>
      <c r="I171" s="11">
        <f>Tableau135[[#This Row],[Total jour]]-$C$3</f>
        <v>-0.33333333333333331</v>
      </c>
    </row>
    <row r="172" spans="1:9" ht="18.75" x14ac:dyDescent="0.25">
      <c r="A172" s="26"/>
      <c r="B172" s="24">
        <v>41077</v>
      </c>
      <c r="C172" s="4"/>
      <c r="D172" s="7"/>
      <c r="E172" s="7" t="s">
        <v>5</v>
      </c>
      <c r="F172" s="7"/>
      <c r="G172" s="7">
        <f t="shared" si="14"/>
        <v>0</v>
      </c>
      <c r="H172" s="7"/>
      <c r="I172" s="12">
        <f t="shared" ref="I172" si="20">SUBTOTAL(109,I167:I171)</f>
        <v>-1.6666666666666665</v>
      </c>
    </row>
    <row r="173" spans="1:9" ht="18.75" x14ac:dyDescent="0.25">
      <c r="A173" s="26"/>
      <c r="B173" s="24">
        <v>41078</v>
      </c>
      <c r="C173" s="8"/>
      <c r="D173" s="9"/>
      <c r="E173" s="9"/>
      <c r="F173" s="10"/>
      <c r="G173" s="9"/>
      <c r="H173" s="9"/>
      <c r="I173" s="13"/>
    </row>
    <row r="174" spans="1:9" ht="18.75" x14ac:dyDescent="0.25">
      <c r="A174" s="25">
        <v>25</v>
      </c>
      <c r="B174" s="1">
        <v>41079</v>
      </c>
      <c r="C174" s="1"/>
      <c r="D174" s="2"/>
      <c r="E174" s="2"/>
      <c r="F174" s="3"/>
      <c r="G174" s="2">
        <f>Tableau135[[#This Row],[Sortie]]-Tableau135[[#This Row],[Arrivée]]-Tableau135[[#This Row],[Pause midi]]</f>
        <v>0</v>
      </c>
      <c r="H174" s="2"/>
      <c r="I174" s="11">
        <f>Tableau135[[#This Row],[Total jour]]-$C$3</f>
        <v>-0.33333333333333331</v>
      </c>
    </row>
    <row r="175" spans="1:9" ht="18.75" x14ac:dyDescent="0.25">
      <c r="A175" s="25"/>
      <c r="B175" s="1">
        <v>41080</v>
      </c>
      <c r="C175" s="1"/>
      <c r="D175" s="2"/>
      <c r="E175" s="2"/>
      <c r="F175" s="3"/>
      <c r="G175" s="2">
        <f>Tableau135[[#This Row],[Sortie]]-Tableau135[[#This Row],[Arrivée]]-Tableau135[[#This Row],[Pause midi]]</f>
        <v>0</v>
      </c>
      <c r="H175" s="2"/>
      <c r="I175" s="11">
        <f>Tableau135[[#This Row],[Total jour]]-$C$3</f>
        <v>-0.33333333333333331</v>
      </c>
    </row>
    <row r="176" spans="1:9" ht="18.75" x14ac:dyDescent="0.25">
      <c r="A176" s="25"/>
      <c r="B176" s="1">
        <v>41081</v>
      </c>
      <c r="C176" s="1"/>
      <c r="D176" s="2"/>
      <c r="E176" s="2"/>
      <c r="F176" s="3"/>
      <c r="G176" s="2">
        <f>Tableau135[[#This Row],[Sortie]]-Tableau135[[#This Row],[Arrivée]]-Tableau135[[#This Row],[Pause midi]]</f>
        <v>0</v>
      </c>
      <c r="H176" s="2"/>
      <c r="I176" s="11">
        <f>Tableau135[[#This Row],[Total jour]]-$C$3</f>
        <v>-0.33333333333333331</v>
      </c>
    </row>
    <row r="177" spans="1:9" ht="18.75" x14ac:dyDescent="0.25">
      <c r="A177" s="25"/>
      <c r="B177" s="1">
        <v>41082</v>
      </c>
      <c r="C177" s="1"/>
      <c r="D177" s="2"/>
      <c r="E177" s="2"/>
      <c r="F177" s="3"/>
      <c r="G177" s="2">
        <f>Tableau135[[#This Row],[Sortie]]-Tableau135[[#This Row],[Arrivée]]-Tableau135[[#This Row],[Pause midi]]</f>
        <v>0</v>
      </c>
      <c r="H177" s="2"/>
      <c r="I177" s="11">
        <f>Tableau135[[#This Row],[Total jour]]-$C$3</f>
        <v>-0.33333333333333331</v>
      </c>
    </row>
    <row r="178" spans="1:9" ht="18.75" x14ac:dyDescent="0.25">
      <c r="A178" s="25"/>
      <c r="B178" s="1">
        <v>41083</v>
      </c>
      <c r="C178" s="1"/>
      <c r="D178" s="2"/>
      <c r="E178" s="2"/>
      <c r="F178" s="3"/>
      <c r="G178" s="2">
        <f>Tableau135[[#This Row],[Sortie]]-Tableau135[[#This Row],[Arrivée]]-Tableau135[[#This Row],[Pause midi]]</f>
        <v>0</v>
      </c>
      <c r="H178" s="2"/>
      <c r="I178" s="11">
        <f>Tableau135[[#This Row],[Total jour]]-$C$3</f>
        <v>-0.33333333333333331</v>
      </c>
    </row>
    <row r="179" spans="1:9" ht="18.75" x14ac:dyDescent="0.25">
      <c r="A179" s="26"/>
      <c r="B179" s="24">
        <v>41084</v>
      </c>
      <c r="C179" s="4"/>
      <c r="D179" s="7"/>
      <c r="E179" s="7" t="s">
        <v>5</v>
      </c>
      <c r="F179" s="7"/>
      <c r="G179" s="7">
        <f t="shared" si="16"/>
        <v>0</v>
      </c>
      <c r="H179" s="7"/>
      <c r="I179" s="12">
        <f t="shared" ref="I179" si="21">SUBTOTAL(109,I174:I178)</f>
        <v>-1.6666666666666665</v>
      </c>
    </row>
    <row r="180" spans="1:9" ht="18.75" x14ac:dyDescent="0.25">
      <c r="A180" s="26"/>
      <c r="B180" s="24">
        <v>41085</v>
      </c>
      <c r="C180" s="8"/>
      <c r="D180" s="9"/>
      <c r="E180" s="9"/>
      <c r="F180" s="10"/>
      <c r="G180" s="9"/>
      <c r="H180" s="9"/>
      <c r="I180" s="13"/>
    </row>
    <row r="181" spans="1:9" ht="18.75" x14ac:dyDescent="0.25">
      <c r="A181" s="25">
        <v>26</v>
      </c>
      <c r="B181" s="1">
        <v>41086</v>
      </c>
      <c r="C181" s="1"/>
      <c r="D181" s="2"/>
      <c r="E181" s="2"/>
      <c r="F181" s="3"/>
      <c r="G181" s="2">
        <f>Tableau135[[#This Row],[Sortie]]-Tableau135[[#This Row],[Arrivée]]-Tableau135[[#This Row],[Pause midi]]</f>
        <v>0</v>
      </c>
      <c r="H181" s="2"/>
      <c r="I181" s="11">
        <f>Tableau135[[#This Row],[Total jour]]-$C$3</f>
        <v>-0.33333333333333331</v>
      </c>
    </row>
    <row r="182" spans="1:9" ht="18.75" x14ac:dyDescent="0.25">
      <c r="A182" s="25"/>
      <c r="B182" s="1">
        <v>41087</v>
      </c>
      <c r="C182" s="1"/>
      <c r="D182" s="2"/>
      <c r="E182" s="2"/>
      <c r="F182" s="3"/>
      <c r="G182" s="2">
        <f>Tableau135[[#This Row],[Sortie]]-Tableau135[[#This Row],[Arrivée]]-Tableau135[[#This Row],[Pause midi]]</f>
        <v>0</v>
      </c>
      <c r="H182" s="2"/>
      <c r="I182" s="11">
        <f>Tableau135[[#This Row],[Total jour]]-$C$3</f>
        <v>-0.33333333333333331</v>
      </c>
    </row>
    <row r="183" spans="1:9" ht="18.75" x14ac:dyDescent="0.25">
      <c r="A183" s="25"/>
      <c r="B183" s="1">
        <v>41088</v>
      </c>
      <c r="C183" s="1"/>
      <c r="D183" s="2"/>
      <c r="E183" s="2"/>
      <c r="F183" s="3"/>
      <c r="G183" s="2">
        <f>Tableau135[[#This Row],[Sortie]]-Tableau135[[#This Row],[Arrivée]]-Tableau135[[#This Row],[Pause midi]]</f>
        <v>0</v>
      </c>
      <c r="H183" s="2"/>
      <c r="I183" s="11">
        <f>Tableau135[[#This Row],[Total jour]]-$C$3</f>
        <v>-0.33333333333333331</v>
      </c>
    </row>
    <row r="184" spans="1:9" ht="18.75" x14ac:dyDescent="0.25">
      <c r="A184" s="25"/>
      <c r="B184" s="1">
        <v>41089</v>
      </c>
      <c r="C184" s="1"/>
      <c r="D184" s="2"/>
      <c r="E184" s="2"/>
      <c r="F184" s="3"/>
      <c r="G184" s="2">
        <f>Tableau135[[#This Row],[Sortie]]-Tableau135[[#This Row],[Arrivée]]-Tableau135[[#This Row],[Pause midi]]</f>
        <v>0</v>
      </c>
      <c r="H184" s="2"/>
      <c r="I184" s="11">
        <f>Tableau135[[#This Row],[Total jour]]-$C$3</f>
        <v>-0.33333333333333331</v>
      </c>
    </row>
    <row r="185" spans="1:9" ht="18.75" x14ac:dyDescent="0.25">
      <c r="A185" s="25"/>
      <c r="B185" s="1">
        <v>41090</v>
      </c>
      <c r="C185" s="1"/>
      <c r="D185" s="2"/>
      <c r="E185" s="2"/>
      <c r="F185" s="3"/>
      <c r="G185" s="2">
        <f>Tableau135[[#This Row],[Sortie]]-Tableau135[[#This Row],[Arrivée]]-Tableau135[[#This Row],[Pause midi]]</f>
        <v>0</v>
      </c>
      <c r="H185" s="2"/>
      <c r="I185" s="11">
        <f>Tableau135[[#This Row],[Total jour]]-$C$3</f>
        <v>-0.33333333333333331</v>
      </c>
    </row>
    <row r="186" spans="1:9" ht="18.75" x14ac:dyDescent="0.25">
      <c r="A186" s="26"/>
      <c r="B186" s="24">
        <v>41091</v>
      </c>
      <c r="C186" s="4"/>
      <c r="D186" s="7"/>
      <c r="E186" s="7" t="s">
        <v>5</v>
      </c>
      <c r="F186" s="7"/>
      <c r="G186" s="7">
        <f t="shared" si="14"/>
        <v>0</v>
      </c>
      <c r="H186" s="7"/>
      <c r="I186" s="12">
        <f t="shared" ref="I186" si="22">SUBTOTAL(109,I181:I185)</f>
        <v>-1.6666666666666665</v>
      </c>
    </row>
    <row r="187" spans="1:9" ht="18.75" x14ac:dyDescent="0.25">
      <c r="A187" s="26"/>
      <c r="B187" s="24">
        <v>41092</v>
      </c>
      <c r="C187" s="8"/>
      <c r="D187" s="9"/>
      <c r="E187" s="9"/>
      <c r="F187" s="10"/>
      <c r="G187" s="9"/>
      <c r="H187" s="9"/>
      <c r="I187" s="13"/>
    </row>
    <row r="188" spans="1:9" ht="18.75" x14ac:dyDescent="0.25">
      <c r="A188" s="25">
        <v>27</v>
      </c>
      <c r="B188" s="1">
        <v>41093</v>
      </c>
      <c r="C188" s="1"/>
      <c r="D188" s="2"/>
      <c r="E188" s="2"/>
      <c r="F188" s="3"/>
      <c r="G188" s="2">
        <f>Tableau135[[#This Row],[Sortie]]-Tableau135[[#This Row],[Arrivée]]-Tableau135[[#This Row],[Pause midi]]</f>
        <v>0</v>
      </c>
      <c r="H188" s="2"/>
      <c r="I188" s="11">
        <f>Tableau135[[#This Row],[Total jour]]-$C$3</f>
        <v>-0.33333333333333331</v>
      </c>
    </row>
    <row r="189" spans="1:9" ht="18.75" x14ac:dyDescent="0.25">
      <c r="A189" s="25"/>
      <c r="B189" s="1">
        <v>41094</v>
      </c>
      <c r="C189" s="1"/>
      <c r="D189" s="2"/>
      <c r="E189" s="2"/>
      <c r="F189" s="3"/>
      <c r="G189" s="2">
        <f>Tableau135[[#This Row],[Sortie]]-Tableau135[[#This Row],[Arrivée]]-Tableau135[[#This Row],[Pause midi]]</f>
        <v>0</v>
      </c>
      <c r="H189" s="2"/>
      <c r="I189" s="11">
        <f>Tableau135[[#This Row],[Total jour]]-$C$3</f>
        <v>-0.33333333333333331</v>
      </c>
    </row>
    <row r="190" spans="1:9" ht="18.75" x14ac:dyDescent="0.25">
      <c r="A190" s="25"/>
      <c r="B190" s="1">
        <v>41095</v>
      </c>
      <c r="C190" s="1"/>
      <c r="D190" s="2"/>
      <c r="E190" s="2"/>
      <c r="F190" s="3"/>
      <c r="G190" s="2">
        <f>Tableau135[[#This Row],[Sortie]]-Tableau135[[#This Row],[Arrivée]]-Tableau135[[#This Row],[Pause midi]]</f>
        <v>0</v>
      </c>
      <c r="H190" s="2"/>
      <c r="I190" s="11">
        <f>Tableau135[[#This Row],[Total jour]]-$C$3</f>
        <v>-0.33333333333333331</v>
      </c>
    </row>
    <row r="191" spans="1:9" ht="18.75" x14ac:dyDescent="0.25">
      <c r="A191" s="25"/>
      <c r="B191" s="1">
        <v>41096</v>
      </c>
      <c r="C191" s="1"/>
      <c r="D191" s="2"/>
      <c r="E191" s="2"/>
      <c r="F191" s="3"/>
      <c r="G191" s="2">
        <f>Tableau135[[#This Row],[Sortie]]-Tableau135[[#This Row],[Arrivée]]-Tableau135[[#This Row],[Pause midi]]</f>
        <v>0</v>
      </c>
      <c r="H191" s="2"/>
      <c r="I191" s="11">
        <f>Tableau135[[#This Row],[Total jour]]-$C$3</f>
        <v>-0.33333333333333331</v>
      </c>
    </row>
    <row r="192" spans="1:9" ht="18.75" x14ac:dyDescent="0.25">
      <c r="A192" s="25"/>
      <c r="B192" s="1">
        <v>41097</v>
      </c>
      <c r="C192" s="1"/>
      <c r="D192" s="2"/>
      <c r="E192" s="2"/>
      <c r="F192" s="3"/>
      <c r="G192" s="2">
        <f>Tableau135[[#This Row],[Sortie]]-Tableau135[[#This Row],[Arrivée]]-Tableau135[[#This Row],[Pause midi]]</f>
        <v>0</v>
      </c>
      <c r="H192" s="2"/>
      <c r="I192" s="11">
        <f>Tableau135[[#This Row],[Total jour]]-$C$3</f>
        <v>-0.33333333333333331</v>
      </c>
    </row>
    <row r="193" spans="1:9" ht="18.75" x14ac:dyDescent="0.25">
      <c r="A193" s="26"/>
      <c r="B193" s="24">
        <v>41098</v>
      </c>
      <c r="C193" s="4"/>
      <c r="D193" s="7"/>
      <c r="E193" s="7" t="s">
        <v>5</v>
      </c>
      <c r="F193" s="7"/>
      <c r="G193" s="7">
        <f t="shared" si="16"/>
        <v>0</v>
      </c>
      <c r="H193" s="7"/>
      <c r="I193" s="12">
        <f t="shared" ref="I193" si="23">SUBTOTAL(109,I188:I192)</f>
        <v>-1.6666666666666665</v>
      </c>
    </row>
    <row r="194" spans="1:9" ht="18.75" x14ac:dyDescent="0.25">
      <c r="A194" s="26"/>
      <c r="B194" s="24">
        <v>41099</v>
      </c>
      <c r="C194" s="8"/>
      <c r="D194" s="9"/>
      <c r="E194" s="9"/>
      <c r="F194" s="10"/>
      <c r="G194" s="9"/>
      <c r="H194" s="9"/>
      <c r="I194" s="13"/>
    </row>
    <row r="195" spans="1:9" ht="18.75" x14ac:dyDescent="0.25">
      <c r="A195" s="25">
        <v>28</v>
      </c>
      <c r="B195" s="1">
        <v>41100</v>
      </c>
      <c r="C195" s="1"/>
      <c r="D195" s="2"/>
      <c r="E195" s="2"/>
      <c r="F195" s="3"/>
      <c r="G195" s="2">
        <f>Tableau135[[#This Row],[Sortie]]-Tableau135[[#This Row],[Arrivée]]-Tableau135[[#This Row],[Pause midi]]</f>
        <v>0</v>
      </c>
      <c r="H195" s="2"/>
      <c r="I195" s="11">
        <f>Tableau135[[#This Row],[Total jour]]-$C$3</f>
        <v>-0.33333333333333331</v>
      </c>
    </row>
    <row r="196" spans="1:9" ht="18.75" x14ac:dyDescent="0.25">
      <c r="A196" s="25"/>
      <c r="B196" s="1">
        <v>41101</v>
      </c>
      <c r="C196" s="1"/>
      <c r="D196" s="2"/>
      <c r="E196" s="2"/>
      <c r="F196" s="3"/>
      <c r="G196" s="2">
        <f>Tableau135[[#This Row],[Sortie]]-Tableau135[[#This Row],[Arrivée]]-Tableau135[[#This Row],[Pause midi]]</f>
        <v>0</v>
      </c>
      <c r="H196" s="2"/>
      <c r="I196" s="11">
        <f>Tableau135[[#This Row],[Total jour]]-$C$3</f>
        <v>-0.33333333333333331</v>
      </c>
    </row>
    <row r="197" spans="1:9" ht="18.75" x14ac:dyDescent="0.25">
      <c r="A197" s="25"/>
      <c r="B197" s="1">
        <v>41102</v>
      </c>
      <c r="C197" s="1"/>
      <c r="D197" s="2"/>
      <c r="E197" s="2"/>
      <c r="F197" s="3"/>
      <c r="G197" s="2">
        <f>Tableau135[[#This Row],[Sortie]]-Tableau135[[#This Row],[Arrivée]]-Tableau135[[#This Row],[Pause midi]]</f>
        <v>0</v>
      </c>
      <c r="H197" s="2"/>
      <c r="I197" s="11">
        <f>Tableau135[[#This Row],[Total jour]]-$C$3</f>
        <v>-0.33333333333333331</v>
      </c>
    </row>
    <row r="198" spans="1:9" ht="18.75" x14ac:dyDescent="0.25">
      <c r="A198" s="25"/>
      <c r="B198" s="1">
        <v>41103</v>
      </c>
      <c r="C198" s="1"/>
      <c r="D198" s="2"/>
      <c r="E198" s="2"/>
      <c r="F198" s="3"/>
      <c r="G198" s="2">
        <f>Tableau135[[#This Row],[Sortie]]-Tableau135[[#This Row],[Arrivée]]-Tableau135[[#This Row],[Pause midi]]</f>
        <v>0</v>
      </c>
      <c r="H198" s="2"/>
      <c r="I198" s="11">
        <f>Tableau135[[#This Row],[Total jour]]-$C$3</f>
        <v>-0.33333333333333331</v>
      </c>
    </row>
    <row r="199" spans="1:9" ht="18.75" x14ac:dyDescent="0.25">
      <c r="A199" s="25"/>
      <c r="B199" s="1">
        <v>41104</v>
      </c>
      <c r="C199" s="1"/>
      <c r="D199" s="2"/>
      <c r="E199" s="2"/>
      <c r="F199" s="3"/>
      <c r="G199" s="2">
        <f>Tableau135[[#This Row],[Sortie]]-Tableau135[[#This Row],[Arrivée]]-Tableau135[[#This Row],[Pause midi]]</f>
        <v>0</v>
      </c>
      <c r="H199" s="2"/>
      <c r="I199" s="11">
        <f>Tableau135[[#This Row],[Total jour]]-$C$3</f>
        <v>-0.33333333333333331</v>
      </c>
    </row>
    <row r="200" spans="1:9" ht="18.75" x14ac:dyDescent="0.25">
      <c r="A200" s="26"/>
      <c r="B200" s="24">
        <v>41105</v>
      </c>
      <c r="C200" s="4"/>
      <c r="D200" s="7"/>
      <c r="E200" s="7" t="s">
        <v>5</v>
      </c>
      <c r="F200" s="7"/>
      <c r="G200" s="7">
        <f t="shared" si="14"/>
        <v>0</v>
      </c>
      <c r="H200" s="7"/>
      <c r="I200" s="12">
        <f t="shared" ref="I200" si="24">SUBTOTAL(109,I195:I199)</f>
        <v>-1.6666666666666665</v>
      </c>
    </row>
    <row r="201" spans="1:9" ht="18.75" x14ac:dyDescent="0.25">
      <c r="A201" s="26"/>
      <c r="B201" s="24">
        <v>41106</v>
      </c>
      <c r="C201" s="8"/>
      <c r="D201" s="9"/>
      <c r="E201" s="9"/>
      <c r="F201" s="10"/>
      <c r="G201" s="9"/>
      <c r="H201" s="9"/>
      <c r="I201" s="13"/>
    </row>
    <row r="202" spans="1:9" ht="18.75" x14ac:dyDescent="0.25">
      <c r="A202" s="25">
        <v>29</v>
      </c>
      <c r="B202" s="1">
        <v>41107</v>
      </c>
      <c r="C202" s="1"/>
      <c r="D202" s="2"/>
      <c r="E202" s="2"/>
      <c r="F202" s="3"/>
      <c r="G202" s="2">
        <f>Tableau135[[#This Row],[Sortie]]-Tableau135[[#This Row],[Arrivée]]-Tableau135[[#This Row],[Pause midi]]</f>
        <v>0</v>
      </c>
      <c r="H202" s="2"/>
      <c r="I202" s="11">
        <f>Tableau135[[#This Row],[Total jour]]-$C$3</f>
        <v>-0.33333333333333331</v>
      </c>
    </row>
    <row r="203" spans="1:9" ht="18.75" x14ac:dyDescent="0.25">
      <c r="A203" s="25"/>
      <c r="B203" s="1">
        <v>41108</v>
      </c>
      <c r="C203" s="1"/>
      <c r="D203" s="2"/>
      <c r="E203" s="2"/>
      <c r="F203" s="3"/>
      <c r="G203" s="2">
        <f>Tableau135[[#This Row],[Sortie]]-Tableau135[[#This Row],[Arrivée]]-Tableau135[[#This Row],[Pause midi]]</f>
        <v>0</v>
      </c>
      <c r="H203" s="2"/>
      <c r="I203" s="11">
        <f>Tableau135[[#This Row],[Total jour]]-$C$3</f>
        <v>-0.33333333333333331</v>
      </c>
    </row>
    <row r="204" spans="1:9" ht="18.75" x14ac:dyDescent="0.25">
      <c r="A204" s="25"/>
      <c r="B204" s="1">
        <v>41109</v>
      </c>
      <c r="C204" s="1"/>
      <c r="D204" s="2"/>
      <c r="E204" s="2"/>
      <c r="F204" s="3"/>
      <c r="G204" s="2">
        <f>Tableau135[[#This Row],[Sortie]]-Tableau135[[#This Row],[Arrivée]]-Tableau135[[#This Row],[Pause midi]]</f>
        <v>0</v>
      </c>
      <c r="H204" s="2"/>
      <c r="I204" s="11">
        <f>Tableau135[[#This Row],[Total jour]]-$C$3</f>
        <v>-0.33333333333333331</v>
      </c>
    </row>
    <row r="205" spans="1:9" ht="18.75" x14ac:dyDescent="0.25">
      <c r="A205" s="25"/>
      <c r="B205" s="1">
        <v>41110</v>
      </c>
      <c r="C205" s="1"/>
      <c r="D205" s="2"/>
      <c r="E205" s="2"/>
      <c r="F205" s="3"/>
      <c r="G205" s="2">
        <f>Tableau135[[#This Row],[Sortie]]-Tableau135[[#This Row],[Arrivée]]-Tableau135[[#This Row],[Pause midi]]</f>
        <v>0</v>
      </c>
      <c r="H205" s="2"/>
      <c r="I205" s="11">
        <f>Tableau135[[#This Row],[Total jour]]-$C$3</f>
        <v>-0.33333333333333331</v>
      </c>
    </row>
    <row r="206" spans="1:9" ht="18.75" x14ac:dyDescent="0.25">
      <c r="A206" s="25"/>
      <c r="B206" s="1">
        <v>41111</v>
      </c>
      <c r="C206" s="1"/>
      <c r="D206" s="2"/>
      <c r="E206" s="2"/>
      <c r="F206" s="3"/>
      <c r="G206" s="2">
        <f>Tableau135[[#This Row],[Sortie]]-Tableau135[[#This Row],[Arrivée]]-Tableau135[[#This Row],[Pause midi]]</f>
        <v>0</v>
      </c>
      <c r="H206" s="2"/>
      <c r="I206" s="11">
        <f>Tableau135[[#This Row],[Total jour]]-$C$3</f>
        <v>-0.33333333333333331</v>
      </c>
    </row>
    <row r="207" spans="1:9" ht="18.75" x14ac:dyDescent="0.25">
      <c r="A207" s="26"/>
      <c r="B207" s="24">
        <v>41112</v>
      </c>
      <c r="C207" s="4"/>
      <c r="D207" s="7"/>
      <c r="E207" s="7" t="s">
        <v>5</v>
      </c>
      <c r="F207" s="7"/>
      <c r="G207" s="7">
        <f t="shared" si="16"/>
        <v>0</v>
      </c>
      <c r="H207" s="7"/>
      <c r="I207" s="12">
        <f t="shared" ref="I207" si="25">SUBTOTAL(109,I202:I206)</f>
        <v>-1.6666666666666665</v>
      </c>
    </row>
    <row r="208" spans="1:9" ht="18.75" x14ac:dyDescent="0.25">
      <c r="A208" s="26"/>
      <c r="B208" s="24">
        <v>41113</v>
      </c>
      <c r="C208" s="8"/>
      <c r="D208" s="9"/>
      <c r="E208" s="9"/>
      <c r="F208" s="10"/>
      <c r="G208" s="9"/>
      <c r="H208" s="9"/>
      <c r="I208" s="13"/>
    </row>
    <row r="209" spans="1:9" ht="18.75" x14ac:dyDescent="0.25">
      <c r="A209" s="25">
        <v>30</v>
      </c>
      <c r="B209" s="1">
        <v>41114</v>
      </c>
      <c r="C209" s="1"/>
      <c r="D209" s="2"/>
      <c r="E209" s="2"/>
      <c r="F209" s="3"/>
      <c r="G209" s="2">
        <f>Tableau135[[#This Row],[Sortie]]-Tableau135[[#This Row],[Arrivée]]-Tableau135[[#This Row],[Pause midi]]</f>
        <v>0</v>
      </c>
      <c r="H209" s="2"/>
      <c r="I209" s="11">
        <f>Tableau135[[#This Row],[Total jour]]-$C$3</f>
        <v>-0.33333333333333331</v>
      </c>
    </row>
    <row r="210" spans="1:9" ht="18.75" x14ac:dyDescent="0.25">
      <c r="A210" s="25"/>
      <c r="B210" s="1">
        <v>41115</v>
      </c>
      <c r="C210" s="1"/>
      <c r="D210" s="2"/>
      <c r="E210" s="2"/>
      <c r="F210" s="3"/>
      <c r="G210" s="2">
        <f>Tableau135[[#This Row],[Sortie]]-Tableau135[[#This Row],[Arrivée]]-Tableau135[[#This Row],[Pause midi]]</f>
        <v>0</v>
      </c>
      <c r="H210" s="2"/>
      <c r="I210" s="11">
        <f>Tableau135[[#This Row],[Total jour]]-$C$3</f>
        <v>-0.33333333333333331</v>
      </c>
    </row>
    <row r="211" spans="1:9" ht="18.75" x14ac:dyDescent="0.25">
      <c r="A211" s="25"/>
      <c r="B211" s="1">
        <v>41116</v>
      </c>
      <c r="C211" s="1"/>
      <c r="D211" s="2"/>
      <c r="E211" s="2"/>
      <c r="F211" s="3"/>
      <c r="G211" s="2">
        <f>Tableau135[[#This Row],[Sortie]]-Tableau135[[#This Row],[Arrivée]]-Tableau135[[#This Row],[Pause midi]]</f>
        <v>0</v>
      </c>
      <c r="H211" s="2"/>
      <c r="I211" s="11">
        <f>Tableau135[[#This Row],[Total jour]]-$C$3</f>
        <v>-0.33333333333333331</v>
      </c>
    </row>
    <row r="212" spans="1:9" ht="18.75" x14ac:dyDescent="0.25">
      <c r="A212" s="25"/>
      <c r="B212" s="1">
        <v>41117</v>
      </c>
      <c r="C212" s="1"/>
      <c r="D212" s="2"/>
      <c r="E212" s="2"/>
      <c r="F212" s="3"/>
      <c r="G212" s="2">
        <f>Tableau135[[#This Row],[Sortie]]-Tableau135[[#This Row],[Arrivée]]-Tableau135[[#This Row],[Pause midi]]</f>
        <v>0</v>
      </c>
      <c r="H212" s="2"/>
      <c r="I212" s="11">
        <f>Tableau135[[#This Row],[Total jour]]-$C$3</f>
        <v>-0.33333333333333331</v>
      </c>
    </row>
    <row r="213" spans="1:9" ht="18.75" x14ac:dyDescent="0.25">
      <c r="A213" s="25"/>
      <c r="B213" s="1">
        <v>41118</v>
      </c>
      <c r="C213" s="1"/>
      <c r="D213" s="2"/>
      <c r="E213" s="2"/>
      <c r="F213" s="3"/>
      <c r="G213" s="2">
        <f>Tableau135[[#This Row],[Sortie]]-Tableau135[[#This Row],[Arrivée]]-Tableau135[[#This Row],[Pause midi]]</f>
        <v>0</v>
      </c>
      <c r="H213" s="2"/>
      <c r="I213" s="11">
        <f>Tableau135[[#This Row],[Total jour]]-$C$3</f>
        <v>-0.33333333333333331</v>
      </c>
    </row>
    <row r="214" spans="1:9" ht="18.75" x14ac:dyDescent="0.25">
      <c r="A214" s="26"/>
      <c r="B214" s="24">
        <v>41119</v>
      </c>
      <c r="C214" s="4"/>
      <c r="D214" s="7"/>
      <c r="E214" s="7" t="s">
        <v>5</v>
      </c>
      <c r="F214" s="7"/>
      <c r="G214" s="7">
        <f t="shared" ref="G214:G270" si="26">SUBTOTAL(109,G209:G213)</f>
        <v>0</v>
      </c>
      <c r="H214" s="7"/>
      <c r="I214" s="12">
        <f t="shared" ref="I214" si="27">SUBTOTAL(109,I209:I213)</f>
        <v>-1.6666666666666665</v>
      </c>
    </row>
    <row r="215" spans="1:9" ht="18.75" x14ac:dyDescent="0.25">
      <c r="A215" s="26"/>
      <c r="B215" s="24">
        <v>41120</v>
      </c>
      <c r="C215" s="8"/>
      <c r="D215" s="9"/>
      <c r="E215" s="9"/>
      <c r="F215" s="10"/>
      <c r="G215" s="9"/>
      <c r="H215" s="9"/>
      <c r="I215" s="13"/>
    </row>
    <row r="216" spans="1:9" ht="18.75" x14ac:dyDescent="0.25">
      <c r="A216" s="25">
        <v>31</v>
      </c>
      <c r="B216" s="1">
        <v>41121</v>
      </c>
      <c r="C216" s="1"/>
      <c r="D216" s="2"/>
      <c r="E216" s="2"/>
      <c r="F216" s="3"/>
      <c r="G216" s="2">
        <f>Tableau135[[#This Row],[Sortie]]-Tableau135[[#This Row],[Arrivée]]-Tableau135[[#This Row],[Pause midi]]</f>
        <v>0</v>
      </c>
      <c r="H216" s="2"/>
      <c r="I216" s="11">
        <f>Tableau135[[#This Row],[Total jour]]-$C$3</f>
        <v>-0.33333333333333331</v>
      </c>
    </row>
    <row r="217" spans="1:9" ht="18.75" x14ac:dyDescent="0.25">
      <c r="A217" s="25"/>
      <c r="B217" s="1">
        <v>41122</v>
      </c>
      <c r="C217" s="1"/>
      <c r="D217" s="2"/>
      <c r="E217" s="2"/>
      <c r="F217" s="3"/>
      <c r="G217" s="2">
        <f>Tableau135[[#This Row],[Sortie]]-Tableau135[[#This Row],[Arrivée]]-Tableau135[[#This Row],[Pause midi]]</f>
        <v>0</v>
      </c>
      <c r="H217" s="2"/>
      <c r="I217" s="11">
        <f>Tableau135[[#This Row],[Total jour]]-$C$3</f>
        <v>-0.33333333333333331</v>
      </c>
    </row>
    <row r="218" spans="1:9" ht="18.75" x14ac:dyDescent="0.25">
      <c r="A218" s="25"/>
      <c r="B218" s="1">
        <v>41123</v>
      </c>
      <c r="C218" s="1"/>
      <c r="D218" s="2"/>
      <c r="E218" s="2"/>
      <c r="F218" s="3"/>
      <c r="G218" s="2">
        <f>Tableau135[[#This Row],[Sortie]]-Tableau135[[#This Row],[Arrivée]]-Tableau135[[#This Row],[Pause midi]]</f>
        <v>0</v>
      </c>
      <c r="H218" s="2"/>
      <c r="I218" s="11">
        <f>Tableau135[[#This Row],[Total jour]]-$C$3</f>
        <v>-0.33333333333333331</v>
      </c>
    </row>
    <row r="219" spans="1:9" ht="18.75" x14ac:dyDescent="0.25">
      <c r="A219" s="25"/>
      <c r="B219" s="1">
        <v>41124</v>
      </c>
      <c r="C219" s="1"/>
      <c r="D219" s="2"/>
      <c r="E219" s="2"/>
      <c r="F219" s="3"/>
      <c r="G219" s="2">
        <f>Tableau135[[#This Row],[Sortie]]-Tableau135[[#This Row],[Arrivée]]-Tableau135[[#This Row],[Pause midi]]</f>
        <v>0</v>
      </c>
      <c r="H219" s="2"/>
      <c r="I219" s="11">
        <f>Tableau135[[#This Row],[Total jour]]-$C$3</f>
        <v>-0.33333333333333331</v>
      </c>
    </row>
    <row r="220" spans="1:9" ht="18.75" x14ac:dyDescent="0.25">
      <c r="A220" s="25"/>
      <c r="B220" s="1">
        <v>41125</v>
      </c>
      <c r="C220" s="1"/>
      <c r="D220" s="2"/>
      <c r="E220" s="2"/>
      <c r="F220" s="3"/>
      <c r="G220" s="2">
        <f>Tableau135[[#This Row],[Sortie]]-Tableau135[[#This Row],[Arrivée]]-Tableau135[[#This Row],[Pause midi]]</f>
        <v>0</v>
      </c>
      <c r="H220" s="2"/>
      <c r="I220" s="11">
        <f>Tableau135[[#This Row],[Total jour]]-$C$3</f>
        <v>-0.33333333333333331</v>
      </c>
    </row>
    <row r="221" spans="1:9" ht="18.75" x14ac:dyDescent="0.25">
      <c r="A221" s="26"/>
      <c r="B221" s="24">
        <v>41126</v>
      </c>
      <c r="C221" s="4"/>
      <c r="D221" s="7"/>
      <c r="E221" s="7" t="s">
        <v>5</v>
      </c>
      <c r="F221" s="7"/>
      <c r="G221" s="7">
        <f t="shared" ref="G221:G277" si="28">SUBTOTAL(109,G216:G220)</f>
        <v>0</v>
      </c>
      <c r="H221" s="7"/>
      <c r="I221" s="12">
        <f t="shared" ref="I221" si="29">SUBTOTAL(109,I216:I220)</f>
        <v>-1.6666666666666665</v>
      </c>
    </row>
    <row r="222" spans="1:9" ht="18.75" x14ac:dyDescent="0.25">
      <c r="A222" s="26"/>
      <c r="B222" s="24">
        <v>41127</v>
      </c>
      <c r="C222" s="8"/>
      <c r="D222" s="9"/>
      <c r="E222" s="9"/>
      <c r="F222" s="10"/>
      <c r="G222" s="9"/>
      <c r="H222" s="9"/>
      <c r="I222" s="13"/>
    </row>
    <row r="223" spans="1:9" ht="18.75" x14ac:dyDescent="0.25">
      <c r="A223" s="25">
        <v>32</v>
      </c>
      <c r="B223" s="1">
        <v>41128</v>
      </c>
      <c r="C223" s="1"/>
      <c r="D223" s="2"/>
      <c r="E223" s="2"/>
      <c r="F223" s="3"/>
      <c r="G223" s="2">
        <f>Tableau135[[#This Row],[Sortie]]-Tableau135[[#This Row],[Arrivée]]-Tableau135[[#This Row],[Pause midi]]</f>
        <v>0</v>
      </c>
      <c r="H223" s="2"/>
      <c r="I223" s="11">
        <f>Tableau135[[#This Row],[Total jour]]-$C$3</f>
        <v>-0.33333333333333331</v>
      </c>
    </row>
    <row r="224" spans="1:9" ht="18.75" x14ac:dyDescent="0.25">
      <c r="A224" s="25"/>
      <c r="B224" s="1">
        <v>41129</v>
      </c>
      <c r="C224" s="1"/>
      <c r="D224" s="2"/>
      <c r="E224" s="2"/>
      <c r="F224" s="3"/>
      <c r="G224" s="2">
        <f>Tableau135[[#This Row],[Sortie]]-Tableau135[[#This Row],[Arrivée]]-Tableau135[[#This Row],[Pause midi]]</f>
        <v>0</v>
      </c>
      <c r="H224" s="2"/>
      <c r="I224" s="11">
        <f>Tableau135[[#This Row],[Total jour]]-$C$3</f>
        <v>-0.33333333333333331</v>
      </c>
    </row>
    <row r="225" spans="1:9" ht="18.75" x14ac:dyDescent="0.25">
      <c r="A225" s="25"/>
      <c r="B225" s="1">
        <v>41130</v>
      </c>
      <c r="C225" s="1"/>
      <c r="D225" s="2"/>
      <c r="E225" s="2"/>
      <c r="F225" s="3"/>
      <c r="G225" s="2">
        <f>Tableau135[[#This Row],[Sortie]]-Tableau135[[#This Row],[Arrivée]]-Tableau135[[#This Row],[Pause midi]]</f>
        <v>0</v>
      </c>
      <c r="H225" s="2"/>
      <c r="I225" s="11">
        <f>Tableau135[[#This Row],[Total jour]]-$C$3</f>
        <v>-0.33333333333333331</v>
      </c>
    </row>
    <row r="226" spans="1:9" ht="18.75" x14ac:dyDescent="0.25">
      <c r="A226" s="25"/>
      <c r="B226" s="1">
        <v>41131</v>
      </c>
      <c r="C226" s="1"/>
      <c r="D226" s="2"/>
      <c r="E226" s="2"/>
      <c r="F226" s="3"/>
      <c r="G226" s="2">
        <f>Tableau135[[#This Row],[Sortie]]-Tableau135[[#This Row],[Arrivée]]-Tableau135[[#This Row],[Pause midi]]</f>
        <v>0</v>
      </c>
      <c r="H226" s="2"/>
      <c r="I226" s="11">
        <f>Tableau135[[#This Row],[Total jour]]-$C$3</f>
        <v>-0.33333333333333331</v>
      </c>
    </row>
    <row r="227" spans="1:9" ht="18.75" x14ac:dyDescent="0.25">
      <c r="A227" s="25"/>
      <c r="B227" s="1">
        <v>41132</v>
      </c>
      <c r="C227" s="1"/>
      <c r="D227" s="2"/>
      <c r="E227" s="2"/>
      <c r="F227" s="3"/>
      <c r="G227" s="2">
        <f>Tableau135[[#This Row],[Sortie]]-Tableau135[[#This Row],[Arrivée]]-Tableau135[[#This Row],[Pause midi]]</f>
        <v>0</v>
      </c>
      <c r="H227" s="2"/>
      <c r="I227" s="11">
        <f>Tableau135[[#This Row],[Total jour]]-$C$3</f>
        <v>-0.33333333333333331</v>
      </c>
    </row>
    <row r="228" spans="1:9" ht="18.75" x14ac:dyDescent="0.25">
      <c r="A228" s="26"/>
      <c r="B228" s="24">
        <v>41133</v>
      </c>
      <c r="C228" s="4"/>
      <c r="D228" s="7"/>
      <c r="E228" s="7" t="s">
        <v>5</v>
      </c>
      <c r="F228" s="7"/>
      <c r="G228" s="7">
        <f t="shared" si="26"/>
        <v>0</v>
      </c>
      <c r="H228" s="7"/>
      <c r="I228" s="12">
        <f t="shared" ref="I228" si="30">SUBTOTAL(109,I223:I227)</f>
        <v>-1.6666666666666665</v>
      </c>
    </row>
    <row r="229" spans="1:9" ht="18.75" x14ac:dyDescent="0.25">
      <c r="A229" s="26"/>
      <c r="B229" s="24">
        <v>41134</v>
      </c>
      <c r="C229" s="8"/>
      <c r="D229" s="9"/>
      <c r="E229" s="9"/>
      <c r="F229" s="10"/>
      <c r="G229" s="9"/>
      <c r="H229" s="9"/>
      <c r="I229" s="13"/>
    </row>
    <row r="230" spans="1:9" ht="18.75" x14ac:dyDescent="0.25">
      <c r="A230" s="25">
        <v>33</v>
      </c>
      <c r="B230" s="1">
        <v>41135</v>
      </c>
      <c r="C230" s="1"/>
      <c r="D230" s="2"/>
      <c r="E230" s="2"/>
      <c r="F230" s="3"/>
      <c r="G230" s="2">
        <f>Tableau135[[#This Row],[Sortie]]-Tableau135[[#This Row],[Arrivée]]-Tableau135[[#This Row],[Pause midi]]</f>
        <v>0</v>
      </c>
      <c r="H230" s="2"/>
      <c r="I230" s="11">
        <f>Tableau135[[#This Row],[Total jour]]-$C$3</f>
        <v>-0.33333333333333331</v>
      </c>
    </row>
    <row r="231" spans="1:9" ht="18.75" x14ac:dyDescent="0.25">
      <c r="A231" s="25"/>
      <c r="B231" s="1">
        <v>41136</v>
      </c>
      <c r="C231" s="1"/>
      <c r="D231" s="2"/>
      <c r="E231" s="2"/>
      <c r="F231" s="3"/>
      <c r="G231" s="2">
        <f>Tableau135[[#This Row],[Sortie]]-Tableau135[[#This Row],[Arrivée]]-Tableau135[[#This Row],[Pause midi]]</f>
        <v>0</v>
      </c>
      <c r="H231" s="2"/>
      <c r="I231" s="11">
        <f>Tableau135[[#This Row],[Total jour]]-$C$3</f>
        <v>-0.33333333333333331</v>
      </c>
    </row>
    <row r="232" spans="1:9" ht="18.75" x14ac:dyDescent="0.25">
      <c r="A232" s="25"/>
      <c r="B232" s="1">
        <v>41137</v>
      </c>
      <c r="C232" s="1"/>
      <c r="D232" s="2"/>
      <c r="E232" s="2"/>
      <c r="F232" s="3"/>
      <c r="G232" s="2">
        <f>Tableau135[[#This Row],[Sortie]]-Tableau135[[#This Row],[Arrivée]]-Tableau135[[#This Row],[Pause midi]]</f>
        <v>0</v>
      </c>
      <c r="H232" s="2"/>
      <c r="I232" s="11">
        <f>Tableau135[[#This Row],[Total jour]]-$C$3</f>
        <v>-0.33333333333333331</v>
      </c>
    </row>
    <row r="233" spans="1:9" ht="18.75" x14ac:dyDescent="0.25">
      <c r="A233" s="25"/>
      <c r="B233" s="1">
        <v>41138</v>
      </c>
      <c r="C233" s="1"/>
      <c r="D233" s="2"/>
      <c r="E233" s="2"/>
      <c r="F233" s="3"/>
      <c r="G233" s="2">
        <f>Tableau135[[#This Row],[Sortie]]-Tableau135[[#This Row],[Arrivée]]-Tableau135[[#This Row],[Pause midi]]</f>
        <v>0</v>
      </c>
      <c r="H233" s="2"/>
      <c r="I233" s="11">
        <f>Tableau135[[#This Row],[Total jour]]-$C$3</f>
        <v>-0.33333333333333331</v>
      </c>
    </row>
    <row r="234" spans="1:9" ht="18.75" x14ac:dyDescent="0.25">
      <c r="A234" s="25"/>
      <c r="B234" s="1">
        <v>41139</v>
      </c>
      <c r="C234" s="1"/>
      <c r="D234" s="2"/>
      <c r="E234" s="2"/>
      <c r="F234" s="3"/>
      <c r="G234" s="2">
        <f>Tableau135[[#This Row],[Sortie]]-Tableau135[[#This Row],[Arrivée]]-Tableau135[[#This Row],[Pause midi]]</f>
        <v>0</v>
      </c>
      <c r="H234" s="2"/>
      <c r="I234" s="11">
        <f>Tableau135[[#This Row],[Total jour]]-$C$3</f>
        <v>-0.33333333333333331</v>
      </c>
    </row>
    <row r="235" spans="1:9" ht="18.75" x14ac:dyDescent="0.25">
      <c r="A235" s="26"/>
      <c r="B235" s="24">
        <v>41140</v>
      </c>
      <c r="C235" s="4"/>
      <c r="D235" s="7"/>
      <c r="E235" s="7" t="s">
        <v>5</v>
      </c>
      <c r="F235" s="7"/>
      <c r="G235" s="7">
        <f t="shared" si="28"/>
        <v>0</v>
      </c>
      <c r="H235" s="7"/>
      <c r="I235" s="12">
        <f t="shared" ref="I235" si="31">SUBTOTAL(109,I230:I234)</f>
        <v>-1.6666666666666665</v>
      </c>
    </row>
    <row r="236" spans="1:9" ht="18.75" x14ac:dyDescent="0.25">
      <c r="A236" s="26"/>
      <c r="B236" s="24">
        <v>41141</v>
      </c>
      <c r="C236" s="8"/>
      <c r="D236" s="9"/>
      <c r="E236" s="9"/>
      <c r="F236" s="10"/>
      <c r="G236" s="9"/>
      <c r="H236" s="9"/>
      <c r="I236" s="13"/>
    </row>
    <row r="237" spans="1:9" ht="18.75" x14ac:dyDescent="0.25">
      <c r="A237" s="25">
        <v>34</v>
      </c>
      <c r="B237" s="1">
        <v>41142</v>
      </c>
      <c r="C237" s="1"/>
      <c r="D237" s="2"/>
      <c r="E237" s="2"/>
      <c r="F237" s="3"/>
      <c r="G237" s="2">
        <f>Tableau135[[#This Row],[Sortie]]-Tableau135[[#This Row],[Arrivée]]-Tableau135[[#This Row],[Pause midi]]</f>
        <v>0</v>
      </c>
      <c r="H237" s="2"/>
      <c r="I237" s="11">
        <f>Tableau135[[#This Row],[Total jour]]-$C$3</f>
        <v>-0.33333333333333331</v>
      </c>
    </row>
    <row r="238" spans="1:9" ht="18.75" x14ac:dyDescent="0.25">
      <c r="A238" s="25"/>
      <c r="B238" s="1">
        <v>41143</v>
      </c>
      <c r="C238" s="1"/>
      <c r="D238" s="2"/>
      <c r="E238" s="2"/>
      <c r="F238" s="3"/>
      <c r="G238" s="2">
        <f>Tableau135[[#This Row],[Sortie]]-Tableau135[[#This Row],[Arrivée]]-Tableau135[[#This Row],[Pause midi]]</f>
        <v>0</v>
      </c>
      <c r="H238" s="2"/>
      <c r="I238" s="11">
        <f>Tableau135[[#This Row],[Total jour]]-$C$3</f>
        <v>-0.33333333333333331</v>
      </c>
    </row>
    <row r="239" spans="1:9" ht="18.75" x14ac:dyDescent="0.25">
      <c r="A239" s="25"/>
      <c r="B239" s="1">
        <v>41144</v>
      </c>
      <c r="C239" s="1"/>
      <c r="D239" s="2"/>
      <c r="E239" s="2"/>
      <c r="F239" s="3"/>
      <c r="G239" s="2">
        <f>Tableau135[[#This Row],[Sortie]]-Tableau135[[#This Row],[Arrivée]]-Tableau135[[#This Row],[Pause midi]]</f>
        <v>0</v>
      </c>
      <c r="H239" s="2"/>
      <c r="I239" s="11">
        <f>Tableau135[[#This Row],[Total jour]]-$C$3</f>
        <v>-0.33333333333333331</v>
      </c>
    </row>
    <row r="240" spans="1:9" ht="18.75" x14ac:dyDescent="0.25">
      <c r="A240" s="25"/>
      <c r="B240" s="1">
        <v>41145</v>
      </c>
      <c r="C240" s="1"/>
      <c r="D240" s="2"/>
      <c r="E240" s="2"/>
      <c r="F240" s="3"/>
      <c r="G240" s="2">
        <f>Tableau135[[#This Row],[Sortie]]-Tableau135[[#This Row],[Arrivée]]-Tableau135[[#This Row],[Pause midi]]</f>
        <v>0</v>
      </c>
      <c r="H240" s="2"/>
      <c r="I240" s="11">
        <f>Tableau135[[#This Row],[Total jour]]-$C$3</f>
        <v>-0.33333333333333331</v>
      </c>
    </row>
    <row r="241" spans="1:9" ht="18.75" x14ac:dyDescent="0.25">
      <c r="A241" s="25"/>
      <c r="B241" s="1">
        <v>41146</v>
      </c>
      <c r="C241" s="1"/>
      <c r="D241" s="2"/>
      <c r="E241" s="2"/>
      <c r="F241" s="3"/>
      <c r="G241" s="2">
        <f>Tableau135[[#This Row],[Sortie]]-Tableau135[[#This Row],[Arrivée]]-Tableau135[[#This Row],[Pause midi]]</f>
        <v>0</v>
      </c>
      <c r="H241" s="2"/>
      <c r="I241" s="11">
        <f>Tableau135[[#This Row],[Total jour]]-$C$3</f>
        <v>-0.33333333333333331</v>
      </c>
    </row>
    <row r="242" spans="1:9" ht="18.75" x14ac:dyDescent="0.25">
      <c r="A242" s="26"/>
      <c r="B242" s="24">
        <v>41147</v>
      </c>
      <c r="C242" s="4"/>
      <c r="D242" s="7"/>
      <c r="E242" s="7" t="s">
        <v>5</v>
      </c>
      <c r="F242" s="7"/>
      <c r="G242" s="7">
        <f t="shared" si="26"/>
        <v>0</v>
      </c>
      <c r="H242" s="7"/>
      <c r="I242" s="12">
        <f t="shared" ref="I242" si="32">SUBTOTAL(109,I237:I241)</f>
        <v>-1.6666666666666665</v>
      </c>
    </row>
    <row r="243" spans="1:9" ht="18.75" x14ac:dyDescent="0.25">
      <c r="A243" s="26"/>
      <c r="B243" s="24">
        <v>41148</v>
      </c>
      <c r="C243" s="8"/>
      <c r="D243" s="9"/>
      <c r="E243" s="9"/>
      <c r="F243" s="10"/>
      <c r="G243" s="9"/>
      <c r="H243" s="9"/>
      <c r="I243" s="13"/>
    </row>
    <row r="244" spans="1:9" ht="18.75" x14ac:dyDescent="0.25">
      <c r="A244" s="25">
        <v>35</v>
      </c>
      <c r="B244" s="1">
        <v>41149</v>
      </c>
      <c r="C244" s="1"/>
      <c r="D244" s="2"/>
      <c r="E244" s="2"/>
      <c r="F244" s="3"/>
      <c r="G244" s="2">
        <f>Tableau135[[#This Row],[Sortie]]-Tableau135[[#This Row],[Arrivée]]-Tableau135[[#This Row],[Pause midi]]</f>
        <v>0</v>
      </c>
      <c r="H244" s="2"/>
      <c r="I244" s="11">
        <f>Tableau135[[#This Row],[Total jour]]-$C$3</f>
        <v>-0.33333333333333331</v>
      </c>
    </row>
    <row r="245" spans="1:9" ht="18.75" x14ac:dyDescent="0.25">
      <c r="A245" s="25"/>
      <c r="B245" s="1">
        <v>41150</v>
      </c>
      <c r="C245" s="1"/>
      <c r="D245" s="2"/>
      <c r="E245" s="2"/>
      <c r="F245" s="3"/>
      <c r="G245" s="2">
        <f>Tableau135[[#This Row],[Sortie]]-Tableau135[[#This Row],[Arrivée]]-Tableau135[[#This Row],[Pause midi]]</f>
        <v>0</v>
      </c>
      <c r="H245" s="2"/>
      <c r="I245" s="11">
        <f>Tableau135[[#This Row],[Total jour]]-$C$3</f>
        <v>-0.33333333333333331</v>
      </c>
    </row>
    <row r="246" spans="1:9" ht="18.75" x14ac:dyDescent="0.25">
      <c r="A246" s="25"/>
      <c r="B246" s="1">
        <v>41151</v>
      </c>
      <c r="C246" s="1"/>
      <c r="D246" s="2"/>
      <c r="E246" s="2"/>
      <c r="F246" s="3"/>
      <c r="G246" s="2">
        <f>Tableau135[[#This Row],[Sortie]]-Tableau135[[#This Row],[Arrivée]]-Tableau135[[#This Row],[Pause midi]]</f>
        <v>0</v>
      </c>
      <c r="H246" s="2"/>
      <c r="I246" s="11">
        <f>Tableau135[[#This Row],[Total jour]]-$C$3</f>
        <v>-0.33333333333333331</v>
      </c>
    </row>
    <row r="247" spans="1:9" ht="18.75" x14ac:dyDescent="0.25">
      <c r="A247" s="25"/>
      <c r="B247" s="1">
        <v>41152</v>
      </c>
      <c r="C247" s="1"/>
      <c r="D247" s="2"/>
      <c r="E247" s="2"/>
      <c r="F247" s="3"/>
      <c r="G247" s="2">
        <f>Tableau135[[#This Row],[Sortie]]-Tableau135[[#This Row],[Arrivée]]-Tableau135[[#This Row],[Pause midi]]</f>
        <v>0</v>
      </c>
      <c r="H247" s="2"/>
      <c r="I247" s="11">
        <f>Tableau135[[#This Row],[Total jour]]-$C$3</f>
        <v>-0.33333333333333331</v>
      </c>
    </row>
    <row r="248" spans="1:9" ht="18.75" x14ac:dyDescent="0.25">
      <c r="A248" s="25"/>
      <c r="B248" s="1">
        <v>41153</v>
      </c>
      <c r="C248" s="1"/>
      <c r="D248" s="2"/>
      <c r="E248" s="2"/>
      <c r="F248" s="3"/>
      <c r="G248" s="2">
        <f>Tableau135[[#This Row],[Sortie]]-Tableau135[[#This Row],[Arrivée]]-Tableau135[[#This Row],[Pause midi]]</f>
        <v>0</v>
      </c>
      <c r="H248" s="2"/>
      <c r="I248" s="11">
        <f>Tableau135[[#This Row],[Total jour]]-$C$3</f>
        <v>-0.33333333333333331</v>
      </c>
    </row>
    <row r="249" spans="1:9" ht="18.75" x14ac:dyDescent="0.25">
      <c r="A249" s="26"/>
      <c r="B249" s="24">
        <v>41154</v>
      </c>
      <c r="C249" s="4"/>
      <c r="D249" s="7"/>
      <c r="E249" s="7" t="s">
        <v>5</v>
      </c>
      <c r="F249" s="7"/>
      <c r="G249" s="7">
        <f t="shared" si="28"/>
        <v>0</v>
      </c>
      <c r="H249" s="7"/>
      <c r="I249" s="12">
        <f t="shared" ref="I249" si="33">SUBTOTAL(109,I244:I248)</f>
        <v>-1.6666666666666665</v>
      </c>
    </row>
    <row r="250" spans="1:9" ht="18.75" x14ac:dyDescent="0.25">
      <c r="A250" s="26"/>
      <c r="B250" s="24">
        <v>41155</v>
      </c>
      <c r="C250" s="8"/>
      <c r="D250" s="9"/>
      <c r="E250" s="9"/>
      <c r="F250" s="10"/>
      <c r="G250" s="9"/>
      <c r="H250" s="9"/>
      <c r="I250" s="13"/>
    </row>
    <row r="251" spans="1:9" ht="18.75" x14ac:dyDescent="0.25">
      <c r="A251" s="25">
        <v>36</v>
      </c>
      <c r="B251" s="1">
        <v>41156</v>
      </c>
      <c r="C251" s="1"/>
      <c r="D251" s="2"/>
      <c r="E251" s="2"/>
      <c r="F251" s="3"/>
      <c r="G251" s="2">
        <f>Tableau135[[#This Row],[Sortie]]-Tableau135[[#This Row],[Arrivée]]-Tableau135[[#This Row],[Pause midi]]</f>
        <v>0</v>
      </c>
      <c r="H251" s="2"/>
      <c r="I251" s="11">
        <f>Tableau135[[#This Row],[Total jour]]-$C$3</f>
        <v>-0.33333333333333331</v>
      </c>
    </row>
    <row r="252" spans="1:9" ht="18.75" x14ac:dyDescent="0.25">
      <c r="A252" s="25"/>
      <c r="B252" s="1">
        <v>41157</v>
      </c>
      <c r="C252" s="1"/>
      <c r="D252" s="2"/>
      <c r="E252" s="2"/>
      <c r="F252" s="3"/>
      <c r="G252" s="2">
        <f>Tableau135[[#This Row],[Sortie]]-Tableau135[[#This Row],[Arrivée]]-Tableau135[[#This Row],[Pause midi]]</f>
        <v>0</v>
      </c>
      <c r="H252" s="2"/>
      <c r="I252" s="11">
        <f>Tableau135[[#This Row],[Total jour]]-$C$3</f>
        <v>-0.33333333333333331</v>
      </c>
    </row>
    <row r="253" spans="1:9" ht="18.75" x14ac:dyDescent="0.25">
      <c r="A253" s="25"/>
      <c r="B253" s="1">
        <v>41158</v>
      </c>
      <c r="C253" s="1"/>
      <c r="D253" s="2"/>
      <c r="E253" s="2"/>
      <c r="F253" s="3"/>
      <c r="G253" s="2">
        <f>Tableau135[[#This Row],[Sortie]]-Tableau135[[#This Row],[Arrivée]]-Tableau135[[#This Row],[Pause midi]]</f>
        <v>0</v>
      </c>
      <c r="H253" s="2"/>
      <c r="I253" s="11">
        <f>Tableau135[[#This Row],[Total jour]]-$C$3</f>
        <v>-0.33333333333333331</v>
      </c>
    </row>
    <row r="254" spans="1:9" ht="18.75" x14ac:dyDescent="0.25">
      <c r="A254" s="25"/>
      <c r="B254" s="1">
        <v>41159</v>
      </c>
      <c r="C254" s="1"/>
      <c r="D254" s="2"/>
      <c r="E254" s="2"/>
      <c r="F254" s="3"/>
      <c r="G254" s="2">
        <f>Tableau135[[#This Row],[Sortie]]-Tableau135[[#This Row],[Arrivée]]-Tableau135[[#This Row],[Pause midi]]</f>
        <v>0</v>
      </c>
      <c r="H254" s="2"/>
      <c r="I254" s="11">
        <f>Tableau135[[#This Row],[Total jour]]-$C$3</f>
        <v>-0.33333333333333331</v>
      </c>
    </row>
    <row r="255" spans="1:9" ht="18.75" x14ac:dyDescent="0.25">
      <c r="A255" s="25"/>
      <c r="B255" s="1">
        <v>41160</v>
      </c>
      <c r="C255" s="1"/>
      <c r="D255" s="2"/>
      <c r="E255" s="2"/>
      <c r="F255" s="3"/>
      <c r="G255" s="2">
        <f>Tableau135[[#This Row],[Sortie]]-Tableau135[[#This Row],[Arrivée]]-Tableau135[[#This Row],[Pause midi]]</f>
        <v>0</v>
      </c>
      <c r="H255" s="2"/>
      <c r="I255" s="11">
        <f>Tableau135[[#This Row],[Total jour]]-$C$3</f>
        <v>-0.33333333333333331</v>
      </c>
    </row>
    <row r="256" spans="1:9" ht="18.75" x14ac:dyDescent="0.25">
      <c r="A256" s="26"/>
      <c r="B256" s="24">
        <v>41161</v>
      </c>
      <c r="C256" s="4"/>
      <c r="D256" s="7"/>
      <c r="E256" s="7" t="s">
        <v>5</v>
      </c>
      <c r="F256" s="7"/>
      <c r="G256" s="7">
        <f t="shared" si="26"/>
        <v>0</v>
      </c>
      <c r="H256" s="7"/>
      <c r="I256" s="12">
        <f t="shared" ref="I256" si="34">SUBTOTAL(109,I251:I255)</f>
        <v>-1.6666666666666665</v>
      </c>
    </row>
    <row r="257" spans="1:9" ht="18.75" x14ac:dyDescent="0.25">
      <c r="A257" s="26"/>
      <c r="B257" s="24">
        <v>41162</v>
      </c>
      <c r="C257" s="8"/>
      <c r="D257" s="9"/>
      <c r="E257" s="9"/>
      <c r="F257" s="10"/>
      <c r="G257" s="9"/>
      <c r="H257" s="9"/>
      <c r="I257" s="13"/>
    </row>
    <row r="258" spans="1:9" ht="18.75" x14ac:dyDescent="0.25">
      <c r="A258" s="25">
        <v>37</v>
      </c>
      <c r="B258" s="1">
        <v>41163</v>
      </c>
      <c r="C258" s="1"/>
      <c r="D258" s="2"/>
      <c r="E258" s="2"/>
      <c r="F258" s="3"/>
      <c r="G258" s="2">
        <f>Tableau135[[#This Row],[Sortie]]-Tableau135[[#This Row],[Arrivée]]-Tableau135[[#This Row],[Pause midi]]</f>
        <v>0</v>
      </c>
      <c r="H258" s="2"/>
      <c r="I258" s="11">
        <f>Tableau135[[#This Row],[Total jour]]-$C$3</f>
        <v>-0.33333333333333331</v>
      </c>
    </row>
    <row r="259" spans="1:9" ht="18.75" x14ac:dyDescent="0.25">
      <c r="A259" s="25"/>
      <c r="B259" s="1">
        <v>41164</v>
      </c>
      <c r="C259" s="1"/>
      <c r="D259" s="2"/>
      <c r="E259" s="2"/>
      <c r="F259" s="3"/>
      <c r="G259" s="2">
        <f>Tableau135[[#This Row],[Sortie]]-Tableau135[[#This Row],[Arrivée]]-Tableau135[[#This Row],[Pause midi]]</f>
        <v>0</v>
      </c>
      <c r="H259" s="2"/>
      <c r="I259" s="11">
        <f>Tableau135[[#This Row],[Total jour]]-$C$3</f>
        <v>-0.33333333333333331</v>
      </c>
    </row>
    <row r="260" spans="1:9" ht="18.75" x14ac:dyDescent="0.25">
      <c r="A260" s="25"/>
      <c r="B260" s="1">
        <v>41165</v>
      </c>
      <c r="C260" s="1"/>
      <c r="D260" s="2"/>
      <c r="E260" s="2"/>
      <c r="F260" s="3"/>
      <c r="G260" s="2">
        <f>Tableau135[[#This Row],[Sortie]]-Tableau135[[#This Row],[Arrivée]]-Tableau135[[#This Row],[Pause midi]]</f>
        <v>0</v>
      </c>
      <c r="H260" s="2"/>
      <c r="I260" s="11">
        <f>Tableau135[[#This Row],[Total jour]]-$C$3</f>
        <v>-0.33333333333333331</v>
      </c>
    </row>
    <row r="261" spans="1:9" ht="18.75" x14ac:dyDescent="0.25">
      <c r="A261" s="25"/>
      <c r="B261" s="1">
        <v>41166</v>
      </c>
      <c r="C261" s="1"/>
      <c r="D261" s="2"/>
      <c r="E261" s="2"/>
      <c r="F261" s="3"/>
      <c r="G261" s="2">
        <f>Tableau135[[#This Row],[Sortie]]-Tableau135[[#This Row],[Arrivée]]-Tableau135[[#This Row],[Pause midi]]</f>
        <v>0</v>
      </c>
      <c r="H261" s="2"/>
      <c r="I261" s="11">
        <f>Tableau135[[#This Row],[Total jour]]-$C$3</f>
        <v>-0.33333333333333331</v>
      </c>
    </row>
    <row r="262" spans="1:9" ht="18.75" x14ac:dyDescent="0.25">
      <c r="A262" s="25"/>
      <c r="B262" s="1">
        <v>41167</v>
      </c>
      <c r="C262" s="1"/>
      <c r="D262" s="2"/>
      <c r="E262" s="2"/>
      <c r="F262" s="3"/>
      <c r="G262" s="2">
        <f>Tableau135[[#This Row],[Sortie]]-Tableau135[[#This Row],[Arrivée]]-Tableau135[[#This Row],[Pause midi]]</f>
        <v>0</v>
      </c>
      <c r="H262" s="2"/>
      <c r="I262" s="11">
        <f>Tableau135[[#This Row],[Total jour]]-$C$3</f>
        <v>-0.33333333333333331</v>
      </c>
    </row>
    <row r="263" spans="1:9" ht="18.75" x14ac:dyDescent="0.25">
      <c r="A263" s="26"/>
      <c r="B263" s="24">
        <v>41168</v>
      </c>
      <c r="C263" s="4"/>
      <c r="D263" s="7"/>
      <c r="E263" s="7" t="s">
        <v>5</v>
      </c>
      <c r="F263" s="7"/>
      <c r="G263" s="7">
        <f t="shared" si="28"/>
        <v>0</v>
      </c>
      <c r="H263" s="7"/>
      <c r="I263" s="12">
        <f t="shared" ref="I263" si="35">SUBTOTAL(109,I258:I262)</f>
        <v>-1.6666666666666665</v>
      </c>
    </row>
    <row r="264" spans="1:9" ht="18.75" x14ac:dyDescent="0.25">
      <c r="A264" s="26"/>
      <c r="B264" s="24">
        <v>41169</v>
      </c>
      <c r="C264" s="8"/>
      <c r="D264" s="9"/>
      <c r="E264" s="9"/>
      <c r="F264" s="10"/>
      <c r="G264" s="9"/>
      <c r="H264" s="9"/>
      <c r="I264" s="13"/>
    </row>
    <row r="265" spans="1:9" ht="18.75" x14ac:dyDescent="0.25">
      <c r="A265" s="25">
        <v>38</v>
      </c>
      <c r="B265" s="1">
        <v>41170</v>
      </c>
      <c r="C265" s="1"/>
      <c r="D265" s="2"/>
      <c r="E265" s="2"/>
      <c r="F265" s="3"/>
      <c r="G265" s="2">
        <f>Tableau135[[#This Row],[Sortie]]-Tableau135[[#This Row],[Arrivée]]-Tableau135[[#This Row],[Pause midi]]</f>
        <v>0</v>
      </c>
      <c r="H265" s="2"/>
      <c r="I265" s="11">
        <f>Tableau135[[#This Row],[Total jour]]-$C$3</f>
        <v>-0.33333333333333331</v>
      </c>
    </row>
    <row r="266" spans="1:9" ht="18.75" x14ac:dyDescent="0.25">
      <c r="A266" s="25"/>
      <c r="B266" s="1">
        <v>41171</v>
      </c>
      <c r="C266" s="1"/>
      <c r="D266" s="2"/>
      <c r="E266" s="2"/>
      <c r="F266" s="3"/>
      <c r="G266" s="2">
        <f>Tableau135[[#This Row],[Sortie]]-Tableau135[[#This Row],[Arrivée]]-Tableau135[[#This Row],[Pause midi]]</f>
        <v>0</v>
      </c>
      <c r="H266" s="2"/>
      <c r="I266" s="11">
        <f>Tableau135[[#This Row],[Total jour]]-$C$3</f>
        <v>-0.33333333333333331</v>
      </c>
    </row>
    <row r="267" spans="1:9" ht="18.75" x14ac:dyDescent="0.25">
      <c r="A267" s="25"/>
      <c r="B267" s="1">
        <v>41172</v>
      </c>
      <c r="C267" s="1"/>
      <c r="D267" s="2"/>
      <c r="E267" s="2"/>
      <c r="F267" s="3"/>
      <c r="G267" s="2">
        <f>Tableau135[[#This Row],[Sortie]]-Tableau135[[#This Row],[Arrivée]]-Tableau135[[#This Row],[Pause midi]]</f>
        <v>0</v>
      </c>
      <c r="H267" s="2"/>
      <c r="I267" s="11">
        <f>Tableau135[[#This Row],[Total jour]]-$C$3</f>
        <v>-0.33333333333333331</v>
      </c>
    </row>
    <row r="268" spans="1:9" ht="18.75" x14ac:dyDescent="0.25">
      <c r="A268" s="25"/>
      <c r="B268" s="1">
        <v>41173</v>
      </c>
      <c r="C268" s="1"/>
      <c r="D268" s="2"/>
      <c r="E268" s="2"/>
      <c r="F268" s="3"/>
      <c r="G268" s="2">
        <f>Tableau135[[#This Row],[Sortie]]-Tableau135[[#This Row],[Arrivée]]-Tableau135[[#This Row],[Pause midi]]</f>
        <v>0</v>
      </c>
      <c r="H268" s="2"/>
      <c r="I268" s="11">
        <f>Tableau135[[#This Row],[Total jour]]-$C$3</f>
        <v>-0.33333333333333331</v>
      </c>
    </row>
    <row r="269" spans="1:9" ht="18.75" x14ac:dyDescent="0.25">
      <c r="A269" s="25"/>
      <c r="B269" s="1">
        <v>41174</v>
      </c>
      <c r="C269" s="1"/>
      <c r="D269" s="2"/>
      <c r="E269" s="2"/>
      <c r="F269" s="3"/>
      <c r="G269" s="2">
        <f>Tableau135[[#This Row],[Sortie]]-Tableau135[[#This Row],[Arrivée]]-Tableau135[[#This Row],[Pause midi]]</f>
        <v>0</v>
      </c>
      <c r="H269" s="2"/>
      <c r="I269" s="11">
        <f>Tableau135[[#This Row],[Total jour]]-$C$3</f>
        <v>-0.33333333333333331</v>
      </c>
    </row>
    <row r="270" spans="1:9" ht="18.75" x14ac:dyDescent="0.25">
      <c r="A270" s="26"/>
      <c r="B270" s="24">
        <v>41175</v>
      </c>
      <c r="C270" s="4"/>
      <c r="D270" s="7"/>
      <c r="E270" s="7" t="s">
        <v>5</v>
      </c>
      <c r="F270" s="7"/>
      <c r="G270" s="7">
        <f t="shared" si="26"/>
        <v>0</v>
      </c>
      <c r="H270" s="7"/>
      <c r="I270" s="12">
        <f t="shared" ref="I270" si="36">SUBTOTAL(109,I265:I269)</f>
        <v>-1.6666666666666665</v>
      </c>
    </row>
    <row r="271" spans="1:9" ht="18.75" x14ac:dyDescent="0.25">
      <c r="A271" s="26"/>
      <c r="B271" s="24">
        <v>41176</v>
      </c>
      <c r="C271" s="8"/>
      <c r="D271" s="9"/>
      <c r="E271" s="9"/>
      <c r="F271" s="10"/>
      <c r="G271" s="9"/>
      <c r="H271" s="9"/>
      <c r="I271" s="13"/>
    </row>
    <row r="272" spans="1:9" ht="18.75" x14ac:dyDescent="0.25">
      <c r="A272" s="25">
        <v>39</v>
      </c>
      <c r="B272" s="1">
        <v>41177</v>
      </c>
      <c r="C272" s="1"/>
      <c r="D272" s="2"/>
      <c r="E272" s="2"/>
      <c r="F272" s="3"/>
      <c r="G272" s="2">
        <f>Tableau135[[#This Row],[Sortie]]-Tableau135[[#This Row],[Arrivée]]-Tableau135[[#This Row],[Pause midi]]</f>
        <v>0</v>
      </c>
      <c r="H272" s="2"/>
      <c r="I272" s="11">
        <f>Tableau135[[#This Row],[Total jour]]-$C$3</f>
        <v>-0.33333333333333331</v>
      </c>
    </row>
    <row r="273" spans="1:9" ht="18.75" x14ac:dyDescent="0.25">
      <c r="A273" s="25"/>
      <c r="B273" s="1">
        <v>41178</v>
      </c>
      <c r="C273" s="1"/>
      <c r="D273" s="2"/>
      <c r="E273" s="2"/>
      <c r="F273" s="3"/>
      <c r="G273" s="2">
        <f>Tableau135[[#This Row],[Sortie]]-Tableau135[[#This Row],[Arrivée]]-Tableau135[[#This Row],[Pause midi]]</f>
        <v>0</v>
      </c>
      <c r="H273" s="2"/>
      <c r="I273" s="11">
        <f>Tableau135[[#This Row],[Total jour]]-$C$3</f>
        <v>-0.33333333333333331</v>
      </c>
    </row>
    <row r="274" spans="1:9" ht="18.75" x14ac:dyDescent="0.25">
      <c r="A274" s="25"/>
      <c r="B274" s="1">
        <v>41179</v>
      </c>
      <c r="C274" s="1"/>
      <c r="D274" s="2"/>
      <c r="E274" s="2"/>
      <c r="F274" s="3"/>
      <c r="G274" s="2">
        <f>Tableau135[[#This Row],[Sortie]]-Tableau135[[#This Row],[Arrivée]]-Tableau135[[#This Row],[Pause midi]]</f>
        <v>0</v>
      </c>
      <c r="H274" s="2"/>
      <c r="I274" s="11">
        <f>Tableau135[[#This Row],[Total jour]]-$C$3</f>
        <v>-0.33333333333333331</v>
      </c>
    </row>
    <row r="275" spans="1:9" ht="18.75" x14ac:dyDescent="0.25">
      <c r="A275" s="25"/>
      <c r="B275" s="1">
        <v>41180</v>
      </c>
      <c r="C275" s="1"/>
      <c r="D275" s="2"/>
      <c r="E275" s="2"/>
      <c r="F275" s="3"/>
      <c r="G275" s="2">
        <f>Tableau135[[#This Row],[Sortie]]-Tableau135[[#This Row],[Arrivée]]-Tableau135[[#This Row],[Pause midi]]</f>
        <v>0</v>
      </c>
      <c r="H275" s="2"/>
      <c r="I275" s="11">
        <f>Tableau135[[#This Row],[Total jour]]-$C$3</f>
        <v>-0.33333333333333331</v>
      </c>
    </row>
    <row r="276" spans="1:9" ht="18.75" x14ac:dyDescent="0.25">
      <c r="A276" s="25"/>
      <c r="B276" s="1">
        <v>41181</v>
      </c>
      <c r="C276" s="1"/>
      <c r="D276" s="2"/>
      <c r="E276" s="2"/>
      <c r="F276" s="3"/>
      <c r="G276" s="2">
        <f>Tableau135[[#This Row],[Sortie]]-Tableau135[[#This Row],[Arrivée]]-Tableau135[[#This Row],[Pause midi]]</f>
        <v>0</v>
      </c>
      <c r="H276" s="2"/>
      <c r="I276" s="11">
        <f>Tableau135[[#This Row],[Total jour]]-$C$3</f>
        <v>-0.33333333333333331</v>
      </c>
    </row>
    <row r="277" spans="1:9" ht="18.75" x14ac:dyDescent="0.25">
      <c r="A277" s="26"/>
      <c r="B277" s="24">
        <v>41182</v>
      </c>
      <c r="C277" s="4"/>
      <c r="D277" s="7"/>
      <c r="E277" s="7" t="s">
        <v>5</v>
      </c>
      <c r="F277" s="7"/>
      <c r="G277" s="7">
        <f t="shared" si="28"/>
        <v>0</v>
      </c>
      <c r="H277" s="7"/>
      <c r="I277" s="12">
        <f t="shared" ref="I277" si="37">SUBTOTAL(109,I272:I276)</f>
        <v>-1.6666666666666665</v>
      </c>
    </row>
    <row r="278" spans="1:9" ht="18.75" x14ac:dyDescent="0.25">
      <c r="A278" s="26"/>
      <c r="B278" s="24">
        <v>41183</v>
      </c>
      <c r="C278" s="8"/>
      <c r="D278" s="9"/>
      <c r="E278" s="9"/>
      <c r="F278" s="10"/>
      <c r="G278" s="9"/>
      <c r="H278" s="9"/>
      <c r="I278" s="13"/>
    </row>
    <row r="279" spans="1:9" ht="18.75" x14ac:dyDescent="0.25">
      <c r="A279" s="25">
        <v>40</v>
      </c>
      <c r="B279" s="1">
        <v>41184</v>
      </c>
      <c r="C279" s="1"/>
      <c r="D279" s="2"/>
      <c r="E279" s="2"/>
      <c r="F279" s="3"/>
      <c r="G279" s="2">
        <f>Tableau135[[#This Row],[Sortie]]-Tableau135[[#This Row],[Arrivée]]-Tableau135[[#This Row],[Pause midi]]</f>
        <v>0</v>
      </c>
      <c r="H279" s="2"/>
      <c r="I279" s="11">
        <f>Tableau135[[#This Row],[Total jour]]-$C$3</f>
        <v>-0.33333333333333331</v>
      </c>
    </row>
    <row r="280" spans="1:9" ht="18.75" x14ac:dyDescent="0.25">
      <c r="A280" s="25"/>
      <c r="B280" s="1">
        <v>41185</v>
      </c>
      <c r="C280" s="1"/>
      <c r="D280" s="2"/>
      <c r="E280" s="2"/>
      <c r="F280" s="3"/>
      <c r="G280" s="2">
        <f>Tableau135[[#This Row],[Sortie]]-Tableau135[[#This Row],[Arrivée]]-Tableau135[[#This Row],[Pause midi]]</f>
        <v>0</v>
      </c>
      <c r="H280" s="2"/>
      <c r="I280" s="11">
        <f>Tableau135[[#This Row],[Total jour]]-$C$3</f>
        <v>-0.33333333333333331</v>
      </c>
    </row>
    <row r="281" spans="1:9" ht="18.75" x14ac:dyDescent="0.25">
      <c r="A281" s="25"/>
      <c r="B281" s="1">
        <v>41186</v>
      </c>
      <c r="C281" s="1"/>
      <c r="D281" s="2"/>
      <c r="E281" s="2"/>
      <c r="F281" s="3"/>
      <c r="G281" s="2">
        <f>Tableau135[[#This Row],[Sortie]]-Tableau135[[#This Row],[Arrivée]]-Tableau135[[#This Row],[Pause midi]]</f>
        <v>0</v>
      </c>
      <c r="H281" s="2"/>
      <c r="I281" s="11">
        <f>Tableau135[[#This Row],[Total jour]]-$C$3</f>
        <v>-0.33333333333333331</v>
      </c>
    </row>
    <row r="282" spans="1:9" ht="18.75" x14ac:dyDescent="0.25">
      <c r="A282" s="25"/>
      <c r="B282" s="1">
        <v>41187</v>
      </c>
      <c r="C282" s="1"/>
      <c r="D282" s="2"/>
      <c r="E282" s="2"/>
      <c r="F282" s="3"/>
      <c r="G282" s="2">
        <f>Tableau135[[#This Row],[Sortie]]-Tableau135[[#This Row],[Arrivée]]-Tableau135[[#This Row],[Pause midi]]</f>
        <v>0</v>
      </c>
      <c r="H282" s="2"/>
      <c r="I282" s="11">
        <f>Tableau135[[#This Row],[Total jour]]-$C$3</f>
        <v>-0.33333333333333331</v>
      </c>
    </row>
    <row r="283" spans="1:9" ht="18.75" x14ac:dyDescent="0.25">
      <c r="A283" s="25"/>
      <c r="B283" s="1">
        <v>41188</v>
      </c>
      <c r="C283" s="1"/>
      <c r="D283" s="2"/>
      <c r="E283" s="2"/>
      <c r="F283" s="3"/>
      <c r="G283" s="2">
        <f>Tableau135[[#This Row],[Sortie]]-Tableau135[[#This Row],[Arrivée]]-Tableau135[[#This Row],[Pause midi]]</f>
        <v>0</v>
      </c>
      <c r="H283" s="2"/>
      <c r="I283" s="11">
        <f>Tableau135[[#This Row],[Total jour]]-$C$3</f>
        <v>-0.33333333333333331</v>
      </c>
    </row>
    <row r="284" spans="1:9" ht="18.75" x14ac:dyDescent="0.25">
      <c r="A284" s="26"/>
      <c r="B284" s="24">
        <v>41189</v>
      </c>
      <c r="C284" s="4"/>
      <c r="D284" s="7"/>
      <c r="E284" s="7" t="s">
        <v>5</v>
      </c>
      <c r="F284" s="7"/>
      <c r="G284" s="7">
        <f t="shared" ref="G284:G340" si="38">SUBTOTAL(109,G279:G283)</f>
        <v>0</v>
      </c>
      <c r="H284" s="7"/>
      <c r="I284" s="12">
        <f t="shared" ref="I284" si="39">SUBTOTAL(109,I279:I283)</f>
        <v>-1.6666666666666665</v>
      </c>
    </row>
    <row r="285" spans="1:9" ht="18.75" x14ac:dyDescent="0.25">
      <c r="A285" s="26"/>
      <c r="B285" s="24">
        <v>41190</v>
      </c>
      <c r="C285" s="8"/>
      <c r="D285" s="9"/>
      <c r="E285" s="9"/>
      <c r="F285" s="10"/>
      <c r="G285" s="9"/>
      <c r="H285" s="9"/>
      <c r="I285" s="13"/>
    </row>
    <row r="286" spans="1:9" ht="18.75" x14ac:dyDescent="0.25">
      <c r="A286" s="25">
        <v>41</v>
      </c>
      <c r="B286" s="1">
        <v>41191</v>
      </c>
      <c r="C286" s="1"/>
      <c r="D286" s="2"/>
      <c r="E286" s="2"/>
      <c r="F286" s="3"/>
      <c r="G286" s="2">
        <f>Tableau135[[#This Row],[Sortie]]-Tableau135[[#This Row],[Arrivée]]-Tableau135[[#This Row],[Pause midi]]</f>
        <v>0</v>
      </c>
      <c r="H286" s="2"/>
      <c r="I286" s="11">
        <f>Tableau135[[#This Row],[Total jour]]-$C$3</f>
        <v>-0.33333333333333331</v>
      </c>
    </row>
    <row r="287" spans="1:9" ht="18.75" x14ac:dyDescent="0.25">
      <c r="A287" s="25"/>
      <c r="B287" s="1">
        <v>41192</v>
      </c>
      <c r="C287" s="1"/>
      <c r="D287" s="2"/>
      <c r="E287" s="2"/>
      <c r="F287" s="3"/>
      <c r="G287" s="2">
        <f>Tableau135[[#This Row],[Sortie]]-Tableau135[[#This Row],[Arrivée]]-Tableau135[[#This Row],[Pause midi]]</f>
        <v>0</v>
      </c>
      <c r="H287" s="2"/>
      <c r="I287" s="11">
        <f>Tableau135[[#This Row],[Total jour]]-$C$3</f>
        <v>-0.33333333333333331</v>
      </c>
    </row>
    <row r="288" spans="1:9" ht="18.75" x14ac:dyDescent="0.25">
      <c r="A288" s="25"/>
      <c r="B288" s="1">
        <v>41193</v>
      </c>
      <c r="C288" s="1"/>
      <c r="D288" s="2"/>
      <c r="E288" s="2"/>
      <c r="F288" s="3"/>
      <c r="G288" s="2">
        <f>Tableau135[[#This Row],[Sortie]]-Tableau135[[#This Row],[Arrivée]]-Tableau135[[#This Row],[Pause midi]]</f>
        <v>0</v>
      </c>
      <c r="H288" s="2"/>
      <c r="I288" s="11">
        <f>Tableau135[[#This Row],[Total jour]]-$C$3</f>
        <v>-0.33333333333333331</v>
      </c>
    </row>
    <row r="289" spans="1:9" ht="18.75" x14ac:dyDescent="0.25">
      <c r="A289" s="25"/>
      <c r="B289" s="1">
        <v>41194</v>
      </c>
      <c r="C289" s="1"/>
      <c r="D289" s="2"/>
      <c r="E289" s="2"/>
      <c r="F289" s="3"/>
      <c r="G289" s="2">
        <f>Tableau135[[#This Row],[Sortie]]-Tableau135[[#This Row],[Arrivée]]-Tableau135[[#This Row],[Pause midi]]</f>
        <v>0</v>
      </c>
      <c r="H289" s="2"/>
      <c r="I289" s="11">
        <f>Tableau135[[#This Row],[Total jour]]-$C$3</f>
        <v>-0.33333333333333331</v>
      </c>
    </row>
    <row r="290" spans="1:9" ht="18.75" x14ac:dyDescent="0.25">
      <c r="A290" s="25"/>
      <c r="B290" s="1">
        <v>41195</v>
      </c>
      <c r="C290" s="1"/>
      <c r="D290" s="2"/>
      <c r="E290" s="2"/>
      <c r="F290" s="3"/>
      <c r="G290" s="2">
        <f>Tableau135[[#This Row],[Sortie]]-Tableau135[[#This Row],[Arrivée]]-Tableau135[[#This Row],[Pause midi]]</f>
        <v>0</v>
      </c>
      <c r="H290" s="2"/>
      <c r="I290" s="11">
        <f>Tableau135[[#This Row],[Total jour]]-$C$3</f>
        <v>-0.33333333333333331</v>
      </c>
    </row>
    <row r="291" spans="1:9" ht="18.75" x14ac:dyDescent="0.25">
      <c r="A291" s="26"/>
      <c r="B291" s="24">
        <v>41196</v>
      </c>
      <c r="C291" s="4"/>
      <c r="D291" s="7"/>
      <c r="E291" s="7" t="s">
        <v>5</v>
      </c>
      <c r="F291" s="7"/>
      <c r="G291" s="7">
        <f t="shared" ref="G291:G347" si="40">SUBTOTAL(109,G286:G290)</f>
        <v>0</v>
      </c>
      <c r="H291" s="7"/>
      <c r="I291" s="12">
        <f t="shared" ref="I291" si="41">SUBTOTAL(109,I286:I290)</f>
        <v>-1.6666666666666665</v>
      </c>
    </row>
    <row r="292" spans="1:9" ht="18.75" x14ac:dyDescent="0.25">
      <c r="A292" s="26"/>
      <c r="B292" s="24">
        <v>41197</v>
      </c>
      <c r="C292" s="8"/>
      <c r="D292" s="9"/>
      <c r="E292" s="9"/>
      <c r="F292" s="10"/>
      <c r="G292" s="9"/>
      <c r="H292" s="9"/>
      <c r="I292" s="13"/>
    </row>
    <row r="293" spans="1:9" ht="18.75" x14ac:dyDescent="0.25">
      <c r="A293" s="25">
        <v>42</v>
      </c>
      <c r="B293" s="1">
        <v>41198</v>
      </c>
      <c r="C293" s="1"/>
      <c r="D293" s="2"/>
      <c r="E293" s="2"/>
      <c r="F293" s="3"/>
      <c r="G293" s="2">
        <f>Tableau135[[#This Row],[Sortie]]-Tableau135[[#This Row],[Arrivée]]-Tableau135[[#This Row],[Pause midi]]</f>
        <v>0</v>
      </c>
      <c r="H293" s="2"/>
      <c r="I293" s="11">
        <f>Tableau135[[#This Row],[Total jour]]-$C$3</f>
        <v>-0.33333333333333331</v>
      </c>
    </row>
    <row r="294" spans="1:9" ht="18.75" x14ac:dyDescent="0.25">
      <c r="A294" s="25"/>
      <c r="B294" s="1">
        <v>41199</v>
      </c>
      <c r="C294" s="1"/>
      <c r="D294" s="2"/>
      <c r="E294" s="2"/>
      <c r="F294" s="3"/>
      <c r="G294" s="2">
        <f>Tableau135[[#This Row],[Sortie]]-Tableau135[[#This Row],[Arrivée]]-Tableau135[[#This Row],[Pause midi]]</f>
        <v>0</v>
      </c>
      <c r="H294" s="2"/>
      <c r="I294" s="11">
        <f>Tableau135[[#This Row],[Total jour]]-$C$3</f>
        <v>-0.33333333333333331</v>
      </c>
    </row>
    <row r="295" spans="1:9" ht="18.75" x14ac:dyDescent="0.25">
      <c r="A295" s="25"/>
      <c r="B295" s="1">
        <v>41200</v>
      </c>
      <c r="C295" s="1"/>
      <c r="D295" s="2"/>
      <c r="E295" s="2"/>
      <c r="F295" s="3"/>
      <c r="G295" s="2">
        <f>Tableau135[[#This Row],[Sortie]]-Tableau135[[#This Row],[Arrivée]]-Tableau135[[#This Row],[Pause midi]]</f>
        <v>0</v>
      </c>
      <c r="H295" s="2"/>
      <c r="I295" s="11">
        <f>Tableau135[[#This Row],[Total jour]]-$C$3</f>
        <v>-0.33333333333333331</v>
      </c>
    </row>
    <row r="296" spans="1:9" ht="18.75" x14ac:dyDescent="0.25">
      <c r="A296" s="25"/>
      <c r="B296" s="1">
        <v>41201</v>
      </c>
      <c r="C296" s="1"/>
      <c r="D296" s="2"/>
      <c r="E296" s="2"/>
      <c r="F296" s="3"/>
      <c r="G296" s="2">
        <f>Tableau135[[#This Row],[Sortie]]-Tableau135[[#This Row],[Arrivée]]-Tableau135[[#This Row],[Pause midi]]</f>
        <v>0</v>
      </c>
      <c r="H296" s="2"/>
      <c r="I296" s="11">
        <f>Tableau135[[#This Row],[Total jour]]-$C$3</f>
        <v>-0.33333333333333331</v>
      </c>
    </row>
    <row r="297" spans="1:9" ht="18.75" x14ac:dyDescent="0.25">
      <c r="A297" s="25"/>
      <c r="B297" s="1">
        <v>41202</v>
      </c>
      <c r="C297" s="1"/>
      <c r="D297" s="2"/>
      <c r="E297" s="2"/>
      <c r="F297" s="3"/>
      <c r="G297" s="2">
        <f>Tableau135[[#This Row],[Sortie]]-Tableau135[[#This Row],[Arrivée]]-Tableau135[[#This Row],[Pause midi]]</f>
        <v>0</v>
      </c>
      <c r="H297" s="2"/>
      <c r="I297" s="11">
        <f>Tableau135[[#This Row],[Total jour]]-$C$3</f>
        <v>-0.33333333333333331</v>
      </c>
    </row>
    <row r="298" spans="1:9" ht="18.75" x14ac:dyDescent="0.25">
      <c r="A298" s="26"/>
      <c r="B298" s="24">
        <v>41203</v>
      </c>
      <c r="C298" s="4"/>
      <c r="D298" s="7"/>
      <c r="E298" s="7" t="s">
        <v>5</v>
      </c>
      <c r="F298" s="7"/>
      <c r="G298" s="7">
        <f t="shared" si="38"/>
        <v>0</v>
      </c>
      <c r="H298" s="7"/>
      <c r="I298" s="12">
        <f t="shared" ref="I298" si="42">SUBTOTAL(109,I293:I297)</f>
        <v>-1.6666666666666665</v>
      </c>
    </row>
    <row r="299" spans="1:9" ht="18.75" x14ac:dyDescent="0.25">
      <c r="A299" s="26"/>
      <c r="B299" s="24">
        <v>41204</v>
      </c>
      <c r="C299" s="8"/>
      <c r="D299" s="9"/>
      <c r="E299" s="9"/>
      <c r="F299" s="10"/>
      <c r="G299" s="9"/>
      <c r="H299" s="9"/>
      <c r="I299" s="13"/>
    </row>
    <row r="300" spans="1:9" ht="18.75" x14ac:dyDescent="0.25">
      <c r="A300" s="25">
        <v>43</v>
      </c>
      <c r="B300" s="1">
        <v>41205</v>
      </c>
      <c r="C300" s="1"/>
      <c r="D300" s="2"/>
      <c r="E300" s="2"/>
      <c r="F300" s="3"/>
      <c r="G300" s="2">
        <f>Tableau135[[#This Row],[Sortie]]-Tableau135[[#This Row],[Arrivée]]-Tableau135[[#This Row],[Pause midi]]</f>
        <v>0</v>
      </c>
      <c r="H300" s="2"/>
      <c r="I300" s="11">
        <f>Tableau135[[#This Row],[Total jour]]-$C$3</f>
        <v>-0.33333333333333331</v>
      </c>
    </row>
    <row r="301" spans="1:9" ht="18.75" x14ac:dyDescent="0.25">
      <c r="A301" s="25"/>
      <c r="B301" s="1">
        <v>41206</v>
      </c>
      <c r="C301" s="1"/>
      <c r="D301" s="2"/>
      <c r="E301" s="2"/>
      <c r="F301" s="3"/>
      <c r="G301" s="2">
        <f>Tableau135[[#This Row],[Sortie]]-Tableau135[[#This Row],[Arrivée]]-Tableau135[[#This Row],[Pause midi]]</f>
        <v>0</v>
      </c>
      <c r="H301" s="2"/>
      <c r="I301" s="11">
        <f>Tableau135[[#This Row],[Total jour]]-$C$3</f>
        <v>-0.33333333333333331</v>
      </c>
    </row>
    <row r="302" spans="1:9" ht="18.75" x14ac:dyDescent="0.25">
      <c r="A302" s="25"/>
      <c r="B302" s="1">
        <v>41207</v>
      </c>
      <c r="C302" s="1"/>
      <c r="D302" s="2"/>
      <c r="E302" s="2"/>
      <c r="F302" s="3"/>
      <c r="G302" s="2">
        <f>Tableau135[[#This Row],[Sortie]]-Tableau135[[#This Row],[Arrivée]]-Tableau135[[#This Row],[Pause midi]]</f>
        <v>0</v>
      </c>
      <c r="H302" s="2"/>
      <c r="I302" s="11">
        <f>Tableau135[[#This Row],[Total jour]]-$C$3</f>
        <v>-0.33333333333333331</v>
      </c>
    </row>
    <row r="303" spans="1:9" ht="18.75" x14ac:dyDescent="0.25">
      <c r="A303" s="25"/>
      <c r="B303" s="1">
        <v>41208</v>
      </c>
      <c r="C303" s="1"/>
      <c r="D303" s="2"/>
      <c r="E303" s="2"/>
      <c r="F303" s="3"/>
      <c r="G303" s="2">
        <f>Tableau135[[#This Row],[Sortie]]-Tableau135[[#This Row],[Arrivée]]-Tableau135[[#This Row],[Pause midi]]</f>
        <v>0</v>
      </c>
      <c r="H303" s="2"/>
      <c r="I303" s="11">
        <f>Tableau135[[#This Row],[Total jour]]-$C$3</f>
        <v>-0.33333333333333331</v>
      </c>
    </row>
    <row r="304" spans="1:9" ht="18.75" x14ac:dyDescent="0.25">
      <c r="A304" s="25"/>
      <c r="B304" s="1">
        <v>41209</v>
      </c>
      <c r="C304" s="1"/>
      <c r="D304" s="2"/>
      <c r="E304" s="2"/>
      <c r="F304" s="3"/>
      <c r="G304" s="2">
        <f>Tableau135[[#This Row],[Sortie]]-Tableau135[[#This Row],[Arrivée]]-Tableau135[[#This Row],[Pause midi]]</f>
        <v>0</v>
      </c>
      <c r="H304" s="2"/>
      <c r="I304" s="11">
        <f>Tableau135[[#This Row],[Total jour]]-$C$3</f>
        <v>-0.33333333333333331</v>
      </c>
    </row>
    <row r="305" spans="1:9" ht="18.75" x14ac:dyDescent="0.25">
      <c r="A305" s="26"/>
      <c r="B305" s="24">
        <v>41210</v>
      </c>
      <c r="C305" s="4"/>
      <c r="D305" s="7"/>
      <c r="E305" s="7" t="s">
        <v>5</v>
      </c>
      <c r="F305" s="7"/>
      <c r="G305" s="7">
        <f t="shared" si="40"/>
        <v>0</v>
      </c>
      <c r="H305" s="7"/>
      <c r="I305" s="12">
        <f t="shared" ref="I305" si="43">SUBTOTAL(109,I300:I304)</f>
        <v>-1.6666666666666665</v>
      </c>
    </row>
    <row r="306" spans="1:9" ht="18.75" x14ac:dyDescent="0.25">
      <c r="A306" s="26"/>
      <c r="B306" s="24">
        <v>41211</v>
      </c>
      <c r="C306" s="8"/>
      <c r="D306" s="9"/>
      <c r="E306" s="9"/>
      <c r="F306" s="10"/>
      <c r="G306" s="9"/>
      <c r="H306" s="9"/>
      <c r="I306" s="13"/>
    </row>
    <row r="307" spans="1:9" ht="18.75" x14ac:dyDescent="0.25">
      <c r="A307" s="25">
        <v>44</v>
      </c>
      <c r="B307" s="1">
        <v>41212</v>
      </c>
      <c r="C307" s="1"/>
      <c r="D307" s="2"/>
      <c r="E307" s="2"/>
      <c r="F307" s="3"/>
      <c r="G307" s="2">
        <f>Tableau135[[#This Row],[Sortie]]-Tableau135[[#This Row],[Arrivée]]-Tableau135[[#This Row],[Pause midi]]</f>
        <v>0</v>
      </c>
      <c r="H307" s="2"/>
      <c r="I307" s="11">
        <f>Tableau135[[#This Row],[Total jour]]-$C$3</f>
        <v>-0.33333333333333331</v>
      </c>
    </row>
    <row r="308" spans="1:9" ht="18.75" x14ac:dyDescent="0.25">
      <c r="A308" s="25"/>
      <c r="B308" s="1">
        <v>41213</v>
      </c>
      <c r="C308" s="1"/>
      <c r="D308" s="2"/>
      <c r="E308" s="2"/>
      <c r="F308" s="3"/>
      <c r="G308" s="2">
        <f>Tableau135[[#This Row],[Sortie]]-Tableau135[[#This Row],[Arrivée]]-Tableau135[[#This Row],[Pause midi]]</f>
        <v>0</v>
      </c>
      <c r="H308" s="2"/>
      <c r="I308" s="11">
        <f>Tableau135[[#This Row],[Total jour]]-$C$3</f>
        <v>-0.33333333333333331</v>
      </c>
    </row>
    <row r="309" spans="1:9" ht="18.75" x14ac:dyDescent="0.25">
      <c r="A309" s="25"/>
      <c r="B309" s="1">
        <v>41214</v>
      </c>
      <c r="C309" s="1"/>
      <c r="D309" s="2"/>
      <c r="E309" s="2"/>
      <c r="F309" s="3"/>
      <c r="G309" s="2">
        <f>Tableau135[[#This Row],[Sortie]]-Tableau135[[#This Row],[Arrivée]]-Tableau135[[#This Row],[Pause midi]]</f>
        <v>0</v>
      </c>
      <c r="H309" s="2"/>
      <c r="I309" s="11">
        <f>Tableau135[[#This Row],[Total jour]]-$C$3</f>
        <v>-0.33333333333333331</v>
      </c>
    </row>
    <row r="310" spans="1:9" ht="18.75" x14ac:dyDescent="0.25">
      <c r="A310" s="25"/>
      <c r="B310" s="1">
        <v>41215</v>
      </c>
      <c r="C310" s="1"/>
      <c r="D310" s="2"/>
      <c r="E310" s="2"/>
      <c r="F310" s="3"/>
      <c r="G310" s="2">
        <f>Tableau135[[#This Row],[Sortie]]-Tableau135[[#This Row],[Arrivée]]-Tableau135[[#This Row],[Pause midi]]</f>
        <v>0</v>
      </c>
      <c r="H310" s="2"/>
      <c r="I310" s="11">
        <f>Tableau135[[#This Row],[Total jour]]-$C$3</f>
        <v>-0.33333333333333331</v>
      </c>
    </row>
    <row r="311" spans="1:9" ht="18.75" x14ac:dyDescent="0.25">
      <c r="A311" s="25"/>
      <c r="B311" s="1">
        <v>41216</v>
      </c>
      <c r="C311" s="1"/>
      <c r="D311" s="2"/>
      <c r="E311" s="2"/>
      <c r="F311" s="3"/>
      <c r="G311" s="2">
        <f>Tableau135[[#This Row],[Sortie]]-Tableau135[[#This Row],[Arrivée]]-Tableau135[[#This Row],[Pause midi]]</f>
        <v>0</v>
      </c>
      <c r="H311" s="2"/>
      <c r="I311" s="11">
        <f>Tableau135[[#This Row],[Total jour]]-$C$3</f>
        <v>-0.33333333333333331</v>
      </c>
    </row>
    <row r="312" spans="1:9" ht="18.75" x14ac:dyDescent="0.25">
      <c r="A312" s="26"/>
      <c r="B312" s="24">
        <v>41217</v>
      </c>
      <c r="C312" s="4"/>
      <c r="D312" s="7"/>
      <c r="E312" s="7" t="s">
        <v>5</v>
      </c>
      <c r="F312" s="7"/>
      <c r="G312" s="7">
        <f t="shared" si="38"/>
        <v>0</v>
      </c>
      <c r="H312" s="7"/>
      <c r="I312" s="12">
        <f t="shared" ref="I312" si="44">SUBTOTAL(109,I307:I311)</f>
        <v>-1.6666666666666665</v>
      </c>
    </row>
    <row r="313" spans="1:9" ht="18.75" x14ac:dyDescent="0.25">
      <c r="A313" s="26"/>
      <c r="B313" s="24">
        <v>41218</v>
      </c>
      <c r="C313" s="8"/>
      <c r="D313" s="9"/>
      <c r="E313" s="9"/>
      <c r="F313" s="10"/>
      <c r="G313" s="9"/>
      <c r="H313" s="9"/>
      <c r="I313" s="13"/>
    </row>
    <row r="314" spans="1:9" ht="18.75" x14ac:dyDescent="0.25">
      <c r="A314" s="25">
        <v>45</v>
      </c>
      <c r="B314" s="1">
        <v>41219</v>
      </c>
      <c r="C314" s="1"/>
      <c r="D314" s="2"/>
      <c r="E314" s="2"/>
      <c r="F314" s="3"/>
      <c r="G314" s="2">
        <f>Tableau135[[#This Row],[Sortie]]-Tableau135[[#This Row],[Arrivée]]-Tableau135[[#This Row],[Pause midi]]</f>
        <v>0</v>
      </c>
      <c r="H314" s="2"/>
      <c r="I314" s="11">
        <f>Tableau135[[#This Row],[Total jour]]-$C$3</f>
        <v>-0.33333333333333331</v>
      </c>
    </row>
    <row r="315" spans="1:9" ht="18.75" x14ac:dyDescent="0.25">
      <c r="A315" s="25"/>
      <c r="B315" s="1">
        <v>41220</v>
      </c>
      <c r="C315" s="1"/>
      <c r="D315" s="2"/>
      <c r="E315" s="2"/>
      <c r="F315" s="3"/>
      <c r="G315" s="2">
        <f>Tableau135[[#This Row],[Sortie]]-Tableau135[[#This Row],[Arrivée]]-Tableau135[[#This Row],[Pause midi]]</f>
        <v>0</v>
      </c>
      <c r="H315" s="2"/>
      <c r="I315" s="11">
        <f>Tableau135[[#This Row],[Total jour]]-$C$3</f>
        <v>-0.33333333333333331</v>
      </c>
    </row>
    <row r="316" spans="1:9" ht="18.75" x14ac:dyDescent="0.25">
      <c r="A316" s="25"/>
      <c r="B316" s="1">
        <v>41221</v>
      </c>
      <c r="C316" s="1"/>
      <c r="D316" s="2"/>
      <c r="E316" s="2"/>
      <c r="F316" s="3"/>
      <c r="G316" s="2">
        <f>Tableau135[[#This Row],[Sortie]]-Tableau135[[#This Row],[Arrivée]]-Tableau135[[#This Row],[Pause midi]]</f>
        <v>0</v>
      </c>
      <c r="H316" s="2"/>
      <c r="I316" s="11">
        <f>Tableau135[[#This Row],[Total jour]]-$C$3</f>
        <v>-0.33333333333333331</v>
      </c>
    </row>
    <row r="317" spans="1:9" ht="18.75" x14ac:dyDescent="0.25">
      <c r="A317" s="25"/>
      <c r="B317" s="1">
        <v>41222</v>
      </c>
      <c r="C317" s="1"/>
      <c r="D317" s="2"/>
      <c r="E317" s="2"/>
      <c r="F317" s="3"/>
      <c r="G317" s="2">
        <f>Tableau135[[#This Row],[Sortie]]-Tableau135[[#This Row],[Arrivée]]-Tableau135[[#This Row],[Pause midi]]</f>
        <v>0</v>
      </c>
      <c r="H317" s="2"/>
      <c r="I317" s="11">
        <f>Tableau135[[#This Row],[Total jour]]-$C$3</f>
        <v>-0.33333333333333331</v>
      </c>
    </row>
    <row r="318" spans="1:9" ht="18.75" x14ac:dyDescent="0.25">
      <c r="A318" s="25"/>
      <c r="B318" s="1">
        <v>41223</v>
      </c>
      <c r="C318" s="1"/>
      <c r="D318" s="2"/>
      <c r="E318" s="2"/>
      <c r="F318" s="3"/>
      <c r="G318" s="2">
        <f>Tableau135[[#This Row],[Sortie]]-Tableau135[[#This Row],[Arrivée]]-Tableau135[[#This Row],[Pause midi]]</f>
        <v>0</v>
      </c>
      <c r="H318" s="2"/>
      <c r="I318" s="11">
        <f>Tableau135[[#This Row],[Total jour]]-$C$3</f>
        <v>-0.33333333333333331</v>
      </c>
    </row>
    <row r="319" spans="1:9" ht="18.75" x14ac:dyDescent="0.25">
      <c r="A319" s="26"/>
      <c r="B319" s="24">
        <v>41224</v>
      </c>
      <c r="C319" s="4"/>
      <c r="D319" s="7"/>
      <c r="E319" s="7" t="s">
        <v>5</v>
      </c>
      <c r="F319" s="7"/>
      <c r="G319" s="7">
        <f t="shared" si="40"/>
        <v>0</v>
      </c>
      <c r="H319" s="7"/>
      <c r="I319" s="12">
        <f t="shared" ref="I319" si="45">SUBTOTAL(109,I314:I318)</f>
        <v>-1.6666666666666665</v>
      </c>
    </row>
    <row r="320" spans="1:9" ht="18.75" x14ac:dyDescent="0.25">
      <c r="A320" s="26"/>
      <c r="B320" s="24">
        <v>41225</v>
      </c>
      <c r="C320" s="8"/>
      <c r="D320" s="9"/>
      <c r="E320" s="9"/>
      <c r="F320" s="10"/>
      <c r="G320" s="9"/>
      <c r="H320" s="9"/>
      <c r="I320" s="13"/>
    </row>
    <row r="321" spans="1:9" ht="18.75" x14ac:dyDescent="0.25">
      <c r="A321" s="25">
        <v>46</v>
      </c>
      <c r="B321" s="1">
        <v>41226</v>
      </c>
      <c r="C321" s="1"/>
      <c r="D321" s="2"/>
      <c r="E321" s="2"/>
      <c r="F321" s="3"/>
      <c r="G321" s="2">
        <f>Tableau135[[#This Row],[Sortie]]-Tableau135[[#This Row],[Arrivée]]-Tableau135[[#This Row],[Pause midi]]</f>
        <v>0</v>
      </c>
      <c r="H321" s="2"/>
      <c r="I321" s="11">
        <f>Tableau135[[#This Row],[Total jour]]-$C$3</f>
        <v>-0.33333333333333331</v>
      </c>
    </row>
    <row r="322" spans="1:9" ht="18.75" x14ac:dyDescent="0.25">
      <c r="A322" s="25"/>
      <c r="B322" s="1">
        <v>41227</v>
      </c>
      <c r="C322" s="1"/>
      <c r="D322" s="2"/>
      <c r="E322" s="2"/>
      <c r="F322" s="3"/>
      <c r="G322" s="2">
        <f>Tableau135[[#This Row],[Sortie]]-Tableau135[[#This Row],[Arrivée]]-Tableau135[[#This Row],[Pause midi]]</f>
        <v>0</v>
      </c>
      <c r="H322" s="2"/>
      <c r="I322" s="11">
        <f>Tableau135[[#This Row],[Total jour]]-$C$3</f>
        <v>-0.33333333333333331</v>
      </c>
    </row>
    <row r="323" spans="1:9" ht="18.75" x14ac:dyDescent="0.25">
      <c r="A323" s="25"/>
      <c r="B323" s="1">
        <v>41228</v>
      </c>
      <c r="C323" s="1"/>
      <c r="D323" s="2"/>
      <c r="E323" s="2"/>
      <c r="F323" s="3"/>
      <c r="G323" s="2">
        <f>Tableau135[[#This Row],[Sortie]]-Tableau135[[#This Row],[Arrivée]]-Tableau135[[#This Row],[Pause midi]]</f>
        <v>0</v>
      </c>
      <c r="H323" s="2"/>
      <c r="I323" s="11">
        <f>Tableau135[[#This Row],[Total jour]]-$C$3</f>
        <v>-0.33333333333333331</v>
      </c>
    </row>
    <row r="324" spans="1:9" ht="18.75" x14ac:dyDescent="0.25">
      <c r="A324" s="25"/>
      <c r="B324" s="1">
        <v>41229</v>
      </c>
      <c r="C324" s="1"/>
      <c r="D324" s="2"/>
      <c r="E324" s="2"/>
      <c r="F324" s="3"/>
      <c r="G324" s="2">
        <f>Tableau135[[#This Row],[Sortie]]-Tableau135[[#This Row],[Arrivée]]-Tableau135[[#This Row],[Pause midi]]</f>
        <v>0</v>
      </c>
      <c r="H324" s="2"/>
      <c r="I324" s="11">
        <f>Tableau135[[#This Row],[Total jour]]-$C$3</f>
        <v>-0.33333333333333331</v>
      </c>
    </row>
    <row r="325" spans="1:9" ht="18.75" x14ac:dyDescent="0.25">
      <c r="A325" s="25"/>
      <c r="B325" s="1">
        <v>41230</v>
      </c>
      <c r="C325" s="1"/>
      <c r="D325" s="2"/>
      <c r="E325" s="2"/>
      <c r="F325" s="3"/>
      <c r="G325" s="2">
        <f>Tableau135[[#This Row],[Sortie]]-Tableau135[[#This Row],[Arrivée]]-Tableau135[[#This Row],[Pause midi]]</f>
        <v>0</v>
      </c>
      <c r="H325" s="2"/>
      <c r="I325" s="11">
        <f>Tableau135[[#This Row],[Total jour]]-$C$3</f>
        <v>-0.33333333333333331</v>
      </c>
    </row>
    <row r="326" spans="1:9" ht="18.75" x14ac:dyDescent="0.25">
      <c r="A326" s="26"/>
      <c r="B326" s="24">
        <v>41231</v>
      </c>
      <c r="C326" s="4"/>
      <c r="D326" s="7"/>
      <c r="E326" s="7" t="s">
        <v>5</v>
      </c>
      <c r="F326" s="7"/>
      <c r="G326" s="7">
        <f t="shared" si="38"/>
        <v>0</v>
      </c>
      <c r="H326" s="7"/>
      <c r="I326" s="12">
        <f t="shared" ref="I326" si="46">SUBTOTAL(109,I321:I325)</f>
        <v>-1.6666666666666665</v>
      </c>
    </row>
    <row r="327" spans="1:9" ht="18.75" x14ac:dyDescent="0.25">
      <c r="A327" s="26"/>
      <c r="B327" s="24">
        <v>41232</v>
      </c>
      <c r="C327" s="8"/>
      <c r="D327" s="9"/>
      <c r="E327" s="9"/>
      <c r="F327" s="10"/>
      <c r="G327" s="9"/>
      <c r="H327" s="9"/>
      <c r="I327" s="13"/>
    </row>
    <row r="328" spans="1:9" ht="18.75" x14ac:dyDescent="0.25">
      <c r="A328" s="25">
        <v>47</v>
      </c>
      <c r="B328" s="1">
        <v>41233</v>
      </c>
      <c r="C328" s="1"/>
      <c r="D328" s="2"/>
      <c r="E328" s="2"/>
      <c r="F328" s="3"/>
      <c r="G328" s="2">
        <f>Tableau135[[#This Row],[Sortie]]-Tableau135[[#This Row],[Arrivée]]-Tableau135[[#This Row],[Pause midi]]</f>
        <v>0</v>
      </c>
      <c r="H328" s="2"/>
      <c r="I328" s="11">
        <f>Tableau135[[#This Row],[Total jour]]-$C$3</f>
        <v>-0.33333333333333331</v>
      </c>
    </row>
    <row r="329" spans="1:9" ht="18.75" x14ac:dyDescent="0.25">
      <c r="A329" s="25"/>
      <c r="B329" s="1">
        <v>41234</v>
      </c>
      <c r="C329" s="1"/>
      <c r="D329" s="2"/>
      <c r="E329" s="2"/>
      <c r="F329" s="3"/>
      <c r="G329" s="2">
        <f>Tableau135[[#This Row],[Sortie]]-Tableau135[[#This Row],[Arrivée]]-Tableau135[[#This Row],[Pause midi]]</f>
        <v>0</v>
      </c>
      <c r="H329" s="2"/>
      <c r="I329" s="11">
        <f>Tableau135[[#This Row],[Total jour]]-$C$3</f>
        <v>-0.33333333333333331</v>
      </c>
    </row>
    <row r="330" spans="1:9" ht="18.75" x14ac:dyDescent="0.25">
      <c r="A330" s="25"/>
      <c r="B330" s="1">
        <v>41235</v>
      </c>
      <c r="C330" s="1"/>
      <c r="D330" s="2"/>
      <c r="E330" s="2"/>
      <c r="F330" s="3"/>
      <c r="G330" s="2">
        <f>Tableau135[[#This Row],[Sortie]]-Tableau135[[#This Row],[Arrivée]]-Tableau135[[#This Row],[Pause midi]]</f>
        <v>0</v>
      </c>
      <c r="H330" s="2"/>
      <c r="I330" s="11">
        <f>Tableau135[[#This Row],[Total jour]]-$C$3</f>
        <v>-0.33333333333333331</v>
      </c>
    </row>
    <row r="331" spans="1:9" ht="18.75" x14ac:dyDescent="0.25">
      <c r="A331" s="25"/>
      <c r="B331" s="1">
        <v>41236</v>
      </c>
      <c r="C331" s="1"/>
      <c r="D331" s="2"/>
      <c r="E331" s="2"/>
      <c r="F331" s="3"/>
      <c r="G331" s="2">
        <f>Tableau135[[#This Row],[Sortie]]-Tableau135[[#This Row],[Arrivée]]-Tableau135[[#This Row],[Pause midi]]</f>
        <v>0</v>
      </c>
      <c r="H331" s="2"/>
      <c r="I331" s="11">
        <f>Tableau135[[#This Row],[Total jour]]-$C$3</f>
        <v>-0.33333333333333331</v>
      </c>
    </row>
    <row r="332" spans="1:9" ht="18.75" x14ac:dyDescent="0.25">
      <c r="A332" s="25"/>
      <c r="B332" s="1">
        <v>41237</v>
      </c>
      <c r="C332" s="1"/>
      <c r="D332" s="2"/>
      <c r="E332" s="2"/>
      <c r="F332" s="3"/>
      <c r="G332" s="2">
        <f>Tableau135[[#This Row],[Sortie]]-Tableau135[[#This Row],[Arrivée]]-Tableau135[[#This Row],[Pause midi]]</f>
        <v>0</v>
      </c>
      <c r="H332" s="2"/>
      <c r="I332" s="11">
        <f>Tableau135[[#This Row],[Total jour]]-$C$3</f>
        <v>-0.33333333333333331</v>
      </c>
    </row>
    <row r="333" spans="1:9" ht="18.75" x14ac:dyDescent="0.25">
      <c r="A333" s="26"/>
      <c r="B333" s="24">
        <v>41238</v>
      </c>
      <c r="C333" s="4"/>
      <c r="D333" s="7"/>
      <c r="E333" s="7" t="s">
        <v>5</v>
      </c>
      <c r="F333" s="7"/>
      <c r="G333" s="7">
        <f t="shared" si="40"/>
        <v>0</v>
      </c>
      <c r="H333" s="7"/>
      <c r="I333" s="12">
        <f t="shared" ref="I333" si="47">SUBTOTAL(109,I328:I332)</f>
        <v>-1.6666666666666665</v>
      </c>
    </row>
    <row r="334" spans="1:9" ht="18.75" x14ac:dyDescent="0.25">
      <c r="A334" s="26"/>
      <c r="B334" s="24">
        <v>41239</v>
      </c>
      <c r="C334" s="8"/>
      <c r="D334" s="9"/>
      <c r="E334" s="9"/>
      <c r="F334" s="10"/>
      <c r="G334" s="9"/>
      <c r="H334" s="9"/>
      <c r="I334" s="13"/>
    </row>
    <row r="335" spans="1:9" ht="18.75" x14ac:dyDescent="0.25">
      <c r="A335" s="25">
        <v>48</v>
      </c>
      <c r="B335" s="1">
        <v>41240</v>
      </c>
      <c r="C335" s="1"/>
      <c r="D335" s="2"/>
      <c r="E335" s="2"/>
      <c r="F335" s="3"/>
      <c r="G335" s="2">
        <f>Tableau135[[#This Row],[Sortie]]-Tableau135[[#This Row],[Arrivée]]-Tableau135[[#This Row],[Pause midi]]</f>
        <v>0</v>
      </c>
      <c r="H335" s="2"/>
      <c r="I335" s="11">
        <f>Tableau135[[#This Row],[Total jour]]-$C$3</f>
        <v>-0.33333333333333331</v>
      </c>
    </row>
    <row r="336" spans="1:9" ht="18.75" x14ac:dyDescent="0.25">
      <c r="A336" s="25"/>
      <c r="B336" s="1">
        <v>41241</v>
      </c>
      <c r="C336" s="1"/>
      <c r="D336" s="2"/>
      <c r="E336" s="2"/>
      <c r="F336" s="3"/>
      <c r="G336" s="2">
        <f>Tableau135[[#This Row],[Sortie]]-Tableau135[[#This Row],[Arrivée]]-Tableau135[[#This Row],[Pause midi]]</f>
        <v>0</v>
      </c>
      <c r="H336" s="2"/>
      <c r="I336" s="11">
        <f>Tableau135[[#This Row],[Total jour]]-$C$3</f>
        <v>-0.33333333333333331</v>
      </c>
    </row>
    <row r="337" spans="1:9" ht="18.75" x14ac:dyDescent="0.25">
      <c r="A337" s="25"/>
      <c r="B337" s="1">
        <v>41242</v>
      </c>
      <c r="C337" s="1"/>
      <c r="D337" s="2"/>
      <c r="E337" s="2"/>
      <c r="F337" s="3"/>
      <c r="G337" s="2">
        <f>Tableau135[[#This Row],[Sortie]]-Tableau135[[#This Row],[Arrivée]]-Tableau135[[#This Row],[Pause midi]]</f>
        <v>0</v>
      </c>
      <c r="H337" s="2"/>
      <c r="I337" s="11">
        <f>Tableau135[[#This Row],[Total jour]]-$C$3</f>
        <v>-0.33333333333333331</v>
      </c>
    </row>
    <row r="338" spans="1:9" ht="18.75" x14ac:dyDescent="0.25">
      <c r="A338" s="25"/>
      <c r="B338" s="1">
        <v>41243</v>
      </c>
      <c r="C338" s="1"/>
      <c r="D338" s="2"/>
      <c r="E338" s="2"/>
      <c r="F338" s="3"/>
      <c r="G338" s="2">
        <f>Tableau135[[#This Row],[Sortie]]-Tableau135[[#This Row],[Arrivée]]-Tableau135[[#This Row],[Pause midi]]</f>
        <v>0</v>
      </c>
      <c r="H338" s="2"/>
      <c r="I338" s="11">
        <f>Tableau135[[#This Row],[Total jour]]-$C$3</f>
        <v>-0.33333333333333331</v>
      </c>
    </row>
    <row r="339" spans="1:9" ht="18.75" x14ac:dyDescent="0.25">
      <c r="A339" s="25"/>
      <c r="B339" s="1">
        <v>41244</v>
      </c>
      <c r="C339" s="1"/>
      <c r="D339" s="2"/>
      <c r="E339" s="2"/>
      <c r="F339" s="3"/>
      <c r="G339" s="2">
        <f>Tableau135[[#This Row],[Sortie]]-Tableau135[[#This Row],[Arrivée]]-Tableau135[[#This Row],[Pause midi]]</f>
        <v>0</v>
      </c>
      <c r="H339" s="2"/>
      <c r="I339" s="11">
        <f>Tableau135[[#This Row],[Total jour]]-$C$3</f>
        <v>-0.33333333333333331</v>
      </c>
    </row>
    <row r="340" spans="1:9" ht="18.75" x14ac:dyDescent="0.25">
      <c r="A340" s="26"/>
      <c r="B340" s="24">
        <v>41245</v>
      </c>
      <c r="C340" s="4"/>
      <c r="D340" s="7"/>
      <c r="E340" s="7" t="s">
        <v>5</v>
      </c>
      <c r="F340" s="7"/>
      <c r="G340" s="7">
        <f t="shared" si="38"/>
        <v>0</v>
      </c>
      <c r="H340" s="7"/>
      <c r="I340" s="12">
        <f t="shared" ref="I340" si="48">SUBTOTAL(109,I335:I339)</f>
        <v>-1.6666666666666665</v>
      </c>
    </row>
    <row r="341" spans="1:9" ht="18.75" x14ac:dyDescent="0.25">
      <c r="A341" s="26"/>
      <c r="B341" s="24">
        <v>41246</v>
      </c>
      <c r="C341" s="8"/>
      <c r="D341" s="9"/>
      <c r="E341" s="9"/>
      <c r="F341" s="10"/>
      <c r="G341" s="9"/>
      <c r="H341" s="9"/>
      <c r="I341" s="13"/>
    </row>
    <row r="342" spans="1:9" ht="18.75" x14ac:dyDescent="0.25">
      <c r="A342" s="25">
        <v>49</v>
      </c>
      <c r="B342" s="1">
        <v>41247</v>
      </c>
      <c r="C342" s="1"/>
      <c r="D342" s="2"/>
      <c r="E342" s="2"/>
      <c r="F342" s="3"/>
      <c r="G342" s="2">
        <f>Tableau135[[#This Row],[Sortie]]-Tableau135[[#This Row],[Arrivée]]-Tableau135[[#This Row],[Pause midi]]</f>
        <v>0</v>
      </c>
      <c r="H342" s="2"/>
      <c r="I342" s="11">
        <f>Tableau135[[#This Row],[Total jour]]-$C$3</f>
        <v>-0.33333333333333331</v>
      </c>
    </row>
    <row r="343" spans="1:9" ht="18.75" x14ac:dyDescent="0.25">
      <c r="A343" s="25"/>
      <c r="B343" s="1">
        <v>41248</v>
      </c>
      <c r="C343" s="1"/>
      <c r="D343" s="2"/>
      <c r="E343" s="2"/>
      <c r="F343" s="3"/>
      <c r="G343" s="2">
        <f>Tableau135[[#This Row],[Sortie]]-Tableau135[[#This Row],[Arrivée]]-Tableau135[[#This Row],[Pause midi]]</f>
        <v>0</v>
      </c>
      <c r="H343" s="2"/>
      <c r="I343" s="11">
        <f>Tableau135[[#This Row],[Total jour]]-$C$3</f>
        <v>-0.33333333333333331</v>
      </c>
    </row>
    <row r="344" spans="1:9" ht="18.75" x14ac:dyDescent="0.25">
      <c r="A344" s="25"/>
      <c r="B344" s="1">
        <v>41249</v>
      </c>
      <c r="C344" s="1"/>
      <c r="D344" s="2"/>
      <c r="E344" s="2"/>
      <c r="F344" s="3"/>
      <c r="G344" s="2">
        <f>Tableau135[[#This Row],[Sortie]]-Tableau135[[#This Row],[Arrivée]]-Tableau135[[#This Row],[Pause midi]]</f>
        <v>0</v>
      </c>
      <c r="H344" s="2"/>
      <c r="I344" s="11">
        <f>Tableau135[[#This Row],[Total jour]]-$C$3</f>
        <v>-0.33333333333333331</v>
      </c>
    </row>
    <row r="345" spans="1:9" ht="18.75" x14ac:dyDescent="0.25">
      <c r="A345" s="25"/>
      <c r="B345" s="1">
        <v>41250</v>
      </c>
      <c r="C345" s="1"/>
      <c r="D345" s="2"/>
      <c r="E345" s="2"/>
      <c r="F345" s="3"/>
      <c r="G345" s="2">
        <f>Tableau135[[#This Row],[Sortie]]-Tableau135[[#This Row],[Arrivée]]-Tableau135[[#This Row],[Pause midi]]</f>
        <v>0</v>
      </c>
      <c r="H345" s="2"/>
      <c r="I345" s="11">
        <f>Tableau135[[#This Row],[Total jour]]-$C$3</f>
        <v>-0.33333333333333331</v>
      </c>
    </row>
    <row r="346" spans="1:9" ht="18.75" x14ac:dyDescent="0.25">
      <c r="A346" s="25"/>
      <c r="B346" s="1">
        <v>41251</v>
      </c>
      <c r="C346" s="1"/>
      <c r="D346" s="2"/>
      <c r="E346" s="2"/>
      <c r="F346" s="3"/>
      <c r="G346" s="2">
        <f>Tableau135[[#This Row],[Sortie]]-Tableau135[[#This Row],[Arrivée]]-Tableau135[[#This Row],[Pause midi]]</f>
        <v>0</v>
      </c>
      <c r="H346" s="2"/>
      <c r="I346" s="11">
        <f>Tableau135[[#This Row],[Total jour]]-$C$3</f>
        <v>-0.33333333333333331</v>
      </c>
    </row>
    <row r="347" spans="1:9" ht="18.75" x14ac:dyDescent="0.25">
      <c r="A347" s="26"/>
      <c r="B347" s="24">
        <v>41252</v>
      </c>
      <c r="C347" s="4"/>
      <c r="D347" s="7"/>
      <c r="E347" s="7" t="s">
        <v>5</v>
      </c>
      <c r="F347" s="7"/>
      <c r="G347" s="7">
        <f t="shared" si="40"/>
        <v>0</v>
      </c>
      <c r="H347" s="7"/>
      <c r="I347" s="12">
        <f t="shared" ref="I347" si="49">SUBTOTAL(109,I342:I346)</f>
        <v>-1.6666666666666665</v>
      </c>
    </row>
    <row r="348" spans="1:9" ht="18.75" x14ac:dyDescent="0.25">
      <c r="A348" s="26"/>
      <c r="B348" s="24">
        <v>41253</v>
      </c>
      <c r="C348" s="8"/>
      <c r="D348" s="9"/>
      <c r="E348" s="9"/>
      <c r="F348" s="10"/>
      <c r="G348" s="9"/>
      <c r="H348" s="9"/>
      <c r="I348" s="13"/>
    </row>
    <row r="349" spans="1:9" ht="18.75" x14ac:dyDescent="0.25">
      <c r="A349" s="25">
        <v>50</v>
      </c>
      <c r="B349" s="1">
        <v>41254</v>
      </c>
      <c r="C349" s="1"/>
      <c r="D349" s="2"/>
      <c r="E349" s="2"/>
      <c r="F349" s="3"/>
      <c r="G349" s="2">
        <f>Tableau135[[#This Row],[Sortie]]-Tableau135[[#This Row],[Arrivée]]-Tableau135[[#This Row],[Pause midi]]</f>
        <v>0</v>
      </c>
      <c r="H349" s="2"/>
      <c r="I349" s="11">
        <f>Tableau135[[#This Row],[Total jour]]-$C$3</f>
        <v>-0.33333333333333331</v>
      </c>
    </row>
    <row r="350" spans="1:9" ht="18.75" x14ac:dyDescent="0.25">
      <c r="A350" s="25"/>
      <c r="B350" s="1">
        <v>41255</v>
      </c>
      <c r="C350" s="1"/>
      <c r="D350" s="2"/>
      <c r="E350" s="2"/>
      <c r="F350" s="3"/>
      <c r="G350" s="2">
        <f>Tableau135[[#This Row],[Sortie]]-Tableau135[[#This Row],[Arrivée]]-Tableau135[[#This Row],[Pause midi]]</f>
        <v>0</v>
      </c>
      <c r="H350" s="2"/>
      <c r="I350" s="11">
        <f>Tableau135[[#This Row],[Total jour]]-$C$3</f>
        <v>-0.33333333333333331</v>
      </c>
    </row>
    <row r="351" spans="1:9" ht="18.75" x14ac:dyDescent="0.25">
      <c r="A351" s="25"/>
      <c r="B351" s="1">
        <v>41256</v>
      </c>
      <c r="C351" s="1"/>
      <c r="D351" s="2"/>
      <c r="E351" s="2"/>
      <c r="F351" s="3"/>
      <c r="G351" s="2">
        <f>Tableau135[[#This Row],[Sortie]]-Tableau135[[#This Row],[Arrivée]]-Tableau135[[#This Row],[Pause midi]]</f>
        <v>0</v>
      </c>
      <c r="H351" s="2"/>
      <c r="I351" s="11">
        <f>Tableau135[[#This Row],[Total jour]]-$C$3</f>
        <v>-0.33333333333333331</v>
      </c>
    </row>
    <row r="352" spans="1:9" ht="18.75" x14ac:dyDescent="0.25">
      <c r="A352" s="25"/>
      <c r="B352" s="1">
        <v>41257</v>
      </c>
      <c r="C352" s="1"/>
      <c r="D352" s="2"/>
      <c r="E352" s="2"/>
      <c r="F352" s="3"/>
      <c r="G352" s="2">
        <f>Tableau135[[#This Row],[Sortie]]-Tableau135[[#This Row],[Arrivée]]-Tableau135[[#This Row],[Pause midi]]</f>
        <v>0</v>
      </c>
      <c r="H352" s="2"/>
      <c r="I352" s="11">
        <f>Tableau135[[#This Row],[Total jour]]-$C$3</f>
        <v>-0.33333333333333331</v>
      </c>
    </row>
    <row r="353" spans="1:9" ht="18.75" x14ac:dyDescent="0.25">
      <c r="A353" s="25"/>
      <c r="B353" s="1">
        <v>41258</v>
      </c>
      <c r="C353" s="1"/>
      <c r="D353" s="2"/>
      <c r="E353" s="2"/>
      <c r="F353" s="3"/>
      <c r="G353" s="2">
        <f>Tableau135[[#This Row],[Sortie]]-Tableau135[[#This Row],[Arrivée]]-Tableau135[[#This Row],[Pause midi]]</f>
        <v>0</v>
      </c>
      <c r="H353" s="2"/>
      <c r="I353" s="11">
        <f>Tableau135[[#This Row],[Total jour]]-$C$3</f>
        <v>-0.33333333333333331</v>
      </c>
    </row>
    <row r="354" spans="1:9" ht="18.75" x14ac:dyDescent="0.25">
      <c r="A354" s="26"/>
      <c r="B354" s="24">
        <v>41259</v>
      </c>
      <c r="C354" s="4"/>
      <c r="D354" s="7"/>
      <c r="E354" s="7" t="s">
        <v>5</v>
      </c>
      <c r="F354" s="7"/>
      <c r="G354" s="7">
        <f t="shared" ref="G354:G368" si="50">SUBTOTAL(109,G349:G353)</f>
        <v>0</v>
      </c>
      <c r="H354" s="7"/>
      <c r="I354" s="12">
        <f t="shared" ref="I354" si="51">SUBTOTAL(109,I349:I353)</f>
        <v>-1.6666666666666665</v>
      </c>
    </row>
    <row r="355" spans="1:9" ht="18.75" x14ac:dyDescent="0.25">
      <c r="A355" s="26"/>
      <c r="B355" s="24">
        <v>41260</v>
      </c>
      <c r="C355" s="8"/>
      <c r="D355" s="9"/>
      <c r="E355" s="9"/>
      <c r="F355" s="10"/>
      <c r="G355" s="9"/>
      <c r="H355" s="9"/>
      <c r="I355" s="13"/>
    </row>
    <row r="356" spans="1:9" ht="18.75" x14ac:dyDescent="0.25">
      <c r="A356" s="25">
        <v>51</v>
      </c>
      <c r="B356" s="1">
        <v>41261</v>
      </c>
      <c r="C356" s="1"/>
      <c r="D356" s="2"/>
      <c r="E356" s="2"/>
      <c r="F356" s="3"/>
      <c r="G356" s="2">
        <f>Tableau135[[#This Row],[Sortie]]-Tableau135[[#This Row],[Arrivée]]-Tableau135[[#This Row],[Pause midi]]</f>
        <v>0</v>
      </c>
      <c r="H356" s="2"/>
      <c r="I356" s="11">
        <f>Tableau135[[#This Row],[Total jour]]-$C$3</f>
        <v>-0.33333333333333331</v>
      </c>
    </row>
    <row r="357" spans="1:9" ht="18.75" x14ac:dyDescent="0.25">
      <c r="A357" s="25"/>
      <c r="B357" s="1">
        <v>41262</v>
      </c>
      <c r="C357" s="1"/>
      <c r="D357" s="2"/>
      <c r="E357" s="2"/>
      <c r="F357" s="3"/>
      <c r="G357" s="2">
        <f>Tableau135[[#This Row],[Sortie]]-Tableau135[[#This Row],[Arrivée]]-Tableau135[[#This Row],[Pause midi]]</f>
        <v>0</v>
      </c>
      <c r="H357" s="2"/>
      <c r="I357" s="11">
        <f>Tableau135[[#This Row],[Total jour]]-$C$3</f>
        <v>-0.33333333333333331</v>
      </c>
    </row>
    <row r="358" spans="1:9" ht="18.75" x14ac:dyDescent="0.25">
      <c r="A358" s="25"/>
      <c r="B358" s="1">
        <v>41263</v>
      </c>
      <c r="C358" s="1"/>
      <c r="D358" s="2"/>
      <c r="E358" s="2"/>
      <c r="F358" s="3"/>
      <c r="G358" s="2">
        <f>Tableau135[[#This Row],[Sortie]]-Tableau135[[#This Row],[Arrivée]]-Tableau135[[#This Row],[Pause midi]]</f>
        <v>0</v>
      </c>
      <c r="H358" s="2"/>
      <c r="I358" s="11">
        <f>Tableau135[[#This Row],[Total jour]]-$C$3</f>
        <v>-0.33333333333333331</v>
      </c>
    </row>
    <row r="359" spans="1:9" ht="18.75" x14ac:dyDescent="0.25">
      <c r="A359" s="25"/>
      <c r="B359" s="1">
        <v>41264</v>
      </c>
      <c r="C359" s="1"/>
      <c r="D359" s="2"/>
      <c r="E359" s="2"/>
      <c r="F359" s="3"/>
      <c r="G359" s="2">
        <f>Tableau135[[#This Row],[Sortie]]-Tableau135[[#This Row],[Arrivée]]-Tableau135[[#This Row],[Pause midi]]</f>
        <v>0</v>
      </c>
      <c r="H359" s="2"/>
      <c r="I359" s="11">
        <f>Tableau135[[#This Row],[Total jour]]-$C$3</f>
        <v>-0.33333333333333331</v>
      </c>
    </row>
    <row r="360" spans="1:9" ht="18.75" x14ac:dyDescent="0.25">
      <c r="A360" s="25"/>
      <c r="B360" s="1">
        <v>41265</v>
      </c>
      <c r="C360" s="1"/>
      <c r="D360" s="2"/>
      <c r="E360" s="2"/>
      <c r="F360" s="3"/>
      <c r="G360" s="2">
        <f>Tableau135[[#This Row],[Sortie]]-Tableau135[[#This Row],[Arrivée]]-Tableau135[[#This Row],[Pause midi]]</f>
        <v>0</v>
      </c>
      <c r="H360" s="2"/>
      <c r="I360" s="11">
        <f>Tableau135[[#This Row],[Total jour]]-$C$3</f>
        <v>-0.33333333333333331</v>
      </c>
    </row>
    <row r="361" spans="1:9" ht="18.75" x14ac:dyDescent="0.25">
      <c r="A361" s="26"/>
      <c r="B361" s="24">
        <v>41266</v>
      </c>
      <c r="C361" s="4"/>
      <c r="D361" s="7"/>
      <c r="E361" s="7" t="s">
        <v>5</v>
      </c>
      <c r="F361" s="7"/>
      <c r="G361" s="7">
        <f t="shared" ref="G361" si="52">SUBTOTAL(109,G356:G360)</f>
        <v>0</v>
      </c>
      <c r="H361" s="7"/>
      <c r="I361" s="12">
        <f t="shared" ref="I361" si="53">SUBTOTAL(109,I356:I360)</f>
        <v>-1.6666666666666665</v>
      </c>
    </row>
    <row r="362" spans="1:9" ht="18.75" x14ac:dyDescent="0.25">
      <c r="A362" s="26"/>
      <c r="B362" s="24">
        <v>41267</v>
      </c>
      <c r="C362" s="8"/>
      <c r="D362" s="9"/>
      <c r="E362" s="9"/>
      <c r="F362" s="10"/>
      <c r="G362" s="9"/>
      <c r="H362" s="9"/>
      <c r="I362" s="13"/>
    </row>
    <row r="363" spans="1:9" ht="18.75" x14ac:dyDescent="0.25">
      <c r="A363" s="25">
        <v>52</v>
      </c>
      <c r="B363" s="1">
        <v>41268</v>
      </c>
      <c r="C363" s="1"/>
      <c r="D363" s="2"/>
      <c r="E363" s="2"/>
      <c r="F363" s="3"/>
      <c r="G363" s="2">
        <f>Tableau135[[#This Row],[Sortie]]-Tableau135[[#This Row],[Arrivée]]-Tableau135[[#This Row],[Pause midi]]</f>
        <v>0</v>
      </c>
      <c r="H363" s="2"/>
      <c r="I363" s="11">
        <f>Tableau135[[#This Row],[Total jour]]-$C$3</f>
        <v>-0.33333333333333331</v>
      </c>
    </row>
    <row r="364" spans="1:9" ht="18.75" x14ac:dyDescent="0.25">
      <c r="A364" s="25"/>
      <c r="B364" s="1">
        <v>41269</v>
      </c>
      <c r="C364" s="1"/>
      <c r="D364" s="2"/>
      <c r="E364" s="2"/>
      <c r="F364" s="3"/>
      <c r="G364" s="2">
        <f>Tableau135[[#This Row],[Sortie]]-Tableau135[[#This Row],[Arrivée]]-Tableau135[[#This Row],[Pause midi]]</f>
        <v>0</v>
      </c>
      <c r="H364" s="2"/>
      <c r="I364" s="11">
        <f>Tableau135[[#This Row],[Total jour]]-$C$3</f>
        <v>-0.33333333333333331</v>
      </c>
    </row>
    <row r="365" spans="1:9" ht="18.75" x14ac:dyDescent="0.25">
      <c r="A365" s="25"/>
      <c r="B365" s="1">
        <v>41270</v>
      </c>
      <c r="C365" s="1"/>
      <c r="D365" s="2"/>
      <c r="E365" s="2"/>
      <c r="F365" s="3"/>
      <c r="G365" s="2">
        <f>Tableau135[[#This Row],[Sortie]]-Tableau135[[#This Row],[Arrivée]]-Tableau135[[#This Row],[Pause midi]]</f>
        <v>0</v>
      </c>
      <c r="H365" s="2"/>
      <c r="I365" s="11">
        <f>Tableau135[[#This Row],[Total jour]]-$C$3</f>
        <v>-0.33333333333333331</v>
      </c>
    </row>
    <row r="366" spans="1:9" ht="18.75" x14ac:dyDescent="0.25">
      <c r="A366" s="25"/>
      <c r="B366" s="1">
        <v>41271</v>
      </c>
      <c r="C366" s="1"/>
      <c r="D366" s="2"/>
      <c r="E366" s="2"/>
      <c r="F366" s="3"/>
      <c r="G366" s="2">
        <f>Tableau135[[#This Row],[Sortie]]-Tableau135[[#This Row],[Arrivée]]-Tableau135[[#This Row],[Pause midi]]</f>
        <v>0</v>
      </c>
      <c r="H366" s="2"/>
      <c r="I366" s="11">
        <f>Tableau135[[#This Row],[Total jour]]-$C$3</f>
        <v>-0.33333333333333331</v>
      </c>
    </row>
    <row r="367" spans="1:9" ht="18.75" x14ac:dyDescent="0.25">
      <c r="A367" s="25"/>
      <c r="B367" s="1">
        <v>41272</v>
      </c>
      <c r="C367" s="1"/>
      <c r="D367" s="2"/>
      <c r="E367" s="2"/>
      <c r="F367" s="3"/>
      <c r="G367" s="2">
        <f>Tableau135[[#This Row],[Sortie]]-Tableau135[[#This Row],[Arrivée]]-Tableau135[[#This Row],[Pause midi]]</f>
        <v>0</v>
      </c>
      <c r="H367" s="2"/>
      <c r="I367" s="11">
        <f>Tableau135[[#This Row],[Total jour]]-$C$3</f>
        <v>-0.33333333333333331</v>
      </c>
    </row>
    <row r="368" spans="1:9" ht="18.75" x14ac:dyDescent="0.25">
      <c r="A368" s="26"/>
      <c r="B368" s="24">
        <v>41273</v>
      </c>
      <c r="C368" s="4"/>
      <c r="D368" s="7"/>
      <c r="E368" s="7" t="s">
        <v>5</v>
      </c>
      <c r="F368" s="7"/>
      <c r="G368" s="7">
        <f t="shared" si="50"/>
        <v>0</v>
      </c>
      <c r="H368" s="7"/>
      <c r="I368" s="12">
        <f t="shared" ref="I368" si="54">SUBTOTAL(109,I363:I367)</f>
        <v>-1.6666666666666665</v>
      </c>
    </row>
    <row r="369" spans="1:9" ht="18.75" x14ac:dyDescent="0.25">
      <c r="A369" s="26"/>
      <c r="B369" s="24">
        <v>41274</v>
      </c>
      <c r="C369" s="8"/>
      <c r="D369" s="9"/>
      <c r="E369" s="9"/>
      <c r="F369" s="10"/>
      <c r="G369" s="9"/>
      <c r="H369" s="9"/>
      <c r="I369" s="13"/>
    </row>
    <row r="370" spans="1:9" ht="18.75" x14ac:dyDescent="0.25">
      <c r="A370" s="25">
        <v>1</v>
      </c>
      <c r="B370" s="1">
        <v>41275</v>
      </c>
      <c r="C370" s="1"/>
      <c r="D370" s="2"/>
      <c r="E370" s="2"/>
      <c r="F370" s="3"/>
      <c r="G370" s="2">
        <f>Tableau135[[#This Row],[Sortie]]-Tableau135[[#This Row],[Arrivée]]-Tableau135[[#This Row],[Pause midi]]</f>
        <v>0</v>
      </c>
      <c r="H370" s="2"/>
      <c r="I370" s="11">
        <f>Tableau135[[#This Row],[Total jour]]-$C$3</f>
        <v>-0.33333333333333331</v>
      </c>
    </row>
    <row r="371" spans="1:9" ht="18.75" x14ac:dyDescent="0.25">
      <c r="A371" s="25"/>
      <c r="B371" s="1">
        <v>41276</v>
      </c>
      <c r="C371" s="1"/>
      <c r="D371" s="2"/>
      <c r="E371" s="2"/>
      <c r="F371" s="3"/>
      <c r="G371" s="2">
        <f>Tableau135[[#This Row],[Sortie]]-Tableau135[[#This Row],[Arrivée]]-Tableau135[[#This Row],[Pause midi]]</f>
        <v>0</v>
      </c>
      <c r="H371" s="2"/>
      <c r="I371" s="11">
        <f>Tableau135[[#This Row],[Total jour]]-$C$3</f>
        <v>-0.33333333333333331</v>
      </c>
    </row>
  </sheetData>
  <mergeCells count="1">
    <mergeCell ref="K5:Q5"/>
  </mergeCells>
  <conditionalFormatting sqref="H62:H63 H65 H67 H34:H39 H41:H46 H55:H60 H69:H74 H76:H81 H83:H88 H90:H95 H97:H102 H104:H109 H111:H116 H118:H123 H125:H130 H132:H137 J34:J39 J41:J47 C130:F130 C133:F137 C126:F128 C119:F123 C112:F116 C105:F109 C98:F102 C91:F95 C84:F88 C77:F81 C70:F74 C63:F67 C132 C125 C118 C111 C104 C97 C90 C76 C69 C62 C56:F60 C41:F46 C35:F39 C34 H139:H144 H153:H158 H167:H172 H181:H186 H195:H200 H209:H214 H223:H228 H237:H242 H251:H256 H265:H270 H279:H284 H293:H298 H307:H312 H321:H326 H335:H340 H349:H354 H363:H368 H146:H151 H160:H165 H174:H179 H188:H193 H202:H207 H216:H221 H230:H235 H244:H249 H258:H263 H272:H277 H286:H291 H300:H305 H314:H319 H328:H333 H342:H347 H356:H361 C144:F144 C158:F158 C172:F172 C186:F186 C200:F200 C214:F214 C228:F228 C242:F242 C256:F256 C270:F270 C284:F284 C298:F298 C312:F312 C326:F326 C340:F340 C354:F354 C368:F368 C147:F151 C161:F165 C175:F179 C189:F193 C203:F207 C217:F221 C231:F235 C245:F249 C259:F263 C273:F277 C287:F291 C301:F305 C315:F319 C329:F333 C343:F347 C357:F361 C140:F142 C154:F156 C168:F170 C182:F184 C196:F198 C210:F212 C224:F226 C238:F240 C252:F254 C266:F268 C280:F282 C294:F296 C308:F310 C322:F324 C336:F338 C350:F352 C364:F366 C146 C160 C174 C188 C202 C216 C230 C244 C258 C272 C286 C300 C314 C328 C342 C356 C139 C153 C167 C181 C195 C209 C223 C237 C251 C265 C279 C293 C307 C321 C335 C349 C363 H370:H371 C371:F371 C370">
    <cfRule type="timePeriod" dxfId="14" priority="4" timePeriod="lastMonth">
      <formula>AND(MONTH(C34)=MONTH(EDATE(TODAY(),0-1)),YEAR(C34)=YEAR(EDATE(TODAY(),0-1)))</formula>
    </cfRule>
  </conditionalFormatting>
  <conditionalFormatting sqref="J64:J66">
    <cfRule type="timePeriod" dxfId="13" priority="3" timePeriod="lastMonth">
      <formula>AND(MONTH(J64)=MONTH(EDATE(TODAY(),0-1)),YEAR(J64)=YEAR(EDATE(TODAY(),0-1)))</formula>
    </cfRule>
  </conditionalFormatting>
  <conditionalFormatting sqref="H64">
    <cfRule type="timePeriod" dxfId="12" priority="2" timePeriod="lastMonth">
      <formula>AND(MONTH(H64)=MONTH(EDATE(TODAY(),0-1)),YEAR(H64)=YEAR(EDATE(TODAY(),0-1)))</formula>
    </cfRule>
  </conditionalFormatting>
  <conditionalFormatting sqref="H66">
    <cfRule type="timePeriod" dxfId="11" priority="1" timePeriod="lastMonth">
      <formula>AND(MONTH(H66)=MONTH(EDATE(TODAY(),0-1)),YEAR(H66)=YEAR(EDATE(TODAY(),0-1)))</formula>
    </cfRule>
  </conditionalFormatting>
  <pageMargins left="0.23622047244094491" right="0.23622047244094491" top="0.74803149606299213" bottom="0.74803149606299213" header="0.31496062992125984" footer="0.31496062992125984"/>
  <pageSetup scale="93" fitToHeight="0" orientation="portrait" r:id="rId1"/>
  <headerFooter>
    <oddHeader>&amp;R&amp;G</oddHeader>
  </headerFooter>
  <legacyDrawingHF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'Codes absence'!$A$3:$A$7</xm:f>
          </x14:formula1>
          <xm:sqref>C6:C371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2015</vt:lpstr>
      <vt:lpstr>Codes absence</vt:lpstr>
      <vt:lpstr>Feuille de prestations</vt:lpstr>
      <vt:lpstr>Blanco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dc:creator>
  <cp:lastModifiedBy>Fanny Conseriere</cp:lastModifiedBy>
  <cp:lastPrinted>2015-09-11T11:39:00Z</cp:lastPrinted>
  <dcterms:created xsi:type="dcterms:W3CDTF">2015-08-30T20:39:24Z</dcterms:created>
  <dcterms:modified xsi:type="dcterms:W3CDTF">2015-09-11T17:30:40Z</dcterms:modified>
</cp:coreProperties>
</file>